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3195" yWindow="3240" windowWidth="12105" windowHeight="3660" tabRatio="709"/>
  </bookViews>
  <sheets>
    <sheet name="Full Contracts Register" sheetId="2" r:id="rId1"/>
    <sheet name="Sheet1" sheetId="3" state="hidden" r:id="rId2"/>
    <sheet name="Contract register expired" sheetId="12" state="hidden" r:id="rId3"/>
    <sheet name="History from 16th June" sheetId="5" state="hidden" r:id="rId4"/>
    <sheet name="Waivers to PSO's" sheetId="7" state="hidden" r:id="rId5"/>
    <sheet name="Sheet5" sheetId="17" state="hidden" r:id="rId6"/>
    <sheet name="Sheet6" sheetId="28" state="hidden" r:id="rId7"/>
    <sheet name="Sheet2" sheetId="29" state="hidden" r:id="rId8"/>
  </sheets>
  <externalReferences>
    <externalReference r:id="rId9"/>
    <externalReference r:id="rId10"/>
    <externalReference r:id="rId11"/>
  </externalReferences>
  <definedNames>
    <definedName name="_xlnm._FilterDatabase" localSheetId="2" hidden="1">'Contract register expired'!$A$9:$EB$1074</definedName>
    <definedName name="_xlnm._FilterDatabase" localSheetId="0" hidden="1">'Full Contracts Register'!$A$5:$W$514</definedName>
    <definedName name="Categories">[1]Sheet2!$D$1:$D$284</definedName>
    <definedName name="Organisations">[1]Sheet2!$F$1</definedName>
    <definedName name="_xlnm.Print_Area" localSheetId="0">'Full Contracts Register'!$A$1:$W$8</definedName>
    <definedName name="_xlnm.Print_Titles" localSheetId="0">'Full Contracts Register'!$1:$5</definedName>
    <definedName name="result" localSheetId="0">'Full Contracts Register'!$K$98</definedName>
    <definedName name="Z_00E570F0_A5BF_48DD_A1B0_A1DD034D211F_.wvu.FilterData" localSheetId="0" hidden="1">'Full Contracts Register'!$B$6:$W$8</definedName>
    <definedName name="Z_01A937C1_7DF2_425C_A0A8_40BCB18B65AA_.wvu.FilterData" localSheetId="0" hidden="1">'Full Contracts Register'!$B$6:$W$8</definedName>
    <definedName name="Z_01A937C1_7DF2_425C_A0A8_40BCB18B65AA_.wvu.PrintArea" localSheetId="0" hidden="1">'Full Contracts Register'!$B$4:$S$8</definedName>
    <definedName name="Z_02A1D4A1_F38E_4863_A4CC_DC375FE3FD58_.wvu.FilterData" localSheetId="0" hidden="1">'Full Contracts Register'!$B$6:$W$8</definedName>
    <definedName name="Z_079391FA_3D85_4740_9781_F67419653740_.wvu.FilterData" localSheetId="0" hidden="1">'Full Contracts Register'!$B$6:$W$8</definedName>
    <definedName name="Z_0A9A3C40_C2D3_423C_B75B_B76B27C3D468_.wvu.FilterData" localSheetId="0" hidden="1">'Full Contracts Register'!$B$6:$W$8</definedName>
    <definedName name="Z_107FACD7_F040_4585_809F_C3B85DB07521_.wvu.FilterData" localSheetId="0" hidden="1">'Full Contracts Register'!$B$6:$W$8</definedName>
    <definedName name="Z_12535E4E_E52C_4593_AF2A_8E50AB874C04_.wvu.FilterData" localSheetId="0" hidden="1">'Full Contracts Register'!$B$6:$W$8</definedName>
    <definedName name="Z_1295C5D0_50B6_4DF3_9A94_A01A7D9F2A45_.wvu.FilterData" localSheetId="0" hidden="1">'Full Contracts Register'!$B$6:$W$8</definedName>
    <definedName name="Z_16051979_D99B_49DC_B66E_9FC8455EB518_.wvu.FilterData" localSheetId="0" hidden="1">'Full Contracts Register'!$B$6:$W$8</definedName>
    <definedName name="Z_1653BCB0_4A14_4833_9692_3077A8ACDA32_.wvu.FilterData" localSheetId="0" hidden="1">'Full Contracts Register'!$B$6:$W$8</definedName>
    <definedName name="Z_1BCF3093_C1C7_426B_A6B5_9C498B936215_.wvu.FilterData" localSheetId="0" hidden="1">'Full Contracts Register'!$B$6:$W$8</definedName>
    <definedName name="Z_25FFEF6C_252D_4DB4_B672_D77910B5F58F_.wvu.FilterData" localSheetId="0" hidden="1">'Full Contracts Register'!$B$6:$W$8</definedName>
    <definedName name="Z_299B96F9_4CB9_4890_AF6C_D4BB3DAB3C48_.wvu.FilterData" localSheetId="0" hidden="1">'Full Contracts Register'!$B$6:$W$8</definedName>
    <definedName name="Z_2AD64C1B_38FB_4DB3_BB9C_5D8E06B332BD_.wvu.FilterData" localSheetId="0" hidden="1">'Full Contracts Register'!$B$6:$W$8</definedName>
    <definedName name="Z_2EE07BAB_4768_49C7_9514_E91C8BE18F20_.wvu.FilterData" localSheetId="0" hidden="1">'Full Contracts Register'!$B$6:$W$8</definedName>
    <definedName name="Z_2F1DC65F_CF35_4B9A_977F_B887E7C8A9DD_.wvu.FilterData" localSheetId="0" hidden="1">'Full Contracts Register'!$B$6:$W$8</definedName>
    <definedName name="Z_2F7AC5FC_9031_4E58_99C7_9B310BDC9D08_.wvu.FilterData" localSheetId="0" hidden="1">'Full Contracts Register'!$B$6:$W$8</definedName>
    <definedName name="Z_31EEA016_3B91_4134_9A25_2D1ABEC4FAFB_.wvu.FilterData" localSheetId="0" hidden="1">'Full Contracts Register'!$B$6:$W$8</definedName>
    <definedName name="Z_3365BAB3_A04C_42C6_ADD7_9C1458D2EA06_.wvu.FilterData" localSheetId="0" hidden="1">'Full Contracts Register'!$B$6:$W$8</definedName>
    <definedName name="Z_34A6E881_5903_41B9_8646_BB81E81E78F2_.wvu.FilterData" localSheetId="0" hidden="1">'Full Contracts Register'!$B$6:$W$8</definedName>
    <definedName name="Z_3530B94A_3762_45E5_BD59_96828C651760_.wvu.FilterData" localSheetId="0" hidden="1">'Full Contracts Register'!$B$6:$W$8</definedName>
    <definedName name="Z_354A34BD_58A7_4F36_96A8_2184C4D9A599_.wvu.FilterData" localSheetId="0" hidden="1">'Full Contracts Register'!$B$6:$W$8</definedName>
    <definedName name="Z_3F1C099B_BCB1_4372_89DD_D67E6B7AD871_.wvu.FilterData" localSheetId="0" hidden="1">'Full Contracts Register'!$B$6:$W$8</definedName>
    <definedName name="Z_418DBB6F_53E8_4B82_BF67_B300C0A1A209_.wvu.FilterData" localSheetId="0" hidden="1">'Full Contracts Register'!$B$6:$W$8</definedName>
    <definedName name="Z_42387C87_EF47_491A_A261_8AEFBA9A97DF_.wvu.FilterData" localSheetId="0" hidden="1">'Full Contracts Register'!$B$6:$W$8</definedName>
    <definedName name="Z_4C5F2DF4_1081_49C8_86DA_F32EFEE33192_.wvu.Cols" localSheetId="0" hidden="1">'Full Contracts Register'!#REF!</definedName>
    <definedName name="Z_4C5F2DF4_1081_49C8_86DA_F32EFEE33192_.wvu.FilterData" localSheetId="0" hidden="1">'Full Contracts Register'!$B$6:$W$8</definedName>
    <definedName name="Z_4E075BB8_9466_46A5_AD20_4CAD8B49C395_.wvu.FilterData" localSheetId="0" hidden="1">'Full Contracts Register'!$B$6:$W$8</definedName>
    <definedName name="Z_507E0C4B_7969_45CA_86F1_25818E259F75_.wvu.FilterData" localSheetId="0" hidden="1">'Full Contracts Register'!$B$6:$W$8</definedName>
    <definedName name="Z_51E3F8F2_0F90_4AF9_BC5A_589F05C34F08_.wvu.FilterData" localSheetId="0" hidden="1">'Full Contracts Register'!$B$6:$W$8</definedName>
    <definedName name="Z_544D2BE0_1945_4518_840F_5496C71B73DC_.wvu.FilterData" localSheetId="0" hidden="1">'Full Contracts Register'!$B$6:$W$8</definedName>
    <definedName name="Z_58F1299C_BCAF_43C7_AF34_81F3EB0FD80A_.wvu.FilterData" localSheetId="0" hidden="1">'Full Contracts Register'!$B$6:$W$8</definedName>
    <definedName name="Z_5B0D00F3_48EA_4BB3_A008_A594257900A9_.wvu.FilterData" localSheetId="0" hidden="1">'Full Contracts Register'!$B$6:$W$8</definedName>
    <definedName name="Z_5B39CBB3_BCF4_4915_98E9_D1F67268F4FA_.wvu.FilterData" localSheetId="0" hidden="1">'Full Contracts Register'!$B$6:$W$8</definedName>
    <definedName name="Z_5CCA00A0_4D6F_4954_B1BB_A7A7A0AB1AA4_.wvu.FilterData" localSheetId="0" hidden="1">'Full Contracts Register'!$B$6:$W$8</definedName>
    <definedName name="Z_5EFDAD9F_07F5_48EB_99C8_2A4ABF79266A_.wvu.FilterData" localSheetId="0" hidden="1">'Full Contracts Register'!$B$6:$W$8</definedName>
    <definedName name="Z_60FFF7BE_7E6D_4C2B_95A8_141F20A2A14E_.wvu.FilterData" localSheetId="0" hidden="1">'Full Contracts Register'!$B$6:$W$8</definedName>
    <definedName name="Z_613D6519_068F_4452_B192_A7B5D314251A_.wvu.FilterData" localSheetId="0" hidden="1">'Full Contracts Register'!$B$6:$W$8</definedName>
    <definedName name="Z_618E40BB_1319_4B3D_AB6E_5008140C452A_.wvu.FilterData" localSheetId="0" hidden="1">'Full Contracts Register'!$B$6:$W$8</definedName>
    <definedName name="Z_626E0C1E_097A_4FB9_BBA7_82D19C586FB4_.wvu.FilterData" localSheetId="0" hidden="1">'Full Contracts Register'!$B$6:$W$8</definedName>
    <definedName name="Z_65DE4B96_C34F_4503_8168_F791E0A6D596_.wvu.FilterData" localSheetId="0" hidden="1">'Full Contracts Register'!$B$6:$W$8</definedName>
    <definedName name="Z_67EB1964_34C2_47D3_B857_81E314ED301E_.wvu.FilterData" localSheetId="0" hidden="1">'Full Contracts Register'!$B$6:$W$8</definedName>
    <definedName name="Z_6880C711_A5C9_4DD8_9BBF_EF5E52D915A7_.wvu.FilterData" localSheetId="0" hidden="1">'Full Contracts Register'!$B$6:$W$8</definedName>
    <definedName name="Z_6A6780E3_8294_4D95_BA71_3753232DE36F_.wvu.FilterData" localSheetId="0" hidden="1">'Full Contracts Register'!$B$6:$W$8</definedName>
    <definedName name="Z_6CDA5590_4C78_4F46_BDBB_E176606D100F_.wvu.FilterData" localSheetId="0" hidden="1">'Full Contracts Register'!$B$6:$W$8</definedName>
    <definedName name="Z_6EA2E4B1_1818_4D23_8323_534762E86BAB_.wvu.FilterData" localSheetId="0" hidden="1">'Full Contracts Register'!$B$6:$W$8</definedName>
    <definedName name="Z_6F9EC01E_7B36_4B69_9BF2_F7A507838499_.wvu.FilterData" localSheetId="0" hidden="1">'Full Contracts Register'!$B$6:$W$8</definedName>
    <definedName name="Z_71024DB4_1678_4BB2_9AF4_661D1AB61D01_.wvu.FilterData" localSheetId="0" hidden="1">'Full Contracts Register'!$B$6:$W$8</definedName>
    <definedName name="Z_72F34C1A_9DEC_4686_AC9F_D9CBAEAC6218_.wvu.FilterData" localSheetId="0" hidden="1">'Full Contracts Register'!$B$6:$W$8</definedName>
    <definedName name="Z_73D95D30_D98C_4D60_8565_4AEE6C21567E_.wvu.FilterData" localSheetId="0" hidden="1">'Full Contracts Register'!$B$6:$W$8</definedName>
    <definedName name="Z_76AF7176_059A_4C91_871C_BD03005C6B9C_.wvu.FilterData" localSheetId="0" hidden="1">'Full Contracts Register'!$B$6:$W$8</definedName>
    <definedName name="Z_7828A009_E8E2_4ED4_9F6A_ACACE7A4390C_.wvu.FilterData" localSheetId="0" hidden="1">'Full Contracts Register'!$B$6:$W$8</definedName>
    <definedName name="Z_79706B95_1AD9_4E95_9D64_51514EFD62B0_.wvu.FilterData" localSheetId="0" hidden="1">'Full Contracts Register'!$B$6:$W$8</definedName>
    <definedName name="Z_79CAB69E_E28F_45DB_83E4_0873BEEA7A43_.wvu.FilterData" localSheetId="0" hidden="1">'Full Contracts Register'!$B$6:$W$8</definedName>
    <definedName name="Z_7D48BB3D_1295_49F9_B08A_7843ACA4CD5B_.wvu.FilterData" localSheetId="0" hidden="1">'Full Contracts Register'!$B$6:$W$8</definedName>
    <definedName name="Z_825D42EF_B699_442C_98B1_070E742FB7BA_.wvu.FilterData" localSheetId="0" hidden="1">'Full Contracts Register'!$B$6:$W$8</definedName>
    <definedName name="Z_82BEC37F_0073_4C67_A443_3851B6CB5287_.wvu.FilterData" localSheetId="0" hidden="1">'Full Contracts Register'!$B$6:$W$8</definedName>
    <definedName name="Z_83DD4F4F_D59A_4656_ABF4_F61379CC0B99_.wvu.FilterData" localSheetId="0" hidden="1">'Full Contracts Register'!$B$6:$W$8</definedName>
    <definedName name="Z_8857602E_FD25_44D2_8CB4_CBF090E792A3_.wvu.FilterData" localSheetId="0" hidden="1">'Full Contracts Register'!$B$6:$W$8</definedName>
    <definedName name="Z_8A6D453A_3D5B_4637_9691_FC2761F6F4E3_.wvu.FilterData" localSheetId="0" hidden="1">'Full Contracts Register'!$B$6:$W$8</definedName>
    <definedName name="Z_8CFDA698_7BC1_46D7_BEC3_74A07BD2A6A5_.wvu.FilterData" localSheetId="0" hidden="1">'Full Contracts Register'!$B$6:$W$8</definedName>
    <definedName name="Z_8FFBAEAA_828A_48C4_BBD3_5D6958026389_.wvu.FilterData" localSheetId="0" hidden="1">'Full Contracts Register'!$B$6:$W$8</definedName>
    <definedName name="Z_9207B122_9058_4AFD_AC75_CE58A503FD94_.wvu.FilterData" localSheetId="0" hidden="1">'Full Contracts Register'!$B$6:$W$8</definedName>
    <definedName name="Z_964A473A_3C27_4288_BBE3_1E3F1344F85B_.wvu.FilterData" localSheetId="0" hidden="1">'Full Contracts Register'!$B$6:$W$8</definedName>
    <definedName name="Z_9A3DB9AA_2369_480C_9F83_6B7585FEAF1B_.wvu.FilterData" localSheetId="0" hidden="1">'Full Contracts Register'!$B$6:$W$8</definedName>
    <definedName name="Z_9D9C1018_7090_4360_9890_F400E72A80BF_.wvu.FilterData" localSheetId="0" hidden="1">'Full Contracts Register'!$B$6:$W$8</definedName>
    <definedName name="Z_A1BF27C5_6799_406F_9315_9FC691BE00C8_.wvu.FilterData" localSheetId="0" hidden="1">'Full Contracts Register'!$B$6:$W$8</definedName>
    <definedName name="Z_A2A54FFA_4C3F_4A2B_9446_F2EC5D9A857D_.wvu.FilterData" localSheetId="0" hidden="1">'Full Contracts Register'!$B$6:$W$8</definedName>
    <definedName name="Z_A5466FD0_53D6_4123_A4FC_EA0EF7628429_.wvu.FilterData" localSheetId="0" hidden="1">'Full Contracts Register'!$B$6:$W$8</definedName>
    <definedName name="Z_A5466FD0_53D6_4123_A4FC_EA0EF7628429_.wvu.Rows" localSheetId="0" hidden="1">#REF!</definedName>
    <definedName name="Z_A7262B3C_C1C8_4CF7_A2DA_10A2289A6C50_.wvu.FilterData" localSheetId="0" hidden="1">'Full Contracts Register'!$B$6:$W$8</definedName>
    <definedName name="Z_A7262B3C_C1C8_4CF7_A2DA_10A2289A6C50_.wvu.PrintArea" localSheetId="0" hidden="1">'Full Contracts Register'!$G$6:$S$8</definedName>
    <definedName name="Z_A75E1DA5_215C_4C6D_A83B_DFDB277AFE2D_.wvu.FilterData" localSheetId="0" hidden="1">'Full Contracts Register'!$B$6:$W$8</definedName>
    <definedName name="Z_A9D258BF_5CBB_476A_A72C_87CE4BE4C93D_.wvu.FilterData" localSheetId="0" hidden="1">'Full Contracts Register'!$B$6:$W$8</definedName>
    <definedName name="Z_AA5454A0_0A5F_4C07_9052_4A75FA18717C_.wvu.FilterData" localSheetId="0" hidden="1">'Full Contracts Register'!$B$6:$W$8</definedName>
    <definedName name="Z_AB8B5FBF_CE0D_4E66_9706_D0A682F715AC_.wvu.FilterData" localSheetId="0" hidden="1">'Full Contracts Register'!$B$6:$W$8</definedName>
    <definedName name="Z_AE0C0ED2_ECA5_4734_BFAC_95C24A92C11D_.wvu.Cols" localSheetId="0" hidden="1">'Full Contracts Register'!#REF!</definedName>
    <definedName name="Z_AE0C0ED2_ECA5_4734_BFAC_95C24A92C11D_.wvu.FilterData" localSheetId="0" hidden="1">'Full Contracts Register'!$B$6:$W$8</definedName>
    <definedName name="Z_AE9D8EC2_BDDC_404A_B294_057C75A19337_.wvu.FilterData" localSheetId="0" hidden="1">'Full Contracts Register'!$B$6:$W$8</definedName>
    <definedName name="Z_AF0A5DAC_F576_4BE3_8436_4EBFB1EAF753_.wvu.FilterData" localSheetId="0" hidden="1">'Full Contracts Register'!$B$6:$W$8</definedName>
    <definedName name="Z_B0B9F3F8_7C2C_41BE_8236_FB944D6DCF11_.wvu.FilterData" localSheetId="0" hidden="1">'Full Contracts Register'!$B$6:$W$8</definedName>
    <definedName name="Z_B17F4642_7F48_45C1_8497_5E8B110C96F9_.wvu.FilterData" localSheetId="0" hidden="1">'Full Contracts Register'!$B$6:$W$8</definedName>
    <definedName name="Z_B17F4642_7F48_45C1_8497_5E8B110C96F9_.wvu.Rows" localSheetId="0" hidden="1">'Full Contracts Register'!#REF!</definedName>
    <definedName name="Z_B7A36877_86E6_4167_A42C_F208B9788E52_.wvu.Cols" localSheetId="0" hidden="1">'Full Contracts Register'!#REF!,'Full Contracts Register'!#REF!,'Full Contracts Register'!#REF!</definedName>
    <definedName name="Z_B7A36877_86E6_4167_A42C_F208B9788E52_.wvu.FilterData" localSheetId="0" hidden="1">'Full Contracts Register'!$B$6:$W$8</definedName>
    <definedName name="Z_B90E3AD5_60BD_4D22_B569_520D86C8056B_.wvu.FilterData" localSheetId="0" hidden="1">'Full Contracts Register'!$B$6:$W$8</definedName>
    <definedName name="Z_BF7D4BFD_A35B_427B_A5FA_41098C230BAA_.wvu.FilterData" localSheetId="0" hidden="1">'Full Contracts Register'!$B$6:$W$8</definedName>
    <definedName name="Z_C0DE670B_09D6_4CF0_B907_61807E8A1ACA_.wvu.FilterData" localSheetId="0" hidden="1">'Full Contracts Register'!$B$6:$W$8</definedName>
    <definedName name="Z_CA5E9383_BDAA_4DF7_83D3_A02F76F387F5_.wvu.FilterData" localSheetId="0" hidden="1">'Full Contracts Register'!$B$6:$W$8</definedName>
    <definedName name="Z_CD6EDE38_5123_4C1E_8068_BABF61DD00E5_.wvu.FilterData" localSheetId="0" hidden="1">'Full Contracts Register'!$B$6:$W$8</definedName>
    <definedName name="Z_CE2BAC95_AAE4_4B67_9931_7F9464CE9DCE_.wvu.FilterData" localSheetId="0" hidden="1">'Full Contracts Register'!$B$6:$W$8</definedName>
    <definedName name="Z_CFD9DC10_A509_4223_AE9D_7D62883DC955_.wvu.FilterData" localSheetId="0" hidden="1">'Full Contracts Register'!$B$6:$W$8</definedName>
    <definedName name="Z_D23C7A63_4CC9_4560_A82D_983546AC29A9_.wvu.FilterData" localSheetId="0" hidden="1">'Full Contracts Register'!$B$6:$W$8</definedName>
    <definedName name="Z_D40E02CB_250A_43D5_913E_CE69D56C098D_.wvu.FilterData" localSheetId="0" hidden="1">'Full Contracts Register'!$B$6:$W$8</definedName>
    <definedName name="Z_D6268543_F36F_495E_AE0C_A558197BD0A2_.wvu.FilterData" localSheetId="0" hidden="1">'Full Contracts Register'!$B$6:$W$8</definedName>
    <definedName name="Z_D80B0B97_5FED_4D50_810B_C787B05669A1_.wvu.FilterData" localSheetId="0" hidden="1">'Full Contracts Register'!$B$6:$W$8</definedName>
    <definedName name="Z_D84FE74D_7653_4F11_8FF4_8D3F854352CF_.wvu.FilterData" localSheetId="0" hidden="1">'Full Contracts Register'!$B$6:$W$8</definedName>
    <definedName name="Z_D84FE74D_7653_4F11_8FF4_8D3F854352CF_.wvu.Rows" localSheetId="0" hidden="1">'Full Contracts Register'!#REF!</definedName>
    <definedName name="Z_DA058580_F501_4026_93CA_563992083613_.wvu.Cols" localSheetId="0" hidden="1">'Full Contracts Register'!#REF!,'Full Contracts Register'!#REF!,'Full Contracts Register'!#REF!</definedName>
    <definedName name="Z_DA058580_F501_4026_93CA_563992083613_.wvu.FilterData" localSheetId="0" hidden="1">'Full Contracts Register'!$B$6:$W$8</definedName>
    <definedName name="Z_DB798CC7_1DE6_43DE_BF26_8775BB076E40_.wvu.FilterData" localSheetId="0" hidden="1">'Full Contracts Register'!$B$6:$W$8</definedName>
    <definedName name="Z_DC3F1F35_3FE4_4FDD_9185_8311768502FE_.wvu.FilterData" localSheetId="0" hidden="1">'Full Contracts Register'!$B$6:$W$8</definedName>
    <definedName name="Z_DEBEFEF1_EA9C_40E0_B665_52743954C80A_.wvu.FilterData" localSheetId="0" hidden="1">'Full Contracts Register'!$B$6:$W$8</definedName>
    <definedName name="Z_DEBEFEF1_EA9C_40E0_B665_52743954C80A_.wvu.Rows" localSheetId="0" hidden="1">'Full Contracts Register'!#REF!</definedName>
    <definedName name="Z_DFED832F_3F8B_4A09_BFF7_8D6595CBC6A7_.wvu.FilterData" localSheetId="0" hidden="1">'Full Contracts Register'!$B$6:$W$8</definedName>
    <definedName name="Z_E1402505_7514_4D81_AC3D_83C83C377A21_.wvu.FilterData" localSheetId="0" hidden="1">'Full Contracts Register'!$B$6:$W$8</definedName>
    <definedName name="Z_E16000C4_57BD_4C38_A44B_112B9BCCE0C8_.wvu.FilterData" localSheetId="0" hidden="1">'Full Contracts Register'!$B$6:$W$8</definedName>
    <definedName name="Z_E5D2FC1E_47DD_4901_AD46_ADC7B98FD62F_.wvu.FilterData" localSheetId="0" hidden="1">'Full Contracts Register'!$B$6:$W$8</definedName>
    <definedName name="Z_E63834FD_7F07_460E_856B_7CB57BE2519F_.wvu.Cols" localSheetId="0" hidden="1">'Full Contracts Register'!#REF!</definedName>
    <definedName name="Z_E63834FD_7F07_460E_856B_7CB57BE2519F_.wvu.FilterData" localSheetId="0" hidden="1">'Full Contracts Register'!$B$6:$W$8</definedName>
    <definedName name="Z_E649BB57_2F74_490D_B7F1_09E712BB41FD_.wvu.FilterData" localSheetId="0" hidden="1">'Full Contracts Register'!$B$6:$W$8</definedName>
    <definedName name="Z_E6D574F1_6380_4869_8496_8D2D495100BA_.wvu.FilterData" localSheetId="0" hidden="1">'Full Contracts Register'!$B$6:$W$8</definedName>
    <definedName name="Z_EAA795EB_0327_4FA4_995A_5BAF67D041A6_.wvu.FilterData" localSheetId="0" hidden="1">'Full Contracts Register'!$B$6:$W$8</definedName>
    <definedName name="Z_EDC1FCB0_897C_4A77_8D16_0EE17DD846DD_.wvu.Cols" localSheetId="0" hidden="1">'Full Contracts Register'!#REF!</definedName>
    <definedName name="Z_EDC1FCB0_897C_4A77_8D16_0EE17DD846DD_.wvu.FilterData" localSheetId="0" hidden="1">'Full Contracts Register'!$B$6:$W$8</definedName>
    <definedName name="Z_EEBCFB27_64D6_4D86_BD05_E8D1EEF75C06_.wvu.FilterData" localSheetId="0" hidden="1">'Full Contracts Register'!$B$6:$W$8</definedName>
    <definedName name="Z_EEF6EFE9_3EC4_4FE3_8820_03E26F88557C_.wvu.FilterData" localSheetId="0" hidden="1">'Full Contracts Register'!$B$6:$W$8</definedName>
    <definedName name="Z_EFD6DDE2_98A0_47BB_9484_1DED12BAEA19_.wvu.FilterData" localSheetId="0" hidden="1">'Full Contracts Register'!$B$6:$W$8</definedName>
    <definedName name="Z_F0C6B853_5E61_4071_99C9_A6788C1D1C15_.wvu.FilterData" localSheetId="0" hidden="1">'Full Contracts Register'!$B$6:$W$8</definedName>
    <definedName name="Z_F131A37D_48E7_4A3C_B91C_998A9107E525_.wvu.FilterData" localSheetId="0" hidden="1">'Full Contracts Register'!$B$6:$W$8</definedName>
    <definedName name="Z_F3DFF0D7_FB3C_485D_8089_8753F53A161F_.wvu.FilterData" localSheetId="0" hidden="1">'Full Contracts Register'!$B$6:$W$8</definedName>
    <definedName name="Z_F44F3BAC_EF1A_43AD_B213_241A30CC8904_.wvu.FilterData" localSheetId="0" hidden="1">'Full Contracts Register'!$B$6:$W$8</definedName>
    <definedName name="Z_F7581F19_6F49_4387_AED4_957D74B01797_.wvu.FilterData" localSheetId="0" hidden="1">'Full Contracts Register'!$B$6:$W$8</definedName>
    <definedName name="Z_F858594A_E5B1_4D69_999B_DEB503F66ED0_.wvu.FilterData" localSheetId="0" hidden="1">'Full Contracts Register'!$B$6:$W$8</definedName>
    <definedName name="Z_FB704F01_F041_4915_8721_0F82791465B8_.wvu.FilterData" localSheetId="0" hidden="1">'Full Contracts Register'!$B$6:$W$8</definedName>
    <definedName name="Z_FC07CF34_9859_41ED_B83A_9DB8BD4E81C0_.wvu.FilterData" localSheetId="0" hidden="1">'Full Contracts Register'!$B$6:$W$8</definedName>
    <definedName name="Z_FC21ECA4_4747_4837_BDFD_B2C3EE99D165_.wvu.FilterData" localSheetId="0" hidden="1">'Full Contracts Register'!$B$6:$W$8</definedName>
  </definedNames>
  <calcPr calcId="145621"/>
  <customWorkbookViews>
    <customWorkbookView name="Authorised User - Personal View" guid="{A7262B3C-C1C8-4CF7-A2DA-10A2289A6C50}" mergeInterval="0" personalView="1" maximized="1" windowWidth="1020" windowHeight="618" tabRatio="572" activeSheetId="2"/>
    <customWorkbookView name="alec.hall - Personal View" guid="{6EA2E4B1-1818-4D23-8323-534762E86BAB}" mergeInterval="0" personalView="1" maximized="1" xWindow="1" yWindow="1" windowWidth="1276" windowHeight="762" activeSheetId="2"/>
    <customWorkbookView name="suzanne.mccormack - Personal View" guid="{D23C7A63-4CC9-4560-A82D-983546AC29A9}" mergeInterval="0" personalView="1" maximized="1" xWindow="1" yWindow="1" windowWidth="941" windowHeight="444" activeSheetId="2"/>
    <customWorkbookView name="jody.stewart - Personal View" guid="{DFED832F-3F8B-4A09-BFF7-8D6595CBC6A7}" mergeInterval="0" personalView="1" windowWidth="1276" windowHeight="888" activeSheetId="2"/>
    <customWorkbookView name="alan.hamilton - Personal View" guid="{415B0F28-B441-4C53-8DD5-75802AEA050B}" mergeInterval="0" personalView="1" maximized="1" windowWidth="1276" windowHeight="817" activeSheetId="2" showStatusbar="0"/>
    <customWorkbookView name="nichola.thompstone - Personal View" guid="{A5466FD0-53D6-4123-A4FC-EA0EF7628429}" mergeInterval="0" personalView="1" maximized="1" windowWidth="1276" windowHeight="844" activeSheetId="2"/>
    <customWorkbookView name="Fiona Dewar - Personal View" guid="{6CDA5590-4C78-4F46-BDBB-E176606D100F}" mergeInterval="0" personalView="1" maximized="1" windowWidth="1231" windowHeight="761" activeSheetId="2"/>
    <customWorkbookView name="phil.cowper - Personal View" guid="{D84FE74D-7653-4F11-8FF4-8D3F854352CF}" mergeInterval="0" personalView="1" maximized="1" windowWidth="1188" windowHeight="1020" activeSheetId="2"/>
    <customWorkbookView name="roger.booth - Personal View" guid="{DEBEFEF1-EA9C-40E0-B665-52743954C80A}" mergeInterval="0" personalView="1" maximized="1" windowWidth="1020" windowHeight="569" activeSheetId="2"/>
    <customWorkbookView name="stephen.bridgehouse - Personal View" guid="{04BE2F06-068F-46C1-8F18-782D73DAC1C3}" mergeInterval="0" personalView="1" maximized="1" windowWidth="1243" windowHeight="798" activeSheetId="2"/>
    <customWorkbookView name="gemma.clayton2 - Personal View" guid="{B17F4642-7F48-45C1-8497-5E8B110C96F9}" mergeInterval="0" personalView="1" maximized="1" windowWidth="1020" windowHeight="608" activeSheetId="2"/>
    <customWorkbookView name="andrea.puttnam - Personal View" guid="{6A6780E3-8294-4D95-BA71-3753232DE36F}" mergeInterval="0" personalView="1" maximized="1" windowWidth="796" windowHeight="437" activeSheetId="2"/>
    <customWorkbookView name="dave.wilson1 - Personal View" guid="{EEBCFB27-64D6-4D86-BD05-E8D1EEF75C06}" mergeInterval="0" personalView="1" maximized="1" windowWidth="1276" windowHeight="810" activeSheetId="2" showStatusbar="0"/>
    <customWorkbookView name="paul.nolan - Personal View" guid="{1BCF3093-C1C7-426B-A6B5-9C498B936215}" mergeInterval="0" personalView="1" maximized="1" windowWidth="1148" windowHeight="702" activeSheetId="2"/>
    <customWorkbookView name="richard.scarborough - Personal View" guid="{4C5F2DF4-1081-49C8-86DA-F32EFEE33192}" mergeInterval="0" personalView="1" maximized="1" windowWidth="1276" windowHeight="650" activeSheetId="2"/>
    <customWorkbookView name="russell.page - Personal View" guid="{44475B13-33C9-49F5-B5F7-B2A8451BC0B0}" mergeInterval="0" personalView="1" maximized="1" windowWidth="1020" windowHeight="592" activeSheetId="2"/>
    <customWorkbookView name="Template - Personal View" guid="{6880C711-A5C9-4DD8-9BBF-EF5E52D915A7}" mergeInterval="0" personalView="1" maximized="1" windowWidth="915" windowHeight="605" activeSheetId="2"/>
    <customWorkbookView name="alec.hall - Personal View (2)" guid="{E63834FD-7F07-460E-856B-7CB57BE2519F}" mergeInterval="0" personalView="1" maximized="1" windowWidth="1020" windowHeight="523" activeSheetId="2"/>
    <customWorkbookView name="pete.townsend - Personal View" guid="{FC07CF34-9859-41ED-B83A-9DB8BD4E81C0}" mergeInterval="0" personalView="1" maximized="1" xWindow="1" yWindow="1" windowWidth="1280" windowHeight="800" activeSheetId="2"/>
    <customWorkbookView name="paul.rowson - Personal View" guid="{AE0C0ED2-ECA5-4734-BFAC-95C24A92C11D}" mergeInterval="0" personalView="1" maximized="1" windowWidth="1020" windowHeight="596" activeSheetId="2"/>
    <customWorkbookView name="stuart.bragg - Personal View" guid="{EDC1FCB0-897C-4A77-8D16-0EE17DD846DD}" mergeInterval="0" personalView="1" maximized="1" windowWidth="1020" windowHeight="596" activeSheetId="2"/>
    <customWorkbookView name="Jonathon.Blackburn - Personal View" guid="{C0DE670B-09D6-4CF0-B907-61807E8A1ACA}" mergeInterval="0" personalView="1" xWindow="-56" yWindow="30" windowWidth="1000" windowHeight="541" activeSheetId="2"/>
    <customWorkbookView name="John.Hughes - Personal View" guid="{00E570F0-A5BF-48DD-A1B0-A1DD034D211F}" mergeInterval="0" personalView="1" maximized="1" windowWidth="1276" windowHeight="859" activeSheetId="2"/>
    <customWorkbookView name="colin.woodrow - Personal View" guid="{A2A54FFA-4C3F-4A2B-9446-F2EC5D9A857D}" mergeInterval="0" personalView="1" maximized="1" windowWidth="1020" windowHeight="632" activeSheetId="1"/>
    <customWorkbookView name="roger.platt - Personal View" guid="{1295C5D0-50B6-4DF3-9A94-A01A7D9F2A45}" mergeInterval="0" personalView="1" maximized="1" windowWidth="994" windowHeight="629" activeSheetId="2"/>
    <customWorkbookView name="John.Hughes - Personal View (2)" guid="{D80B0B97-5FED-4D50-810B-C787B05669A1}" mergeInterval="0" personalView="1" maximized="1" windowWidth="1276" windowHeight="859" activeSheetId="2"/>
    <customWorkbookView name="philip.jones - Personal View" guid="{3365BAB3-A04C-42C6-ADD7-9C1458D2EA06}" mergeInterval="0" personalView="1" maximized="1" windowWidth="1020" windowHeight="576" activeSheetId="2"/>
    <customWorkbookView name="nick.ellwood - Personal View" guid="{AE9D8EC2-BDDC-404A-B294-057C75A19337}" mergeInterval="0" personalView="1" maximized="1" windowWidth="1276" windowHeight="859" activeSheetId="2"/>
    <customWorkbookView name="denise.buckley - Personal View" guid="{1DC56B55-E64C-4C35-81E0-E4E64121D7CC}" mergeInterval="0" personalView="1" maximized="1" windowWidth="1020" windowHeight="607" activeSheetId="2"/>
    <customWorkbookView name="sue.hogan - Personal View" guid="{D40E02CB-250A-43D5-913E-CE69D56C098D}" mergeInterval="0" personalView="1" maximized="1" windowWidth="1676" windowHeight="851" activeSheetId="2"/>
    <customWorkbookView name="Sandra.Whitehead - Personal View" guid="{A9D258BF-5CBB-476A-A72C-87CE4BE4C93D}" mergeInterval="0" personalView="1" maximized="1" windowWidth="1436" windowHeight="735" activeSheetId="2"/>
    <customWorkbookView name="Mary Bate - Personal View" guid="{65DE4B96-C34F-4503-8168-F791E0A6D596}" mergeInterval="0" personalView="1" maximized="1" windowWidth="1020" windowHeight="577" activeSheetId="2"/>
    <customWorkbookView name="Helen.Corbishley - Personal View" guid="{F83769C7-D7DB-41D4-8411-D12605B9DBFD}" mergeInterval="0" personalView="1" maximized="1" windowWidth="1276" windowHeight="470" activeSheetId="2"/>
    <customWorkbookView name="joanne.garner - Personal View" guid="{F7581F19-6F49-4387-AED4-957D74B01797}" mergeInterval="0" personalView="1" maximized="1" windowWidth="1276" windowHeight="523" activeSheetId="2"/>
    <customWorkbookView name="malcolm.whitwood - Personal View" guid="{01A937C1-7DF2-425C-A0A8-40BCB18B65AA}" mergeInterval="0" personalView="1" maximized="1" xWindow="1" yWindow="1" windowWidth="1276" windowHeight="440" activeSheetId="2"/>
    <customWorkbookView name="joanne.keating - Personal View" guid="{CFD9DC10-A509-4223-AE9D-7D62883DC955}" mergeInterval="0" personalView="1" maximized="1" xWindow="1" yWindow="1" windowWidth="1020" windowHeight="527" activeSheetId="2"/>
    <customWorkbookView name="Bushra Khan - Personal View" guid="{DA058580-F501-4026-93CA-563992083613}" mergeInterval="0" personalView="1" maximized="1" xWindow="1" yWindow="1" windowWidth="988" windowHeight="484" activeSheetId="2"/>
    <customWorkbookView name="elisabeth.clegg - Personal View" guid="{B7A36877-86E6-4167-A42C-F208B9788E52}" mergeInterval="0" personalView="1" maximized="1" xWindow="1" yWindow="1" windowWidth="1024" windowHeight="516" activeSheetId="2"/>
  </customWorkbookViews>
</workbook>
</file>

<file path=xl/calcChain.xml><?xml version="1.0" encoding="utf-8"?>
<calcChain xmlns="http://schemas.openxmlformats.org/spreadsheetml/2006/main">
  <c r="S474" i="2" l="1"/>
  <c r="P474" i="2"/>
  <c r="P449" i="2"/>
  <c r="P444" i="2"/>
  <c r="P417" i="2"/>
  <c r="S413" i="2"/>
  <c r="S383" i="2"/>
  <c r="S371" i="2"/>
  <c r="S365" i="2"/>
  <c r="P307" i="2"/>
  <c r="P304" i="2"/>
  <c r="S276" i="2"/>
  <c r="R90" i="2" l="1"/>
  <c r="I40" i="17" l="1"/>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I22" i="17"/>
  <c r="J22" i="17" s="1"/>
  <c r="I21" i="17"/>
  <c r="J21" i="17" s="1"/>
  <c r="I20" i="17"/>
  <c r="J20" i="17" s="1"/>
  <c r="I19" i="17"/>
  <c r="J19" i="17" s="1"/>
  <c r="I18" i="17"/>
  <c r="J18" i="17" s="1"/>
  <c r="I17" i="17"/>
  <c r="J17" i="17" s="1"/>
  <c r="I16" i="17"/>
  <c r="J16" i="17" s="1"/>
  <c r="I15" i="17"/>
  <c r="J15" i="17" s="1"/>
  <c r="I14" i="17"/>
  <c r="J14" i="17" s="1"/>
  <c r="I13" i="17"/>
  <c r="J13" i="17" s="1"/>
  <c r="I12" i="17"/>
  <c r="J12" i="17" s="1"/>
  <c r="I11" i="17"/>
  <c r="J11" i="17" s="1"/>
  <c r="I10" i="17"/>
  <c r="J10" i="17" s="1"/>
  <c r="I9" i="17"/>
  <c r="J9" i="17" s="1"/>
  <c r="I8" i="17"/>
  <c r="J8" i="17" s="1"/>
  <c r="I7" i="17"/>
  <c r="J7" i="17" s="1"/>
  <c r="I6" i="17"/>
  <c r="J6" i="17" s="1"/>
  <c r="I5" i="17"/>
  <c r="J5" i="17" s="1"/>
  <c r="Q1262" i="12"/>
  <c r="R1262" i="12" s="1"/>
  <c r="O1262" i="12"/>
  <c r="Q1261" i="12"/>
  <c r="R1261" i="12" s="1"/>
  <c r="O1261" i="12"/>
  <c r="Q1260" i="12"/>
  <c r="R1260" i="12" s="1"/>
  <c r="O1260" i="12"/>
  <c r="Q1259" i="12"/>
  <c r="R1259" i="12" s="1"/>
  <c r="O1259" i="12"/>
  <c r="Q1258" i="12"/>
  <c r="R1258" i="12" s="1"/>
  <c r="O1258" i="12"/>
  <c r="Q1257" i="12"/>
  <c r="R1257" i="12" s="1"/>
  <c r="O1257" i="12"/>
  <c r="Q1256" i="12"/>
  <c r="R1256" i="12" s="1"/>
  <c r="O1256" i="12"/>
  <c r="Q1255" i="12"/>
  <c r="R1255" i="12" s="1"/>
  <c r="O1255" i="12"/>
  <c r="Q1254" i="12"/>
  <c r="R1254" i="12" s="1"/>
  <c r="O1254" i="12"/>
  <c r="Q1253" i="12"/>
  <c r="R1253" i="12" s="1"/>
  <c r="O1253" i="12"/>
  <c r="Q1252" i="12"/>
  <c r="R1252" i="12" s="1"/>
  <c r="O1252" i="12"/>
  <c r="Q1251" i="12"/>
  <c r="R1251" i="12" s="1"/>
  <c r="O1251" i="12"/>
  <c r="Q1250" i="12"/>
  <c r="R1250" i="12" s="1"/>
  <c r="O1250" i="12"/>
  <c r="Q1248" i="12"/>
  <c r="R1248" i="12" s="1"/>
  <c r="O1248" i="12"/>
  <c r="Q1247" i="12"/>
  <c r="R1247" i="12" s="1"/>
  <c r="O1247" i="12"/>
  <c r="Q1246" i="12"/>
  <c r="R1246" i="12" s="1"/>
  <c r="O1246" i="12"/>
  <c r="Q1245" i="12"/>
  <c r="R1245" i="12" s="1"/>
  <c r="O1245" i="12"/>
  <c r="T1244" i="12"/>
  <c r="Q1244" i="12"/>
  <c r="R1244" i="12" s="1"/>
  <c r="O1244" i="12"/>
  <c r="T1243" i="12"/>
  <c r="Q1243" i="12"/>
  <c r="R1243" i="12" s="1"/>
  <c r="O1243" i="12"/>
  <c r="Q1242" i="12"/>
  <c r="R1242" i="12" s="1"/>
  <c r="T1241" i="12"/>
  <c r="Q1241" i="12"/>
  <c r="R1241" i="12" s="1"/>
  <c r="O1241" i="12"/>
  <c r="Q1240" i="12"/>
  <c r="R1240" i="12" s="1"/>
  <c r="O1240" i="12"/>
  <c r="T1239" i="12"/>
  <c r="Q1239" i="12"/>
  <c r="R1239" i="12" s="1"/>
  <c r="O1239" i="12"/>
  <c r="T1238" i="12"/>
  <c r="Q1238" i="12"/>
  <c r="R1238" i="12" s="1"/>
  <c r="O1238" i="12"/>
  <c r="T1237" i="12"/>
  <c r="Q1237" i="12"/>
  <c r="R1237" i="12" s="1"/>
  <c r="O1237" i="12"/>
  <c r="T1236" i="12"/>
  <c r="Q1236" i="12"/>
  <c r="R1236" i="12" s="1"/>
  <c r="O1236" i="12"/>
  <c r="T1235" i="12"/>
  <c r="Q1235" i="12"/>
  <c r="R1235" i="12" s="1"/>
  <c r="O1235" i="12"/>
  <c r="T1234" i="12"/>
  <c r="Q1234" i="12"/>
  <c r="R1234" i="12" s="1"/>
  <c r="O1234" i="12"/>
  <c r="T1233" i="12"/>
  <c r="Q1233" i="12"/>
  <c r="R1233" i="12" s="1"/>
  <c r="O1233" i="12"/>
  <c r="T1232" i="12"/>
  <c r="Q1232" i="12"/>
  <c r="R1232" i="12" s="1"/>
  <c r="O1232" i="12"/>
  <c r="T1231" i="12"/>
  <c r="Q1231" i="12"/>
  <c r="R1231" i="12" s="1"/>
  <c r="O1231" i="12"/>
  <c r="T1230" i="12"/>
  <c r="Q1230" i="12"/>
  <c r="R1230" i="12" s="1"/>
  <c r="O1230" i="12"/>
  <c r="T1229" i="12"/>
  <c r="Q1229" i="12"/>
  <c r="R1229" i="12" s="1"/>
  <c r="O1229" i="12"/>
  <c r="T1228" i="12"/>
  <c r="Q1228" i="12"/>
  <c r="R1228" i="12" s="1"/>
  <c r="O1228" i="12"/>
  <c r="T1227" i="12"/>
  <c r="Q1227" i="12"/>
  <c r="R1227" i="12" s="1"/>
  <c r="O1227" i="12"/>
  <c r="T1226" i="12"/>
  <c r="Q1226" i="12"/>
  <c r="R1226" i="12" s="1"/>
  <c r="O1226" i="12"/>
  <c r="R1225" i="12"/>
  <c r="O1225" i="12"/>
  <c r="P1225" i="12" s="1"/>
  <c r="R1224" i="12"/>
  <c r="O1224" i="12"/>
  <c r="P1224" i="12" s="1"/>
  <c r="M1224" i="12"/>
  <c r="O1223" i="12"/>
  <c r="P1223" i="12" s="1"/>
  <c r="M1223" i="12"/>
  <c r="O1222" i="12"/>
  <c r="P1222" i="12" s="1"/>
  <c r="M1222" i="12"/>
  <c r="R1221" i="12"/>
  <c r="O1221" i="12"/>
  <c r="P1221" i="12" s="1"/>
  <c r="M1221" i="12"/>
  <c r="O1220" i="12"/>
  <c r="P1220" i="12" s="1"/>
  <c r="M1220" i="12"/>
  <c r="O1219" i="12"/>
  <c r="P1219" i="12" s="1"/>
  <c r="R1218" i="12"/>
  <c r="O1218" i="12"/>
  <c r="P1218" i="12" s="1"/>
  <c r="R1217" i="12"/>
  <c r="O1217" i="12"/>
  <c r="P1217" i="12" s="1"/>
  <c r="R1216" i="12"/>
  <c r="O1216" i="12"/>
  <c r="P1216" i="12" s="1"/>
  <c r="R1215" i="12"/>
  <c r="O1215" i="12"/>
  <c r="P1215" i="12" s="1"/>
  <c r="R1214" i="12"/>
  <c r="O1214" i="12"/>
  <c r="P1214" i="12" s="1"/>
  <c r="R1213" i="12"/>
  <c r="O1213" i="12"/>
  <c r="P1213" i="12" s="1"/>
  <c r="R1212" i="12"/>
  <c r="O1212" i="12"/>
  <c r="P1212" i="12" s="1"/>
  <c r="R1211" i="12"/>
  <c r="O1211" i="12"/>
  <c r="P1211" i="12" s="1"/>
  <c r="M1211" i="12"/>
  <c r="R1210" i="12"/>
  <c r="O1210" i="12"/>
  <c r="P1210" i="12" s="1"/>
  <c r="M1210" i="12"/>
  <c r="O1209" i="12"/>
  <c r="P1209" i="12" s="1"/>
  <c r="M1209" i="12"/>
  <c r="R1208" i="12"/>
  <c r="O1208" i="12"/>
  <c r="P1208" i="12" s="1"/>
  <c r="O1207" i="12"/>
  <c r="P1207" i="12" s="1"/>
  <c r="M1207" i="12"/>
  <c r="R1206" i="12"/>
  <c r="O1206" i="12"/>
  <c r="P1206" i="12" s="1"/>
  <c r="M1206" i="12"/>
  <c r="O1205" i="12"/>
  <c r="P1205" i="12" s="1"/>
  <c r="O1204" i="12"/>
  <c r="O1203" i="12"/>
  <c r="O1202" i="12"/>
  <c r="P1202" i="12" s="1"/>
  <c r="O1201" i="12"/>
  <c r="P1201" i="12" s="1"/>
  <c r="O1200" i="12"/>
  <c r="P1200" i="12" s="1"/>
  <c r="O1199" i="12"/>
  <c r="P1199" i="12" s="1"/>
  <c r="R1198" i="12"/>
  <c r="O1198" i="12"/>
  <c r="P1198" i="12" s="1"/>
  <c r="M1198" i="12"/>
  <c r="R1197" i="12"/>
  <c r="O1197" i="12"/>
  <c r="P1197" i="12" s="1"/>
  <c r="M1197" i="12"/>
  <c r="O1196" i="12"/>
  <c r="P1196" i="12" s="1"/>
  <c r="M1196" i="12"/>
  <c r="O1195" i="12"/>
  <c r="P1195" i="12" s="1"/>
  <c r="M1195" i="12"/>
  <c r="O1194" i="12"/>
  <c r="P1194" i="12" s="1"/>
  <c r="M1194" i="12"/>
  <c r="O1193" i="12"/>
  <c r="P1193" i="12" s="1"/>
  <c r="M1193" i="12"/>
  <c r="O1192" i="12"/>
  <c r="P1192" i="12" s="1"/>
  <c r="M1192" i="12"/>
  <c r="O1191" i="12"/>
  <c r="P1191" i="12" s="1"/>
  <c r="M1191" i="12"/>
  <c r="O1190" i="12"/>
  <c r="P1190" i="12" s="1"/>
  <c r="O1189" i="12"/>
  <c r="P1189" i="12" s="1"/>
  <c r="M1189" i="12"/>
  <c r="O1188" i="12"/>
  <c r="P1188" i="12" s="1"/>
  <c r="M1188" i="12"/>
  <c r="O1187" i="12"/>
  <c r="P1187" i="12" s="1"/>
  <c r="O1186" i="12"/>
  <c r="P1186" i="12" s="1"/>
  <c r="O1185" i="12"/>
  <c r="P1185" i="12" s="1"/>
  <c r="R1184" i="12"/>
  <c r="O1184" i="12"/>
  <c r="P1184" i="12" s="1"/>
  <c r="M1184" i="12"/>
  <c r="O1183" i="12"/>
  <c r="P1183" i="12" s="1"/>
  <c r="M1183" i="12"/>
  <c r="R1182" i="12"/>
  <c r="O1182" i="12"/>
  <c r="P1182" i="12" s="1"/>
  <c r="M1182" i="12"/>
  <c r="O1181" i="12"/>
  <c r="P1181" i="12" s="1"/>
  <c r="M1181" i="12"/>
  <c r="P1180" i="12"/>
  <c r="Q1180" i="12" s="1"/>
  <c r="N1180" i="12"/>
  <c r="P1179" i="12"/>
  <c r="Q1179" i="12" s="1"/>
  <c r="N1179" i="12"/>
  <c r="P1178" i="12"/>
  <c r="Q1178" i="12" s="1"/>
  <c r="N1178" i="12"/>
  <c r="P1177" i="12"/>
  <c r="Q1177" i="12" s="1"/>
  <c r="N1177" i="12"/>
  <c r="P1176" i="12"/>
  <c r="Q1176" i="12" s="1"/>
  <c r="N1176" i="12"/>
  <c r="P1172" i="12"/>
  <c r="U1120" i="12"/>
  <c r="O1119" i="12"/>
  <c r="F1117" i="12"/>
  <c r="F1116" i="12"/>
  <c r="O1115" i="12"/>
  <c r="F1115" i="12"/>
  <c r="O1114" i="12"/>
  <c r="F1114" i="12"/>
  <c r="O1113" i="12"/>
  <c r="F1113" i="12"/>
  <c r="O1112" i="12"/>
  <c r="F1112" i="12"/>
  <c r="O1111" i="12"/>
  <c r="F1111" i="12"/>
  <c r="F1110" i="12"/>
  <c r="F1109" i="12"/>
  <c r="F1108" i="12"/>
  <c r="F1107" i="12"/>
  <c r="F1106" i="12"/>
  <c r="O1105" i="12"/>
  <c r="F1105" i="12"/>
  <c r="F1104" i="12"/>
  <c r="F1103" i="12"/>
  <c r="F1102" i="12"/>
  <c r="O1101" i="12"/>
  <c r="F1101" i="12"/>
  <c r="O1100" i="12"/>
  <c r="F1100" i="12"/>
  <c r="O1099" i="12"/>
  <c r="F1099" i="12"/>
  <c r="F1096" i="12"/>
  <c r="F1095" i="12"/>
  <c r="F1094" i="12"/>
  <c r="F1093" i="12"/>
  <c r="F1092" i="12"/>
  <c r="N1091" i="12"/>
  <c r="F1091" i="12"/>
  <c r="F1089" i="12"/>
  <c r="O1088" i="12"/>
  <c r="O1087" i="12"/>
  <c r="O1086" i="12"/>
  <c r="O1085" i="12"/>
  <c r="F1084" i="12"/>
  <c r="F1083" i="12"/>
  <c r="F1082" i="12"/>
  <c r="F1081" i="12"/>
  <c r="N1080" i="12"/>
  <c r="F1080" i="12"/>
  <c r="O1079" i="12"/>
  <c r="F1079" i="12"/>
  <c r="O1078" i="12"/>
  <c r="F1078" i="12"/>
  <c r="F1077" i="12"/>
  <c r="O1030" i="12"/>
  <c r="O1028" i="12"/>
  <c r="U1027" i="12"/>
  <c r="O1027" i="12"/>
  <c r="O1024" i="12"/>
  <c r="O1023" i="12"/>
  <c r="O1020" i="12"/>
  <c r="O1019" i="12"/>
  <c r="U1017" i="12"/>
  <c r="O1016" i="12"/>
  <c r="O1015" i="12"/>
  <c r="O1014" i="12"/>
  <c r="U1010" i="12"/>
  <c r="O991" i="12"/>
  <c r="U971" i="12"/>
  <c r="O954" i="12"/>
  <c r="U953" i="12"/>
  <c r="O951" i="12"/>
  <c r="O950" i="12"/>
  <c r="O949" i="12"/>
  <c r="O948" i="12"/>
  <c r="O947" i="12"/>
  <c r="O946" i="12"/>
  <c r="U945" i="12"/>
  <c r="O945" i="12"/>
  <c r="O944" i="12"/>
  <c r="O943" i="12"/>
  <c r="U942" i="12"/>
  <c r="O941" i="12"/>
  <c r="O940" i="12"/>
  <c r="U939" i="12"/>
  <c r="O937" i="12"/>
  <c r="O936" i="12"/>
  <c r="O935" i="12"/>
  <c r="O934" i="12"/>
  <c r="O933" i="12"/>
  <c r="O932" i="12"/>
  <c r="O931" i="12"/>
  <c r="O930" i="12"/>
  <c r="O927" i="12"/>
  <c r="O926" i="12"/>
  <c r="O925" i="12"/>
  <c r="O924" i="12"/>
  <c r="O923" i="12"/>
  <c r="O922" i="12"/>
  <c r="O921" i="12"/>
  <c r="U920" i="12"/>
  <c r="O919" i="12"/>
  <c r="U918" i="12"/>
  <c r="O917" i="12"/>
  <c r="U916" i="12"/>
  <c r="U914" i="12"/>
  <c r="U910" i="12"/>
  <c r="U908" i="12"/>
  <c r="O906" i="12"/>
  <c r="O901" i="12"/>
  <c r="U898" i="12"/>
  <c r="U895" i="12"/>
  <c r="O892" i="12"/>
  <c r="O884" i="12"/>
  <c r="O882" i="12"/>
  <c r="O876" i="12"/>
  <c r="U874" i="12"/>
  <c r="U868" i="12"/>
  <c r="U865" i="12"/>
  <c r="U861" i="12"/>
  <c r="O854" i="12"/>
  <c r="U846" i="12"/>
  <c r="O843" i="12"/>
  <c r="O817" i="12"/>
  <c r="O816" i="12"/>
  <c r="O804" i="12"/>
  <c r="U784" i="12"/>
  <c r="O745" i="12"/>
  <c r="O744" i="12"/>
  <c r="O743" i="12"/>
  <c r="O740" i="12"/>
  <c r="O738" i="12"/>
  <c r="O728" i="12"/>
  <c r="O721" i="12"/>
  <c r="O719" i="12"/>
  <c r="O717" i="12"/>
  <c r="O713" i="12"/>
  <c r="O710" i="12"/>
  <c r="O709" i="12"/>
  <c r="O703" i="12"/>
  <c r="O702" i="12"/>
  <c r="O695" i="12"/>
  <c r="O669" i="12"/>
  <c r="O668" i="12"/>
  <c r="U656" i="12"/>
  <c r="U649" i="12"/>
  <c r="O649" i="12"/>
  <c r="U647" i="12"/>
  <c r="O645" i="12"/>
  <c r="O628" i="12"/>
  <c r="O625" i="12"/>
  <c r="O618" i="12"/>
  <c r="O612" i="12"/>
  <c r="O610" i="12"/>
  <c r="K570" i="12"/>
  <c r="O552" i="12"/>
  <c r="O551" i="12"/>
  <c r="O550" i="12"/>
  <c r="O549" i="12"/>
  <c r="O546" i="12"/>
  <c r="O543" i="12"/>
  <c r="O541" i="12"/>
  <c r="O539" i="12"/>
  <c r="O534" i="12"/>
  <c r="O528" i="12"/>
  <c r="U501" i="12"/>
  <c r="U491" i="12"/>
  <c r="U488" i="12"/>
  <c r="O482" i="12"/>
  <c r="O480" i="12"/>
  <c r="O473" i="12"/>
  <c r="O467" i="12"/>
  <c r="O463" i="12"/>
  <c r="O462" i="12"/>
  <c r="O441" i="12"/>
  <c r="U409" i="12"/>
  <c r="O393" i="12"/>
  <c r="O347" i="12"/>
  <c r="U335" i="12"/>
  <c r="U334" i="12"/>
  <c r="O332" i="12"/>
  <c r="D331" i="12"/>
  <c r="T328" i="12"/>
  <c r="D323" i="12"/>
  <c r="T320" i="12"/>
  <c r="O315" i="12"/>
  <c r="D315" i="12"/>
  <c r="T296" i="12"/>
  <c r="D292" i="12"/>
  <c r="T290" i="12"/>
  <c r="T284" i="12"/>
  <c r="O283" i="12"/>
  <c r="D283" i="12"/>
  <c r="K234" i="12"/>
  <c r="T160" i="12"/>
  <c r="T158" i="12"/>
  <c r="T156" i="12"/>
  <c r="U153" i="12"/>
  <c r="T152" i="12"/>
  <c r="O147" i="12"/>
  <c r="U99" i="12"/>
  <c r="U84" i="12"/>
  <c r="O75" i="12"/>
  <c r="U69" i="12"/>
  <c r="U64" i="12"/>
  <c r="U51" i="12"/>
  <c r="U49" i="12"/>
  <c r="U44" i="12"/>
  <c r="U41" i="12"/>
  <c r="U39" i="12"/>
  <c r="O38" i="12"/>
  <c r="O17" i="12"/>
  <c r="O12" i="12"/>
  <c r="O11" i="12"/>
  <c r="O10" i="12"/>
</calcChain>
</file>

<file path=xl/comments1.xml><?xml version="1.0" encoding="utf-8"?>
<comments xmlns="http://schemas.openxmlformats.org/spreadsheetml/2006/main">
  <authors>
    <author>Helen.Corbishley</author>
    <author>Authorised User</author>
    <author>andrea.puttnam</author>
    <author>Bushra Khan</author>
  </authors>
  <commentList>
    <comment ref="A9" authorId="0">
      <text>
        <r>
          <rPr>
            <b/>
            <sz val="8"/>
            <color indexed="81"/>
            <rFont val="Tahoma"/>
            <family val="2"/>
          </rPr>
          <t>Please choose from the drop-down menu a category most suited to the service/supply under contract</t>
        </r>
        <r>
          <rPr>
            <sz val="8"/>
            <color indexed="81"/>
            <rFont val="Tahoma"/>
            <family val="2"/>
          </rPr>
          <t xml:space="preserve">
</t>
        </r>
        <r>
          <rPr>
            <sz val="8"/>
            <color indexed="81"/>
            <rFont val="Tahoma"/>
            <family val="2"/>
          </rPr>
          <t xml:space="preserve">
</t>
        </r>
      </text>
    </comment>
    <comment ref="E9"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I9"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M9"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O9" authorId="0">
      <text>
        <r>
          <rPr>
            <sz val="8"/>
            <color indexed="81"/>
            <rFont val="Tahoma"/>
            <family val="2"/>
          </rPr>
          <t xml:space="preserve">Note : the contract value should be the sum of the cost per annum multiplied by the number of years in the contract period - INCLUDING the extension period.
</t>
        </r>
      </text>
    </comment>
    <comment ref="P9" authorId="0">
      <text>
        <r>
          <rPr>
            <b/>
            <sz val="8"/>
            <color indexed="81"/>
            <rFont val="Tahoma"/>
            <family val="2"/>
          </rPr>
          <t>Please select whether the contract is for Works, Supplies or Services</t>
        </r>
        <r>
          <rPr>
            <sz val="8"/>
            <color indexed="81"/>
            <rFont val="Tahoma"/>
            <family val="2"/>
          </rPr>
          <t xml:space="preserve">
</t>
        </r>
      </text>
    </comment>
    <comment ref="U9" authorId="0">
      <text>
        <r>
          <rPr>
            <sz val="8"/>
            <color indexed="81"/>
            <rFont val="Tahoma"/>
            <family val="2"/>
          </rPr>
          <t>Note : the contract value should be the sum of the cost per annum multiplied by the number of years in the contract period - INCLUDING the extension period.</t>
        </r>
        <r>
          <rPr>
            <sz val="8"/>
            <color indexed="81"/>
            <rFont val="Tahoma"/>
            <family val="2"/>
          </rPr>
          <t xml:space="preserve">
</t>
        </r>
      </text>
    </comment>
    <comment ref="K521" authorId="1">
      <text>
        <r>
          <rPr>
            <b/>
            <sz val="8"/>
            <color indexed="81"/>
            <rFont val="Tahoma"/>
            <family val="2"/>
          </rPr>
          <t>Authorised User:</t>
        </r>
        <r>
          <rPr>
            <sz val="8"/>
            <color indexed="81"/>
            <rFont val="Tahoma"/>
            <family val="2"/>
          </rPr>
          <t xml:space="preserve">
Contract Terminated as from 31 March 2010
</t>
        </r>
      </text>
    </comment>
    <comment ref="K523" authorId="2">
      <text>
        <r>
          <rPr>
            <b/>
            <sz val="8"/>
            <color indexed="81"/>
            <rFont val="Tahoma"/>
            <family val="2"/>
          </rPr>
          <t>andrea.puttnam:</t>
        </r>
        <r>
          <rPr>
            <sz val="8"/>
            <color indexed="81"/>
            <rFont val="Tahoma"/>
            <family val="2"/>
          </rPr>
          <t xml:space="preserve">
Termination 31 March 2009
</t>
        </r>
      </text>
    </comment>
    <comment ref="N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O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L1124" authorId="1">
      <text>
        <r>
          <rPr>
            <b/>
            <sz val="8"/>
            <color indexed="81"/>
            <rFont val="Tahoma"/>
            <family val="2"/>
          </rPr>
          <t>Authorised User:</t>
        </r>
        <r>
          <rPr>
            <sz val="8"/>
            <color indexed="81"/>
            <rFont val="Tahoma"/>
            <family val="2"/>
          </rPr>
          <t xml:space="preserve">
Contract Terminated as from 31 March 2010
</t>
        </r>
      </text>
    </comment>
    <comment ref="L1127" authorId="2">
      <text>
        <r>
          <rPr>
            <b/>
            <sz val="8"/>
            <color indexed="81"/>
            <rFont val="Tahoma"/>
            <family val="2"/>
          </rPr>
          <t>andrea.puttnam:</t>
        </r>
        <r>
          <rPr>
            <sz val="8"/>
            <color indexed="81"/>
            <rFont val="Tahoma"/>
            <family val="2"/>
          </rPr>
          <t xml:space="preserve">
Termination 31 March 2009
</t>
        </r>
      </text>
    </comment>
    <comment ref="B1212" authorId="3">
      <text>
        <r>
          <rPr>
            <sz val="16"/>
            <color indexed="81"/>
            <rFont val="Tahoma"/>
            <family val="2"/>
          </rPr>
          <t xml:space="preserve">main contact at trafford - paul maynard 
paul.maynard@trafford .gov.uk
</t>
        </r>
      </text>
    </comment>
    <comment ref="B1213" authorId="3">
      <text>
        <r>
          <rPr>
            <sz val="16"/>
            <color indexed="81"/>
            <rFont val="Tahoma"/>
            <family val="2"/>
          </rPr>
          <t xml:space="preserve">main contact at trafford - paul maynard 
paul.maynard@trafford .gov.uk
</t>
        </r>
      </text>
    </comment>
    <comment ref="K1238" authorId="3">
      <text>
        <r>
          <rPr>
            <b/>
            <sz val="8"/>
            <color indexed="81"/>
            <rFont val="Tahoma"/>
            <family val="2"/>
          </rPr>
          <t xml:space="preserve">Bushra Khan:
</t>
        </r>
        <r>
          <rPr>
            <b/>
            <sz val="11"/>
            <color indexed="81"/>
            <rFont val="Tahoma"/>
            <family val="2"/>
          </rPr>
          <t xml:space="preserve">
CONTRACT MANAGER AT LYRECO - MATT DRUCE 07795092102</t>
        </r>
        <r>
          <rPr>
            <b/>
            <sz val="8"/>
            <color indexed="81"/>
            <rFont val="Tahoma"/>
            <family val="2"/>
          </rPr>
          <t xml:space="preserve">
</t>
        </r>
        <r>
          <rPr>
            <b/>
            <sz val="14"/>
            <color indexed="81"/>
            <rFont val="Tahoma"/>
            <family val="2"/>
          </rPr>
          <t xml:space="preserve">customer ref 60690212
</t>
        </r>
      </text>
    </comment>
    <comment ref="K1239" authorId="3">
      <text>
        <r>
          <rPr>
            <b/>
            <sz val="11"/>
            <color indexed="81"/>
            <rFont val="Tahoma"/>
            <family val="2"/>
          </rPr>
          <t>Bushra Khan:</t>
        </r>
        <r>
          <rPr>
            <sz val="11"/>
            <color indexed="81"/>
            <rFont val="Tahoma"/>
            <family val="2"/>
          </rPr>
          <t xml:space="preserve">
CONTRACT MANAGER AT LYRECO - MATT DRUCE 07795092102</t>
        </r>
        <r>
          <rPr>
            <b/>
            <sz val="11"/>
            <color indexed="81"/>
            <rFont val="Tahoma"/>
            <family val="2"/>
          </rPr>
          <t xml:space="preserve">
customer ref 60690212</t>
        </r>
        <r>
          <rPr>
            <sz val="11"/>
            <color indexed="81"/>
            <rFont val="Tahoma"/>
            <family val="2"/>
          </rPr>
          <t xml:space="preserve">
</t>
        </r>
      </text>
    </comment>
  </commentList>
</comments>
</file>

<file path=xl/comments2.xml><?xml version="1.0" encoding="utf-8"?>
<comments xmlns="http://schemas.openxmlformats.org/spreadsheetml/2006/main">
  <authors>
    <author>sharon.powell</author>
  </authors>
  <commentList>
    <comment ref="K7" authorId="0">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K16" authorId="0">
      <text>
        <r>
          <rPr>
            <b/>
            <sz val="10"/>
            <color indexed="81"/>
            <rFont val="Tahoma"/>
            <family val="2"/>
          </rPr>
          <t>sharon.powell:</t>
        </r>
        <r>
          <rPr>
            <sz val="10"/>
            <color indexed="81"/>
            <rFont val="Tahoma"/>
            <family val="2"/>
          </rPr>
          <t xml:space="preserve">
Monthly amount £243818.33
</t>
        </r>
      </text>
    </comment>
    <comment ref="K17" authorId="0">
      <text>
        <r>
          <rPr>
            <b/>
            <sz val="10"/>
            <color indexed="81"/>
            <rFont val="Tahoma"/>
            <family val="2"/>
          </rPr>
          <t>sharon.powell:</t>
        </r>
        <r>
          <rPr>
            <sz val="10"/>
            <color indexed="81"/>
            <rFont val="Tahoma"/>
            <family val="2"/>
          </rPr>
          <t xml:space="preserve">
ROUNDED FOR 1/12TH SPLIT
</t>
        </r>
      </text>
    </comment>
    <comment ref="K27" authorId="0">
      <text>
        <r>
          <rPr>
            <b/>
            <sz val="10"/>
            <color indexed="81"/>
            <rFont val="Tahoma"/>
            <family val="2"/>
          </rPr>
          <t>sharon.powell:</t>
        </r>
        <r>
          <rPr>
            <sz val="10"/>
            <color indexed="81"/>
            <rFont val="Tahoma"/>
            <family val="2"/>
          </rPr>
          <t xml:space="preserve">
Monthly amount £212,932.16
</t>
        </r>
      </text>
    </comment>
  </commentList>
</comments>
</file>

<file path=xl/sharedStrings.xml><?xml version="1.0" encoding="utf-8"?>
<sst xmlns="http://schemas.openxmlformats.org/spreadsheetml/2006/main" count="29640" uniqueCount="7458">
  <si>
    <t>I49</t>
  </si>
  <si>
    <t>A50</t>
  </si>
  <si>
    <t>=OR(H312=AF312,I312=AF312,J312=AF312,K312=AF312,M312=AF312,U312=AF312,V312=AF312)</t>
  </si>
  <si>
    <t>AA313</t>
  </si>
  <si>
    <t>=OR(H313=AF313,I313=AF313,J313=AF313,K313=AF313,M313=AF313,U313=AF313,V313=AF313)</t>
  </si>
  <si>
    <t>AA314</t>
  </si>
  <si>
    <t>=OR(H314=AF314,I314=AF314,J314=AF314,K314=AF314,M314=AF314,U314=AF314,V314=AF314)</t>
  </si>
  <si>
    <t>AA315</t>
  </si>
  <si>
    <t>=OR(H315=AF315,I315=AF315,J315=AF315,K315=AF315,M315=AF315,U315=AF315,V315=AF315)</t>
  </si>
  <si>
    <t>AA316</t>
  </si>
  <si>
    <t>=OR(H316=AF316,I316=AF316,J316=AF316,K316=AF316,M316=AF316,U316=AF316,V316=AF316)</t>
  </si>
  <si>
    <t>AA317</t>
  </si>
  <si>
    <t>H58</t>
  </si>
  <si>
    <t>I58</t>
  </si>
  <si>
    <t>A59</t>
  </si>
  <si>
    <t>B59</t>
  </si>
  <si>
    <t>C59</t>
  </si>
  <si>
    <t>D59</t>
  </si>
  <si>
    <t xml:space="preserve">Hourly rate of £36.00 plus mileage expenses </t>
  </si>
  <si>
    <t>Hourly rate of £36.00 plus mileage expenses</t>
  </si>
  <si>
    <t xml:space="preserve">Mottram Road / St Albans </t>
  </si>
  <si>
    <t>=OR(H1015=AF1015,I1015=AF1015,J1015=AF1015,K1015=AF1015,M1015=AF1015,U1015=AF1015,V1015=AF1015)</t>
  </si>
  <si>
    <t>AA1016</t>
  </si>
  <si>
    <t>=OR(H1016=AF1016,I1016=AF1016,J1016=AF1016,K1016=AF1016,M1016=AF1016,U1016=AF1016,V1016=AF1016)</t>
  </si>
  <si>
    <t>AA1018</t>
  </si>
  <si>
    <t>=OR(H1018=AF1018,I1018=AF1018,J1018=AF1018,K1018=AF1018,M1018=AF1018,U1018=AF1018,V1018=AF1018)</t>
  </si>
  <si>
    <t>=OR(H1018=AF1017,I1018=AF1017,J1018=AF1017,K1018=AF1017,L1018=AF1017,M1018=AF1017,N1018=AF1017,O1018=AF1017)</t>
  </si>
  <si>
    <t>AA1019</t>
  </si>
  <si>
    <t>=OR(H1019=AF1019,I1019=AF1019,J1019=AF1019,K1019=AF1019,M1019=AF1019,U1019=AF1019,V1019=AF1019)</t>
  </si>
  <si>
    <t>AA1020</t>
  </si>
  <si>
    <t>=OR(H1020=AF1020,I1020=AF1020,J1020=AF1020,K1020=AF1020,M1020=AF1020,U1020=AF1020,V1020=AF1020)</t>
  </si>
  <si>
    <t>AA1021</t>
  </si>
  <si>
    <t>=OR(H33=AF32,I33=AF32,J33=AF32,K33=AF32,L33=AF32,M33=AF32,N33=AF32,O33=AF32)</t>
  </si>
  <si>
    <t>AA34</t>
  </si>
  <si>
    <t>=OR(H34=AF33,I34=AF33,J34=AF33,K34=AF33,L34=AF33,M34=AF33,N34=AF33,O34=AF33)</t>
  </si>
  <si>
    <t>AA35</t>
  </si>
  <si>
    <t>1) Impact Marcom Ltd. (54655)  2) G.V Multi Media. (61093, 67176)</t>
  </si>
  <si>
    <t>Hot Rolled Asphalt Carriageway reinstatement and repair - hand lay</t>
  </si>
  <si>
    <t>Hot Rolled Asphalt and Macadam Carriageway Surfacing and Planing - machine lay</t>
  </si>
  <si>
    <t>Manchester City Council</t>
  </si>
  <si>
    <t>Eurofinns</t>
  </si>
  <si>
    <t xml:space="preserve">D Holt </t>
  </si>
  <si>
    <t>R James</t>
  </si>
  <si>
    <t>P Rawson</t>
  </si>
  <si>
    <t>AGMA Contract not let by TMBC.</t>
  </si>
  <si>
    <t>Supply of Additional Sub-Contract Work for Bespoke Civil Engineering Projects</t>
  </si>
  <si>
    <t>Supply of 3 No 10 person Demountable Site Accommodation Cabins</t>
  </si>
  <si>
    <t>=OR(H689=AF688,I689=AF688,J689=AF688,K689=AF688,L689=AF688,M689=AF688,N689=AF688,O689=AF688)</t>
  </si>
  <si>
    <t>AA690</t>
  </si>
  <si>
    <t>Milton St John's Roof</t>
  </si>
  <si>
    <t>=OR(H636=AF635,I636=AF635,J636=AF635,K636=AF635,L636=AF635,M636=AF635,N636=AF635,O636=AF635)</t>
  </si>
  <si>
    <t>AA645</t>
  </si>
  <si>
    <t>=OR(H827=AF827,I827=AF827,J827=AF827,K827=AF827,M827=AF827,U827=AF827,V827=AF827)</t>
  </si>
  <si>
    <t>AA828</t>
  </si>
  <si>
    <t>AA689</t>
  </si>
  <si>
    <t>=OR(H908=AF908,I908=AF908,J908=AF908,K908=AF908,M908=AF908,U908=AF908,V908=AF908)</t>
  </si>
  <si>
    <t>AA911</t>
  </si>
  <si>
    <t>=OR(H692=AF691,I692=AF691,J692=AF691,K692=AF691,L692=AF691,M692=AF691,N692=AF691,O692=AF691)</t>
  </si>
  <si>
    <t>AA694</t>
  </si>
  <si>
    <t>Tameside MH / Creative Support</t>
  </si>
  <si>
    <t>Lead Commissioner - Adult Services (Sue Hogan)</t>
  </si>
  <si>
    <t>Tameside LDS / Somerset House</t>
  </si>
  <si>
    <t>Community Response Service - Lomas Court</t>
  </si>
  <si>
    <t>NBD ZPA SYSTEMS</t>
  </si>
  <si>
    <t>Zerowait Europe</t>
  </si>
  <si>
    <t>6mths</t>
  </si>
  <si>
    <t>=OR(H1028=AF1028,I1028=AF1028,J1028=AF1028,K1028=AF1028,M1028=AF1028,U1028=AF1028,V1028=AF1028)</t>
  </si>
  <si>
    <t>AA1030</t>
  </si>
  <si>
    <t>Transport</t>
  </si>
  <si>
    <t>Utilities</t>
  </si>
  <si>
    <t>Vehicles</t>
  </si>
  <si>
    <t>Works - Construction, Repair and Maintenance</t>
  </si>
  <si>
    <t>Unclassified.</t>
  </si>
  <si>
    <t>Tameside MBC</t>
  </si>
  <si>
    <t>Wendy Poole</t>
  </si>
  <si>
    <t>Insurance and Claims Handling</t>
  </si>
  <si>
    <t>Ken Crimes Room 2.33 TAC</t>
  </si>
  <si>
    <t>John McWilliams</t>
  </si>
  <si>
    <t>Treasury Advisory Services</t>
  </si>
  <si>
    <t>John McWilliams Room 2.33 TAC</t>
  </si>
  <si>
    <t>Andrew Hall</t>
  </si>
  <si>
    <t>Provision of Social care Support for up to 19 people with a learning disability</t>
  </si>
  <si>
    <t>Provision of Social care Support for up to 16 people with a learning disability</t>
  </si>
  <si>
    <t>Tofco Limited (70, 61323)</t>
  </si>
  <si>
    <t>Tolent (72996)</t>
  </si>
  <si>
    <t>Total Services North West Limited (14436)</t>
  </si>
  <si>
    <t>=OR(H317=AF317,I317=AF317,J317=AF317,K317=AF317,M317=AF317,U317=AF317,V317=AF317)</t>
  </si>
  <si>
    <t>AA318</t>
  </si>
  <si>
    <t>Retaining Wall at A57 Mottram Road, Hattresley</t>
  </si>
  <si>
    <t>Scheme Not now going ahead please remeove</t>
  </si>
  <si>
    <t>PSO ~Waiver 16/1/08</t>
  </si>
  <si>
    <t>EN202710</t>
  </si>
  <si>
    <t>EP205540</t>
  </si>
  <si>
    <t>AA144</t>
  </si>
  <si>
    <t>=OR(H144=AF143,I144=AF143,J144=AF143,K144=AF143,L144=AF143,M144=AF143,N144=AF143,O144=AF143)</t>
  </si>
  <si>
    <t>AA146</t>
  </si>
  <si>
    <t>=OR(H146=AF145,I146=AF145,J146=AF145,K146=AF145,L146=AF145,M146=AF145,N146=AF145,O146=AF145)</t>
  </si>
  <si>
    <t>AA148</t>
  </si>
  <si>
    <t>=OR(H148=AF147,I148=AF147,J148=AF147,K148=AF147,L148=AF147,M148=AF147,N148=AF147,O148=AF147)</t>
  </si>
  <si>
    <t>AA153</t>
  </si>
  <si>
    <t>=OR(H153=AF152,I153=AF152,J153=AF152,K153=AF152,L153=AF152,M153=AF152,N153=AF152,O153=AF152)</t>
  </si>
  <si>
    <t>AA154</t>
  </si>
  <si>
    <t>=OR(H154=AF153,I154=AF153,J154=AF153,K154=AF153,L154=AF153,M154=AF153,N154=AF153,O154=AF153)</t>
  </si>
  <si>
    <t>AA159</t>
  </si>
  <si>
    <t>=OR(H159=AF158,I159=AF158,J159=AF158,K159=AF158,L159=AF158,M159=AF158,N159=AF158,O159=AF158)</t>
  </si>
  <si>
    <t>AA162</t>
  </si>
  <si>
    <t>=OR(H162=AF161,I162=AF161,J162=AF161,K162=AF161,L162=AF161,M162=AF161,N162=AF161,O162=AF161)</t>
  </si>
  <si>
    <t>AA163</t>
  </si>
  <si>
    <t>=OR(H163=AF162,I163=AF162,J163=AF162,K163=AF162,L163=AF162,M163=AF162,N163=AF162,O163=AF162)</t>
  </si>
  <si>
    <t>AA166</t>
  </si>
  <si>
    <t>=OR(H166=AF165,I166=AF165,J166=AF165,K166=AF165,L166=AF165,M166=AF165,N166=AF165,O166=AF165)</t>
  </si>
  <si>
    <t>=OR(H166=AF166,I166=AF166,J166=AF166,K166=AF166,M166=AF166,U166=AF166,V166=AF166)</t>
  </si>
  <si>
    <t>AA168</t>
  </si>
  <si>
    <t>=OR(H168=AF167,I168=AF167,J168=AF167,K168=AF167,L168=AF167,M168=AF167,N168=AF167,O168=AF167)</t>
  </si>
  <si>
    <t>AA169</t>
  </si>
  <si>
    <t>N668:O668, U668:V668</t>
  </si>
  <si>
    <t>U669</t>
  </si>
  <si>
    <t>V669</t>
  </si>
  <si>
    <t>N669</t>
  </si>
  <si>
    <t>U534</t>
  </si>
  <si>
    <t>V534</t>
  </si>
  <si>
    <t>U581</t>
  </si>
  <si>
    <t>V581</t>
  </si>
  <si>
    <t>N534</t>
  </si>
  <si>
    <t>O534</t>
  </si>
  <si>
    <t>N581</t>
  </si>
  <si>
    <t>N664</t>
  </si>
  <si>
    <t>N661</t>
  </si>
  <si>
    <t>O661</t>
  </si>
  <si>
    <t>U661</t>
  </si>
  <si>
    <t>V661</t>
  </si>
  <si>
    <t>O666</t>
  </si>
  <si>
    <t>=N712*M712</t>
  </si>
  <si>
    <t>V666</t>
  </si>
  <si>
    <t>O669</t>
  </si>
  <si>
    <t>U676</t>
  </si>
  <si>
    <t>V676</t>
  </si>
  <si>
    <t>P335</t>
  </si>
  <si>
    <t>P343</t>
  </si>
  <si>
    <t>P508</t>
  </si>
  <si>
    <t>V508</t>
  </si>
  <si>
    <t>O508</t>
  </si>
  <si>
    <t>V529</t>
  </si>
  <si>
    <t>P535</t>
  </si>
  <si>
    <t>V535</t>
  </si>
  <si>
    <t>=OR(H174=AF173,I174=AF173,J174=AF173,K174=AF173,L174=AF173,M174=AF173,N174=AF173,O174=AF173)</t>
  </si>
  <si>
    <t>AA176</t>
  </si>
  <si>
    <t>=OR(H176=AF175,I176=AF175,J176=AF175,K176=AF175,L176=AF175,M176=AF175,N176=AF175,O176=AF175)</t>
  </si>
  <si>
    <t>AA177</t>
  </si>
  <si>
    <t>=OR(H177=AF176,I177=AF176,J177=AF176,K177=AF176,L177=AF176,M177=AF176,N177=AF176,O177=AF176)</t>
  </si>
  <si>
    <t>AA178</t>
  </si>
  <si>
    <t>AA462</t>
  </si>
  <si>
    <t>=OR(H462=AF462,I462=AF462,J462=AF462,K462=AF462,M462=AF462,U462=AF462,V462=AF462)</t>
  </si>
  <si>
    <t>AA463</t>
  </si>
  <si>
    <t>=OR(H463=AF463,I463=AF463,J463=AF463,K463=AF463,M463=AF463,U463=AF463,V463=AF463)</t>
  </si>
  <si>
    <t>AA464</t>
  </si>
  <si>
    <t>=OR(H464=AF464,I464=AF464,J464=AF464,K464=AF464,M464=AF464,U464=AF464,V464=AF464)</t>
  </si>
  <si>
    <t>AA465</t>
  </si>
  <si>
    <t>=OR(H465=AF465,I465=AF465,J465=AF465,K465=AF465,M465=AF465,U465=AF465,V465=AF465)</t>
  </si>
  <si>
    <t>AA466</t>
  </si>
  <si>
    <t>=OR(H910=AF909,I910=AF909,J910=AF909,K910=AF909,L910=AF909,M910=AF909,N910=AF909,O910=AF909)</t>
  </si>
  <si>
    <t>AA914</t>
  </si>
  <si>
    <t>=OR(H914=AF913,I914=AF913,J914=AF913,K914=AF913,L914=AF913,M914=AF913,N914=AF913,O914=AF913)</t>
  </si>
  <si>
    <t>AA917</t>
  </si>
  <si>
    <t>=OR(H917=AF916,I917=AF916,J917=AF916,K917=AF916,L917=AF916,M917=AF916,N917=AF916,O917=AF916)</t>
  </si>
  <si>
    <t>AA923</t>
  </si>
  <si>
    <t>Lorraine Butler Nick Ellwood</t>
  </si>
  <si>
    <t>Provision of a service to support Tameside's Parenting Early Intervention Programme (PEIP)</t>
  </si>
  <si>
    <t>Barnardos</t>
  </si>
  <si>
    <t>7 months</t>
  </si>
  <si>
    <t>Rm 2.9 TAC</t>
  </si>
  <si>
    <t>Provision of a Children &amp; Young Peoples Participation Service</t>
  </si>
  <si>
    <t>4Children</t>
  </si>
  <si>
    <t xml:space="preserve">Jane Forrest </t>
  </si>
  <si>
    <t>Provision of a Young People's Specialist Substance Misuse Service</t>
  </si>
  <si>
    <t>1) Fresh Foods Direct Ltd, (66491)  2) Express Dairies Milk (61784, 65984)</t>
  </si>
  <si>
    <t>1) Gateway Computing, (67189)  2) Micromedia Ltd,  3) EDM Group Ltd (72320)</t>
  </si>
  <si>
    <t>1) H Jenkinson &amp; Co Ltd, (61485)  2) Southerns Office Interiors Ltd (3889, 61676)</t>
  </si>
  <si>
    <t>1) Holland House Electrical Company Limited.  2) Smith Bros. (Caer Conan Wholesale Limited) (61597)</t>
  </si>
  <si>
    <t>Window and Gutter Cleaning</t>
  </si>
  <si>
    <t>Skyline</t>
  </si>
  <si>
    <t>Software Maintenance for new Integrated Childrens System – Guardian 24</t>
  </si>
  <si>
    <t>E59</t>
  </si>
  <si>
    <t>F59</t>
  </si>
  <si>
    <t>G59</t>
  </si>
  <si>
    <t>A60</t>
  </si>
  <si>
    <t>B60</t>
  </si>
  <si>
    <t>C60</t>
  </si>
  <si>
    <t>D60</t>
  </si>
  <si>
    <t>E60</t>
  </si>
  <si>
    <t>F60</t>
  </si>
  <si>
    <t>G60</t>
  </si>
  <si>
    <t>H60</t>
  </si>
  <si>
    <t>I60</t>
  </si>
  <si>
    <t>A61</t>
  </si>
  <si>
    <t>B61</t>
  </si>
  <si>
    <t>C61</t>
  </si>
  <si>
    <t>D61</t>
  </si>
  <si>
    <t>E61</t>
  </si>
  <si>
    <t>F61</t>
  </si>
  <si>
    <t>G61</t>
  </si>
  <si>
    <t>H61</t>
  </si>
  <si>
    <t>I61</t>
  </si>
  <si>
    <t>A62</t>
  </si>
  <si>
    <t>B62</t>
  </si>
  <si>
    <t>C62</t>
  </si>
  <si>
    <t>D62</t>
  </si>
  <si>
    <t>E62</t>
  </si>
  <si>
    <t>F62</t>
  </si>
  <si>
    <t>G62</t>
  </si>
  <si>
    <t>H62</t>
  </si>
  <si>
    <t>I62</t>
  </si>
  <si>
    <t>A63</t>
  </si>
  <si>
    <t>B63</t>
  </si>
  <si>
    <t>C63</t>
  </si>
  <si>
    <t>D63</t>
  </si>
  <si>
    <t>E63</t>
  </si>
  <si>
    <t>F63</t>
  </si>
  <si>
    <t>G63</t>
  </si>
  <si>
    <t>H63</t>
  </si>
  <si>
    <t>I63</t>
  </si>
  <si>
    <t>=OR(H89=AF88,I89=AF88,J89=AF88,K89=AF88,L89=AF88,M89=AF88,N89=AF88,O89=AF88)</t>
  </si>
  <si>
    <t>AA90</t>
  </si>
  <si>
    <t>Haughton Green Commuity Centre Forum</t>
  </si>
  <si>
    <t>Extensions at Broadbent Fold and St. Johns Primary School, Dukinfield</t>
  </si>
  <si>
    <t>Fire Damage Repairs</t>
  </si>
  <si>
    <t>Egerton Park Arts Collge Toilets</t>
  </si>
  <si>
    <t>Maintenance Contract - Franking Machines</t>
  </si>
  <si>
    <t>Maintenance Contract - Weighing Machines</t>
  </si>
  <si>
    <t>Stevens Servicing</t>
  </si>
  <si>
    <t>Maintenance of EMS Software</t>
  </si>
  <si>
    <t>Stock Condition Survey</t>
  </si>
  <si>
    <t>City of Salford</t>
  </si>
  <si>
    <t>AGMA</t>
  </si>
  <si>
    <t>A.Stopher</t>
  </si>
  <si>
    <t>C045</t>
  </si>
  <si>
    <t>C046</t>
  </si>
  <si>
    <t>C047</t>
  </si>
  <si>
    <t>C048</t>
  </si>
  <si>
    <t>C050</t>
  </si>
  <si>
    <t>C052/C054</t>
  </si>
  <si>
    <t>C053</t>
  </si>
  <si>
    <t>C054</t>
  </si>
  <si>
    <t>C062</t>
  </si>
  <si>
    <t>C064/C065</t>
  </si>
  <si>
    <t>C069</t>
  </si>
  <si>
    <t>C071</t>
  </si>
  <si>
    <t>C072</t>
  </si>
  <si>
    <t>C073</t>
  </si>
  <si>
    <t>C075</t>
  </si>
  <si>
    <t>Office Stationery, Paper and Card</t>
  </si>
  <si>
    <t>C077</t>
  </si>
  <si>
    <t>C078</t>
  </si>
  <si>
    <t>C080</t>
  </si>
  <si>
    <t>C081(inc. T320)</t>
  </si>
  <si>
    <t>C082</t>
  </si>
  <si>
    <t>Boston Network (53077)</t>
  </si>
  <si>
    <t>Boys and Girls Welfare Society (60900)</t>
  </si>
  <si>
    <t>Brake Brothers Foodservice Limited (51346, 51924, 61033, 63069, 71733)</t>
  </si>
  <si>
    <t>Breeze Limited (1258, 1259)</t>
  </si>
  <si>
    <t>Bristow &amp; Sutor (61191)</t>
  </si>
  <si>
    <t>Britannica online (1838, 13645, 54072, 67777, 73295)</t>
  </si>
  <si>
    <t>=OR(H1060=AF1060,I1060=AF1060,J1060=AF1060,K1060=AF1060,M1060=AF1060,U1060=AF1060,V1060=AF1060)</t>
  </si>
  <si>
    <t>=OR(H1060=AF1059,I1060=AF1059,J1060=AF1059,K1060=AF1059,L1060=AF1059,M1060=AF1059,N1060=AF1059,O1060=AF1059)</t>
  </si>
  <si>
    <t>AA1061</t>
  </si>
  <si>
    <t>=OR(H1061=AF1061,I1061=AF1061,J1061=AF1061,K1061=AF1061,M1061=AF1061,U1061=AF1061,V1061=AF1061)</t>
  </si>
  <si>
    <t>AA1063</t>
  </si>
  <si>
    <t>=OR(H1063=AF1063,I1063=AF1063,J1063=AF1063,K1063=AF1063,M1063=AF1063,U1063=AF1063,V1063=AF1063)</t>
  </si>
  <si>
    <t>=OR(H1063=AF1062,I1063=AF1062,J1063=AF1062,K1063=AF1062,L1063=AF1062,M1063=AF1062,N1063=AF1062,O1063=AF1062)</t>
  </si>
  <si>
    <t>AA1065</t>
  </si>
  <si>
    <t>=OR(H782=AF782,I782=AF782,J782=AF782,K782=AF782,M782=AF782,U782=AF782,V782=AF782)</t>
  </si>
  <si>
    <t>AA783</t>
  </si>
  <si>
    <t>=OR(H783=AF783,I783=AF783,J783=AF783,K783=AF783,M783=AF783,U783=AF783,V783=AF783)</t>
  </si>
  <si>
    <t>AA787</t>
  </si>
  <si>
    <t>=OR(H787=AF787,I787=AF787,J787=AF787,K787=AF787,M787=AF787,U787=AF787,V787=AF787)</t>
  </si>
  <si>
    <t>AA790</t>
  </si>
  <si>
    <t>=OR(H790=AF790,I790=AF790,J790=AF790,K790=AF790,M790=AF790,U790=AF790,V790=AF790)</t>
  </si>
  <si>
    <t>AA791</t>
  </si>
  <si>
    <t>=OR(H791=AF791,I791=AF791,J791=AF791,K791=AF791,M791=AF791,U791=AF791,V791=AF791)</t>
  </si>
  <si>
    <t>AA792</t>
  </si>
  <si>
    <t>=OR(H792=AF792,I792=AF792,J792=AF792,K792=AF792,M792=AF792,U792=AF792,V792=AF792)</t>
  </si>
  <si>
    <t>AA793</t>
  </si>
  <si>
    <t>=OR(H793=AF793,I793=AF793,J793=AF793,K793=AF793,M793=AF793,U793=AF793,V793=AF793)</t>
  </si>
  <si>
    <t>AA794</t>
  </si>
  <si>
    <t>=OR(H794=AF794,I794=AF794,J794=AF794,K794=AF794,M794=AF794,U794=AF794,V794=AF794)</t>
  </si>
  <si>
    <t>AA795</t>
  </si>
  <si>
    <t>=OR(H795=AF795,I795=AF795,J795=AF795,K795=AF795,M795=AF795,U795=AF795,V795=AF795)</t>
  </si>
  <si>
    <t>AA796</t>
  </si>
  <si>
    <t>=OR(H796=AF796,I796=AF796,J796=AF796,K796=AF796,M796=AF796,U796=AF796,V796=AF796)</t>
  </si>
  <si>
    <t>AA797</t>
  </si>
  <si>
    <t>=OR(H797=AF797,I797=AF797,J797=AF797,K797=AF797,M797=AF797,U797=AF797,V797=AF797)</t>
  </si>
  <si>
    <t>AA798</t>
  </si>
  <si>
    <t>=OR(H584=AF583,I584=AF583,J584=AF583,K584=AF583,L584=AF583,M584=AF583,N584=AF583,O584=AF583)</t>
  </si>
  <si>
    <t>AA585</t>
  </si>
  <si>
    <t>=OR(H585=AF585,I585=AF585,J585=AF585,K585=AF585,M585=AF585,U585=AF585,V585=AF585)</t>
  </si>
  <si>
    <t>AA586</t>
  </si>
  <si>
    <t>=OR(H586=AF586,I586=AF586,J586=AF586,K586=AF586,M586=AF586,U586=AF586,V586=AF586)</t>
  </si>
  <si>
    <t>=OR(H586=AF585,I586=AF585,J586=AF585,K586=AF585,L586=AF585,M586=AF585,N586=AF585,O586=AF585)</t>
  </si>
  <si>
    <t>AA589</t>
  </si>
  <si>
    <t>=OR(H286=AF286,I286=AF286,J286=AF286,K286=AF286,M286=AF286,U286=AF286,V286=AF286)</t>
  </si>
  <si>
    <t>AA287</t>
  </si>
  <si>
    <t>=OR(H287=AF287,I287=AF287,J287=AF287,K287=AF287,M287=AF287,U287=AF287,V287=AF287)</t>
  </si>
  <si>
    <t>AA288</t>
  </si>
  <si>
    <t>=OR(H288=AF288,I288=AF288,J288=AF288,K288=AF288,M288=AF288,U288=AF288,V288=AF288)</t>
  </si>
  <si>
    <t>AA289</t>
  </si>
  <si>
    <t>=OR(H169=AF168,I169=AF168,J169=AF168,K169=AF168,L169=AF168,M169=AF168,N169=AF168,O169=AF168)</t>
  </si>
  <si>
    <t>AA172</t>
  </si>
  <si>
    <t>=OR(H172=AF171,I172=AF171,J172=AF171,K172=AF171,L172=AF171,M172=AF171,N172=AF171,O172=AF171)</t>
  </si>
  <si>
    <t>AA174</t>
  </si>
  <si>
    <t>One off business development initiative</t>
  </si>
  <si>
    <t>Business Accelerator Growth Programme (fuded through ERDF)</t>
  </si>
  <si>
    <t>Tameside Business Family (Winning Pitch Trading)</t>
  </si>
  <si>
    <t>=OR(H508=AF507,I508=AF507,J508=AF507,K508=AF507,L508=AF507,M508=AF507,N508=AF507,O508=AF507)</t>
  </si>
  <si>
    <t>AA509</t>
  </si>
  <si>
    <t>=OR(H509=AF509,I509=AF509,J509=AF509,K509=AF509,M509=AF509,U509=AF509,V509=AF509)</t>
  </si>
  <si>
    <t>AA510</t>
  </si>
  <si>
    <t>=OR(H178=AF177,I178=AF177,J178=AF177,K178=AF177,L178=AF177,M178=AF177,N178=AF177,O178=AF177)</t>
  </si>
  <si>
    <t>AA179</t>
  </si>
  <si>
    <t>Office Extension Dane Bank Primary</t>
  </si>
  <si>
    <t>YCAP</t>
  </si>
  <si>
    <t xml:space="preserve">Provision of a YCAP Family Intervention Project </t>
  </si>
  <si>
    <t>=OR(H704=AF704,I704=AF704,J704=AF704,K704=AF704,M704=AF704,U704=AF704,V704=AF704)</t>
  </si>
  <si>
    <t>AA706</t>
  </si>
  <si>
    <t>=OR(H706=AF706,I706=AF706,J706=AF706,K706=AF706,M706=AF706,U706=AF706,V706=AF706)</t>
  </si>
  <si>
    <t>=OR(H706=AF705,I706=AF705,J706=AF705,K706=AF705,L706=AF705,M706=AF705,N706=AF705,O706=AF705)</t>
  </si>
  <si>
    <t>AA712</t>
  </si>
  <si>
    <t>=OR(H712=AF712,I712=AF712,J712=AF712,K712=AF712,M712=AF712,U712=AF712,V712=AF712)</t>
  </si>
  <si>
    <t>Stockport</t>
  </si>
  <si>
    <t>Tracey Rainey</t>
  </si>
  <si>
    <t>Touchpaper Service Desk Software</t>
  </si>
  <si>
    <t>=OR(H815=AF814,I815=AF814,J815=AF814,K815=AF814,L815=AF814,M815=AF814,N815=AF814,O815=AF814)</t>
  </si>
  <si>
    <t>AA816</t>
  </si>
  <si>
    <t>=OR(H702=AF702,I702=AF702,J702=AF702,K702=AF702,M702=AF702,U702=AF702,V702=AF702)</t>
  </si>
  <si>
    <t>=OR(H702=AF701,I702=AF701,J702=AF701,K702=AF701,L702=AF701,M702=AF701,N702=AF701,O702=AF701)</t>
  </si>
  <si>
    <t>AA704</t>
  </si>
  <si>
    <t>=OR(H1004=AF1004,I1004=AF1004,J1004=AF1004,K1004=AF1004,M1004=AF1004,U1004=AF1004,V1004=AF1004)</t>
  </si>
  <si>
    <t>AA1006</t>
  </si>
  <si>
    <t>=OR(H739=AF737,I739=AF737,J739=AF737,K739=AF737,L739=AF737,M739=AF737,N739=AF737,O739=AF737)</t>
  </si>
  <si>
    <t>AA741</t>
  </si>
  <si>
    <t>=OR(H512=AF512,I512=AF512,J512=AF512,K512=AF512,M512=AF512,U512=AF512,V512=AF512)</t>
  </si>
  <si>
    <t>AA513</t>
  </si>
  <si>
    <t>=OR(H513=AF513,I513=AF513,J513=AF513,K513=AF513,M513=AF513,U513=AF513,V513=AF513)</t>
  </si>
  <si>
    <t>AA514</t>
  </si>
  <si>
    <t>=OR(H236=AF236,I236=AF236,J236=AF236,K236=AF236,M236=AF236,U236=AF236,V236=AF236)</t>
  </si>
  <si>
    <t>AA237</t>
  </si>
  <si>
    <t>AA1011</t>
  </si>
  <si>
    <t>=OR(H305=AF305,I305=AF305,J305=AF305,K305=AF305,M305=AF305,U305=AF305,V305=AF305)</t>
  </si>
  <si>
    <t>AA306</t>
  </si>
  <si>
    <t>=OR(H306=AF306,I306=AF306,J306=AF306,K306=AF306,M306=AF306,U306=AF306,V306=AF306)</t>
  </si>
  <si>
    <t>AA307</t>
  </si>
  <si>
    <t>=OR(H307=AF307,I307=AF307,J307=AF307,K307=AF307,M307=AF307,U307=AF307,V307=AF307)</t>
  </si>
  <si>
    <t>AA308</t>
  </si>
  <si>
    <t>=OR(H308=AF308,I308=AF308,J308=AF308,K308=AF308,M308=AF308,U308=AF308,V308=AF308)</t>
  </si>
  <si>
    <t>AA309</t>
  </si>
  <si>
    <t>=OR(H309=AF309,I309=AF309,J309=AF309,K309=AF309,M309=AF309,U309=AF309,V309=AF309)</t>
  </si>
  <si>
    <t>AA310</t>
  </si>
  <si>
    <t>H34</t>
  </si>
  <si>
    <t>I34</t>
  </si>
  <si>
    <t>A35</t>
  </si>
  <si>
    <t>B35</t>
  </si>
  <si>
    <t>C35</t>
  </si>
  <si>
    <t>D35</t>
  </si>
  <si>
    <t>E35</t>
  </si>
  <si>
    <t>F35</t>
  </si>
  <si>
    <t>G35</t>
  </si>
  <si>
    <t>H35</t>
  </si>
  <si>
    <t>I35</t>
  </si>
  <si>
    <t>A36</t>
  </si>
  <si>
    <t>Gorsehall Primary School - Sinngle Classroom Extension</t>
  </si>
  <si>
    <t>G Jones Ltd</t>
  </si>
  <si>
    <t>Audenshaw High School - Installation of Low Voltage Mains</t>
  </si>
  <si>
    <t>Quartzelec Ltd</t>
  </si>
  <si>
    <t xml:space="preserve">Audenshaw Primary School Rewire
</t>
  </si>
  <si>
    <t xml:space="preserve">Yew Tree Primary Infants Rewire
</t>
  </si>
  <si>
    <t xml:space="preserve">£82,663.17
</t>
  </si>
  <si>
    <t xml:space="preserve">Manor Green Primary  Rewire
</t>
  </si>
  <si>
    <t>A Carey &amp; Sons</t>
  </si>
  <si>
    <t>Paul Jennings</t>
  </si>
  <si>
    <t>Dec 2011 (subject to grant funding availability which potentially runs out March 2011)</t>
  </si>
  <si>
    <t>=OR(H781=AF781,I781=AF781,J781=AF781,K781=AF781,M781=AF781,U781=AF781,V781=AF781)</t>
  </si>
  <si>
    <t>AA782</t>
  </si>
  <si>
    <t>Caddick Construction Limited (18255)</t>
  </si>
  <si>
    <t>Calbarrie Ltd. (76005, 76510)</t>
  </si>
  <si>
    <t>Cornerstones Project - Pilot</t>
  </si>
  <si>
    <t>Tenancy Support for High Risk Offenders - Pilot</t>
  </si>
  <si>
    <t>P672</t>
  </si>
  <si>
    <t>U714</t>
  </si>
  <si>
    <t>V714</t>
  </si>
  <si>
    <t>P714</t>
  </si>
  <si>
    <t>Provision of social care support for up to 19 people with a learning disability and behaviours which challenge services</t>
  </si>
  <si>
    <t>=OR(H279=AF279,I279=AF279,J279=AF279,K279=AF279,M279=AF279,U279=AF279,V279=AF279)</t>
  </si>
  <si>
    <t>AA280</t>
  </si>
  <si>
    <t>=OR(H280=AF280,I280=AF280,J280=AF280,K280=AF280,M280=AF280,U280=AF280,V280=AF280)</t>
  </si>
  <si>
    <t>AA281</t>
  </si>
  <si>
    <t>=OR(H281=AF281,I281=AF281,J281=AF281,K281=AF281,M281=AF281,U281=AF281,V281=AF281)</t>
  </si>
  <si>
    <t>AA282</t>
  </si>
  <si>
    <t>=OR(H282=AF282,I282=AF282,J282=AF282,K282=AF282,M282=AF282,U282=AF282,V282=AF282)</t>
  </si>
  <si>
    <t>AA283</t>
  </si>
  <si>
    <t>=OR(H459=AF459,I459=AF459,J459=AF459,K459=AF459,M459=AF459,U459=AF459,V459=AF459)</t>
  </si>
  <si>
    <t>AA460</t>
  </si>
  <si>
    <t>=OR(H460=AF460,I460=AF460,J460=AF460,K460=AF460,M460=AF460,U460=AF460,V460=AF460)</t>
  </si>
  <si>
    <t>AA461</t>
  </si>
  <si>
    <t>=OR(H461=AF461,I461=AF461,J461=AF461,K461=AF461,M461=AF461,U461=AF461,V461=AF461)</t>
  </si>
  <si>
    <t>Information@Work Software Document Management Planning</t>
  </si>
  <si>
    <t>Fresh Foods Direct Limited (66491)</t>
  </si>
  <si>
    <t>FSB Supplies (61470, 63016)</t>
  </si>
  <si>
    <t>Fujitsu (50969, 58783, 63125, 64813, 78102)</t>
  </si>
  <si>
    <t>Fulwood Roofing Services (62847)</t>
  </si>
  <si>
    <t>G A Sharpe (61901, 62784)</t>
  </si>
  <si>
    <t>G. Spratt Landscaping Ltd (62846)</t>
  </si>
  <si>
    <t>Georgia Pacific GB Ltd (62210)</t>
  </si>
  <si>
    <t>Goulson Furnishing (51053, 61365)</t>
  </si>
  <si>
    <t>Gray Dawes (51046)</t>
  </si>
  <si>
    <t>Greenbooth Construction Co Ltd (16530, 51802, 63017)</t>
  </si>
  <si>
    <t>Greenside Construction (62686, 65402, 67545)</t>
  </si>
  <si>
    <t>Gresham (2137)</t>
  </si>
  <si>
    <t>Grimwood &amp; Dix (72171)</t>
  </si>
  <si>
    <t>Groundwork Landscapes (65723)</t>
  </si>
  <si>
    <t>Groundwork Tameside (61364, 77769)</t>
  </si>
  <si>
    <t>H H Smith &amp; Sons (65018)</t>
  </si>
  <si>
    <t>Hanover Housing Association (61126, 80432, 80433)</t>
  </si>
  <si>
    <t>Hardscape Ltd (62252)</t>
  </si>
  <si>
    <t>Contract spend extracted from T560 ITT documents, estimated requirements wef 01/11/06</t>
  </si>
  <si>
    <t>=OR(H251=AF251,I251=AF251,J251=AF251,K251=AF251,M251=AF251,U251=AF251,V251=AF251)</t>
  </si>
  <si>
    <t>AA252</t>
  </si>
  <si>
    <t>=OR(H252=AF252,I252=AF252,J252=AF252,K252=AF252,M252=AF252,U252=AF252,V252=AF252)</t>
  </si>
  <si>
    <t>AA253</t>
  </si>
  <si>
    <t>=OR(H253=AF253,I253=AF253,J253=AF253,K253=AF253,M253=AF253,U253=AF253,V253=AF253)</t>
  </si>
  <si>
    <t>AA254</t>
  </si>
  <si>
    <t>=OR(H254=AF254,I254=AF254,J254=AF254,K254=AF254,M254=AF254,U254=AF254,V254=AF254)</t>
  </si>
  <si>
    <t>AA255</t>
  </si>
  <si>
    <t>=OR(H255=AF255,I255=AF255,J255=AF255,K255=AF255,M255=AF255,U255=AF255,V255=AF255)</t>
  </si>
  <si>
    <t>AA256</t>
  </si>
  <si>
    <t>=OR(H256=AF256,I256=AF256,J256=AF256,K256=AF256,M256=AF256,U256=AF256,V256=AF256)</t>
  </si>
  <si>
    <t>AA257</t>
  </si>
  <si>
    <t>=OR(H1075=AF1075,I1075=AF1075,J1075=AF1075,K1075=AF1075,M1075=AF1075,U1075=AF1075,V1075=AF1075)</t>
  </si>
  <si>
    <t>AA1077</t>
  </si>
  <si>
    <t>=OR(H1077=AF1077,I1077=AF1077,J1077=AF1077,K1077=AF1077,M1077=AF1077,U1077=AF1077,V1077=AF1077)</t>
  </si>
  <si>
    <t>=OR(H102=AF101,I102=AF101,J102=AF101,K102=AF101,L102=AF101,M102=AF101,N102=AF101,O102=AF101)</t>
  </si>
  <si>
    <t>AA103</t>
  </si>
  <si>
    <t>=OR(H103=AF102,I103=AF102,J103=AF102,K103=AF102,L103=AF102,M103=AF102,N103=AF102,O103=AF102)</t>
  </si>
  <si>
    <t>AA104</t>
  </si>
  <si>
    <t>=OR(H104=AF103,I104=AF103,J104=AF103,K104=AF103,L104=AF103,M104=AF103,N104=AF103,O104=AF103)</t>
  </si>
  <si>
    <t>AA106</t>
  </si>
  <si>
    <t>Anvil Master (991, 62731)</t>
  </si>
  <si>
    <t>Armitage Construction (18044)</t>
  </si>
  <si>
    <t>Ashton Pioneer Homes Ltd (59161, 61948, 80389)</t>
  </si>
  <si>
    <t>Ashton Signs (61743)</t>
  </si>
  <si>
    <t>Aspen (52157)</t>
  </si>
  <si>
    <t>Astirvant Ltd (60944, 62705)</t>
  </si>
  <si>
    <t>AUTEM (61975, 62801)</t>
  </si>
  <si>
    <t>Axial systems ltd (77635)</t>
  </si>
  <si>
    <t>Bardsley Construction (62885)</t>
  </si>
  <si>
    <t>=OR(H551=AF551,I551=AF551,J551=AF551,K551=AF551,M551=AF551,U551=AF551,V551=AF551)</t>
  </si>
  <si>
    <t>AA552</t>
  </si>
  <si>
    <t>=OR(H552=AF552,I552=AF552,J552=AF552,K552=AF552,M552=AF552,U552=AF552,V552=AF552)</t>
  </si>
  <si>
    <t>=OR(H552=AF551,I552=AF551,J552=AF551,K552=AF551,L552=AF551,M552=AF551,N552=AF551,O552=AF551)</t>
  </si>
  <si>
    <t>AA554</t>
  </si>
  <si>
    <t>=OR(H141=AF140,I141=AF140,J141=AF140,K141=AF140,L141=AF140,M141=AF140,N141=AF140,O141=AF140)</t>
  </si>
  <si>
    <t>=OR(H1057=AF1057,I1057=AF1057,J1057=AF1057,K1057=AF1057,M1057=AF1057,U1057=AF1057,V1057=AF1057)</t>
  </si>
  <si>
    <t>AA1058</t>
  </si>
  <si>
    <t>=OR(H1058=AF1058,I1058=AF1058,J1058=AF1058,K1058=AF1058,M1058=AF1058,U1058=AF1058,V1058=AF1058)</t>
  </si>
  <si>
    <t>AA1060</t>
  </si>
  <si>
    <t>I10</t>
  </si>
  <si>
    <t>A11</t>
  </si>
  <si>
    <t>B11</t>
  </si>
  <si>
    <t>C11</t>
  </si>
  <si>
    <t>D11</t>
  </si>
  <si>
    <t>E11</t>
  </si>
  <si>
    <t>F11</t>
  </si>
  <si>
    <t>G11</t>
  </si>
  <si>
    <t>H11</t>
  </si>
  <si>
    <t>I11</t>
  </si>
  <si>
    <t>A12</t>
  </si>
  <si>
    <t>B12</t>
  </si>
  <si>
    <t>C12</t>
  </si>
  <si>
    <t>D12</t>
  </si>
  <si>
    <t>E12</t>
  </si>
  <si>
    <t>F12</t>
  </si>
  <si>
    <t>G12</t>
  </si>
  <si>
    <t>H12</t>
  </si>
  <si>
    <t>I12</t>
  </si>
  <si>
    <t>A13</t>
  </si>
  <si>
    <t>B13</t>
  </si>
  <si>
    <t>C13</t>
  </si>
  <si>
    <t>D13</t>
  </si>
  <si>
    <t>E13</t>
  </si>
  <si>
    <t>F13</t>
  </si>
  <si>
    <t>G13</t>
  </si>
  <si>
    <t>H13</t>
  </si>
  <si>
    <t>I13</t>
  </si>
  <si>
    <t>A14</t>
  </si>
  <si>
    <t>B14</t>
  </si>
  <si>
    <t>C14</t>
  </si>
  <si>
    <t>D14</t>
  </si>
  <si>
    <t>E14</t>
  </si>
  <si>
    <t>F14</t>
  </si>
  <si>
    <t>G14</t>
  </si>
  <si>
    <t>H14</t>
  </si>
  <si>
    <t>I14</t>
  </si>
  <si>
    <t>A15</t>
  </si>
  <si>
    <t>B15</t>
  </si>
  <si>
    <t>C15</t>
  </si>
  <si>
    <t>D15</t>
  </si>
  <si>
    <t>E15</t>
  </si>
  <si>
    <t>F15</t>
  </si>
  <si>
    <t>G15</t>
  </si>
  <si>
    <t>H15</t>
  </si>
  <si>
    <t>I15</t>
  </si>
  <si>
    <t>A16</t>
  </si>
  <si>
    <t>B16</t>
  </si>
  <si>
    <t>C16</t>
  </si>
  <si>
    <t>D16</t>
  </si>
  <si>
    <t>E16</t>
  </si>
  <si>
    <t>F16</t>
  </si>
  <si>
    <t>G16</t>
  </si>
  <si>
    <t>H16</t>
  </si>
  <si>
    <t>I16</t>
  </si>
  <si>
    <t>A17</t>
  </si>
  <si>
    <t>B17</t>
  </si>
  <si>
    <t>C17</t>
  </si>
  <si>
    <t>D17</t>
  </si>
  <si>
    <t>E17</t>
  </si>
  <si>
    <t>F17</t>
  </si>
  <si>
    <t>G17</t>
  </si>
  <si>
    <t>H17</t>
  </si>
  <si>
    <t>I17</t>
  </si>
  <si>
    <t>A18</t>
  </si>
  <si>
    <t>B18</t>
  </si>
  <si>
    <t>C18</t>
  </si>
  <si>
    <t>D18</t>
  </si>
  <si>
    <t>E18</t>
  </si>
  <si>
    <t>F18</t>
  </si>
  <si>
    <t>G18</t>
  </si>
  <si>
    <t>H18</t>
  </si>
  <si>
    <t>I18</t>
  </si>
  <si>
    <t>A19</t>
  </si>
  <si>
    <t>B19</t>
  </si>
  <si>
    <t>C19</t>
  </si>
  <si>
    <t>D19</t>
  </si>
  <si>
    <t>E19</t>
  </si>
  <si>
    <t>F19</t>
  </si>
  <si>
    <t>G19</t>
  </si>
  <si>
    <t>H19</t>
  </si>
  <si>
    <t>I19</t>
  </si>
  <si>
    <t>A20</t>
  </si>
  <si>
    <t>B20</t>
  </si>
  <si>
    <t>C20</t>
  </si>
  <si>
    <t>D20</t>
  </si>
  <si>
    <t>E20</t>
  </si>
  <si>
    <t>F20</t>
  </si>
  <si>
    <t>G20</t>
  </si>
  <si>
    <t>H20</t>
  </si>
  <si>
    <t>I20</t>
  </si>
  <si>
    <t>A21</t>
  </si>
  <si>
    <t>B21</t>
  </si>
  <si>
    <t>C21</t>
  </si>
  <si>
    <t>D21</t>
  </si>
  <si>
    <t>E21</t>
  </si>
  <si>
    <t>Review &amp; Advocacy Service of Older people in res. Care</t>
  </si>
  <si>
    <t>High Dependency Day Care</t>
  </si>
  <si>
    <t>Luncheon Club Provision</t>
  </si>
  <si>
    <t>Hot Meal preperation and delivery</t>
  </si>
  <si>
    <t xml:space="preserve">Provision of Sub-Threshold Services for Older People </t>
  </si>
  <si>
    <t>Provision of a First Call Handyman service</t>
  </si>
  <si>
    <t>Residential Nursing Care 35 Beds at Stamford Court</t>
  </si>
  <si>
    <t>Day Care Provision at Gorse Hall</t>
  </si>
  <si>
    <t>Counselling to Young People</t>
  </si>
  <si>
    <t>Social Community Care Supplies and Services</t>
  </si>
  <si>
    <t>Azzuri communications</t>
  </si>
  <si>
    <t>Julie Messer</t>
  </si>
  <si>
    <t>Mthly</t>
  </si>
  <si>
    <t>Tender - Conducted under the GTC Classes Standard Terms and Conditions.</t>
  </si>
  <si>
    <t>7.2A</t>
  </si>
  <si>
    <t>72A</t>
  </si>
  <si>
    <t>Pension Fund Legal</t>
  </si>
  <si>
    <t>P FUND LEGAL DEPT</t>
  </si>
  <si>
    <t>P MORRIS/P FUND INVS</t>
  </si>
  <si>
    <t>P FUND INVS</t>
  </si>
  <si>
    <t>Rm 2.48 &amp; Rm 4.1</t>
  </si>
  <si>
    <t>Rm 2.48 (Store Room)</t>
  </si>
  <si>
    <t>PIU</t>
  </si>
  <si>
    <t>=OR(H510=AF510,I510=AF510,J510=AF510,K510=AF510,M510=AF510,U510=AF510,V510=AF510)</t>
  </si>
  <si>
    <t>AA511</t>
  </si>
  <si>
    <t>=OR(H511=AF511,I511=AF511,J511=AF511,K511=AF511,M511=AF511,U511=AF511,V511=AF511)</t>
  </si>
  <si>
    <t>AA512</t>
  </si>
  <si>
    <t>=OR(H205=AF205,I205=AF205,J205=AF205,K205=AF205,M205=AF205,U205=AF205,V205=AF205)</t>
  </si>
  <si>
    <t>AA206</t>
  </si>
  <si>
    <t>=OR(H206=AF206,I206=AF206,J206=AF206,K206=AF206,M206=AF206,U206=AF206,V206=AF206)</t>
  </si>
  <si>
    <t>AA207</t>
  </si>
  <si>
    <t>=OR(H207=AF207,I207=AF207,J207=AF207,K207=AF207,M207=AF207,U207=AF207,V207=AF207)</t>
  </si>
  <si>
    <t>AA208</t>
  </si>
  <si>
    <t>=OR(H208=AF208,I208=AF208,J208=AF208,K208=AF208,M208=AF208,U208=AF208,V208=AF208)</t>
  </si>
  <si>
    <t>AA209</t>
  </si>
  <si>
    <t>=OR(H209=AF209,I209=AF209,J209=AF209,K209=AF209,M209=AF209,U209=AF209,V209=AF209)</t>
  </si>
  <si>
    <t>AA210</t>
  </si>
  <si>
    <t>NAPF</t>
  </si>
  <si>
    <t>Capital International</t>
  </si>
  <si>
    <t>UBS GAM</t>
  </si>
  <si>
    <t>=OR(H841=AF840,I841=AF840,J841=AF840,K841=AF840,L841=AF840,M841=AF840,N841=AF840,O841=AF840)</t>
  </si>
  <si>
    <t>AA853</t>
  </si>
  <si>
    <t>=OR(H853=AF852,I853=AF852,J853=AF852,K853=AF852,L853=AF852,M853=AF852,N853=AF852,O853=AF852)</t>
  </si>
  <si>
    <t>AA854</t>
  </si>
  <si>
    <t>Sunfire V480,280R,V240,V120,V100</t>
  </si>
  <si>
    <t>Sunfire V100</t>
  </si>
  <si>
    <t>SunFire V440 Server</t>
  </si>
  <si>
    <t xml:space="preserve">SunFire V440 Server </t>
  </si>
  <si>
    <t>SunFire V120 Server</t>
  </si>
  <si>
    <t>Clearsight Analyser support</t>
  </si>
  <si>
    <t>=OR(H798=AF798,I798=AF798,J798=AF798,K798=AF798,M798=AF798,U798=AF798,V798=AF798)</t>
  </si>
  <si>
    <t>Refurbishment of Dukinfield Town Hall</t>
  </si>
  <si>
    <t>Hyde Park Restoration - Buildings</t>
  </si>
  <si>
    <t>Extension Denton WE Primary</t>
  </si>
  <si>
    <t>=OR(H386=AF386,I386=AF386,J386=AF386,K386=AF386,M386=AF386,U386=AF386,V386=AF386)</t>
  </si>
  <si>
    <t>AA387</t>
  </si>
  <si>
    <t>=OR(H387=AF387,I387=AF387,J387=AF387,K387=AF387,M387=AF387,U387=AF387,V387=AF387)</t>
  </si>
  <si>
    <t>AA388</t>
  </si>
  <si>
    <t>Provision of short term and respite care to people with a learning disability plus alternative respite</t>
  </si>
  <si>
    <t>Establishment of Resettlement Unit</t>
  </si>
  <si>
    <t>Residential Care Information Shop</t>
  </si>
  <si>
    <t>=OR(H105=AF104,I105=AF104,J105=AF104,K105=AF104,L105=AF104,M105=AF104,N105=AF104,O105=AF104)</t>
  </si>
  <si>
    <t>AA111</t>
  </si>
  <si>
    <t>Supported Accommodation at Harper House for people with mental health needs or a background of substance abuse (250 hours per week)</t>
  </si>
  <si>
    <t>Tameside Care Group (60847)</t>
  </si>
  <si>
    <t>Ross Care (68283)</t>
  </si>
  <si>
    <t>=OR(H158=AF158,I158=AF158,J158=AF158,K158=AF158,M158=AF158,U158=AF158,V158=AF158)</t>
  </si>
  <si>
    <t>AA160</t>
  </si>
  <si>
    <t>=OR(H160=AF160,I160=AF160,J160=AF160,K160=AF160,M160=AF160,U160=AF160,V160=AF160)</t>
  </si>
  <si>
    <t>AA161</t>
  </si>
  <si>
    <t>=OR(H161=AF161,I161=AF161,J161=AF161,K161=AF161,M161=AF161,U161=AF161,V161=AF161)</t>
  </si>
  <si>
    <t>AA164</t>
  </si>
  <si>
    <t>=OR(H164=AF164,I164=AF164,J164=AF164,K164=AF164,M164=AF164,U164=AF164,V164=AF164)</t>
  </si>
  <si>
    <t>AA165</t>
  </si>
  <si>
    <t>=OR(H165=AF165,I165=AF165,J165=AF165,K165=AF165,M165=AF165,U165=AF165,V165=AF165)</t>
  </si>
  <si>
    <t>AA167</t>
  </si>
  <si>
    <t>=OR(H167=AF167,I167=AF167,J167=AF167,K167=AF167,M167=AF167,U167=AF167,V167=AF167)</t>
  </si>
  <si>
    <t>AA170</t>
  </si>
  <si>
    <t>=OR(H170=AF170,I170=AF170,J170=AF170,K170=AF170,M170=AF170,U170=AF170,V170=AF170)</t>
  </si>
  <si>
    <t>AA171</t>
  </si>
  <si>
    <t>=OR(H171=AF171,I171=AF171,J171=AF171,K171=AF171,M171=AF171,U171=AF171,V171=AF171)</t>
  </si>
  <si>
    <t>=OR(H388=AF388,I388=AF388,J388=AF388,K388=AF388,M388=AF388,U388=AF388,V388=AF388)</t>
  </si>
  <si>
    <t>AA389</t>
  </si>
  <si>
    <t>=OR(H389=AF389,I389=AF389,J389=AF389,K389=AF389,M389=AF389,U389=AF389,V389=AF389)</t>
  </si>
  <si>
    <t>AA390</t>
  </si>
  <si>
    <t>=OR(H390=AF390,I390=AF390,J390=AF390,K390=AF390,M390=AF390,U390=AF390,V390=AF390)</t>
  </si>
  <si>
    <t>AA392</t>
  </si>
  <si>
    <t>=OR(H392=AF392,I392=AF392,J392=AF392,K392=AF392,M392=AF392,U392=AF392,V392=AF392)</t>
  </si>
  <si>
    <t>Millbrook Primary School –WC, Changing Room and Office Extension</t>
  </si>
  <si>
    <t>Boiler Replacement Holden Clough Primary</t>
  </si>
  <si>
    <t>Boiler Replacement Stalyhill Primary</t>
  </si>
  <si>
    <t>Boiler Replacement Waterloo Primary</t>
  </si>
  <si>
    <t>Greswell Primary  Boiler Replacement</t>
  </si>
  <si>
    <t>Hurst Knoll  Boiler Replacement</t>
  </si>
  <si>
    <t>Widbank Primary  Boiler Replacement</t>
  </si>
  <si>
    <t>Richmond Street Track Resurfacing</t>
  </si>
  <si>
    <t>Newton 5-a-side pitch</t>
  </si>
  <si>
    <t>Copley Young Peoples Centre at Copley Recreation Centre</t>
  </si>
  <si>
    <t>Yew Tree Primary Juniors - Rewire</t>
  </si>
  <si>
    <t>Alard Electrical Ltd</t>
  </si>
  <si>
    <t>Stamford Park - Refurbish Darnton Road Public Toilets</t>
  </si>
  <si>
    <t>T Jones Ltd</t>
  </si>
  <si>
    <t>AHP Support</t>
  </si>
  <si>
    <t>Magnum Services (61548)</t>
  </si>
  <si>
    <t>Making Space (58843, 63902)</t>
  </si>
  <si>
    <t>=OR(H645=AF644,I645=AF644,J645=AF644,K645=AF644,L645=AF644,M645=AF644,N645=AF644,O645=AF644)</t>
  </si>
  <si>
    <t>AA647</t>
  </si>
  <si>
    <t>Travis Perkins (193, 58389, 61596, 68944, 79156)</t>
  </si>
  <si>
    <t>Treasured Memories (60890)</t>
  </si>
  <si>
    <t>Trustmarque Solutions (61654)</t>
  </si>
  <si>
    <t>Tim Cheshire</t>
  </si>
  <si>
    <t>Tony Sharples</t>
  </si>
  <si>
    <t>J. Davies</t>
  </si>
  <si>
    <t xml:space="preserve"> </t>
  </si>
  <si>
    <t>£33,582-00</t>
  </si>
  <si>
    <t>3.24A</t>
  </si>
  <si>
    <t>3.24B</t>
  </si>
  <si>
    <t>3.21/3.22</t>
  </si>
  <si>
    <t>Ashton Renewal office</t>
  </si>
  <si>
    <t>Fire Alam Service Contract, TAC</t>
  </si>
  <si>
    <t>Fire Alam Service Contract, Outstations</t>
  </si>
  <si>
    <t>Hygiene Services</t>
  </si>
  <si>
    <t>Lift Servicing, Outstations</t>
  </si>
  <si>
    <t>AA323</t>
  </si>
  <si>
    <t>=OR(H323=AF323,I323=AF323,J323=AF323,K323=AF323,M323=AF323,U323=AF323,V323=AF323)</t>
  </si>
  <si>
    <t>AA324</t>
  </si>
  <si>
    <t>=OR(H324=AF324,I324=AF324,J324=AF324,K324=AF324,M324=AF324,U324=AF324,V324=AF324)</t>
  </si>
  <si>
    <t>AA325</t>
  </si>
  <si>
    <t>=OR(H325=AF325,I325=AF325,J325=AF325,K325=AF325,M325=AF325,U325=AF325,V325=AF325)</t>
  </si>
  <si>
    <t>=OR(H1066=AF1065,I1066=AF1065,J1066=AF1065,K1066=AF1065,L1066=AF1065,M1066=AF1065,N1066=AF1065,O1066=AF1065)</t>
  </si>
  <si>
    <t>AA1068</t>
  </si>
  <si>
    <t>=OR(H1068=AF1067,I1068=AF1067,J1068=AF1067,K1068=AF1067,L1068=AF1067,M1068=AF1067,N1068=AF1067,O1068=AF1067)</t>
  </si>
  <si>
    <t>AA1070</t>
  </si>
  <si>
    <t>=OR(H1070=AF1069,I1070=AF1069,J1070=AF1069,K1070=AF1069,L1070=AF1069,M1070=AF1069,N1070=AF1069,O1070=AF1069)</t>
  </si>
  <si>
    <t>AA1072</t>
  </si>
  <si>
    <t>Greswell - Boiler Replacement</t>
  </si>
  <si>
    <t>A Promfrett Ltd</t>
  </si>
  <si>
    <t>N. Shawcross (62996)</t>
  </si>
  <si>
    <t>NACRO Community Enterprises Ltd (9081, 16457, 56903, 56904, 61703, 89417)</t>
  </si>
  <si>
    <t>AA655</t>
  </si>
  <si>
    <t>=OR(H655=AF654,I655=AF654,J655=AF654,K655=AF654,L655=AF654,M655=AF654,N655=AF654,O655=AF654)</t>
  </si>
  <si>
    <t>AA657</t>
  </si>
  <si>
    <t>=OR(H657=AF656,I657=AF656,J657=AF656,K657=AF656,L657=AF656,M657=AF656,N657=AF656,O657=AF656)</t>
  </si>
  <si>
    <t>AA659</t>
  </si>
  <si>
    <t>=OR(H659=AF658,I659=AF658,J659=AF658,K659=AF658,L659=AF658,M659=AF658,N659=AF658,O659=AF658)</t>
  </si>
  <si>
    <t>AA661</t>
  </si>
  <si>
    <t>Steve Robinson</t>
  </si>
  <si>
    <t>Transport of Children to Swimming Baths</t>
  </si>
  <si>
    <t>Windscreens</t>
  </si>
  <si>
    <t xml:space="preserve">contract in Councils safe - contact Jeremy Greenwood </t>
  </si>
  <si>
    <t>Community Response Service</t>
  </si>
  <si>
    <t>Tameside MBC - SLA in place</t>
  </si>
  <si>
    <t>Tameside MBC Mental Health Floating Support Service</t>
  </si>
  <si>
    <t>=OR(H46=AF45,I46=AF45,J46=AF45,K46=AF45,L46=AF45,M46=AF45,N46=AF45,O46=AF45)</t>
  </si>
  <si>
    <t>AA47</t>
  </si>
  <si>
    <t>=OR(H47=AF46,I47=AF46,J47=AF46,K47=AF46,L47=AF46,M47=AF46,N47=AF46,O47=AF46)</t>
  </si>
  <si>
    <t>AA48</t>
  </si>
  <si>
    <t>=OR(H48=AF47,I48=AF47,J48=AF47,K48=AF47,L48=AF47,M48=AF47,N48=AF47,O48=AF47)</t>
  </si>
  <si>
    <t>AA49</t>
  </si>
  <si>
    <t>=OR(H49=AF48,I49=AF48,J49=AF48,K49=AF48,L49=AF48,M49=AF48,N49=AF48,O49=AF48)</t>
  </si>
  <si>
    <t>Spoke to Lynne Robinson in Cashiers, apparently this contract was reviewed by Linda Kemp and it was agreed with the supplier that it will be reviewed on a six monthly basis. HC 14/1/09</t>
  </si>
  <si>
    <t>6 monthly</t>
  </si>
  <si>
    <t>Infor Global Solutions</t>
  </si>
  <si>
    <t>Demolition of Katherine House, Ashton</t>
  </si>
  <si>
    <t>Retaining Wall at Huddersfield Road Mossley</t>
  </si>
  <si>
    <t>L Walker Printer Maintenance</t>
  </si>
  <si>
    <t>Roconn Software</t>
  </si>
  <si>
    <t>Colombus 'R' (Retriever)</t>
  </si>
  <si>
    <t>Filer Software</t>
  </si>
  <si>
    <t>Legato - Hardware</t>
  </si>
  <si>
    <t>UPS Maintenance</t>
  </si>
  <si>
    <t>Server Maintenance</t>
  </si>
  <si>
    <t>Xerox 6135 (Level 7) Paris</t>
  </si>
  <si>
    <t>Housing renewal  1-29 Fitzroy St</t>
  </si>
  <si>
    <t>Housing renewal  90-104 Dean St</t>
  </si>
  <si>
    <t>Housing renewal  12-18 Fraser St</t>
  </si>
  <si>
    <t>Framework CDM Limited</t>
  </si>
  <si>
    <t>RDM Contracts Ltd</t>
  </si>
  <si>
    <t>Manc City Works</t>
  </si>
  <si>
    <t>SRB5 Repeat Victimisation Project</t>
  </si>
  <si>
    <t>Expired, as per email from Julie Stringer on 01/08.</t>
  </si>
  <si>
    <t>Distraction Burglary Initiative</t>
  </si>
  <si>
    <t>On file with Community Safety Unit</t>
  </si>
  <si>
    <t>Joanne Green</t>
  </si>
  <si>
    <t>Supply of Flowers</t>
  </si>
  <si>
    <t>Mayors Office</t>
  </si>
  <si>
    <t>Photographer</t>
  </si>
  <si>
    <t>=OR(H447=AF447,I447=AF447,J447=AF447,K447=AF447,M447=AF447,U447=AF447,V447=AF447)</t>
  </si>
  <si>
    <t>AA448</t>
  </si>
  <si>
    <t>=OR(H448=AF448,I448=AF448,J448=AF448,K448=AF448,M448=AF448,U448=AF448,V448=AF448)</t>
  </si>
  <si>
    <t>AA449</t>
  </si>
  <si>
    <t>=OR(H449=AF449,I449=AF449,J449=AF449,K449=AF449,M449=AF449,U449=AF449,V449=AF449)</t>
  </si>
  <si>
    <t>AA450</t>
  </si>
  <si>
    <t>=OR(H450=AF450,I450=AF450,J450=AF450,K450=AF450,M450=AF450,U450=AF450,V450=AF450)</t>
  </si>
  <si>
    <t>AA451</t>
  </si>
  <si>
    <t>=OR(H451=AF451,I451=AF451,J451=AF451,K451=AF451,M451=AF451,U451=AF451,V451=AF451)</t>
  </si>
  <si>
    <t>AA452</t>
  </si>
  <si>
    <t>=OR(H452=AF452,I452=AF452,J452=AF452,K452=AF452,M452=AF452,U452=AF452,V452=AF452)</t>
  </si>
  <si>
    <t>AA454</t>
  </si>
  <si>
    <t>=OR(H1072=AF1071,I1072=AF1071,J1072=AF1071,K1072=AF1071,L1072=AF1071,M1072=AF1071,N1072=AF1071,O1072=AF1071)</t>
  </si>
  <si>
    <t>AA1074</t>
  </si>
  <si>
    <t>Refurbishment of play area - Mossley Park</t>
  </si>
  <si>
    <t>SMP Playgrounds Limited</t>
  </si>
  <si>
    <t>HAGS Play Limited</t>
  </si>
  <si>
    <t>Refurbishment of play area - Granada Park, Denton</t>
  </si>
  <si>
    <t xml:space="preserve">Newton Centre Refurbishment &amp; Extensions for Offices
</t>
  </si>
  <si>
    <t>=OR(H232=AF232,I232=AF232,J232=AF232,K232=AF232,M232=AF232,U232=AF232,V232=AF232)</t>
  </si>
  <si>
    <t>AA233</t>
  </si>
  <si>
    <t>=OR(H233=AF233,I233=AF233,J233=AF233,K233=AF233,M233=AF233,U233=AF233,V233=AF233)</t>
  </si>
  <si>
    <t>AA236</t>
  </si>
  <si>
    <t>Polytan Sports Surfaces (UK) Ltd (71074)</t>
  </si>
  <si>
    <t>Portakabin (61536, 70955, 74326)</t>
  </si>
  <si>
    <t>Portland Bookshop Limited (61497)</t>
  </si>
  <si>
    <t>Powercare Limited, Numatic International (60930)</t>
  </si>
  <si>
    <t>Primetime (61735)</t>
  </si>
  <si>
    <t>Prismo Signs Ltd (64246)</t>
  </si>
  <si>
    <t>=OR(H366=AF366,I366=AF366,J366=AF366,K366=AF366,M366=AF366,U366=AF366,V366=AF366)</t>
  </si>
  <si>
    <t>=OR(H116=AF115,I116=AF115,J116=AF115,K116=AF115,L116=AF115,M116=AF115,N116=AF115,O116=AF115)</t>
  </si>
  <si>
    <t>AA120</t>
  </si>
  <si>
    <t>=OR(H567=AF567,I567=AF567,J567=AF567,K567=AF567,M567=AF567,U567=AF567,V567=AF567)</t>
  </si>
  <si>
    <t>=OR(H567=AF566,I567=AF566,J567=AF566,K567=AF566,L567=AF566,M567=AF566,N567=AF566,O567=AF566)</t>
  </si>
  <si>
    <t>AA572</t>
  </si>
  <si>
    <t>=OR(H870=AF869,I870=AF869,J870=AF869,K870=AF869,L870=AF869,M870=AF869,N870=AF869,O870=AF869)</t>
  </si>
  <si>
    <t>=OR(H870=AF870,I870=AF870,J870=AF870,K870=AF870,M870=AF870,U870=AF870,V870=AF870)</t>
  </si>
  <si>
    <t>AA871</t>
  </si>
  <si>
    <t>=OR(H871=AF870,I871=AF870,J871=AF870,K871=AF870,L871=AF870,M871=AF870,N871=AF870,O871=AF870)</t>
  </si>
  <si>
    <t>=OR(H237=AF237,I237=AF237,J237=AF237,K237=AF237,M237=AF237,U237=AF237,V237=AF237)</t>
  </si>
  <si>
    <t>AA238</t>
  </si>
  <si>
    <t>=OR(H238=AF238,I238=AF238,J238=AF238,K238=AF238,M238=AF238,U238=AF238,V238=AF238)</t>
  </si>
  <si>
    <t>AA239</t>
  </si>
  <si>
    <t>Department of Sociology, Manchester Metropolitan University (51509)</t>
  </si>
  <si>
    <t>Ipsos MORI North (51545)</t>
  </si>
  <si>
    <t xml:space="preserve">Freema Taylor 70 Belmont Road Adlington Chorley PR6 9PU (54225)
</t>
  </si>
  <si>
    <t>AEDAS (59092), Taylor Young</t>
  </si>
  <si>
    <t>MAC Roofing (59915)</t>
  </si>
  <si>
    <t>Ticketmaster UK (60682)</t>
  </si>
  <si>
    <t>Addleshaw Goddard (60909)</t>
  </si>
  <si>
    <t>P552</t>
  </si>
  <si>
    <t>V552</t>
  </si>
  <si>
    <t>O552</t>
  </si>
  <si>
    <t>P592</t>
  </si>
  <si>
    <t>V592</t>
  </si>
  <si>
    <t>O592</t>
  </si>
  <si>
    <t>V593</t>
  </si>
  <si>
    <t>V594</t>
  </si>
  <si>
    <t>P593</t>
  </si>
  <si>
    <t>P594</t>
  </si>
  <si>
    <t>O593</t>
  </si>
  <si>
    <t>O594</t>
  </si>
  <si>
    <t>U663</t>
  </si>
  <si>
    <t>V663</t>
  </si>
  <si>
    <t>P663</t>
  </si>
  <si>
    <t>N663</t>
  </si>
  <si>
    <t>U672</t>
  </si>
  <si>
    <t>V672</t>
  </si>
  <si>
    <t>N672</t>
  </si>
  <si>
    <t>=OR(H778=AF778,I778=AF778,J778=AF778,K778=AF778,M778=AF778,U778=AF778,V778=AF778)</t>
  </si>
  <si>
    <t>AA779</t>
  </si>
  <si>
    <t xml:space="preserve"> Waverley (Vintners) (62645, 77520)</t>
  </si>
  <si>
    <t>Eurofins</t>
  </si>
  <si>
    <t>Manchester CC</t>
  </si>
  <si>
    <t>=OR(H374=AF374,I374=AF374,J374=AF374,K374=AF374,M374=AF374,U374=AF374,V374=AF374)</t>
  </si>
  <si>
    <t>AA375</t>
  </si>
  <si>
    <t>Tameside Procurement</t>
  </si>
  <si>
    <t>Tender</t>
  </si>
  <si>
    <t>Quotation</t>
  </si>
  <si>
    <t>List</t>
  </si>
  <si>
    <t>=OR(H934=AF934,I934=AF934,J934=AF934,K934=AF934,M934=AF934,U934=AF934,V934=AF934)</t>
  </si>
  <si>
    <t>AA935</t>
  </si>
  <si>
    <t>=OR(H935=AF935,I935=AF935,J935=AF935,K935=AF935,M935=AF935,U935=AF935,V935=AF935)</t>
  </si>
  <si>
    <t>AA937</t>
  </si>
  <si>
    <t>=OR(H983=AF983,I983=AF983,J983=AF983,K983=AF983,M983=AF983,U983=AF983,V983=AF983)</t>
  </si>
  <si>
    <t>AA985</t>
  </si>
  <si>
    <t>=OR(H985=AF985,I985=AF985,J985=AF985,K985=AF985,M985=AF985,U985=AF985,V985=AF985)</t>
  </si>
  <si>
    <t>AA991</t>
  </si>
  <si>
    <t>=OR(H991=AF991,I991=AF991,J991=AF991,K991=AF991,M991=AF991,U991=AF991,V991=AF991)</t>
  </si>
  <si>
    <t>=OR(H991=AF990,I991=AF990,J991=AF990,K991=AF990,L991=AF990,M991=AF990,N991=AF990,O991=AF990)</t>
  </si>
  <si>
    <t>AA992</t>
  </si>
  <si>
    <t>=OR(H124=AF124,I124=AF124,J124=AF124,K124=AF124,M124=AF124,U124=AF124,V124=AF124)</t>
  </si>
  <si>
    <t>AA126</t>
  </si>
  <si>
    <t>=OR(H126=AF126,I126=AF126,J126=AF126,K126=AF126,M126=AF126,U126=AF126,V126=AF126)</t>
  </si>
  <si>
    <t>AA128</t>
  </si>
  <si>
    <t>=OR(H969=AF969,I969=AF969,J969=AF969,K969=AF969,M969=AF969,U969=AF969,V969=AF969)</t>
  </si>
  <si>
    <t>AA975</t>
  </si>
  <si>
    <t>=OR(H877=AF877,I877=AF877,J877=AF877,K877=AF877,M877=AF877,U877=AF877,V877=AF877)</t>
  </si>
  <si>
    <t>AA878</t>
  </si>
  <si>
    <t>=OR(H878=AF878,I878=AF878,J878=AF878,K878=AF878,M878=AF878,U878=AF878,V878=AF878)</t>
  </si>
  <si>
    <t>AA879</t>
  </si>
  <si>
    <t>=OR(H879=AF879,I879=AF879,J879=AF879,K879=AF879,M879=AF879,U879=AF879,V879=AF879)</t>
  </si>
  <si>
    <t>AA880</t>
  </si>
  <si>
    <t>=OR(H880=AF880,I880=AF880,J880=AF880,K880=AF880,M880=AF880,U880=AF880,V880=AF880)</t>
  </si>
  <si>
    <t>AA881</t>
  </si>
  <si>
    <t>=OR(H881=AF881,I881=AF881,J881=AF881,K881=AF881,M881=AF881,U881=AF881,V881=AF881)</t>
  </si>
  <si>
    <t>AA882</t>
  </si>
  <si>
    <t>=OR(H882=AF882,I882=AF882,J882=AF882,K882=AF882,M882=AF882,U882=AF882,V882=AF882)</t>
  </si>
  <si>
    <t>AA883</t>
  </si>
  <si>
    <t>=OR(H883=AF883,I883=AF883,J883=AF883,K883=AF883,M883=AF883,U883=AF883,V883=AF883)</t>
  </si>
  <si>
    <t>AA884</t>
  </si>
  <si>
    <t>Stuart Bragg</t>
  </si>
  <si>
    <t>School Library Service</t>
  </si>
  <si>
    <t>Early Excellence Centre - Greenside Primary</t>
  </si>
  <si>
    <t>Russel Scott + Godley Phase 2 combined schemes</t>
  </si>
  <si>
    <t>Longlands Mill</t>
  </si>
  <si>
    <t xml:space="preserve">Blackburn with Darwen </t>
  </si>
  <si>
    <t>Place Survey</t>
  </si>
  <si>
    <t>AA373</t>
  </si>
  <si>
    <t>=OR(H554=AF554,I554=AF554,J554=AF554,K554=AF554,M554=AF554,U554=AF554,V554=AF554)</t>
  </si>
  <si>
    <t>=OR(H554=AF553,I554=AF553,J554=AF553,K554=AF553,L554=AF553,M554=AF553,N554=AF553,O554=AF553)</t>
  </si>
  <si>
    <t>AA557</t>
  </si>
  <si>
    <t>=OR(H550=AF550,I550=AF550,J550=AF550,K550=AF550,M550=AF550,U550=AF550,V550=AF550)</t>
  </si>
  <si>
    <t>AA551</t>
  </si>
  <si>
    <t>1) A &amp; C Travel (15698),  2) A1 Private Hire (61744),  3) Andrew Flint (16262),  4) Anthony Millman,  5) Fenton Taxis (72706),  6) Glenn Cawthorn,  7) Graham Morris,  8) I Buses,  9) J A Delaney,  10) J &amp; B Hardy,  11) J &amp; R Taxis(60936),  12) Joseph Higgins,  13) Lendor Taxis(61684),  14) M &amp; D Travel (72466),  15) Marie Watkins (61927),  16) Marks Minibuses,  17) Melvin J Fahy,  18) Metrocabs,  19) Mikes Coaches,  20) Mr Malcolm Ryan,  21) Muhammed Asghar(15651),  22) Paul Saunders(15685),  23) Radiocabs,  24) Ring a Car(61344),  25) Robertson,  26) Roland's Travel,  27) SD Transport Ltd (61682,74471),  28) Stamford Cars (60939,72688,78249),  29) Tameside Taxis,  30) TravelnoticeLtd (61431),  31) Denton Links (15807, 16380)</t>
  </si>
  <si>
    <t>ADS (61501)</t>
  </si>
  <si>
    <t>Portakabin (61536)</t>
  </si>
  <si>
    <t>Codeworks Ltd (61863)</t>
  </si>
  <si>
    <t>Aggregate Industries Ltd.(Kennedy Asphalt) (61973) - now Bardon Contracting (19409)</t>
  </si>
  <si>
    <t>Fishwick Services Ltd (61756)</t>
  </si>
  <si>
    <t>Trustseal Ltd (62775)</t>
  </si>
  <si>
    <t>Benjamin Armitage (Hyde) Ltd (62788)</t>
  </si>
  <si>
    <t>Britannic Lifts (58659, 58905, 62819)</t>
  </si>
  <si>
    <t>W. Davenport (62830)</t>
  </si>
  <si>
    <t>Fulwood Roofing (62847)</t>
  </si>
  <si>
    <t>Fulwood Roofing Services Ltd (62847)</t>
  </si>
  <si>
    <t>J. Hopkins (Contractors Ltd) (63005) , Tarmac Ltd National Contracting (61025)</t>
  </si>
  <si>
    <t>Greenside Shopfitting Ltd (66687)</t>
  </si>
  <si>
    <t>Franco Fire Detection Ltd (66841)</t>
  </si>
  <si>
    <t>Cosby Construction Services Ltd. (66994)</t>
  </si>
  <si>
    <t>Anite Public Sector (1065, 51612, 51613, 58821, 58822, 68483)</t>
  </si>
  <si>
    <t>Barnes &amp; Howarth (73587)</t>
  </si>
  <si>
    <t>Edmund Shipway (74998)</t>
  </si>
  <si>
    <t xml:space="preserve">5 No. - Lighting and building services, BW Installations, Lighting and Sign Maintenance Ltd, Acorn Lighting (77443), Eagle Landscapes              </t>
  </si>
  <si>
    <t>KBC Lease (77991)</t>
  </si>
  <si>
    <t>Aperia Ltd (79135)</t>
  </si>
  <si>
    <t>Alan Jackson</t>
  </si>
  <si>
    <t>Tameside Citizens' Panel 2008</t>
  </si>
  <si>
    <t>Tameside Residents' Opinion Survey 2007-2008</t>
  </si>
  <si>
    <t>Tameside Youth Online Survey 2008-2009</t>
  </si>
  <si>
    <t>=OR(H694=AF693,I694=AF693,J694=AF693,K694=AF693,L694=AF693,M694=AF693,N694=AF693,O694=AF693)</t>
  </si>
  <si>
    <t>AA695</t>
  </si>
  <si>
    <t>=OR(H695=AF694,I695=AF694,J695=AF694,K695=AF694,L695=AF694,M695=AF694,N695=AF694,O695=AF694)</t>
  </si>
  <si>
    <t>AA696</t>
  </si>
  <si>
    <t>=OR(H705=AF704,I705=AF704,J705=AF704,K705=AF704,L705=AF704,M705=AF704,N705=AF704,O705=AF704)</t>
  </si>
  <si>
    <t>AA707</t>
  </si>
  <si>
    <t>=OR(H268=AF268,I268=AF268,J268=AF268,K268=AF268,M268=AF268,U268=AF268,V268=AF268)</t>
  </si>
  <si>
    <t>AA269</t>
  </si>
  <si>
    <t>=OR(H269=AF269,I269=AF269,J269=AF269,K269=AF269,M269=AF269,U269=AF269,V269=AF269)</t>
  </si>
  <si>
    <t>AA270</t>
  </si>
  <si>
    <t>=OR(H270=AF270,I270=AF270,J270=AF270,K270=AF270,M270=AF270,U270=AF270,V270=AF270)</t>
  </si>
  <si>
    <t>AA271</t>
  </si>
  <si>
    <t>=OR(H625=AF625,I625=AF625,J625=AF625,K625=AF625,M625=AF625,U625=AF625,V625=AF625)</t>
  </si>
  <si>
    <t>AA626</t>
  </si>
  <si>
    <t>=OR(H626=AF626,I626=AF626,J626=AF626,K626=AF626,M626=AF626,U626=AF626,V626=AF626)</t>
  </si>
  <si>
    <t>AA627</t>
  </si>
  <si>
    <t>=OR(H627=AF627,I627=AF627,J627=AF627,K627=AF627,M627=AF627,U627=AF627,V627=AF627)</t>
  </si>
  <si>
    <t>=OR(H121=AF121,I121=AF121,J121=AF121,K121=AF121,M121=AF121,U121=AF121,V121=AF121)</t>
  </si>
  <si>
    <t>AA124</t>
  </si>
  <si>
    <t>=OR(H956=AF956,I956=AF956,J956=AF956,K956=AF956,M956=AF956,U956=AF956,V956=AF956)</t>
  </si>
  <si>
    <t>AA960</t>
  </si>
  <si>
    <t>=OR(H960=AF960,I960=AF960,J960=AF960,K960=AF960,M960=AF960,U960=AF960,V960=AF960)</t>
  </si>
  <si>
    <t>AA964</t>
  </si>
  <si>
    <t>=OR(H964=AF964,I964=AF964,J964=AF964,K964=AF964,M964=AF964,U964=AF964,V964=AF964)</t>
  </si>
  <si>
    <t>AA965</t>
  </si>
  <si>
    <t>=OR(H965=AF965,I965=AF965,J965=AF965,K965=AF965,M965=AF965,U965=AF965,V965=AF965)</t>
  </si>
  <si>
    <t>AA966</t>
  </si>
  <si>
    <t>=OR(H966=AF966,I966=AF966,J966=AF966,K966=AF966,M966=AF966,U966=AF966,V966=AF966)</t>
  </si>
  <si>
    <t>AA967</t>
  </si>
  <si>
    <t>=OR(H967=AF967,I967=AF967,J967=AF967,K967=AF967,M967=AF967,U967=AF967,V967=AF967)</t>
  </si>
  <si>
    <t>AA969</t>
  </si>
  <si>
    <t>=OR(H130=AF130,I130=AF130,J130=AF130,K130=AF130,M130=AF130,U130=AF130,V130=AF130)</t>
  </si>
  <si>
    <t>AA131</t>
  </si>
  <si>
    <t>=OR(H131=AF131,I131=AF131,J131=AF131,K131=AF131,M131=AF131,U131=AF131,V131=AF131)</t>
  </si>
  <si>
    <t>AA133</t>
  </si>
  <si>
    <t>=OR(H874=AF874,I874=AF874,J874=AF874,K874=AF874,M874=AF874,U874=AF874,V874=AF874)</t>
  </si>
  <si>
    <t>AA875</t>
  </si>
  <si>
    <t>=OR(H875=AF875,I875=AF875,J875=AF875,K875=AF875,M875=AF875,U875=AF875,V875=AF875)</t>
  </si>
  <si>
    <t>AA876</t>
  </si>
  <si>
    <t>=OR(H876=AF876,I876=AF876,J876=AF876,K876=AF876,M876=AF876,U876=AF876,V876=AF876)</t>
  </si>
  <si>
    <t>AA877</t>
  </si>
  <si>
    <t>=OR(H358=AF358,I358=AF358,J358=AF358,K358=AF358,M358=AF358,U358=AF358,V358=AF358)</t>
  </si>
  <si>
    <t>AA359</t>
  </si>
  <si>
    <t>=OR(H359=AF359,I359=AF359,J359=AF359,K359=AF359,M359=AF359,U359=AF359,V359=AF359)</t>
  </si>
  <si>
    <t>AA360</t>
  </si>
  <si>
    <t>=OR(H360=AF360,I360=AF360,J360=AF360,K360=AF360,M360=AF360,U360=AF360,V360=AF360)</t>
  </si>
  <si>
    <t>AA361</t>
  </si>
  <si>
    <t>=OR(H361=AF361,I361=AF361,J361=AF361,K361=AF361,M361=AF361,U361=AF361,V361=AF361)</t>
  </si>
  <si>
    <t>AA362</t>
  </si>
  <si>
    <t>Communications</t>
  </si>
  <si>
    <t>Council Tax, Business Rates, Debtors, Creditors, Poll Tax</t>
  </si>
  <si>
    <t>Customer Services and Libraries</t>
  </si>
  <si>
    <t>Democratic Services</t>
  </si>
  <si>
    <t>Envrionmental Enforcement</t>
  </si>
  <si>
    <t>ICT Services</t>
  </si>
  <si>
    <t>Internal Audit</t>
  </si>
  <si>
    <t>Investments - Pensions</t>
  </si>
  <si>
    <t>Marketing and Media Management</t>
  </si>
  <si>
    <t>NWEGG</t>
  </si>
  <si>
    <t>Occupational Health and Safety</t>
  </si>
  <si>
    <t>Operations and Waste Management</t>
  </si>
  <si>
    <t>Pensions Office</t>
  </si>
  <si>
    <t>Policy and Partnerships</t>
  </si>
  <si>
    <t>Procurement</t>
  </si>
  <si>
    <t>Property Investments Unit - Pensions</t>
  </si>
  <si>
    <t>Property Services</t>
  </si>
  <si>
    <t>Resources - SCYP</t>
  </si>
  <si>
    <t>Strategic Planning and Housing Services</t>
  </si>
  <si>
    <t>Strategy and Commissioning - SCYP</t>
  </si>
  <si>
    <t>Strategy and Support</t>
  </si>
  <si>
    <t>Blackpool MBC and Rochdale MBC</t>
  </si>
  <si>
    <t>Provision of a casework service to drug/alcohol misusing parents with children under 8</t>
  </si>
  <si>
    <t>Provision of an independent Chair to the Adoption &amp; Permanency panel and the Fostering panel</t>
  </si>
  <si>
    <t>Children's Rights &amp; Complaints Service (full time children's rights worker + admin staff)</t>
  </si>
  <si>
    <t>Counselling &amp; Support Services</t>
  </si>
  <si>
    <t>=OR(H1138=AF1137,I1138=AF1137,J1138=AF1137,K1138=AF1137,L1138=AF1137,M1138=AF1137,N1138=AF1137,O1138=AF1137)</t>
  </si>
  <si>
    <t>AA1139</t>
  </si>
  <si>
    <t>=OR(H1139=AF1139,I1139=AF1139,J1139=AF1139,K1139=AF1139,M1139=AF1139,U1139=AF1139,V1139=AF1139)</t>
  </si>
  <si>
    <t>AA1140</t>
  </si>
  <si>
    <t>=OR(H1140=AF1140,I1140=AF1140,J1140=AF1140,K1140=AF1140,M1140=AF1140,U1140=AF1140,V1140=AF1140)</t>
  </si>
  <si>
    <t>AA1142</t>
  </si>
  <si>
    <t>=OR(H1142=AF1142,I1142=AF1142,J1142=AF1142,K1142=AF1142,M1142=AF1142,U1142=AF1142,V1142=AF1142)</t>
  </si>
  <si>
    <t>AA1143</t>
  </si>
  <si>
    <t>=OR(H1143=AF1143,I1143=AF1143,J1143=AF1143,K1143=AF1143,M1143=AF1143,U1143=AF1143,V1143=AF1143)</t>
  </si>
  <si>
    <t>AA1144</t>
  </si>
  <si>
    <t>=OR(H1144=AF1144,I1144=AF1144,J1144=AF1144,K1144=AF1144,M1144=AF1144,U1144=AF1144,V1144=AF1144)</t>
  </si>
  <si>
    <t>=OR(H353=AF353,I353=AF353,J353=AF353,K353=AF353,M353=AF353,U353=AF353,V353=AF353)</t>
  </si>
  <si>
    <t>AA354</t>
  </si>
  <si>
    <t xml:space="preserve">Adult Services  </t>
  </si>
  <si>
    <t>=OR(H45=AF44,I45=AF44,J45=AF44,K45=AF44,L45=AF44,M45=AF44,N45=AF44,O45=AF44)</t>
  </si>
  <si>
    <t>AA46</t>
  </si>
  <si>
    <t>Learning Skills Council</t>
  </si>
  <si>
    <t>NW240-72</t>
  </si>
  <si>
    <t>ESF NEET</t>
  </si>
  <si>
    <t>Volunteer Befriending and Home Visiting Service</t>
  </si>
  <si>
    <t>CW5 - Recycled Materials</t>
  </si>
  <si>
    <t>Rolled Asphalt (Hot process) Trench reinstatements &amp; H'way Repairs</t>
  </si>
  <si>
    <t>Hot Rolled Asphalt &amp; Coated Macadam &amp; Ass. Cold Planing</t>
  </si>
  <si>
    <t>Huddersfield Narrow Canal Stalybridge Town Centre Section</t>
  </si>
  <si>
    <t>Reinforced Retaining Structure and associated works-Lees Rd Mossley</t>
  </si>
  <si>
    <t>Infilling of Stamford St Railbridge Stalybridge</t>
  </si>
  <si>
    <t>Reconstruction of Stockport Road Retaining Wall Mossley</t>
  </si>
  <si>
    <t>AA834</t>
  </si>
  <si>
    <t>=OR(H834=AF834,I834=AF834,J834=AF834,K834=AF834,M834=AF834,U834=AF834,V834=AF834)</t>
  </si>
  <si>
    <t>=OR(H834=AF833,I834=AF833,J834=AF833,K834=AF833,L834=AF833,M834=AF833,N834=AF833,O834=AF833)</t>
  </si>
  <si>
    <t>AA835</t>
  </si>
  <si>
    <t>=OR(H1040=AF1038,I1040=AF1038,J1040=AF1038,K1040=AF1038,L1040=AF1038,M1040=AF1038,N1040=AF1038,O1040=AF1038)</t>
  </si>
  <si>
    <t>AA1046</t>
  </si>
  <si>
    <t>=OR(H1046=AF1045,I1046=AF1045,J1046=AF1045,K1046=AF1045,L1046=AF1045,M1046=AF1045,N1046=AF1045,O1046=AF1045)</t>
  </si>
  <si>
    <t>AA1048</t>
  </si>
  <si>
    <t>=OR(H1048=AF1047,I1048=AF1047,J1048=AF1047,K1048=AF1047,L1048=AF1047,M1048=AF1047,N1048=AF1047,O1048=AF1047)</t>
  </si>
  <si>
    <t>AA1050</t>
  </si>
  <si>
    <t>=OR(H1050=AF1049,I1050=AF1049,J1050=AF1049,K1050=AF1049,L1050=AF1049,M1050=AF1049,N1050=AF1049,O1050=AF1049)</t>
  </si>
  <si>
    <t>AA1052</t>
  </si>
  <si>
    <t>Navigant/ Precept</t>
  </si>
  <si>
    <t>Building Schools for the Future - Technical Advice</t>
  </si>
  <si>
    <t>EducationaL Advice - BSF Contract</t>
  </si>
  <si>
    <t>Replacement of Aldwyn and Hawthorns school buildings in Audenshaw. Scheduled finish of construction works.</t>
  </si>
  <si>
    <t>Nick Ellwood</t>
  </si>
  <si>
    <t>Roger Greenwood</t>
  </si>
  <si>
    <t>=OR(H593=AF593,I593=AF593,J593=AF593,K593=AF593,M593=AF593,U593=AF593,V593=AF593)</t>
  </si>
  <si>
    <t>=OR(H593=AF592,I593=AF592,J593=AF592,K593=AF592,L593=AF592,M593=AF592,N593=AF592,O593=AF592)</t>
  </si>
  <si>
    <t>AA594</t>
  </si>
  <si>
    <t>=OR(H594=AF594,I594=AF594,J594=AF594,K594=AF594,M594=AF594,U594=AF594,V594=AF594)</t>
  </si>
  <si>
    <t>Hardwire Electrical Testing, TAC</t>
  </si>
  <si>
    <t>Hartshead High School rewiring</t>
  </si>
  <si>
    <t>Lift refurbishment at TAC</t>
  </si>
  <si>
    <t>Refurbish TAC Goods Lift</t>
  </si>
  <si>
    <t>Sports Pitch at Leigh Fold</t>
  </si>
  <si>
    <t>Pinfold Playing Fiels Enabling Works</t>
  </si>
  <si>
    <t>Spurgeons (65361)</t>
  </si>
  <si>
    <t>=OR(H738=AF738,I738=AF738,J738=AF738,K738=AF738,M738=AF738,U738=AF738,V738=AF738)</t>
  </si>
  <si>
    <t>AA739</t>
  </si>
  <si>
    <t>=OR(H739=AF739,I739=AF739,J739=AF739,K739=AF739,M739=AF739,U739=AF739,V739=AF739)</t>
  </si>
  <si>
    <t>Floating Support Service for the BME Community</t>
  </si>
  <si>
    <t>P1132</t>
  </si>
  <si>
    <t>N1132</t>
  </si>
  <si>
    <t>J1132</t>
  </si>
  <si>
    <t>K1132</t>
  </si>
  <si>
    <t>=OR(H940=AF939,I940=AF939,J940=AF939,K940=AF939,L940=AF939,M940=AF939,N940=AF939,O940=AF939)</t>
  </si>
  <si>
    <t>AA941</t>
  </si>
  <si>
    <t>=OR(H941=AF940,I941=AF940,J941=AF940,K941=AF940,L941=AF940,M941=AF940,N941=AF940,O941=AF940)</t>
  </si>
  <si>
    <t>AA943</t>
  </si>
  <si>
    <t>=OR(H832=AF832,I832=AF832,J832=AF832,K832=AF832,M832=AF832,U832=AF832,V832=AF832)</t>
  </si>
  <si>
    <t>AA833</t>
  </si>
  <si>
    <t>=OR(H833=AF833,I833=AF833,J833=AF833,K833=AF833,M833=AF833,U833=AF833,V833=AF833)</t>
  </si>
  <si>
    <t>B33</t>
  </si>
  <si>
    <t>C33</t>
  </si>
  <si>
    <t>D33</t>
  </si>
  <si>
    <t>E33</t>
  </si>
  <si>
    <t>F33</t>
  </si>
  <si>
    <t>=OR(H925=AF924,I925=AF924,J925=AF924,K925=AF924,L925=AF924,M925=AF924,N925=AF924,O925=AF924)</t>
  </si>
  <si>
    <t>AA926</t>
  </si>
  <si>
    <t>=OR(H926=AF925,I926=AF925,J926=AF925,K926=AF925,L926=AF925,M926=AF925,N926=AF925,O926=AF925)</t>
  </si>
  <si>
    <t>AA932</t>
  </si>
  <si>
    <t>Provision of Cleaning, Catering and removals services,</t>
  </si>
  <si>
    <t>Photocopiers and Digital Duplicators</t>
  </si>
  <si>
    <t>Multi Functional Devices</t>
  </si>
  <si>
    <t>=OR(H108=AF107,I108=AF107,J108=AF107,K108=AF107,L108=AF107,M108=AF107,N108=AF107,O108=AF107)</t>
  </si>
  <si>
    <t>AA109</t>
  </si>
  <si>
    <t>New Horticultural Glass House, Cemetery Road, Denton</t>
  </si>
  <si>
    <t>=OR(H758=AF757,I758=AF757,J758=AF757,K758=AF757,L758=AF757,M758=AF757,N758=AF757,O758=AF757)</t>
  </si>
  <si>
    <t>AA763</t>
  </si>
  <si>
    <t>=OR(H763=AF762,I763=AF762,J763=AF762,K763=AF762,L763=AF762,M763=AF762,N763=AF762,O763=AF762)</t>
  </si>
  <si>
    <t>=OR(H763=AF755,I763=AF755,J763=AF755,K763=AF755,L763=AF755,M763=AF755,N763=AF755,O763=AF755)</t>
  </si>
  <si>
    <t>AA766</t>
  </si>
  <si>
    <t>=OR(H766=AF765,I766=AF765,J766=AF765,K766=AF765,L766=AF765,M766=AF765,N766=AF765,O766=AF765)</t>
  </si>
  <si>
    <t>AA767</t>
  </si>
  <si>
    <t>=OR(H767=AF766,I767=AF766,J767=AF766,K767=AF766,L767=AF766,M767=AF766,N767=AF766,O767=AF766)</t>
  </si>
  <si>
    <t>AA768</t>
  </si>
  <si>
    <t>=OR(H768=AF767,I768=AF767,J768=AF767,K768=AF767,L768=AF767,M768=AF767,N768=AF767,O768=AF767)</t>
  </si>
  <si>
    <t>AA769</t>
  </si>
  <si>
    <t>=OR(H769=AF768,I769=AF768,J769=AF768,K769=AF768,L769=AF768,M769=AF768,N769=AF768,O769=AF768)</t>
  </si>
  <si>
    <t>AA770</t>
  </si>
  <si>
    <t>T560</t>
  </si>
  <si>
    <t>T570</t>
  </si>
  <si>
    <t>T575</t>
  </si>
  <si>
    <t>MAC Roofing</t>
  </si>
  <si>
    <t>Rigby Construction (Manchster)</t>
  </si>
  <si>
    <t>Manor Green Primary Re Roofing</t>
  </si>
  <si>
    <t>Buckton Vale Primary Re-Roofing</t>
  </si>
  <si>
    <t>Yew Tree Primary School - New IT Room (NB School is the Client)</t>
  </si>
  <si>
    <t>E Smith &amp; Son Ltd</t>
  </si>
  <si>
    <t>St Anne's Primary Denton - Boiler Replacement</t>
  </si>
  <si>
    <t>Waterloo Primary  - Boiler Replacement</t>
  </si>
  <si>
    <t>Construction King Street, Oldham</t>
  </si>
  <si>
    <t>Gold Cover</t>
  </si>
  <si>
    <t>Spool "Q"</t>
  </si>
  <si>
    <t>Radio Frequency Licenses</t>
  </si>
  <si>
    <t>FTF ETC</t>
  </si>
  <si>
    <t>Sun Fire 280 Gold Maintenance</t>
  </si>
  <si>
    <t>Full service rail ticket system includingfares,timetable,reservation and ticket issue.</t>
  </si>
  <si>
    <t>=OR(H1137=AF1136,I1137=AF1136,J1137=AF1136,K1137=AF1136,L1137=AF1136,M1137=AF1136,N1137=AF1136,O1137=AF1136)</t>
  </si>
  <si>
    <t>AA10</t>
  </si>
  <si>
    <t>=OR(H10=AF10,I10=AF10,J10=AF10,K10=AF10,M10=AF10,U10=AF10,V10=AF10)</t>
  </si>
  <si>
    <t>AA11</t>
  </si>
  <si>
    <t>=OR(H11=AF11,I11=AF11,J11=AF11,K11=AF11,M11=AF11,U11=AF11,V11=AF11)</t>
  </si>
  <si>
    <t>Bib Services</t>
  </si>
  <si>
    <t>Software/Services Licence. Licence Number. CL/482</t>
  </si>
  <si>
    <t>Demolition Contract</t>
  </si>
  <si>
    <t>Refurbishment Contract - Peter House, Manchester.</t>
  </si>
  <si>
    <t>Construction Contract - office blocks, Wigan.</t>
  </si>
  <si>
    <t>Repair of High Street, West Sunderland</t>
  </si>
  <si>
    <t>=OR(H310=AF310,I310=AF310,J310=AF310,K310=AF310,M310=AF310,U310=AF310,V310=AF310)</t>
  </si>
  <si>
    <t>AA311</t>
  </si>
  <si>
    <t>=OR(H311=AF311,I311=AF311,J311=AF311,K311=AF311,M311=AF311,U311=AF311,V311=AF311)</t>
  </si>
  <si>
    <t>AA312</t>
  </si>
  <si>
    <t>Louise Walker</t>
  </si>
  <si>
    <t>Carol Curtin</t>
  </si>
  <si>
    <t>Rate was £22 per hour.</t>
  </si>
  <si>
    <t>Carol Tapper</t>
  </si>
  <si>
    <t>=OR(H466=AF466,I466=AF466,J466=AF466,K466=AF466,M466=AF466,U466=AF466,V466=AF466)</t>
  </si>
  <si>
    <t>AA467</t>
  </si>
  <si>
    <t>=OR(H467=AF467,I467=AF467,J467=AF467,K467=AF467,M467=AF467,U467=AF467,V467=AF467)</t>
  </si>
  <si>
    <t>AA468</t>
  </si>
  <si>
    <t>=OR(H468=AF468,I468=AF468,J468=AF468,K468=AF468,M468=AF468,U468=AF468,V468=AF468)</t>
  </si>
  <si>
    <t>AA469</t>
  </si>
  <si>
    <t>=OR(H469=AF469,I469=AF469,J469=AF469,K469=AF469,M469=AF469,U469=AF469,V469=AF469)</t>
  </si>
  <si>
    <t>AA470</t>
  </si>
  <si>
    <t>E50</t>
  </si>
  <si>
    <t>F50</t>
  </si>
  <si>
    <t>G50</t>
  </si>
  <si>
    <t>H50</t>
  </si>
  <si>
    <t>Tameside LDS / Tameside Link</t>
  </si>
  <si>
    <t>Tameside MBC - SLA</t>
  </si>
  <si>
    <t>=OR(H975=AF974,I975=AF974,J975=AF974,K975=AF974,L975=AF974,M975=AF974,N975=AF974,O975=AF974)</t>
  </si>
  <si>
    <t>AA977</t>
  </si>
  <si>
    <t>Manchester and Cheshire Construction</t>
  </si>
  <si>
    <t>The Blue Chip Group Ltd</t>
  </si>
  <si>
    <t>ICM</t>
  </si>
  <si>
    <t>Drivers Jonas</t>
  </si>
  <si>
    <t>PENSIONS &amp; INVESTMENT RESEARCH CONSULTANTS LTD (PIRC)</t>
  </si>
  <si>
    <t>Salford CC</t>
  </si>
  <si>
    <t>Adcocks</t>
  </si>
  <si>
    <t>Hartnell Taylor Cook</t>
  </si>
  <si>
    <t>Johnson Fellows</t>
  </si>
  <si>
    <t>M J Mapp</t>
  </si>
  <si>
    <t>B.PRICE</t>
  </si>
  <si>
    <t>Cedar Design &amp; Build</t>
  </si>
  <si>
    <t>AA1116</t>
  </si>
  <si>
    <t>Parapet Renewal Stage 2, Telephone Exchange Roundabout, Ashton - Steelwork Fabrication</t>
  </si>
  <si>
    <t>Parapet Renewal Stage 2, Telephone Exchange Roundabout, Ashton - Foundations, installation etc</t>
  </si>
  <si>
    <t>F J Goodwin and Sons</t>
  </si>
  <si>
    <t>Works and Supplies</t>
  </si>
  <si>
    <t>Post Approval Training (Basic &amp; Advanced) and NVQ level 3 Caring for Children &amp; Young People training for foster carers  - 2 x trng events x 25 places (Basic Post approval trng)  - 3 x trng events x 15 places (Advanced Post approval trng)  - 10 places for NVQ level 3 Caring for Children &amp; Young People</t>
  </si>
  <si>
    <t>Independent services to Tameside Birth Parents and relevant grandparents</t>
  </si>
  <si>
    <t>Residential &amp; Nursing Home Care "Spot Purchase" Contract</t>
  </si>
  <si>
    <t>Community Equipment Store</t>
  </si>
  <si>
    <t>Provision of support with Independent Living for Adults with a Physical and Sensory Disability Living in an Extra Care Housing Setting</t>
  </si>
  <si>
    <t>=OR(H231=AF230,I231=AF230,J231=AF230,K231=AF230,L231=AF230,M231=AF230,N231=AF230,O231=AF230)</t>
  </si>
  <si>
    <t>AA234</t>
  </si>
  <si>
    <t>Threshold Housing Project ltd (13649, 61347, 80200)</t>
  </si>
  <si>
    <t>Thyssen (66300)</t>
  </si>
  <si>
    <t>=OR(H412=AF412,I412=AF412,J412=AF412,K412=AF412,M412=AF412,U412=AF412,V412=AF412)</t>
  </si>
  <si>
    <t>=OR(H412=AF411,I412=AF411,J412=AF411,K412=AF411,L412=AF411,M412=AF411,N412=AF411,O412=AF411)</t>
  </si>
  <si>
    <t>AA414</t>
  </si>
  <si>
    <t>=OR(H414=AF414,I414=AF414,J414=AF414,K414=AF414,M414=AF414,U414=AF414,V414=AF414)</t>
  </si>
  <si>
    <t>AA415</t>
  </si>
  <si>
    <t>=OR(H330=AF330,I330=AF330,J330=AF330,K330=AF330,M330=AF330,U330=AF330,V330=AF330)</t>
  </si>
  <si>
    <t>AA331</t>
  </si>
  <si>
    <t>=OR(H331=AF331,I331=AF331,J331=AF331,K331=AF331,M331=AF331,U331=AF331,V331=AF331)</t>
  </si>
  <si>
    <t>AA332</t>
  </si>
  <si>
    <t>=OR(H1110=AF1110,I1110=AF1110,J1110=AF1110,K1110=AF1110,M1110=AF1110,U1110=AF1110,V1110=AF1110)</t>
  </si>
  <si>
    <t>AA1111</t>
  </si>
  <si>
    <t>=OR(H1113=AF1113,I1113=AF1113,J1113=AF1113,K1113=AF1113,M1113=AF1113,U1113=AF1113,V1113=AF1113)</t>
  </si>
  <si>
    <t>AA1114</t>
  </si>
  <si>
    <t>=OR(H392=AF391,I392=AF391,J392=AF391,K392=AF391,L392=AF391,M392=AF391,N392=AF391,O392=AF391)</t>
  </si>
  <si>
    <t>AA394</t>
  </si>
  <si>
    <t>=OR(H394=AF394,I394=AF394,J394=AF394,K394=AF394,M394=AF394,U394=AF394,V394=AF394)</t>
  </si>
  <si>
    <t>Total cost of AGMA wide contract is £224,178 per annum</t>
  </si>
  <si>
    <t>Regeneration Survey 2009</t>
  </si>
  <si>
    <t>NWA Research</t>
  </si>
  <si>
    <t>Contract spend extracted from C071 Contract usage and savings report wef 01/04/06.  Spend across all contract users figure of £1110339 rec'd from Trafford for period 07/08 for all AGMA participants</t>
  </si>
  <si>
    <t>Two Trees High School  Rewire</t>
  </si>
  <si>
    <t>Greswell Rewire</t>
  </si>
  <si>
    <t>Appointment of Consultant for Stages II  and III HLF submission for renovation of Stamford Park (with break clause at end of Stage II)</t>
  </si>
  <si>
    <t>Childscape</t>
  </si>
  <si>
    <t>Lappset UK Limited</t>
  </si>
  <si>
    <t>P Casey(Land Reclamation) Ltd</t>
  </si>
  <si>
    <t>NAB Contractors Ltd</t>
  </si>
  <si>
    <t>Proludic Ltd</t>
  </si>
  <si>
    <t>=OR(H333=AF333,I333=AF333,J333=AF333,K333=AF333,M333=AF333,U333=AF333,V333=AF333)</t>
  </si>
  <si>
    <t>AA334</t>
  </si>
  <si>
    <t>=OR(H334=AF334,I334=AF334,J334=AF334,K334=AF334,M334=AF334,U334=AF334,V334=AF334)</t>
  </si>
  <si>
    <t>AA335</t>
  </si>
  <si>
    <t>=OR(H335=AF335,I335=AF335,J335=AF335,K335=AF335,M335=AF335,U335=AF335,V335=AF335)</t>
  </si>
  <si>
    <t>=OR(H335=AF334,I335=AF334,J335=AF334,K335=AF334,L335=AF334,M335=AF334,N335=AF334,O335=AF334)</t>
  </si>
  <si>
    <t>AA336</t>
  </si>
  <si>
    <t>=OR(H432=AF432,I432=AF432,J432=AF432,K432=AF432,M432=AF432,U432=AF432,V432=AF432)</t>
  </si>
  <si>
    <t>=OR(H432=AF430,I432=AF430,J432=AF430,K432=AF430,L432=AF430,M432=AF430,N432=AF430,O432=AF430)</t>
  </si>
  <si>
    <t>AA434</t>
  </si>
  <si>
    <t>=OR(H434=AF434,I434=AF434,J434=AF434,K434=AF434,M434=AF434,U434=AF434,V434=AF434)</t>
  </si>
  <si>
    <t>AA435</t>
  </si>
  <si>
    <t>=OR(H435=AF435,I435=AF435,J435=AF435,K435=AF435,M435=AF435,U435=AF435,V435=AF435)</t>
  </si>
  <si>
    <t>AA436</t>
  </si>
  <si>
    <t>=OR(H436=AF436,I436=AF436,J436=AF436,K436=AF436,M436=AF436,U436=AF436,V436=AF436)</t>
  </si>
  <si>
    <t>AA439</t>
  </si>
  <si>
    <t>=OR(H488=AF488,I488=AF488,J488=AF488,K488=AF488,M488=AF488,U488=AF488,V488=AF488)</t>
  </si>
  <si>
    <t>AA489</t>
  </si>
  <si>
    <t>=OR(H667=AF666,I667=AF666,J667=AF666,K667=AF666,L667=AF666,M667=AF666,N667=AF666,O667=AF666)</t>
  </si>
  <si>
    <t>AA670</t>
  </si>
  <si>
    <t>=OR(H700=AF699,I700=AF699,J700=AF699,K700=AF699,L700=AF699,M700=AF699,N700=AF699,O700=AF699)</t>
  </si>
  <si>
    <t>=OR(H700=AF698,I700=AF698,J700=AF698,K700=AF698,L700=AF698,M700=AF698,N700=AF698,O700=AF698)</t>
  </si>
  <si>
    <t>AA703</t>
  </si>
  <si>
    <t>=OR(H703=AF702,I703=AF702,J703=AF702,K703=AF702,L703=AF702,M703=AF702,N703=AF702,O703=AF702)</t>
  </si>
  <si>
    <t>AA705</t>
  </si>
  <si>
    <t>=OR(H1030=AF1030,I1030=AF1030,J1030=AF1030,K1030=AF1030,M1030=AF1030,U1030=AF1030,V1030=AF1030)</t>
  </si>
  <si>
    <t>AA1031</t>
  </si>
  <si>
    <t>=OR(H1031=AF1031,I1031=AF1031,J1031=AF1031,K1031=AF1031,M1031=AF1031,U1031=AF1031,V1031=AF1031)</t>
  </si>
  <si>
    <t>=OR(H1031=AF1030,I1031=AF1030,J1031=AF1030,K1031=AF1030,L1031=AF1030,M1031=AF1030,N1031=AF1030,O1031=AF1030)</t>
  </si>
  <si>
    <t>AA1033</t>
  </si>
  <si>
    <t>=OR(H1033=AF1033,I1033=AF1033,J1033=AF1033,K1033=AF1033,M1033=AF1033,U1033=AF1033,V1033=AF1033)</t>
  </si>
  <si>
    <t>AA1034</t>
  </si>
  <si>
    <t>=OR(H1034=AF1034,I1034=AF1034,J1034=AF1034,K1034=AF1034,M1034=AF1034,U1034=AF1034,V1034=AF1034)</t>
  </si>
  <si>
    <t>=OR(H1034=AF1033,I1034=AF1033,J1034=AF1033,K1034=AF1033,L1034=AF1033,M1034=AF1033,N1034=AF1033,O1034=AF1033)</t>
  </si>
  <si>
    <t>AA1035</t>
  </si>
  <si>
    <t>=OR(H1035=AF1035,I1035=AF1035,J1035=AF1035,K1035=AF1035,M1035=AF1035,U1035=AF1035,V1035=AF1035)</t>
  </si>
  <si>
    <t>AA1037</t>
  </si>
  <si>
    <t>=OR(H1037=AF1037,I1037=AF1037,J1037=AF1037,K1037=AF1037,M1037=AF1037,U1037=AF1037,V1037=AF1037)</t>
  </si>
  <si>
    <t>AA1039</t>
  </si>
  <si>
    <t>=OR(H1039=AF1039,I1039=AF1039,J1039=AF1039,K1039=AF1039,M1039=AF1039,U1039=AF1039,V1039=AF1039)</t>
  </si>
  <si>
    <t>AA1041</t>
  </si>
  <si>
    <t>John Draper</t>
  </si>
  <si>
    <t>Finance for Anite System</t>
  </si>
  <si>
    <t>AA1129</t>
  </si>
  <si>
    <t>=OR(H1129=AF1129,I1129=AF1129,J1129=AF1129,K1129=AF1129,M1129=AF1129,U1129=AF1129,V1129=AF1129)</t>
  </si>
  <si>
    <t>AA1130</t>
  </si>
  <si>
    <t>=OR(H1130=AF1130,I1130=AF1130,J1130=AF1130,K1130=AF1130,M1130=AF1130,U1130=AF1130,V1130=AF1130)</t>
  </si>
  <si>
    <t>AA1131</t>
  </si>
  <si>
    <t>=OR(H1131=AF1131,I1131=AF1131,J1131=AF1131,K1131=AF1131,M1131=AF1131,U1131=AF1131,V1131=AF1131)</t>
  </si>
  <si>
    <t>AA1134</t>
  </si>
  <si>
    <t>=OR(H1134=AF1134,I1134=AF1134,J1134=AF1134,K1134=AF1134,M1134=AF1134,U1134=AF1134,V1134=AF1134)</t>
  </si>
  <si>
    <t>AA1135</t>
  </si>
  <si>
    <t>=OR(H1135=AF1135,I1135=AF1135,J1135=AF1135,K1135=AF1135,M1135=AF1135,U1135=AF1135,V1135=AF1135)</t>
  </si>
  <si>
    <t>AA1138</t>
  </si>
  <si>
    <t>=OR(H1111=AF1111,I1111=AF1111,J1111=AF1111,K1111=AF1111,M1111=AF1111,U1111=AF1111,V1111=AF1111)</t>
  </si>
  <si>
    <t>AA1112</t>
  </si>
  <si>
    <t>=OR(H1112=AF1112,I1112=AF1112,J1112=AF1112,K1112=AF1112,M1112=AF1112,U1112=AF1112,V1112=AF1112)</t>
  </si>
  <si>
    <t>AA1113</t>
  </si>
  <si>
    <t>Vmware Virtual center Infrastructure Enterprise</t>
  </si>
  <si>
    <t>Escalation Support</t>
  </si>
  <si>
    <t xml:space="preserve">Desktop Intelligence User. </t>
  </si>
  <si>
    <t>Business Objects (SAP)</t>
  </si>
  <si>
    <t>Nnexsan SATABeast</t>
  </si>
  <si>
    <t>Infotrend Eonstor</t>
  </si>
  <si>
    <t>Quantum Scaler</t>
  </si>
  <si>
    <t>SCSI-SATA 11 8Bay Rack</t>
  </si>
  <si>
    <t>Dell Equallogic</t>
  </si>
  <si>
    <t>disk protect</t>
  </si>
  <si>
    <t>Cygnia</t>
  </si>
  <si>
    <t>TCYPPSO1</t>
  </si>
  <si>
    <t>TCSPEIP</t>
  </si>
  <si>
    <t>=OR(H394=AF393,I394=AF393,J394=AF393,K394=AF393,L394=AF393,M394=AF393,N394=AF393,O394=AF393)</t>
  </si>
  <si>
    <t>AA395</t>
  </si>
  <si>
    <t>=OR(H395=AF395,I395=AF395,J395=AF395,K395=AF395,M395=AF395,U395=AF395,V395=AF395)</t>
  </si>
  <si>
    <t>AA396</t>
  </si>
  <si>
    <t>=OR(H1045=AF1045,I1045=AF1045,J1045=AF1045,K1045=AF1045,M1045=AF1045,U1045=AF1045,V1045=AF1045)</t>
  </si>
  <si>
    <t>=OR(H1045=AF1044,I1045=AF1044,J1045=AF1044,K1045=AF1044,L1045=AF1044,M1045=AF1044,N1045=AF1044,O1045=AF1044)</t>
  </si>
  <si>
    <t>AA1047</t>
  </si>
  <si>
    <t>=OR(H1047=AF1047,I1047=AF1047,J1047=AF1047,K1047=AF1047,M1047=AF1047,U1047=AF1047,V1047=AF1047)</t>
  </si>
  <si>
    <t>AA1049</t>
  </si>
  <si>
    <t>=OR(H1049=AF1049,I1049=AF1049,J1049=AF1049,K1049=AF1049,M1049=AF1049,U1049=AF1049,V1049=AF1049)</t>
  </si>
  <si>
    <t>AA1051</t>
  </si>
  <si>
    <t>=OR(H1051=AF1051,I1051=AF1051,J1051=AF1051,K1051=AF1051,M1051=AF1051,U1051=AF1051,V1051=AF1051)</t>
  </si>
  <si>
    <t>AA1053</t>
  </si>
  <si>
    <t>=OR(H1053=AF1053,I1053=AF1053,J1053=AF1053,K1053=AF1053,M1053=AF1053,U1053=AF1053,V1053=AF1053)</t>
  </si>
  <si>
    <t>AA1055</t>
  </si>
  <si>
    <t>=OR(H1105=AF1103,I1105=AF1103,J1105=AF1103,K1105=AF1103,L1105=AF1103,M1105=AF1103,U1105=AF1103,V1105=AF1103)</t>
  </si>
  <si>
    <t>AA1106</t>
  </si>
  <si>
    <t>=OR(H1106=AF1106,I1106=AF1106,J1106=AF1106,K1106=AF1106,M1106=AF1106,U1106=AF1106,V1106=AF1106)</t>
  </si>
  <si>
    <t>AA1108</t>
  </si>
  <si>
    <t>=OR(H1108=AF1108,I1108=AF1108,J1108=AF1108,K1108=AF1108,M1108=AF1108,U1108=AF1108,V1108=AF1108)</t>
  </si>
  <si>
    <t>AA1110</t>
  </si>
  <si>
    <t>A65</t>
  </si>
  <si>
    <t>F453</t>
  </si>
  <si>
    <t>H453</t>
  </si>
  <si>
    <t>I453</t>
  </si>
  <si>
    <t>J453</t>
  </si>
  <si>
    <t>K453</t>
  </si>
  <si>
    <t>N453</t>
  </si>
  <si>
    <t>O453</t>
  </si>
  <si>
    <t>New Charter Housing Trust Ltd</t>
  </si>
  <si>
    <t>Pennine Care Trust (10375, 11292, 12321, 57237, 57238, 57239, 60857, 63906, 72360, 74649)</t>
  </si>
  <si>
    <t>People First Tameside (3356)</t>
  </si>
  <si>
    <t>Peter Maddocks trading as The Maddocks Consultancy (61576)</t>
  </si>
  <si>
    <t>PHS Group PLC (61738)</t>
  </si>
  <si>
    <t>Light Catering Equipment</t>
  </si>
  <si>
    <t>Horticultural Products</t>
  </si>
  <si>
    <t>Household Textiles</t>
  </si>
  <si>
    <t>Black Polythene Refuse Sacks</t>
  </si>
  <si>
    <t>Fresh/Frozen Meat &amp; Offal, Cooked Meats &amp; Bacon &amp; Cheese &amp; Dairy Produce</t>
  </si>
  <si>
    <t>Essential Clothing</t>
  </si>
  <si>
    <t>Corporate Workwear</t>
  </si>
  <si>
    <t>Corporate Uniforms</t>
  </si>
  <si>
    <t>Light Catering Equipment (replaced by C127)</t>
  </si>
  <si>
    <t>Supplier used by Adult Services as per Sandra Whitehead.  Unable to cost as spends vary.</t>
  </si>
  <si>
    <t>Bathing Service</t>
  </si>
  <si>
    <t>Corrie Primary Disabled Toilet</t>
  </si>
  <si>
    <t>Longdendale College Outdoor Persuits Centrel</t>
  </si>
  <si>
    <t>Milton St John's Primary - Foundation Unit</t>
  </si>
  <si>
    <t>PTC scheduler with alerts licence</t>
  </si>
  <si>
    <t>VPN</t>
  </si>
  <si>
    <t>Desktop Maintenance</t>
  </si>
  <si>
    <t>One Bridge Mobile Groupware licences</t>
  </si>
  <si>
    <t>Contract Agreement</t>
  </si>
  <si>
    <t>Forefront Sec Exchange Server</t>
  </si>
  <si>
    <t xml:space="preserve">Legato </t>
  </si>
  <si>
    <t>Contract no 9842328</t>
  </si>
  <si>
    <t>Contract no 9842662</t>
  </si>
  <si>
    <t>Contract no CICS026775</t>
  </si>
  <si>
    <t>Debtors Unix</t>
  </si>
  <si>
    <t>Cisco VPN 3005 Maintenance</t>
  </si>
  <si>
    <t>Sun Software</t>
  </si>
  <si>
    <t>Server Iron Support</t>
  </si>
  <si>
    <t>Pitch Drainage at Stockport Road Playing Fields</t>
  </si>
  <si>
    <t>Japanese Knotweed remediation at proposed Ashton Academy site</t>
  </si>
  <si>
    <t>Chartrange Ltd</t>
  </si>
  <si>
    <t>Stephen Bridgehouse</t>
  </si>
  <si>
    <t>Executive Recruitment Framework Agreement</t>
  </si>
  <si>
    <t>Darryl Maguire</t>
  </si>
  <si>
    <t>B36</t>
  </si>
  <si>
    <t>C36</t>
  </si>
  <si>
    <t>D36</t>
  </si>
  <si>
    <t>D1123</t>
  </si>
  <si>
    <t>E1123</t>
  </si>
  <si>
    <t>=OR(H298=AF298,I298=AF298,J298=AF298,K298=AF298,M298=AF298,U298=AF298,V298=AF298)</t>
  </si>
  <si>
    <t>AA299</t>
  </si>
  <si>
    <t>=OR(H1127=AF1127,I1127=AF1127,J1127=AF1127,K1127=AF1127,M1127=AF1127,U1127=AF1127,V1127=AF1127)</t>
  </si>
  <si>
    <t>=OR(H40=AF39,I40=AF39,J40=AF39,K40=AF39,L40=AF39,M40=AF39,N40=AF39,O40=AF39)</t>
  </si>
  <si>
    <t>AA41</t>
  </si>
  <si>
    <t>The Mount, Shepley Road. (51571)</t>
  </si>
  <si>
    <t>AA639</t>
  </si>
  <si>
    <t>=OR(H639=AF639,I639=AF639,J639=AF639,K639=AF639,M639=AF639,U639=AF639,V639=AF639)</t>
  </si>
  <si>
    <t>AA640</t>
  </si>
  <si>
    <t>Disability Access Works (Ramps) BVPI 156 Various Properties</t>
  </si>
  <si>
    <t>=OR(H616=AF616,I616=AF616,J616=AF616,K616=AF616,M616=AF616,U616=AF616,V616=AF616)</t>
  </si>
  <si>
    <t>AA618</t>
  </si>
  <si>
    <t>=OR(H618=AF618,I618=AF618,J618=AF618,K618=AF618,M618=AF618,U618=AF618,V618=AF618)</t>
  </si>
  <si>
    <t>AA619</t>
  </si>
  <si>
    <t>A41</t>
  </si>
  <si>
    <t>B41</t>
  </si>
  <si>
    <t>C41</t>
  </si>
  <si>
    <t>D41</t>
  </si>
  <si>
    <t>E41</t>
  </si>
  <si>
    <t>F41</t>
  </si>
  <si>
    <t>G41</t>
  </si>
  <si>
    <t>H41</t>
  </si>
  <si>
    <t>I41</t>
  </si>
  <si>
    <t>A42</t>
  </si>
  <si>
    <t>B42</t>
  </si>
  <si>
    <t>C42</t>
  </si>
  <si>
    <t>Microasphalt Surfacing - Carriageways</t>
  </si>
  <si>
    <t>BSF - Site Investigations/Desk Studies</t>
  </si>
  <si>
    <t>Demolition of Broadoak Sports Centre, Ashton</t>
  </si>
  <si>
    <t>Professional Engineering Consultancy Services</t>
  </si>
  <si>
    <t>Enabling Works - Aldwyn Primary School, Audenshaw</t>
  </si>
  <si>
    <t>Minor repairs and associated works to corporate properties</t>
  </si>
  <si>
    <t>Retaining Wall at Staley Road, Mossley</t>
  </si>
  <si>
    <t>Manchester &amp; Cheshire Constr.</t>
  </si>
  <si>
    <t>As required by Refurbishment of Market Hall</t>
  </si>
  <si>
    <t>=OR(H179=AF178,I179=AF178,J179=AF178,K179=AF178,L179=AF178,M179=AF178,N179=AF178,O179=AF178)</t>
  </si>
  <si>
    <t>AA180</t>
  </si>
  <si>
    <t>=OR(H180=AF179,I180=AF179,J180=AF179,K180=AF179,L180=AF179,M180=AF179,N180=AF179,O180=AF179)</t>
  </si>
  <si>
    <t>AA181</t>
  </si>
  <si>
    <t>=OR(H181=AF180,I181=AF180,J181=AF180,K181=AF180,L181=AF180,M181=AF180,N181=AF180,O181=AF180)</t>
  </si>
  <si>
    <t>AA182</t>
  </si>
  <si>
    <t>I27</t>
  </si>
  <si>
    <t>A28</t>
  </si>
  <si>
    <t>B28</t>
  </si>
  <si>
    <t>C28</t>
  </si>
  <si>
    <t>D28</t>
  </si>
  <si>
    <t>E28</t>
  </si>
  <si>
    <t>F28</t>
  </si>
  <si>
    <t>G28</t>
  </si>
  <si>
    <t>H28</t>
  </si>
  <si>
    <t>I28</t>
  </si>
  <si>
    <t>A29</t>
  </si>
  <si>
    <t>B29</t>
  </si>
  <si>
    <t>C29</t>
  </si>
  <si>
    <t>D29</t>
  </si>
  <si>
    <t>E29</t>
  </si>
  <si>
    <t>F29</t>
  </si>
  <si>
    <t>D40</t>
  </si>
  <si>
    <t>E40</t>
  </si>
  <si>
    <t>F40</t>
  </si>
  <si>
    <t>G40</t>
  </si>
  <si>
    <t>H40</t>
  </si>
  <si>
    <t>Contract spend £270534 for Contracts C095, C096 and C099 for period 01/12/2006 to 30/11/2007 for Tameside Only</t>
  </si>
  <si>
    <t>See Contract C095 Other Comments field</t>
  </si>
  <si>
    <t>Sub-Surface Ltd (61190)</t>
  </si>
  <si>
    <t>Supplies Team Limited (61299, 71757)</t>
  </si>
  <si>
    <t>Griffin Battery Centres</t>
  </si>
  <si>
    <t>SAFA-IPS Healthcare Ltd</t>
  </si>
  <si>
    <t>EP201610</t>
  </si>
  <si>
    <t>Retention EP300360</t>
  </si>
  <si>
    <t>EN100310</t>
  </si>
  <si>
    <t>Building Schools for the Future -Legal Advice</t>
  </si>
  <si>
    <t>Legal Advice for BSF Contract</t>
  </si>
  <si>
    <t>Building Schools for the Future -Accountancy Advice</t>
  </si>
  <si>
    <t>Accountring Advice for BSF Contract</t>
  </si>
  <si>
    <t>N714</t>
  </si>
  <si>
    <t>O714</t>
  </si>
  <si>
    <t>U803</t>
  </si>
  <si>
    <t>V803</t>
  </si>
  <si>
    <t>N803</t>
  </si>
  <si>
    <t>P803</t>
  </si>
  <si>
    <t>U804</t>
  </si>
  <si>
    <t>V804</t>
  </si>
  <si>
    <t>N804</t>
  </si>
  <si>
    <t>P804</t>
  </si>
  <si>
    <t>N813</t>
  </si>
  <si>
    <t>O813</t>
  </si>
  <si>
    <t>P813</t>
  </si>
  <si>
    <t>U838</t>
  </si>
  <si>
    <t>V838</t>
  </si>
  <si>
    <t>N838</t>
  </si>
  <si>
    <t>P838</t>
  </si>
  <si>
    <t>U861</t>
  </si>
  <si>
    <t>V861</t>
  </si>
  <si>
    <t>N861</t>
  </si>
  <si>
    <t>O861</t>
  </si>
  <si>
    <t>P861</t>
  </si>
  <si>
    <t>U1004</t>
  </si>
  <si>
    <t>V1004</t>
  </si>
  <si>
    <t>N1004</t>
  </si>
  <si>
    <t>O1004</t>
  </si>
  <si>
    <t>AA12</t>
  </si>
  <si>
    <t>=OR(H589=AF589,I589=AF589,J589=AF589,K589=AF589,M589=AF589,U589=AF589,V589=AF589)</t>
  </si>
  <si>
    <t>Sybase (66268)</t>
  </si>
  <si>
    <t>Symphony Plastics (77113)</t>
  </si>
  <si>
    <t>T.C. Meats Limited (61719)</t>
  </si>
  <si>
    <t>Tameside &amp; Glossop Association of MIND (62590, 61772)</t>
  </si>
  <si>
    <t>Tameside and Glossop Acute Services, NHS Trust (69224, 68869, 65463, 68542, 58129, 60610, 60907, 72150, 72350, 12312, 62603, 62580, 72828, 67281)</t>
  </si>
  <si>
    <t>Tameside Fire Protection Services (60616)</t>
  </si>
  <si>
    <t>Tameside Home Services (10296, 79324)</t>
  </si>
  <si>
    <t>Tameside Link (563, 60621)</t>
  </si>
  <si>
    <t>=OR(H589=AF586,I589=AF586,J589=AF586,K589=AF586,L589=AF586,M589=AF586,N589=AF586,O589=AF586)</t>
  </si>
  <si>
    <t>AA590</t>
  </si>
  <si>
    <t>=OR(H590=AF590,I590=AF590,J590=AF590,K590=AF590,M590=AF590,U590=AF590,V590=AF590)</t>
  </si>
  <si>
    <t>AA591</t>
  </si>
  <si>
    <t>AA925</t>
  </si>
  <si>
    <t>=OR(H194=AF194,I194=AF194,J194=AF194,K194=AF194,M194=AF194,U194=AF194,V194=AF194)</t>
  </si>
  <si>
    <t>AA195</t>
  </si>
  <si>
    <t>=OR(H195=AF195,I195=AF195,J195=AF195,K195=AF195,M195=AF195,U195=AF195,V195=AF195)</t>
  </si>
  <si>
    <t>AA196</t>
  </si>
  <si>
    <t>=OR(H196=AF196,I196=AF196,J196=AF196,K196=AF196,M196=AF196,U196=AF196,V196=AF196)</t>
  </si>
  <si>
    <t>AA197</t>
  </si>
  <si>
    <t>=OR(H197=AF197,I197=AF197,J197=AF197,K197=AF197,M197=AF197,U197=AF197,V197=AF197)</t>
  </si>
  <si>
    <t>AA198</t>
  </si>
  <si>
    <t>=OR(H943=AF942,I943=AF942,J943=AF942,K943=AF942,L943=AF942,M943=AF942,N943=AF942,O943=AF942)</t>
  </si>
  <si>
    <t>AA950</t>
  </si>
  <si>
    <t>=OR(H950=AF949,I950=AF949,J950=AF949,K950=AF949,L950=AF949,M950=AF949,N950=AF949,O950=AF949)</t>
  </si>
  <si>
    <t>AA951</t>
  </si>
  <si>
    <t>=OR(H847=AF847,I847=AF847,J847=AF847,K847=AF847,M847=AF847,U847=AF847,V847=AF847)</t>
  </si>
  <si>
    <t>AA848</t>
  </si>
  <si>
    <t>=OR(H848=AF848,I848=AF848,J848=AF848,K848=AF848,M848=AF848,U848=AF848,V848=AF848)</t>
  </si>
  <si>
    <t>AA849</t>
  </si>
  <si>
    <t>=OR(H849=AF849,I849=AF849,J849=AF849,K849=AF849,M849=AF849,U849=AF849,V849=AF849)</t>
  </si>
  <si>
    <t>AA850</t>
  </si>
  <si>
    <t>=OR(H850=AF850,I850=AF850,J850=AF850,K850=AF850,M850=AF850,U850=AF850,V850=AF850)</t>
  </si>
  <si>
    <t>AA851</t>
  </si>
  <si>
    <t>=OR(H851=AF851,I851=AF851,J851=AF851,K851=AF851,M851=AF851,U851=AF851,V851=AF851)</t>
  </si>
  <si>
    <t>AA852</t>
  </si>
  <si>
    <t>=OR(H852=AF852,I852=AF852,J852=AF852,K852=AF852,M852=AF852,U852=AF852,V852=AF852)</t>
  </si>
  <si>
    <t>AA855</t>
  </si>
  <si>
    <t>=OR(H855=AF855,I855=AF855,J855=AF855,K855=AF855,M855=AF855,U855=AF855,V855=AF855)</t>
  </si>
  <si>
    <t>AA861</t>
  </si>
  <si>
    <t>=OR(H861=AF861,I861=AF861,J861=AF861,K861=AF861,M861=AF861,U861=AF861,V861=AF861)</t>
  </si>
  <si>
    <t>AA862</t>
  </si>
  <si>
    <t>=OR(H862=AF862,I862=AF862,J862=AF862,K862=AF862,M862=AF862,U862=AF862,V862=AF862)</t>
  </si>
  <si>
    <t>AA863</t>
  </si>
  <si>
    <t>=OR(H923=AF922,I923=AF922,J923=AF922,K923=AF922,L923=AF922,M923=AF922,N923=AF922,O923=AF922)</t>
  </si>
  <si>
    <t>AA924</t>
  </si>
  <si>
    <t>Probin Mela (65015)</t>
  </si>
  <si>
    <t>PTC Software (71045)</t>
  </si>
  <si>
    <t>Pyeroy Construction Ltd. (71933)</t>
  </si>
  <si>
    <t>Queghan Civil Enginering (62831)</t>
  </si>
  <si>
    <t>Radio Communications (4706, 51098, 57406, 70768)</t>
  </si>
  <si>
    <t>Recomac Surfacing Ltd (76583)</t>
  </si>
  <si>
    <t>RMD Contracts (16789, 16790, 72911)</t>
  </si>
  <si>
    <t>Aircon 65 Petty France</t>
  </si>
  <si>
    <t>=OR(H728=AF728,I728=AF728,J728=AF728,K728=AF728,M728=AF728,U728=AF728,V728=AF728)</t>
  </si>
  <si>
    <t>AA731</t>
  </si>
  <si>
    <t>=OR(H731=AF731,I731=AF731,J731=AF731,K731=AF731,M731=AF731,U731=AF731,V731=AF731)</t>
  </si>
  <si>
    <t>=OR(H731=AF730,I731=AF730,J731=AF730,K731=AF730,L731=AF730,M731=AF730,N731=AF730,O731=AF730)</t>
  </si>
  <si>
    <t>AA733</t>
  </si>
  <si>
    <t>=OR(H733=AF733,I733=AF733,J733=AF733,K733=AF733,M733=AF733,U733=AF733,V733=AF733)</t>
  </si>
  <si>
    <t>Contract spend extracted from C073 Contract usage and savings report wef 01/07/2007.  Spend data received from James McNaughton for all AGMA authorities from 01/07/07 to 08/03/10 = £480,697, Tameside only = £129,177. New contract responsibility of LCO Stuart Bragg 14/04/10</t>
  </si>
  <si>
    <t>=OR(H735=AF735,I735=AF735,J735=AF735,K735=AF735,M735=AF735,U735=AF735,V735=AF735)</t>
  </si>
  <si>
    <t>AA736</t>
  </si>
  <si>
    <t>=OR(H736=AF736,I736=AF736,J736=AF736,K736=AF736,M736=AF736,U736=AF736,V736=AF736)</t>
  </si>
  <si>
    <t>AA737</t>
  </si>
  <si>
    <t>=OR(H737=AF737,I737=AF737,J737=AF737,K737=AF737,M737=AF737,U737=AF737,V737=AF737)</t>
  </si>
  <si>
    <t>AA738</t>
  </si>
  <si>
    <t>L1132</t>
  </si>
  <si>
    <t>I1133</t>
  </si>
  <si>
    <t>J1086</t>
  </si>
  <si>
    <t>K1086</t>
  </si>
  <si>
    <t>M1086</t>
  </si>
  <si>
    <t>L1086</t>
  </si>
  <si>
    <t>N1086</t>
  </si>
  <si>
    <t>T1086</t>
  </si>
  <si>
    <t>1001:1001</t>
  </si>
  <si>
    <t>A1014</t>
  </si>
  <si>
    <t>B1014</t>
  </si>
  <si>
    <t>C1014</t>
  </si>
  <si>
    <t>D1014</t>
  </si>
  <si>
    <t>E1014</t>
  </si>
  <si>
    <t>F1014</t>
  </si>
  <si>
    <t>G1014</t>
  </si>
  <si>
    <t>H1014</t>
  </si>
  <si>
    <t>I1014</t>
  </si>
  <si>
    <t>M1014</t>
  </si>
  <si>
    <t>N1014</t>
  </si>
  <si>
    <t>O1014</t>
  </si>
  <si>
    <t>=N1014*M1014</t>
  </si>
  <si>
    <t>P1014</t>
  </si>
  <si>
    <t>Q1014</t>
  </si>
  <si>
    <t>R1014</t>
  </si>
  <si>
    <t>W1014</t>
  </si>
  <si>
    <t>X1014</t>
  </si>
  <si>
    <t>AA1014</t>
  </si>
  <si>
    <t>=OR(H1014=AF1013,I1014=AF1013,J1014=AF1013,K1014=AF1013,L1014=AF1013,M1014=AF1013,N1014=AF1013,O1014=AF1013)</t>
  </si>
  <si>
    <t>P1013</t>
  </si>
  <si>
    <t>N1013:O1013, U1013:V1013</t>
  </si>
  <si>
    <t>TBC</t>
  </si>
  <si>
    <t>Disability Access Works (Toilets) BVPI 156 Various Properties</t>
  </si>
  <si>
    <t>Temporary Market Hall - Partitions</t>
  </si>
  <si>
    <t>Temporary Market Hall - Gas and Water Pipework</t>
  </si>
  <si>
    <t>Repairs to 5 Timber Framed Primary Schools</t>
  </si>
  <si>
    <t>Hall Extension Stalyhill Junior School</t>
  </si>
  <si>
    <t>B38</t>
  </si>
  <si>
    <t>C38</t>
  </si>
  <si>
    <t>D38</t>
  </si>
  <si>
    <t>E38</t>
  </si>
  <si>
    <t>F38</t>
  </si>
  <si>
    <t>G38</t>
  </si>
  <si>
    <t>H38</t>
  </si>
  <si>
    <t>I38</t>
  </si>
  <si>
    <t>A39</t>
  </si>
  <si>
    <t>B39</t>
  </si>
  <si>
    <t>C39</t>
  </si>
  <si>
    <t>D39</t>
  </si>
  <si>
    <t>E39</t>
  </si>
  <si>
    <t>F39</t>
  </si>
  <si>
    <t>G39</t>
  </si>
  <si>
    <t>H39</t>
  </si>
  <si>
    <t>I39</t>
  </si>
  <si>
    <t>A40</t>
  </si>
  <si>
    <t>B40</t>
  </si>
  <si>
    <t>C40</t>
  </si>
  <si>
    <t>NWA Research (22349)</t>
  </si>
  <si>
    <t>Armour Systems (22901)</t>
  </si>
  <si>
    <t>Integra Buildings ltd (22942)</t>
  </si>
  <si>
    <t>Rochdale and District MIND (23227, 57576, 76306)</t>
  </si>
  <si>
    <t>G Jones Builders Ltd (23321)</t>
  </si>
  <si>
    <t>Able 2 Occupational Therapy (23581)</t>
  </si>
  <si>
    <t>ROK (24054)</t>
  </si>
  <si>
    <t>Volunteer Centre Tameside (4477, 24759, 58499)</t>
  </si>
  <si>
    <t>Towmaster (25154)</t>
  </si>
  <si>
    <t>Blue Chip Technologies</t>
  </si>
  <si>
    <t>P &amp; R Engineering (Midlands) Ltd (25329)</t>
  </si>
  <si>
    <t>R. Higson</t>
  </si>
  <si>
    <t>Retention Fees only -SC600000</t>
  </si>
  <si>
    <t>EP203260</t>
  </si>
  <si>
    <t>EP202560</t>
  </si>
  <si>
    <t>EP208160</t>
  </si>
  <si>
    <t>EP203360</t>
  </si>
  <si>
    <t>L.Thompson</t>
  </si>
  <si>
    <t>Tribal</t>
  </si>
  <si>
    <t>EN200410</t>
  </si>
  <si>
    <t>EN207710- Retention</t>
  </si>
  <si>
    <t>EN207010 - Retention</t>
  </si>
  <si>
    <t>=OR(H904=AF903,I904=AF903,J904=AF903,K904=AF903,L904=AF903,M904=AF903,N904=AF903,O904=AF903)</t>
  </si>
  <si>
    <t>AA905</t>
  </si>
  <si>
    <t>=OR(H905=AF904,I905=AF904,J905=AF904,K905=AF904,L905=AF904,M905=AF904,N905=AF904,O905=AF904)</t>
  </si>
  <si>
    <t>AA907</t>
  </si>
  <si>
    <t>=OR(H907=AF906,I907=AF906,J907=AF906,K907=AF906,L907=AF906,M907=AF906,N907=AF906,O907=AF906)</t>
  </si>
  <si>
    <t>AA909</t>
  </si>
  <si>
    <t>=OR(H909=AF908,I909=AF908,J909=AF908,K909=AF908,L909=AF908,M909=AF908,N909=AF908,O909=AF908)</t>
  </si>
  <si>
    <t>AA910</t>
  </si>
  <si>
    <t>HP ProCurve Routing Switch (Schools)</t>
  </si>
  <si>
    <t>=OR(H977=AF977,I977=AF977,J977=AF977,K977=AF977,M977=AF977,U977=AF977,V977=AF977)</t>
  </si>
  <si>
    <t>=OR(H977=AF976,I977=AF976,J977=AF976,K977=AF976,L977=AF976,M977=AF976,N977=AF976,O977=AF976)</t>
  </si>
  <si>
    <t>AA979</t>
  </si>
  <si>
    <t>=OR(H979=AF979,I979=AF979,J979=AF979,K979=AF979,M979=AF979,U979=AF979,V979=AF979)</t>
  </si>
  <si>
    <t>AA980</t>
  </si>
  <si>
    <t>=OR(H980=AF980,I980=AF980,J980=AF980,K980=AF980,M980=AF980,U980=AF980,V980=AF980)</t>
  </si>
  <si>
    <t>AA983</t>
  </si>
  <si>
    <t>Provision of Social Care Support for up to 20 people with a learning disability</t>
  </si>
  <si>
    <t>Traffic Signs, Lighting Units</t>
  </si>
  <si>
    <t>Crisps and Snacks Confectionery</t>
  </si>
  <si>
    <t>=OR(H988=AF984,I988=AF984,J988=AF984,K988=AF984,L988=AF984,M988=AF984,N988=AF984,O988=AF984)</t>
  </si>
  <si>
    <t>AA989</t>
  </si>
  <si>
    <t>=OR(H989=AF988,I989=AF988,J989=AF988,K989=AF988,L989=AF988,M989=AF988,N989=AF988,O989=AF988)</t>
  </si>
  <si>
    <t>AA990</t>
  </si>
  <si>
    <t>=OR(H990=AF989,I990=AF989,J990=AF989,K990=AF989,L990=AF989,M990=AF989,N990=AF989,O990=AF989)</t>
  </si>
  <si>
    <t>AA994</t>
  </si>
  <si>
    <t>=OR(H871=AF871,I871=AF871,J871=AF871,K871=AF871,M871=AF871,U871=AF871,V871=AF871)</t>
  </si>
  <si>
    <t>AA872</t>
  </si>
  <si>
    <t>=OR(H872=AF871,I872=AF871,J872=AF871,K872=AF871,L872=AF871,M872=AF871,N872=AF871,O872=AF871)</t>
  </si>
  <si>
    <t>AA873</t>
  </si>
  <si>
    <t>=OR(H873=AF872,I873=AF872,J873=AF872,K873=AF872,L873=AF872,M873=AF872,N873=AF872,O873=AF872)</t>
  </si>
  <si>
    <t>AA896</t>
  </si>
  <si>
    <t>=OR(H816=AF815,I816=AF815,J816=AF815,K816=AF815,L816=AF815,M816=AF815,N816=AF815,O816=AF815)</t>
  </si>
  <si>
    <t>AA818</t>
  </si>
  <si>
    <t>=OR(H818=AF817,I818=AF817,J818=AF817,K818=AF817,L818=AF817,M818=AF817,N818=AF817,O818=AF817)</t>
  </si>
  <si>
    <t>AA819</t>
  </si>
  <si>
    <t>=OR(H819=AF818,I819=AF818,J819=AF818,K819=AF818,L819=AF818,M819=AF818,N819=AF818,O819=AF818)</t>
  </si>
  <si>
    <t>AA820</t>
  </si>
  <si>
    <t>=OR(H820=AF819,I820=AF819,J820=AF819,K820=AF819,L820=AF819,M820=AF819,N820=AF819,O820=AF819)</t>
  </si>
  <si>
    <t>AA822</t>
  </si>
  <si>
    <t>=OR(H854=AF853,I854=AF853,J854=AF853,K854=AF853,L854=AF853,M854=AF853,N854=AF853,O854=AF853)</t>
  </si>
  <si>
    <t>AA856</t>
  </si>
  <si>
    <t>=OR(H856=AF855,I856=AF855,J856=AF855,K856=AF855,L856=AF855,M856=AF855,N856=AF855,O856=AF855)</t>
  </si>
  <si>
    <t>AA857</t>
  </si>
  <si>
    <t>=OR(H857=AF856,I857=AF856,J857=AF856,K857=AF856,L857=AF856,M857=AF856,N857=AF856,O857=AF856)</t>
  </si>
  <si>
    <t>=OR(H857=AF857,I857=AF857,J857=AF857,K857=AF857,M857=AF857,U857=AF857,V857=AF857)</t>
  </si>
  <si>
    <t>AA858</t>
  </si>
  <si>
    <t>=OR(H858=AF857,I858=AF857,J858=AF857,K858=AF857,L858=AF857,M858=AF857,N858=AF857,O858=AF857)</t>
  </si>
  <si>
    <t>AA859</t>
  </si>
  <si>
    <t>=OR(H859=AF858,I859=AF858,J859=AF858,K859=AF858,L859=AF858,M859=AF858,N859=AF858,O859=AF858)</t>
  </si>
  <si>
    <t>AA860</t>
  </si>
  <si>
    <t>=OR(H76=AF75,I76=AF75,J76=AF75,K76=AF75,L76=AF75,M76=AF75,N76=AF75,O76=AF75)</t>
  </si>
  <si>
    <t>AA77</t>
  </si>
  <si>
    <t>=OR(H77=AF76,I77=AF76,J77=AF76,K77=AF76,L77=AF76,M77=AF76,N77=AF76,O77=AF76)</t>
  </si>
  <si>
    <t>AA78</t>
  </si>
  <si>
    <t>=OR(H78=AF77,I78=AF77,J78=AF77,K78=AF77,L78=AF77,M78=AF77,N78=AF77,O78=AF77)</t>
  </si>
  <si>
    <t>AA79</t>
  </si>
  <si>
    <t>=OR(H79=AF78,I79=AF78,J79=AF78,K79=AF78,L79=AF78,M79=AF78,N79=AF78,O79=AF78)</t>
  </si>
  <si>
    <t>AA80</t>
  </si>
  <si>
    <t>=OR(H80=AF79,I80=AF79,J80=AF79,K80=AF79,L80=AF79,M80=AF79,N80=AF79,O80=AF79)</t>
  </si>
  <si>
    <t>AA82</t>
  </si>
  <si>
    <t>=OR(H82=AF81,I82=AF81,J82=AF81,K82=AF81,L82=AF81,M82=AF81,N82=AF81,O82=AF81)</t>
  </si>
  <si>
    <t>AA83</t>
  </si>
  <si>
    <t>=OR(H83=AF82,I83=AF82,J83=AF82,K83=AF82,L83=AF82,M83=AF82,N83=AF82,O83=AF82)</t>
  </si>
  <si>
    <t>AA86</t>
  </si>
  <si>
    <t>=OR(H86=AF85,I86=AF85,J86=AF85,K86=AF85,L86=AF85,M86=AF85,N86=AF85,O86=AF85)</t>
  </si>
  <si>
    <t>AA87</t>
  </si>
  <si>
    <t>=OR(H87=AF86,I87=AF86,J87=AF86,K87=AF86,L87=AF86,M87=AF86,N87=AF86,O87=AF86)</t>
  </si>
  <si>
    <t>AA88</t>
  </si>
  <si>
    <t>=OR(H88=AF87,I88=AF87,J88=AF87,K88=AF87,L88=AF87,M88=AF87,N88=AF87,O88=AF87)</t>
  </si>
  <si>
    <t>AA89</t>
  </si>
  <si>
    <t>Block booking of 8 units in newly developed supported accommodation scheme (Thornbank)</t>
  </si>
  <si>
    <t>Direct Payments - Payroll</t>
  </si>
  <si>
    <t>Short Stay respite beds</t>
  </si>
  <si>
    <t>Architectural Services - Dukinfield Town Hall</t>
  </si>
  <si>
    <t>AA98</t>
  </si>
  <si>
    <t>=OR(H1001=AF1001,I1001=AF1001,J1001=AF1001,K1001=AF1001,M1001=AF1001,U1001=AF1001,V1001=AF1001)</t>
  </si>
  <si>
    <t>AA1004</t>
  </si>
  <si>
    <t>Provision of social care support for up to 16 people with a learning disability and behaviours which challenge services</t>
  </si>
  <si>
    <t>G2</t>
  </si>
  <si>
    <t>A3</t>
  </si>
  <si>
    <t>B3</t>
  </si>
  <si>
    <t>C3</t>
  </si>
  <si>
    <t>D3</t>
  </si>
  <si>
    <t>E3</t>
  </si>
  <si>
    <t>F3</t>
  </si>
  <si>
    <t>=OR(H276=AF276,I276=AF276,J276=AF276,K276=AF276,M276=AF276,U276=AF276,V276=AF276)</t>
  </si>
  <si>
    <t>AA277</t>
  </si>
  <si>
    <t>=OR(H277=AF277,I277=AF277,J277=AF277,K277=AF277,M277=AF277,U277=AF277,V277=AF277)</t>
  </si>
  <si>
    <t>AA278</t>
  </si>
  <si>
    <t>=OR(H278=AF278,I278=AF278,J278=AF278,K278=AF278,M278=AF278,U278=AF278,V278=AF278)</t>
  </si>
  <si>
    <t>AA279</t>
  </si>
  <si>
    <t>1) Adams Childrenswear (52654, 52655),  2) B.H.S. Limited (64099, 61182),  3) Chainstore Trading,  4) Courtesy Shoes (Wyndsors) (62126),  5) Edward Meeks Shubars (517),  6) Epsilon Clothing (61757),  7) Ethel Austin Limited (61137),  8) F.R.Monkhouse Limited (59542, 62345, 64988),  9) Glad Rag (61471),  10) Hyde Sports (62237),  11) I.R. Ward (69471), John Hutchinson Juniors,  12) Kids Stop (61476),  13) L J 'Shooz'(10954, 16040, 67216),  14) M.C.S. Stores (62393),  15) Moses School and Children' s wear,  16) Panache (417),  17) Sallies (70930),  18) Scallywag (318),  19) Shoefayre Limited (62577), 20) Stead and Simpson Limited, 21) Step in Sports, 22) The Shoe Shop, 23) Goodies Ltd, 24) Goody Two Shoes (59607, 66514), 25)Hyde Sports(62237).</t>
  </si>
  <si>
    <t>AA85</t>
  </si>
  <si>
    <t>=OR(H944=AF944,I944=AF944,J944=AF944,K944=AF944,M944=AF944,U944=AF944,V944=AF944)</t>
  </si>
  <si>
    <t>AA945</t>
  </si>
  <si>
    <t>=OR(H945=AF945,I945=AF945,J945=AF945,K945=AF945,M945=AF945,U945=AF945,V945=AF945)</t>
  </si>
  <si>
    <t>AA946</t>
  </si>
  <si>
    <t>Hollingworth Primary New Children's Centre</t>
  </si>
  <si>
    <t>Modular Building - Construction Period Jan 09</t>
  </si>
  <si>
    <t>Legionella Risk Assessments for Education and Corporate Properties</t>
  </si>
  <si>
    <t>Alchem Industries Limited</t>
  </si>
  <si>
    <t>Nation Water Treatments Ltd</t>
  </si>
  <si>
    <t>Portland Basin Museum -  Refurbishment, Including installtion of interactive displays</t>
  </si>
  <si>
    <t>Tender acceptance criteria based on best design at indicated budget</t>
  </si>
  <si>
    <t>Tameside Citizens' Panel</t>
  </si>
  <si>
    <t>QA Research</t>
  </si>
  <si>
    <t>TAC</t>
  </si>
  <si>
    <t>Ipsos MORI North</t>
  </si>
  <si>
    <t>Brahm Research</t>
  </si>
  <si>
    <t>John Knighton</t>
  </si>
  <si>
    <t>=OR(H445=AF445,I445=AF445,J445=AF445,K445=AF445,M445=AF445,U445=AF445,V445=AF445)</t>
  </si>
  <si>
    <t>AA446</t>
  </si>
  <si>
    <t>=OR(H446=AF446,I446=AF446,J446=AF446,K446=AF446,M446=AF446,U446=AF446,V446=AF446)</t>
  </si>
  <si>
    <t>AA447</t>
  </si>
  <si>
    <t>New Roller Shutters, Warrington St</t>
  </si>
  <si>
    <t>Re-floor stairs and landing, Denton TH</t>
  </si>
  <si>
    <t>Protec Fire Detection</t>
  </si>
  <si>
    <t>Agresso Spend from 01/08/06 - 31/07/07.  Excludes School Spend.</t>
  </si>
  <si>
    <t>CON/AD/1</t>
  </si>
  <si>
    <t>CON/AD/2</t>
  </si>
  <si>
    <t>CON/AD/3</t>
  </si>
  <si>
    <t>CON/AD/4</t>
  </si>
  <si>
    <t>CON/AD/5</t>
  </si>
  <si>
    <t>CON/MH/4</t>
  </si>
  <si>
    <t>CON/MH/2</t>
  </si>
  <si>
    <t>CON/LDS/5</t>
  </si>
  <si>
    <t>CON/LDS/9</t>
  </si>
  <si>
    <t>CON/AD/13</t>
  </si>
  <si>
    <t>CON/AD/6</t>
  </si>
  <si>
    <t>CON/AD/7</t>
  </si>
  <si>
    <t>CON/AD/8</t>
  </si>
  <si>
    <t>CON/AD/9</t>
  </si>
  <si>
    <t>CON/AD/10</t>
  </si>
  <si>
    <t>CON/AD/11</t>
  </si>
  <si>
    <t>CON/AD/12</t>
  </si>
  <si>
    <t>CON/AD/14</t>
  </si>
  <si>
    <t>CON/AD/15</t>
  </si>
  <si>
    <t>CON/AD/16</t>
  </si>
  <si>
    <t>CON/AD/17</t>
  </si>
  <si>
    <t>CON/AD/18</t>
  </si>
  <si>
    <t>CON/AD/19</t>
  </si>
  <si>
    <t>=OR(H973=AF972,I973=AF972,J973=AF972,K973=AF972,L973=AF972,M973=AF972,N973=AF972,O973=AF972)</t>
  </si>
  <si>
    <t>AA974</t>
  </si>
  <si>
    <t>=OR(H974=AF973,I974=AF973,J974=AF973,K974=AF973,L974=AF973,M974=AF973,N974=AF973,O974=AF973)</t>
  </si>
  <si>
    <t>AA976</t>
  </si>
  <si>
    <t>=OR(H976=AF975,I976=AF975,J976=AF975,K976=AF975,L976=AF975,M976=AF975,N976=AF975,O976=AF975)</t>
  </si>
  <si>
    <t>AA978</t>
  </si>
  <si>
    <t>Age Concern Core Funding Agreement (65+ service users and carers)</t>
  </si>
  <si>
    <t>Provision of a bathing service</t>
  </si>
  <si>
    <t>Greater Manchester Public Protection Managers Group</t>
  </si>
  <si>
    <t>Hot Rolled Asphalt (HRA) and Coated Macadam (CA) (Supply and Hand Lay) for the Reinstatement and Repair of Highways and Associated Carriageway Cold Planing</t>
  </si>
  <si>
    <t>=OR(H109=AF108,I109=AF108,J109=AF108,K109=AF108,L109=AF108,M109=AF108,N109=AF108,O109=AF108)</t>
  </si>
  <si>
    <t>AA110</t>
  </si>
  <si>
    <t>=OR(H110=AF109,I110=AF109,J110=AF109,K110=AF109,L110=AF109,M110=AF109,N110=AF109,O110=AF109)</t>
  </si>
  <si>
    <t>AA112</t>
  </si>
  <si>
    <t>=OR(H112=AF111,I112=AF111,J112=AF111,K112=AF111,L112=AF111,M112=AF111,N112=AF111,O112=AF111)</t>
  </si>
  <si>
    <t>AA113</t>
  </si>
  <si>
    <t>=OR(H113=AF112,I113=AF112,J113=AF112,K113=AF112,L113=AF112,M113=AF112,N113=AF112,O113=AF112)</t>
  </si>
  <si>
    <t>AA114</t>
  </si>
  <si>
    <t>=OR(H114=AF113,I114=AF113,J114=AF113,K114=AF113,L114=AF113,M114=AF113,N114=AF113,O114=AF113)</t>
  </si>
  <si>
    <t>AA116</t>
  </si>
  <si>
    <t>AA558</t>
  </si>
  <si>
    <t>=OR(H558=AF557,I558=AF557,J558=AF557,K558=AF557,L558=AF557,M558=AF557,N558=AF557,O558=AF557)</t>
  </si>
  <si>
    <t>AA560</t>
  </si>
  <si>
    <t>=OR(H560=AF559,I560=AF559,J560=AF559,K560=AF559,L560=AF559,M560=AF559,N560=AF559,O560=AF559)</t>
  </si>
  <si>
    <t>AA561</t>
  </si>
  <si>
    <t>=OR(H561=AF560,I561=AF560,J561=AF560,K561=AF560,L561=AF560,M561=AF560,N561=AF560,O561=AF560)</t>
  </si>
  <si>
    <t>AA563</t>
  </si>
  <si>
    <t>Pitney Bowes  (3412)</t>
  </si>
  <si>
    <t>Castlebrook Developments (17780)</t>
  </si>
  <si>
    <t>Gee Cross Primary Temporary Classroom</t>
  </si>
  <si>
    <t>Street Lighting Cutouts</t>
  </si>
  <si>
    <t xml:space="preserve">Office Desks and Tables </t>
  </si>
  <si>
    <t>Office Seating</t>
  </si>
  <si>
    <t>Educational Furniture</t>
  </si>
  <si>
    <t>=OR(H800=AF799,I800=AF799,J800=AF799,K800=AF799,L800=AF799,M800=AF799,N800=AF799,O800=AF799)</t>
  </si>
  <si>
    <t>AA807</t>
  </si>
  <si>
    <t>=OR(H563=AF562,I563=AF562,J563=AF562,K563=AF562,L563=AF562,M563=AF562,N563=AF562,O563=AF562)</t>
  </si>
  <si>
    <t>AA564</t>
  </si>
  <si>
    <t>=OR(H239=AF239,I239=AF239,J239=AF239,K239=AF239,M239=AF239,U239=AF239,V239=AF239)</t>
  </si>
  <si>
    <t>AA240</t>
  </si>
  <si>
    <t>Full Netwok Control</t>
  </si>
  <si>
    <t>O535</t>
  </si>
  <si>
    <t>P559</t>
  </si>
  <si>
    <t>=OR(H779=AF779,I779=AF779,J779=AF779,K779=AF779,M779=AF779,U779=AF779,V779=AF779)</t>
  </si>
  <si>
    <t>AA781</t>
  </si>
  <si>
    <t>Various (11) - Noblett, Riverside, SVR, BurntTree, Manchester Van Hire, Arriva, Translink, Leeds Commercial, Northern Municipal, Ember, Dawsons</t>
  </si>
  <si>
    <t>=OR(H441=AF441,I441=AF441,J441=AF441,K441=AF441,M441=AF441,U441=AF441,V441=AF441)</t>
  </si>
  <si>
    <t>AA442</t>
  </si>
  <si>
    <t>=OR(H442=AF442,I442=AF442,J442=AF442,K442=AF442,M442=AF442,U442=AF442,V442=AF442)</t>
  </si>
  <si>
    <t>AA443</t>
  </si>
  <si>
    <t>=OR(H443=AF443,I443=AF443,J443=AF443,K443=AF443,M443=AF443,U443=AF443,V443=AF443)</t>
  </si>
  <si>
    <t>AA444</t>
  </si>
  <si>
    <t>E &amp; C (UK)</t>
  </si>
  <si>
    <t>Carriageway MicroAsphalt</t>
  </si>
  <si>
    <t>Hot Rolled Asphalt and Coated Macadam &amp; Ass. Cold Planing</t>
  </si>
  <si>
    <t>Rolled Asphalt Hot Process Trench Reinstatements and Highway Repairs</t>
  </si>
  <si>
    <t>Demolition of Denton West</t>
  </si>
  <si>
    <t>Demolition 65 - 75 Stockport Road Ashton</t>
  </si>
  <si>
    <t>Demolition 1A - 21 Market St, Droylsden</t>
  </si>
  <si>
    <t>CW2 - Building Materials</t>
  </si>
  <si>
    <t>Internal Clearance Ashton Market Hall</t>
  </si>
  <si>
    <t>Scaffolding at Ashton Market</t>
  </si>
  <si>
    <t>As required by Ashton Market Hall</t>
  </si>
  <si>
    <t>Tame Street</t>
  </si>
  <si>
    <t>Painting of Hattersley Viaduct</t>
  </si>
  <si>
    <t>Carriageway Micro Asphalt Surfacing</t>
  </si>
  <si>
    <t>Footway Micro Asphalt Surfacing</t>
  </si>
  <si>
    <t>CW11 - Civil Engineering - Minor Maintenance Contractors</t>
  </si>
  <si>
    <t>CW10 - Footpath Surfacing Works</t>
  </si>
  <si>
    <t>Tourism/marketing and communications</t>
  </si>
  <si>
    <t>=OR(H924=AF923,I924=AF923,J924=AF923,K924=AF923,L924=AF923,M924=AF923,N924=AF923,O924=AF923)</t>
  </si>
  <si>
    <t>Site Investigation at Retaining Wall, Manchester Road, Mossley (near Sewage Works)</t>
  </si>
  <si>
    <t>Strata Surveys Ltd</t>
  </si>
  <si>
    <t>Excavation and Contracting (UK) Ltd</t>
  </si>
  <si>
    <t>British Cycling</t>
  </si>
  <si>
    <t>Managing Agents</t>
  </si>
  <si>
    <t>BEARWOOD ROAD SHOPPING CENTRE</t>
  </si>
  <si>
    <t>=OR(H363=AF362,I363=AF362,J363=AF362,K363=AF362,L363=AF362,M363=AF362,N363=AF362,O363=AF362)</t>
  </si>
  <si>
    <t>AA367</t>
  </si>
  <si>
    <t>=OR(H367=AF366,I367=AF366,J367=AF366,K367=AF366,L367=AF366,M367=AF366,N367=AF366,O367=AF366)</t>
  </si>
  <si>
    <t>AA371</t>
  </si>
  <si>
    <t>=OR(H371=AF370,I371=AF370,J371=AF370,K371=AF370,L371=AF370,M371=AF370,N371=AF370,O371=AF370)</t>
  </si>
  <si>
    <t>AA372</t>
  </si>
  <si>
    <t>=OR(H594=AF593,I594=AF593,J594=AF593,K594=AF593,L594=AF593,M594=AF593,N594=AF593,O594=AF593)</t>
  </si>
  <si>
    <t>AA596</t>
  </si>
  <si>
    <t>=OR(H596=AF596,I596=AF596,J596=AF596,K596=AF596,M596=AF596,U596=AF596,V596=AF596)</t>
  </si>
  <si>
    <t>AA597</t>
  </si>
  <si>
    <t>=OR(H597=AF597,I597=AF597,J597=AF597,K597=AF597,M597=AF597,U597=AF597,V597=AF597)</t>
  </si>
  <si>
    <t>AA599</t>
  </si>
  <si>
    <t>=OR(H599=AF599,I599=AF599,J599=AF599,K599=AF599,M599=AF599,U599=AF599,V599=AF599)</t>
  </si>
  <si>
    <t>£284,286.49</t>
  </si>
  <si>
    <t>Milk, Bread and Dairy Products</t>
  </si>
  <si>
    <t>Sports and Playground Equipment and Maintenance</t>
  </si>
  <si>
    <t>Stationery</t>
  </si>
  <si>
    <t>Traffic Management</t>
  </si>
  <si>
    <t>D Hardman</t>
  </si>
  <si>
    <t>RJP</t>
  </si>
  <si>
    <t>NC</t>
  </si>
  <si>
    <t>Glenn Routledge</t>
  </si>
  <si>
    <t>N/A</t>
  </si>
  <si>
    <t>Quote</t>
  </si>
  <si>
    <t>Learning Disabilities Service Advocacy</t>
  </si>
  <si>
    <t>T850</t>
  </si>
  <si>
    <t>Supply and maintenance of Vehicles / Plant Equipment</t>
  </si>
  <si>
    <t>Supply and Installation of speed detection/safely equipment and facilities.</t>
  </si>
  <si>
    <t>Replacement of the Road Sweeper Fleet - 18 in Number</t>
  </si>
  <si>
    <t>=OR(H954=AF954,I954=AF954,J954=AF954,K954=AF954,M954=AF954,U954=AF954,V954=AF954)</t>
  </si>
  <si>
    <t>AA955</t>
  </si>
  <si>
    <t>=OR(H955=AF955,I955=AF955,J955=AF955,K955=AF955,M955=AF955,U955=AF955,V955=AF955)</t>
  </si>
  <si>
    <t>AA956</t>
  </si>
  <si>
    <t>Benchmark (59216, 59217, 71831)</t>
  </si>
  <si>
    <t>Bertram Library Services (16343, 60973)</t>
  </si>
  <si>
    <t>Blackburn Child Care Society (53053, 69002)</t>
  </si>
  <si>
    <t>=OR(H372=AF371,I372=AF371,J372=AF371,K372=AF371,L372=AF371,M372=AF371,N372=AF371,O372=AF371)</t>
  </si>
  <si>
    <t>Union Street Building Hyde Phase 4 Art Gallery Refurbishment</t>
  </si>
  <si>
    <t>£342,370.70</t>
  </si>
  <si>
    <t>Room 5.11</t>
  </si>
  <si>
    <t>Jody Stewart</t>
  </si>
  <si>
    <t>=OR(H1055=AF1055,I1055=AF1055,J1055=AF1055,K1055=AF1055,M1055=AF1055,U1055=AF1055,V1055=AF1055)</t>
  </si>
  <si>
    <t>AA1056</t>
  </si>
  <si>
    <t>=OR(H1056=AF1056,I1056=AF1056,J1056=AF1056,K1056=AF1056,M1056=AF1056,U1056=AF1056,V1056=AF1056)</t>
  </si>
  <si>
    <t>=OR(H1056=AF1055,I1056=AF1055,J1056=AF1055,K1056=AF1055,L1056=AF1055,M1056=AF1055,N1056=AF1055,O1056=AF1055)</t>
  </si>
  <si>
    <t>AA1057</t>
  </si>
  <si>
    <t>Care Support Within Sheltered Provision (Melbourne Court, Stalybridge) - 150 Core Hours per week and 'sleep in' plus spot purchase</t>
  </si>
  <si>
    <t>Care Support Within Sheltered Provision (Fairfield Court, Droylsden) - 200 Core Hours per week and 'sleep in' plus spot purchase</t>
  </si>
  <si>
    <t>Tuition Services at Loxley House</t>
  </si>
  <si>
    <t>Mental health advocacy/user carer involvement project</t>
  </si>
  <si>
    <t xml:space="preserve">Supported housing </t>
  </si>
  <si>
    <t>=OR(H539=AF538,I539=AF538,J539=AF538,K539=AF538,L539=AF538,M539=AF538,N539=AF538,O539=AF538)</t>
  </si>
  <si>
    <t>AA540</t>
  </si>
  <si>
    <t>=OR(H656=#REF!,I656=#REF!,J656=#REF!,K656=#REF!,L656=#REF!,M656=#REF!,N656=#REF!,O656=#REF!)</t>
  </si>
  <si>
    <t>AA658</t>
  </si>
  <si>
    <t>=OR(H658=AF658,I658=AF658,J658=AF658,K658=AF658,M658=AF658,U658=AF658,V658=AF658)</t>
  </si>
  <si>
    <t>=OR(H658=AF657,I658=AF657,J658=AF657,K658=AF657,L658=AF657,M658=AF657,N658=AF657,O658=AF657)</t>
  </si>
  <si>
    <t>AA660</t>
  </si>
  <si>
    <t>=OR(H660=AF660,I660=AF660,J660=AF660,K660=AF660,M660=AF660,U660=AF660,V660=AF660)</t>
  </si>
  <si>
    <t>AA662</t>
  </si>
  <si>
    <t>=OR(H662=AF662,I662=AF662,J662=AF662,K662=AF662,M662=AF662,U662=AF662,V662=AF662)</t>
  </si>
  <si>
    <t>AA663</t>
  </si>
  <si>
    <t>=OR(H663=AF663,I663=AF663,J663=AF663,K663=AF663,M663=AF663,U663=AF663,V663=AF663)</t>
  </si>
  <si>
    <t>=OR(H785=AF784,I785=AF784,J785=AF784,K785=AF784,L785=AF784,M785=AF784,N785=AF784,O785=AF784)</t>
  </si>
  <si>
    <t>AA786</t>
  </si>
  <si>
    <t>=OR(H786=AF785,I786=AF785,J786=AF785,K786=AF785,L786=AF785,M786=AF785,N786=AF785,O786=AF785)</t>
  </si>
  <si>
    <t>AA788</t>
  </si>
  <si>
    <t>=OR(H788=AF787,I788=AF787,J788=AF787,K788=AF787,L788=AF787,M788=AF787,N788=AF787,O788=AF787)</t>
  </si>
  <si>
    <t>AA789</t>
  </si>
  <si>
    <t>=OR(H789=AF788,I789=AF788,J789=AF788,K789=AF788,L789=AF788,M789=AF788,N789=AF788,O789=AF788)</t>
  </si>
  <si>
    <t>AA800</t>
  </si>
  <si>
    <t>ALBACS Bureau Software</t>
  </si>
  <si>
    <t>Infrastructure Enterprise</t>
  </si>
  <si>
    <t>=OR(H482=AF482,I482=AF482,J482=AF482,K482=AF482,M482=AF482,U482=AF482,V482=AF482)</t>
  </si>
  <si>
    <t>AA485</t>
  </si>
  <si>
    <t>=OR(H485=AF485,I485=AF485,J485=AF485,K485=AF485,M485=AF485,U485=AF485,V485=AF485)</t>
  </si>
  <si>
    <t>AA486</t>
  </si>
  <si>
    <t>=OR(H486=AF486,I486=AF486,J486=AF486,K486=AF486,M486=AF486,U486=AF486,V486=AF486)</t>
  </si>
  <si>
    <t>AA487</t>
  </si>
  <si>
    <t>=OR(H243=AF242,I243=AF242,J243=AF242,K243=AF242,L243=AF242,M243=AF242,N243=AF242,O243=AF242)</t>
  </si>
  <si>
    <t>AA244</t>
  </si>
  <si>
    <t>=OR(H244=AF243,I244=AF243,J244=AF243,K244=AF243,L244=AF243,M244=AF243,N244=AF243,O244=AF243)</t>
  </si>
  <si>
    <t>AA249</t>
  </si>
  <si>
    <t>=OR(H249=AF248,I249=AF248,J249=AF248,K249=AF248,L249=AF248,M249=AF248,N249=AF248,O249=AF248)</t>
  </si>
  <si>
    <t>AA296</t>
  </si>
  <si>
    <t>=OR(H230=AF229,I230=AF229,J230=AF229,K230=AF229,L230=AF229,M230=AF229,N230=AF229,O230=AF229)</t>
  </si>
  <si>
    <t>AA231</t>
  </si>
  <si>
    <t>=OR(H226=AF225,I226=AF225,J226=AF225,K226=AF225,L226=AF225,M226=AF225,N226=AF225,O226=AF225)</t>
  </si>
  <si>
    <t>AA229</t>
  </si>
  <si>
    <t>=OR(H229=AF228,I229=AF228,J229=AF228,K229=AF228,L229=AF228,M229=AF228,N229=AF228,O229=AF228)</t>
  </si>
  <si>
    <t>AA230</t>
  </si>
  <si>
    <t>Lyreco (61064)</t>
  </si>
  <si>
    <t>M &amp; J Drilling (55330, 59892)</t>
  </si>
  <si>
    <t>M J Hulton Limited (76345)</t>
  </si>
  <si>
    <t>MAC Roofing Ltd (59915)</t>
  </si>
  <si>
    <t>Macro 4 (51636)</t>
  </si>
  <si>
    <t>David Eley</t>
  </si>
  <si>
    <t>Broadoak Community Centre Boiler Replacement</t>
  </si>
  <si>
    <t>Millbrooks Primary Extensions and Alterations</t>
  </si>
  <si>
    <t>Cost per annum £31880.18 extracted from ctt file est usage wef 01/01/05. Agresso figure for the period 01/01/05 to 31/12/05.  Spend across all contract users £540700 recd from Trafford for period 07/08</t>
  </si>
  <si>
    <t>Hardwire Electrical Testing, Concord Suite</t>
  </si>
  <si>
    <t>Clearsight Analyser V4</t>
  </si>
  <si>
    <t xml:space="preserve">Becrypt DISK Protect </t>
  </si>
  <si>
    <t xml:space="preserve">Fibre Wireless Link                                </t>
  </si>
  <si>
    <t>Provision of 24 hour social care support for up to 14 people with a learning disability</t>
  </si>
  <si>
    <t>Provision of a Home and Community Support service for people with a learning disability (250 hours per week)</t>
  </si>
  <si>
    <t>Provision of a Citizen Advocacy Co-ordinated service to people with a learning disability</t>
  </si>
  <si>
    <t>Home and Community Support Services for People with Functional Mental Illness (300 hours per week)</t>
  </si>
  <si>
    <t>Ashton Market Hall Redevelopment Structural Consultants</t>
  </si>
  <si>
    <t>Design and Supervision consultancy work - Droylsden Canalside Mooring Basin</t>
  </si>
  <si>
    <t xml:space="preserve">Retaining Wall,  Mottram Road, Hyde </t>
  </si>
  <si>
    <t>Grove Road Bridge Strengthening, Stalybridge</t>
  </si>
  <si>
    <t>Financial Services</t>
  </si>
  <si>
    <t>Furniture</t>
  </si>
  <si>
    <t>Health and Safety</t>
  </si>
  <si>
    <t>Margaret Todd</t>
  </si>
  <si>
    <t>Dave Wilson</t>
  </si>
  <si>
    <t>R. Kettle</t>
  </si>
  <si>
    <t>P Spence</t>
  </si>
  <si>
    <t>M.Todd</t>
  </si>
  <si>
    <t>Pat McKelvey, Nina Chaudhry</t>
  </si>
  <si>
    <t>Nina Chaudhry,  N Ellwood</t>
  </si>
  <si>
    <t xml:space="preserve">J Dunbavin            N Ellwood       </t>
  </si>
  <si>
    <t xml:space="preserve">J Dunbavin             N Ellwood       </t>
  </si>
  <si>
    <t>S. McAllister</t>
  </si>
  <si>
    <t>K Schofield</t>
  </si>
  <si>
    <t>Nina Chaudhry,Nick Ellwood</t>
  </si>
  <si>
    <t>R Kettle</t>
  </si>
  <si>
    <t>R.Kettle</t>
  </si>
  <si>
    <t>D. Wilson</t>
  </si>
  <si>
    <t>Linsey Bell</t>
  </si>
  <si>
    <t>Partnership</t>
  </si>
  <si>
    <t>Approved List</t>
  </si>
  <si>
    <t>=OR(H1000=AF999,I1000=AF999,J1000=AF999,K1000=AF999,L1000=AF999,M1000=AF999,N1000=AF999,O1000=AF999)</t>
  </si>
  <si>
    <t>AA1002</t>
  </si>
  <si>
    <t>=OR(H1002=AF1001,I1002=AF1001,J1002=AF1001,K1002=AF1001,L1002=AF1001,M1002=AF1001,N1002=AF1001,O1002=AF1001)</t>
  </si>
  <si>
    <t>Electrical Accessories</t>
  </si>
  <si>
    <t>Ironmongery</t>
  </si>
  <si>
    <t>Electrical Cables</t>
  </si>
  <si>
    <t>Audio Visual and Presentation Equipment</t>
  </si>
  <si>
    <t>Fire Fighting Equipment and Maintenance</t>
  </si>
  <si>
    <t>Barrier Rails</t>
  </si>
  <si>
    <t>=OR(H569=AF568,I569=AF568,J569=AF568,K569=AF568,L569=AF568,M569=AF568,N569=AF568,O569=AF568)</t>
  </si>
  <si>
    <t>AA570</t>
  </si>
  <si>
    <t>=OR(H536=AF535,I536=AF535,J536=AF535,K536=AF535,L536=AF535,M536=AF535,N536=AF535,O536=AF535)</t>
  </si>
  <si>
    <t>AA537</t>
  </si>
  <si>
    <t>=OR(H537=AF536,I537=AF536,J537=AF536,K537=AF536,L537=AF536,M537=AF536,N537=AF536,O537=AF536)</t>
  </si>
  <si>
    <t>AA538</t>
  </si>
  <si>
    <t>Philip Jones</t>
  </si>
  <si>
    <t>Ian Cochrane</t>
  </si>
  <si>
    <t>Paul Clarke</t>
  </si>
  <si>
    <t>Sandra Whitehead</t>
  </si>
  <si>
    <t>Pete Townsend</t>
  </si>
  <si>
    <t>Roger Booth</t>
  </si>
  <si>
    <t>Alan Hamilton</t>
  </si>
  <si>
    <t>Mark Stein</t>
  </si>
  <si>
    <t>Diane Barkley</t>
  </si>
  <si>
    <t>Martin Collett</t>
  </si>
  <si>
    <t>Malcolm Whitwood</t>
  </si>
  <si>
    <t>Russell Page</t>
  </si>
  <si>
    <t>Paul Turner</t>
  </si>
  <si>
    <t>Building Construction Materials</t>
  </si>
  <si>
    <t>Xerox 6100 (Level 1)</t>
  </si>
  <si>
    <t>TAC Switchboard Maintenance</t>
  </si>
  <si>
    <t>Xerox 6135 (Level 7)</t>
  </si>
  <si>
    <t>Panther - Software Charges</t>
  </si>
  <si>
    <t>EHS Mainfame</t>
  </si>
  <si>
    <t>Enterprise Support Service</t>
  </si>
  <si>
    <t>Open VME Base Software</t>
  </si>
  <si>
    <t>Mainframe Maintenance</t>
  </si>
  <si>
    <t>PC Paris</t>
  </si>
  <si>
    <t>TeVista Support and Maintenance</t>
  </si>
  <si>
    <t>Hardware and Software Maintenance</t>
  </si>
  <si>
    <t xml:space="preserve">Gold Cover - Netra </t>
  </si>
  <si>
    <t>Data Prep Software</t>
  </si>
  <si>
    <t>Web Inspector Licenses</t>
  </si>
  <si>
    <t>Extreme Maintenance</t>
  </si>
  <si>
    <t>Fire extinguisher Maintenance</t>
  </si>
  <si>
    <t>Mitel 3300 MX</t>
  </si>
  <si>
    <t>Mitel 3300 CX</t>
  </si>
  <si>
    <t>Multi Media Contact Centre System</t>
  </si>
  <si>
    <t>I.D.S</t>
  </si>
  <si>
    <t>INITIAL</t>
  </si>
  <si>
    <t>nPower and Scottish Power</t>
  </si>
  <si>
    <t>=OR(H527=AF527,I527=AF527,J527=AF527,K527=AF527,M527=AF527,U527=AF527,V527=AF527)</t>
  </si>
  <si>
    <t>=OR(H527=AF526,I527=AF526,J527=AF526,K527=AF526,L527=AF526,M527=AF526,N527=AF526,O527=AF526)</t>
  </si>
  <si>
    <t>AA528</t>
  </si>
  <si>
    <t>=OR(H528=AF528,I528=AF528,J528=AF528,K528=AF528,M528=AF528,U528=AF528,V528=AF528)</t>
  </si>
  <si>
    <t>=OR(H528=AF527,I528=AF527,J528=AF527,K528=AF527,L528=AF527,M528=AF527,N528=AF527,O528=AF527)</t>
  </si>
  <si>
    <t>AA529</t>
  </si>
  <si>
    <t>=OR(H529=AF529,I529=AF529,J529=AF529,K529=AF529,M529=AF529,U529=AF529,V529=AF529)</t>
  </si>
  <si>
    <t>AA533</t>
  </si>
  <si>
    <t>=OR(H533=AF533,I533=AF533,J533=AF533,K533=AF533,M533=AF533,U533=AF533,V533=AF533)</t>
  </si>
  <si>
    <t>AA534</t>
  </si>
  <si>
    <t>Replacement of Lyndhurst Primary School with new building.</t>
  </si>
  <si>
    <t>Construction underway after severe difficulties.</t>
  </si>
  <si>
    <t>Core Funding</t>
  </si>
  <si>
    <t>=OR(H198=AF198,I198=AF198,J198=AF198,K198=AF198,M198=AF198,U198=AF198,V198=AF198)</t>
  </si>
  <si>
    <t>AA199</t>
  </si>
  <si>
    <t>=OR(H946=AF946,I946=AF946,J946=AF946,K946=AF946,M946=AF946,U946=AF946,V946=AF946)</t>
  </si>
  <si>
    <t>AA947</t>
  </si>
  <si>
    <t>Harry Weeks Travel and liesure group(trading as EVOLVI)</t>
  </si>
  <si>
    <t>newed</t>
  </si>
  <si>
    <t>=OR(H838=AF837,I838=AF837,J838=AF837,K838=AF837,L838=AF837,M838=AF837,N838=AF837,O838=AF837)</t>
  </si>
  <si>
    <t>AA839</t>
  </si>
  <si>
    <t>=OR(H839=AF839,I839=AF839,J839=AF839,K839=AF839,M839=AF839,U839=AF839,V839=AF839)</t>
  </si>
  <si>
    <t>AA840</t>
  </si>
  <si>
    <t>contract in Council's safe - contact Jeremy Greenwood</t>
  </si>
  <si>
    <t>Physical and Sensory Disability - Floating Support Service</t>
  </si>
  <si>
    <t>contract in safe other papers in room 3.36b</t>
  </si>
  <si>
    <t>Tameside MBC LD Supported Housing</t>
  </si>
  <si>
    <t>Tameside Adult Placement Scheme</t>
  </si>
  <si>
    <t>Chapel Street, Hyde</t>
  </si>
  <si>
    <t>See Colm O'Brien ex 2561</t>
  </si>
  <si>
    <t>Tameside MBC - LD Challenging Behaviour</t>
  </si>
  <si>
    <t>Tameside MBC - Community Support</t>
  </si>
  <si>
    <t>Refurbishment Unit D1 Roundthorn</t>
  </si>
  <si>
    <t>Refurbishment Unit D2 Roundthorn</t>
  </si>
  <si>
    <t>=OR(H12=AF11,I12=AF11,J12=AF11,K12=AF11,L12=AF11,M12=AF11,N12=AF11,O12=AF11)</t>
  </si>
  <si>
    <t>AA14</t>
  </si>
  <si>
    <t>=OR(H14=AF13,I14=AF13,J14=AF13,K14=AF13,L14=AF13,M14=AF13,N14=AF13,O14=AF13)</t>
  </si>
  <si>
    <t>AA15</t>
  </si>
  <si>
    <t>=OR(H15=AF14,I15=AF14,J15=AF14,K15=AF14,L15=AF14,M15=AF14,N15=AF14,O15=AF14)</t>
  </si>
  <si>
    <t>AA16</t>
  </si>
  <si>
    <t>=OR(H16=AF15,I16=AF15,J16=AF15,K16=AF15,L16=AF15,M16=AF15,N16=AF15,O16=AF15)</t>
  </si>
  <si>
    <t>AA17</t>
  </si>
  <si>
    <t>=OR(H17=AF16,I17=AF16,J17=AF16,K17=AF16,L17=AF16,M17=AF16,N17=AF16,O17=AF16)</t>
  </si>
  <si>
    <t>AA18</t>
  </si>
  <si>
    <t>=OR(H18=AF17,I18=AF17,J18=AF17,K18=AF17,L18=AF17,M18=AF17,N18=AF17,O18=AF17)</t>
  </si>
  <si>
    <t>=OR(H18=AF15,I18=AF15,J18=AF15,K18=AF15,L18=AF15,M18=AF15,N18=AF15,O18=AF15)</t>
  </si>
  <si>
    <t>AA19</t>
  </si>
  <si>
    <t>=OR(H19=AF18,I19=AF18,J19=AF18,K19=AF18,L19=AF18,M19=AF18,N19=AF18,O19=AF18)</t>
  </si>
  <si>
    <t>AA20</t>
  </si>
  <si>
    <t>=OR(H20=AF19,I20=AF19,J20=AF19,K20=AF19,L20=AF19,M20=AF19,N20=AF19,O20=AF19)</t>
  </si>
  <si>
    <t>AA21</t>
  </si>
  <si>
    <t>=OR(H21=AF20,I21=AF20,J21=AF20,K21=AF20,L21=AF20,M21=AF20,N21=AF20,O21=AF20)</t>
  </si>
  <si>
    <t>AA22</t>
  </si>
  <si>
    <t>=OR(H22=AF21,I22=AF21,J22=AF21,K22=AF21,L22=AF21,M22=AF21,N22=AF21,O22=AF21)</t>
  </si>
  <si>
    <t>AA23</t>
  </si>
  <si>
    <t>=OR(H23=AF22,I23=AF22,J23=AF22,K23=AF22,L23=AF22,M23=AF22,N23=AF22,O23=AF22)</t>
  </si>
  <si>
    <t>AA25</t>
  </si>
  <si>
    <t>=OR(H25=AF24,I25=AF24,J25=AF24,K25=AF24,L25=AF24,M25=AF24,N25=AF24,O25=AF24)</t>
  </si>
  <si>
    <t>AA26</t>
  </si>
  <si>
    <t>=OR(H26=AF25,I26=AF25,J26=AF25,K26=AF25,L26=AF25,M26=AF25,N26=AF25,O26=AF25)</t>
  </si>
  <si>
    <t>AA27</t>
  </si>
  <si>
    <t>=OR(H957=AF956,I957=AF956,J957=AF956,K957=AF956,L957=AF956,M957=AF956,N957=AF956,O957=AF956)</t>
  </si>
  <si>
    <t>AA958</t>
  </si>
  <si>
    <t>AA29</t>
  </si>
  <si>
    <t>=OR(H29=AF28,I29=AF28,J29=AF28,K29=AF28,L29=AF28,M29=AF28,N29=AF28,O29=AF28)</t>
  </si>
  <si>
    <t>AA30</t>
  </si>
  <si>
    <t>=OR(H30=AF29,I30=AF29,J30=AF29,K30=AF29,L30=AF29,M30=AF29,N30=AF29,O30=AF29)</t>
  </si>
  <si>
    <t>AA31</t>
  </si>
  <si>
    <t>Frank Farrar</t>
  </si>
  <si>
    <t>Provision of drinks for Mayors Parlour</t>
  </si>
  <si>
    <t>Provision of crystal gifts</t>
  </si>
  <si>
    <t>Provision of Public Address System for District Assembly Meetings</t>
  </si>
  <si>
    <t>Roy Fearnley</t>
  </si>
  <si>
    <t>Room 1.5</t>
  </si>
  <si>
    <t>Provision of Public Address System for Remembrance Sunday</t>
  </si>
  <si>
    <t>Brenden Hill</t>
  </si>
  <si>
    <t>Publications</t>
  </si>
  <si>
    <t>Members Services</t>
  </si>
  <si>
    <t>Local Government Information Unit</t>
  </si>
  <si>
    <t>Photo/Certificate Frames</t>
  </si>
  <si>
    <t>Parks &amp; Amenity Land Trees - Health &amp; Safety Works</t>
  </si>
  <si>
    <t>Pioneer Tree Services</t>
  </si>
  <si>
    <t>Contract Held with Phil Spence/Yvonne Cartey at TAC</t>
  </si>
  <si>
    <t>Service Level Agreement</t>
  </si>
  <si>
    <t>AA250</t>
  </si>
  <si>
    <t>=OR(H250=AF250,I250=AF250,J250=AF250,K250=AF250,M250=AF250,U250=AF250,V250=AF250)</t>
  </si>
  <si>
    <t>AA251</t>
  </si>
  <si>
    <t>Asbestos Removal and Demolition - Werneth Grange Day Centre, Hyde</t>
  </si>
  <si>
    <t>Footpath and Associated Works at Egmont Street, Mossley</t>
  </si>
  <si>
    <t>Microasphalt Surfacing - Footways</t>
  </si>
  <si>
    <t>=OR(H125=AF124,I125=AF124,J125=AF124,K125=AF124,L125=AF124,M125=AF124,N125=AF124,O125=AF124)</t>
  </si>
  <si>
    <t>AA127</t>
  </si>
  <si>
    <t>=OR(H127=AF126,I127=AF126,J127=AF126,K127=AF126,L127=AF126,M127=AF126,N127=AF126,O127=AF126)</t>
  </si>
  <si>
    <t>AA129</t>
  </si>
  <si>
    <t>Electricity</t>
  </si>
  <si>
    <t>Electricity for Public Lighting</t>
  </si>
  <si>
    <t>Geotechnical Appointment Martland Park</t>
  </si>
  <si>
    <t>=OR(H1011=AF1011,I1011=AF1011,J1011=AF1011,K1011=AF1011,M1011=AF1011,U1011=AF1011,V1011=AF1011)</t>
  </si>
  <si>
    <t>AA1013</t>
  </si>
  <si>
    <t>=OR(H1013=AF1013,I1013=AF1013,J1013=AF1013,K1013=AF1013,M1013=AF1013,U1013=AF1013,V1013=AF1013)</t>
  </si>
  <si>
    <t>=OR(H726=AF697,I726=AF697,J726=AF697,K726=AF697,L726=AF697,M726=AF697,N726=AF697,O726=AF697)</t>
  </si>
  <si>
    <t>AA729</t>
  </si>
  <si>
    <t>=OR(H729=AF728,I729=AF728,J729=AF728,K729=AF728,L729=AF728,M729=AF728,N729=AF728,O729=AF728)</t>
  </si>
  <si>
    <t>AA730</t>
  </si>
  <si>
    <t>=OR(H730=AF729,I730=AF729,J730=AF729,K730=AF729,L730=AF729,M730=AF729,N730=AF729,O730=AF729)</t>
  </si>
  <si>
    <t>AA732</t>
  </si>
  <si>
    <t>=OR(H732=AF731,I732=AF731,J732=AF731,K732=AF731,L732=AF731,M732=AF731,N732=AF731,O732=AF731)</t>
  </si>
  <si>
    <t>AA734</t>
  </si>
  <si>
    <t>=OR(H734=AF733,I734=AF733,J734=AF733,K734=AF733,L734=AF733,M734=AF733,N734=AF733,O734=AF733)</t>
  </si>
  <si>
    <t>AA740</t>
  </si>
  <si>
    <t>=OR(H581=AF580,I581=AF580,J581=AF580,K581=AF580,L581=AF580,M581=AF580,N581=AF580,O581=AF580)</t>
  </si>
  <si>
    <t>AA584</t>
  </si>
  <si>
    <t>=OR(H584=AF584,I584=AF584,J584=AF584,K584=AF584,M584=AF584,U584=AF584,V584=AF584)</t>
  </si>
  <si>
    <t>AA666</t>
  </si>
  <si>
    <t>=OR(H666=AF665,I666=AF665,J666=AF665,K666=AF665,L666=AF665,M666=AF665,N666=AF665,O666=AF665)</t>
  </si>
  <si>
    <t>AA667</t>
  </si>
  <si>
    <t>=OR(H696=AF695,I696=AF695,J696=AF695,K696=AF695,L696=AF695,M696=AF695,N696=AF695,O696=AF695)</t>
  </si>
  <si>
    <t>AA697</t>
  </si>
  <si>
    <t>=OR(H697=AF696,I697=AF696,J697=AF696,K697=AF696,L697=AF696,M697=AF696,N697=AF696,O697=AF696)</t>
  </si>
  <si>
    <t>AA698</t>
  </si>
  <si>
    <t>=OR(H698=AF697,I698=AF697,J698=AF697,K698=AF697,L698=AF697,M698=AF697,N698=AF697,O698=AF697)</t>
  </si>
  <si>
    <t>AA699</t>
  </si>
  <si>
    <t>Coolspirit  (10017)</t>
  </si>
  <si>
    <t>=OR(H366=AF365,I366=AF365,J366=AF365,K366=AF365,L366=AF365,M366=AF365,N366=AF365,O366=AF365)</t>
  </si>
  <si>
    <t>AA368</t>
  </si>
  <si>
    <t>=OR(H368=AF368,I368=AF368,J368=AF368,K368=AF368,M368=AF368,U368=AF368,V368=AF368)</t>
  </si>
  <si>
    <t>Micklehurst Primary - Refurbishments for Children's Fund Centre</t>
  </si>
  <si>
    <t>Angela Jones</t>
  </si>
  <si>
    <t>Catherine O'Neil</t>
  </si>
  <si>
    <t>=OR(H699=AF698,I699=AF698,J699=AF698,K699=AF698,L699=AF698,M699=AF698,N699=AF698,O699=AF698)</t>
  </si>
  <si>
    <t>AA700</t>
  </si>
  <si>
    <t>=OR(H143=AF143,I143=AF143,J143=AF143,K143=AF143,M143=AF143,U143=AF143,V143=AF143)</t>
  </si>
  <si>
    <t>AA145</t>
  </si>
  <si>
    <t>=OR(H145=AF145,I145=AF145,J145=AF145,K145=AF145,M145=AF145,U145=AF145,V145=AF145)</t>
  </si>
  <si>
    <t>AA147</t>
  </si>
  <si>
    <t>=OR(H147=AF147,I147=AF147,J147=AF147,K147=AF147,M147=AF147,U147=AF147,V147=AF147)</t>
  </si>
  <si>
    <t>AA149</t>
  </si>
  <si>
    <t>Repair and Maintenance of Gymnasia Equipment</t>
  </si>
  <si>
    <t>Ready Mixed Concrete</t>
  </si>
  <si>
    <t>=OR(H357=AF357,I357=AF357,J357=AF357,K357=AF357,M357=AF357,U357=AF357,V357=AF357)</t>
  </si>
  <si>
    <t>AA358</t>
  </si>
  <si>
    <t>=OR(H868=AF867,I868=AF867,J868=AF867,K868=AF867,L868=AF867,M868=AF867,N868=AF867,O868=AF867)</t>
  </si>
  <si>
    <t>AA869</t>
  </si>
  <si>
    <t>=OR(H869=AF868,I869=AF868,J869=AF868,K869=AF868,L869=AF868,M869=AF868,N869=AF868,O869=AF868)</t>
  </si>
  <si>
    <t>=OR(H869=AF869,I869=AF869,J869=AF869,K869=AF869,M869=AF869,U869=AF869,V869=AF869)</t>
  </si>
  <si>
    <t>AA870</t>
  </si>
  <si>
    <t>L&amp;R Roadlines (14696, 11933)</t>
  </si>
  <si>
    <t>Ardmac Performance Contracting (15292)</t>
  </si>
  <si>
    <t>Conlon Construction (15813)</t>
  </si>
  <si>
    <t>IP Performance (17243)</t>
  </si>
  <si>
    <t>Tribal (2011, 21638)</t>
  </si>
  <si>
    <t>Tameside Education Business Partnership (52488)</t>
  </si>
  <si>
    <t>Bancroft Amenities (61038)</t>
  </si>
  <si>
    <t>1) Atkins.(70863, 74352, 67063)  2) Wilde Consulting (61367).  3) Mott MacDonald.(55741, 67172) 4) Faber Maunsell (65127, 65833)</t>
  </si>
  <si>
    <t>Tameside Racial Equality Council Limited (61479)</t>
  </si>
  <si>
    <t>On365 (61910)</t>
  </si>
  <si>
    <t>National Holidays (62408)</t>
  </si>
  <si>
    <t xml:space="preserve">1) Morris and Spottiswood.(9851)  2) Keir Support Services.  3) Enterprise Ltd.  4) Alan Fish Ltd. (61047, 62806) 5) Trojan Services. (58761)  6) Inspace Maintain.  7) DLP Services (Northern). (9852)  8) New Charter Building. (61950)  9) Simons Construction.  10) Tameside Glass. (4063, 62790) 11) Mono Services. (2985, 10479) 12) BPD Building Services. (9849)  13) Complete Building Services. (62776, 72164)                    </t>
  </si>
  <si>
    <t>Tameside &amp; Glossop Acute NHS Services (65569)</t>
  </si>
  <si>
    <t>1) A &amp; C Travel (15698),  2) A1 Private Hire (61744),  3) Andrew Flint (16262),  4) Anthony Millman,  5) Fenton Taxis (72706),  6) Glenn Cawthorn (74888),  7) Graham Morris (66714),  8) I Buses,  9) J A Delaney,  10) J &amp; B Hardy,  11) J &amp; R Taxis (60936),  12) Joseph Higgins,  13) Lendor Taxis (61684),  14) M &amp; D Travel (72466),  15) Marie Watkins (61927),  16) Marks Minibuses,  17) Melvin J Fahy, (52516)  18) Metrocabs,  19) Mikes Coaches,  20) Mr Malcolm Ryan, (61346)  20) Muhammed Asghar, (15651)  21) Paul Saunders, (15685) 22) Radiocabs,  23) Ring a Car (61344),  24) Robertson,  25) Roland's Travel, 26) SD Transport Ltd (61682, 74471),  27) Stamford Cars(60939, 72688, 78249),  28) Tameside Taxis(752),  29) TravelnoticeLtd (61431).</t>
  </si>
  <si>
    <t>Creative Support</t>
  </si>
  <si>
    <t xml:space="preserve">Carole Greaves trading as Chrysalis Crafts </t>
  </si>
  <si>
    <t>Chrysalis Crafts</t>
  </si>
  <si>
    <t>Dr J Hamid</t>
  </si>
  <si>
    <t>University of Salford</t>
  </si>
  <si>
    <t>Residential &amp; Nursing Home Providers Approved List</t>
  </si>
  <si>
    <t>Home Care Providers Approved List</t>
  </si>
  <si>
    <t>Women in Supported Housing</t>
  </si>
  <si>
    <t>Mrs Wall</t>
  </si>
  <si>
    <t>Hurst Knoll Primary Toilet Refurbishment</t>
  </si>
  <si>
    <t>Room 2.3</t>
  </si>
  <si>
    <t>Architectural Design Services</t>
  </si>
  <si>
    <t>Provision of Social Care Support  for 11 People with a Learning Disability</t>
  </si>
  <si>
    <t>Provision of up to 21 places for daytime activity for people with a learning disability</t>
  </si>
  <si>
    <t>TAC Staff Entrance</t>
  </si>
  <si>
    <t>Contour (12496, 12687, 13211, 13296, 52294, 70000, 71688, 71931, 80260)</t>
  </si>
  <si>
    <t>CO-OP Bank (1564, 59385, 70858, 74209, 99984)</t>
  </si>
  <si>
    <t>Corona (9993, 11634, 60628, 67637, 79519)</t>
  </si>
  <si>
    <t>Corporate Express Limited (61014, 64797, 68566)</t>
  </si>
  <si>
    <t>=OR(H863=AF863,I863=AF863,J863=AF863,K863=AF863,M863=AF863,U863=AF863,V863=AF863)</t>
  </si>
  <si>
    <t>AA874</t>
  </si>
  <si>
    <t>=OR(H1080=AF1079,I1080=AF1079,J1080=AF1079,K1080=AF1079,L1080=AF1079,M1080=AF1079,N1080=AF1079,O1080=AF1079)</t>
  </si>
  <si>
    <t>=OR(H1080=AF1078,I1080=AF1078,J1080=AF1078,K1080=AF1078,L1080=AF1078,M1080=AF1078,N1080=AF1078,O1080=AF1078)</t>
  </si>
  <si>
    <t>67307232X1</t>
  </si>
  <si>
    <t>67309839X1</t>
  </si>
  <si>
    <t>Helen Smith</t>
  </si>
  <si>
    <t>Lease Agreement for Old Courthouse Dukinfield</t>
  </si>
  <si>
    <t>AA1003</t>
  </si>
  <si>
    <t>=OR(H1003=AF1002,I1003=AF1002,J1003=AF1002,K1003=AF1002,L1003=AF1002,M1003=AF1002,N1003=AF1002,O1003=AF1002)</t>
  </si>
  <si>
    <t>AA1008</t>
  </si>
  <si>
    <t>J Hopkins (Contractors) Ltd (63005, 51516) and Tarmac Ltd (62982)</t>
  </si>
  <si>
    <t>J. Southworth (51995, 63020)</t>
  </si>
  <si>
    <t>Jackson Jackson &amp; Son Ltd (76898)</t>
  </si>
  <si>
    <t>1) Smith Bros. (Caer Conan Wholesale Limited). (61597)  2) Edmundson Electrical Limited. (52348, 68487) 3) Newey and Eyre Limited (Salford). (79492)</t>
  </si>
  <si>
    <t>1) Smith Brothers, (61597) 2) WRTL Exterior Lighting, (62647)  3) Snapfast, (61104) 4) Thorn Lighting Limited,  5) Philips Lighting Limited,  6) Urbis Lighting Ltd., (61059) 7) Marwood Electrical Company Limited (61606, 66554)</t>
  </si>
  <si>
    <t xml:space="preserve">Coolspirit </t>
  </si>
  <si>
    <t xml:space="preserve">Legato Networker Software Maintenance </t>
  </si>
  <si>
    <t>Networker disk backup</t>
  </si>
  <si>
    <t>Richard Scarborough</t>
  </si>
  <si>
    <t>OT Assessment</t>
  </si>
  <si>
    <t>=OR(H961=AF960,I961=AF960,J961=AF960,K961=AF960,L961=AF960,M961=AF960,N961=AF960,O961=AF960)</t>
  </si>
  <si>
    <t>AA962</t>
  </si>
  <si>
    <t>Huddersfield Road Retaining</t>
  </si>
  <si>
    <t>Site Investigation Works</t>
  </si>
  <si>
    <t>=OR(H61=AF60,I61=AF60,J61=AF60,K61=AF60,L61=AF60,M61=AF60,N61=AF60,O61=AF60)</t>
  </si>
  <si>
    <t>AA70</t>
  </si>
  <si>
    <t>=OR(H70=AF69,I70=AF69,J70=AF69,K70=AF69,L70=AF69,M70=AF69,N70=AF69,O70=AF69)</t>
  </si>
  <si>
    <t>AA75</t>
  </si>
  <si>
    <t>=OR(H75=AF74,I75=AF74,J75=AF74,K75=AF74,L75=AF74,M75=AF74,N75=AF74,O75=AF74)</t>
  </si>
  <si>
    <t>AA76</t>
  </si>
  <si>
    <t>Place Survey 2009</t>
  </si>
  <si>
    <t>British Waterways (12514, 53137, 61603, 64786)</t>
  </si>
  <si>
    <t>BT (1328, 10173, 11109, 1118, 1301, 1302, 1303, 1305, 1306, 14486, 62027, 64031, 64785, 66447, 66588, 68167, 70664)</t>
  </si>
  <si>
    <t>C.S.C. Construction (51310)</t>
  </si>
  <si>
    <t>AA357</t>
  </si>
  <si>
    <t>Contract/Lead Authority</t>
  </si>
  <si>
    <t>Roy Holland</t>
  </si>
  <si>
    <t>Jon Chesterton</t>
  </si>
  <si>
    <t>Ongoing</t>
  </si>
  <si>
    <t>1)  Rhodes &amp; Sons.  (62740, 63028)  Brennan Paving. (62891) 3)  Westshield Ltd. (52289,63029) 4)  George Cox &amp; Sons (66163)</t>
  </si>
  <si>
    <t>1)  Sub-Surface Ltd. (61190)  2)  Sub-Soil Surveys.(62529)  3)  Strata Surveys (58660, 58866)</t>
  </si>
  <si>
    <t>Other Partnering Authorities</t>
  </si>
  <si>
    <t>Officer Responsible</t>
  </si>
  <si>
    <t>Refurbishment Unit F2 Roundthorn</t>
  </si>
  <si>
    <t>Tameside Womens Project (60625, 61896, 85557)</t>
  </si>
  <si>
    <t>Taylor Young (51132)</t>
  </si>
  <si>
    <t>Telindus (51840)</t>
  </si>
  <si>
    <t>Termstall Ltd (710, 62688)</t>
  </si>
  <si>
    <t>Road Maintenance Services Ltd (62777)</t>
  </si>
  <si>
    <t>Rocc (3626, 18332)</t>
  </si>
  <si>
    <t>Ron Chalker Limited (61835)</t>
  </si>
  <si>
    <t>Route One Highways Ltd (79364)</t>
  </si>
  <si>
    <t>Hurst &amp; Dansen Ltd</t>
  </si>
  <si>
    <t>Greenwood Construction</t>
  </si>
  <si>
    <t>Alan Stopher</t>
  </si>
  <si>
    <t>=OR(H304=AF304,I304=AF304,J304=AF304,K304=AF304,M304=AF304,U304=AF304,V304=AF304)</t>
  </si>
  <si>
    <t>AA305</t>
  </si>
  <si>
    <t>=OR(H520=AF520,I520=AF520,J520=AF520,K520=AF520,M520=AF520,U520=AF520,V520=AF520)</t>
  </si>
  <si>
    <t>AA521</t>
  </si>
  <si>
    <t>=OR(H240=AF240,I240=AF240,J240=AF240,K240=AF240,M240=AF240,U240=AF240,V240=AF240)</t>
  </si>
  <si>
    <t>AA241</t>
  </si>
  <si>
    <t>=OR(H241=AF241,I241=AF241,J241=AF241,K241=AF241,M241=AF241,U241=AF241,V241=AF241)</t>
  </si>
  <si>
    <t>AA242</t>
  </si>
  <si>
    <t>=OR(H242=AF242,I242=AF242,J242=AF242,K242=AF242,M242=AF242,U242=AF242,V242=AF242)</t>
  </si>
  <si>
    <t>AA245</t>
  </si>
  <si>
    <t>=OR(H245=AF245,I245=AF245,J245=AF245,K245=AF245,M245=AF245,U245=AF245,V245=AF245)</t>
  </si>
  <si>
    <t>AA246</t>
  </si>
  <si>
    <t>=OR(H246=AF246,I246=AF246,J246=AF246,K246=AF246,M246=AF246,U246=AF246,V246=AF246)</t>
  </si>
  <si>
    <t>AA247</t>
  </si>
  <si>
    <t>=OR(H247=AF247,I247=AF247,J247=AF247,K247=AF247,M247=AF247,U247=AF247,V247=AF247)</t>
  </si>
  <si>
    <t>AA248</t>
  </si>
  <si>
    <t>=OR(H248=AF248,I248=AF248,J248=AF248,K248=AF248,M248=AF248,U248=AF248,V248=AF248)</t>
  </si>
  <si>
    <t>=OR(H1010=AF1010,I1010=AF1010,J1010=AF1010,K1010=AF1010,M1010=AF1010,U1010=AF1010,V1010=AF1010)</t>
  </si>
  <si>
    <t>=OR(H745=AF744,I745=AF744,J745=AF744,K745=AF744,L745=AF744,M745=AF744,N745=AF744,O745=AF744)</t>
  </si>
  <si>
    <t>=OR(H745=AF772,I745=AF772,J745=AF772,K745=AF772,L745=AF772,M745=AF772,N745=AF772,O745=AF772)</t>
  </si>
  <si>
    <t>AA748</t>
  </si>
  <si>
    <t>=OR(H748=AF747,I748=AF747,J748=AF747,K748=AF747,L748=AF747,M748=AF747,N748=AF747,O748=AF747)</t>
  </si>
  <si>
    <t>AA751</t>
  </si>
  <si>
    <t>Partial Demolition of Casablancas Stalybridge</t>
  </si>
  <si>
    <t>GB Oils Ltd (69086) (was EMO Oils)</t>
  </si>
  <si>
    <t>Denise Buckley</t>
  </si>
  <si>
    <t>Diversity Development Post</t>
  </si>
  <si>
    <t>Tameside 3rd Sector Coalition</t>
  </si>
  <si>
    <t>Cornerstones Project (Pilot)</t>
  </si>
  <si>
    <t>Lease Agreement with Etherow Charitable Trust</t>
  </si>
  <si>
    <t>Football Sponsorship &amp; Grant Awards (SCDF)</t>
  </si>
  <si>
    <t>Hyde Utd FC Ltd</t>
  </si>
  <si>
    <t>Etherow Centre Charitable Trust Ltd</t>
  </si>
  <si>
    <t>Room 2.92</t>
  </si>
  <si>
    <t>=OR(H638=AF638,I638=AF638,J638=AF638,K638=AF638,M638=AF638,U638=AF638,V638=AF638)</t>
  </si>
  <si>
    <t>=OR(H743=AF742,I743=AF742,J743=AF742,K743=AF742,L743=AF742,M743=AF742,N743=AF742,O743=AF742)</t>
  </si>
  <si>
    <t>AA744</t>
  </si>
  <si>
    <t>=OR(H744=AF743,I744=AF743,J744=AF743,K744=AF743,L744=AF743,M744=AF743,N744=AF743,O744=AF743)</t>
  </si>
  <si>
    <t>AA745</t>
  </si>
  <si>
    <t>Meridian Healthcare Ltd (14219, 61647)</t>
  </si>
  <si>
    <t>Claimar Care Ltd (63190, 64270, 64828)</t>
  </si>
  <si>
    <t>English Churches Housing Group Ltd (1843, 1844, 54078, 54079, 61112, 61495, 69334, 69401, 80127)</t>
  </si>
  <si>
    <t>=OR(H492=AF492,I492=AF492,J492=AF492,K492=AF492,M492=AF492,U492=AF492,V492=AF492)</t>
  </si>
  <si>
    <t>AA493</t>
  </si>
  <si>
    <t>=OR(H493=AF493,I493=AF493,J493=AF493,K493=AF493,M493=AF493,U493=AF493,V493=AF493)</t>
  </si>
  <si>
    <t>AA494</t>
  </si>
  <si>
    <t>=OR(H431=AF430,I431=AF430,J431=AF430,K431=AF430,L431=AF430,M431=AF430,N431=AF430,O431=AF430)</t>
  </si>
  <si>
    <t>AA433</t>
  </si>
  <si>
    <t>=OR(H433=AF432,I433=AF432,J433=AF432,K433=AF432,L433=AF432,M433=AF432,N433=AF432,O433=AF432)</t>
  </si>
  <si>
    <t>AA437</t>
  </si>
  <si>
    <t>Fame Business Info Ltd</t>
  </si>
  <si>
    <t xml:space="preserve">Education </t>
  </si>
  <si>
    <t>Jane Forrest</t>
  </si>
  <si>
    <t>PIU/PFL</t>
  </si>
  <si>
    <t>Threshold  - Stamford Villa</t>
  </si>
  <si>
    <t>Threshold - Floating Support for Single Women, Floating Support for Offenders, Floating Support for Young People</t>
  </si>
  <si>
    <t>Phil Cowper</t>
  </si>
  <si>
    <t>Anne Heath</t>
  </si>
  <si>
    <t>Room 3.23</t>
  </si>
  <si>
    <t>=OR(H535=AF535,I535=AF535,J535=AF535,K535=AF535,M535=AF535,U535=AF535,V535=AF535)</t>
  </si>
  <si>
    <t>=OR(H535=AF534,I535=AF534,J535=AF534,K535=AF534,L535=AF534,M535=AF534,N535=AF534,O535=AF534)</t>
  </si>
  <si>
    <t>AA545</t>
  </si>
  <si>
    <t>=OR(H545=AF545,I545=AF545,J545=AF545,K545=AF545,M545=AF545,U545=AF545,V545=AF545)</t>
  </si>
  <si>
    <t>AA547</t>
  </si>
  <si>
    <t>Bardon Aggregates (19409) , RMC</t>
  </si>
  <si>
    <t>Natural Power Systems (21048)</t>
  </si>
  <si>
    <t>Home Start (21459)</t>
  </si>
  <si>
    <t>Ernst &amp; Young (21474)</t>
  </si>
  <si>
    <t>Busy Bees Childcare Vouchers Ltd (21614)</t>
  </si>
  <si>
    <t>Watts Group PLC (21693)</t>
  </si>
  <si>
    <t>Maysand Ltd (21893)</t>
  </si>
  <si>
    <t>Medlock Interiors Ltd (22228)</t>
  </si>
  <si>
    <t>Avocent (Touchpaper) (22347)</t>
  </si>
  <si>
    <t>=OR(H592=AF592,I592=AF592,J592=AF592,K592=AF592,M592=AF592,U592=AF592,V592=AF592)</t>
  </si>
  <si>
    <t>=OR(H592=#REF!,I592=#REF!,J592=#REF!,K592=#REF!,L592=#REF!,M592=#REF!,N592=#REF!,O592=#REF!)</t>
  </si>
  <si>
    <t>AA593</t>
  </si>
  <si>
    <t>Plumbing Fittings and Sanitary Ware</t>
  </si>
  <si>
    <t>Beers, Wines and Spirits</t>
  </si>
  <si>
    <t>Bread, Cakes and Morning Goods</t>
  </si>
  <si>
    <t>=OR(H368=AF367,I368=AF367,J368=AF367,K368=AF367,L368=AF367,M368=AF367,N368=AF367,O368=AF367)</t>
  </si>
  <si>
    <t>AA369</t>
  </si>
  <si>
    <t>=OR(H369=AF369,I369=AF369,J369=AF369,K369=AF369,M369=AF369,U369=AF369,V369=AF369)</t>
  </si>
  <si>
    <t>AA370</t>
  </si>
  <si>
    <t>=OR(H370=AF370,I370=AF370,J370=AF370,K370=AF370,M370=AF370,U370=AF370,V370=AF370)</t>
  </si>
  <si>
    <t>AA374</t>
  </si>
  <si>
    <t>Paris Software (Cash Receipting, Credit Card Payments)</t>
  </si>
  <si>
    <t>Pericles Software (Business Rates, Housing Benefits)</t>
  </si>
  <si>
    <t>Swift Software (Social Care and Health)</t>
  </si>
  <si>
    <t>1) Marwood Electrical Company Limited, (61606)  2) Smith Bros. (61597) (Caer Conan Wholesale Limited),  3) Snapfast (61104)</t>
  </si>
  <si>
    <t>=OR(H1052=AF1051,I1052=AF1051,J1052=AF1051,K1052=AF1051,L1052=AF1051,M1052=AF1051,N1052=AF1051,O1052=AF1051)</t>
  </si>
  <si>
    <t>AA1054</t>
  </si>
  <si>
    <t>D32</t>
  </si>
  <si>
    <t>E32</t>
  </si>
  <si>
    <t>F32</t>
  </si>
  <si>
    <t>G32</t>
  </si>
  <si>
    <t>A33</t>
  </si>
  <si>
    <t>=OR(H538=AF537,I538=AF537,J538=AF537,K538=AF537,L538=AF537,M538=AF537,N538=AF537,O538=AF537)</t>
  </si>
  <si>
    <t>AA539</t>
  </si>
  <si>
    <t>Netilla E Class &amp; Licences</t>
  </si>
  <si>
    <t>Servers</t>
  </si>
  <si>
    <t>=OR(H373=AF372,I373=AF372,J373=AF372,K373=AF372,L373=AF372,M373=AF372,N373=AF372,O373=AF372)</t>
  </si>
  <si>
    <t>=OR(H547=AF547,I547=AF547,J547=AF547,K547=AF547,M547=AF547,U547=AF547,V547=AF547)</t>
  </si>
  <si>
    <t>AA548</t>
  </si>
  <si>
    <t>Stabilisation of Retaining Wall Staly Road Mossley</t>
  </si>
  <si>
    <t>Edge Lane Bridge Strengthening</t>
  </si>
  <si>
    <t>Refurbishment of Roaches Bridge Mossley</t>
  </si>
  <si>
    <t>Document Scanning Services</t>
  </si>
  <si>
    <t>I40</t>
  </si>
  <si>
    <t>=OR(H936=AF935,I936=AF935,J936=AF935,K936=AF935,L936=AF935,M936=AF935,N936=AF935,O936=AF935)</t>
  </si>
  <si>
    <t>AA940</t>
  </si>
  <si>
    <t>=OR(H557=AF557,I557=AF557,J557=AF557,K557=AF557,M557=AF557,U557=AF557,V557=AF557)</t>
  </si>
  <si>
    <t>AA559</t>
  </si>
  <si>
    <t>=OR(H559=AF559,I559=AF559,J559=AF559,K559=AF559,M559=AF559,U559=AF559,V559=AF559)</t>
  </si>
  <si>
    <t>=OR(H559=AF558,I559=AF558,J559=AF558,K559=AF558,L559=AF558,M559=AF558,N559=AF558,O559=AF558)</t>
  </si>
  <si>
    <t>AA562</t>
  </si>
  <si>
    <t>=OR(H562=AF562,I562=AF562,J562=AF562,K562=AF562,M562=AF562,U562=AF562,V562=AF562)</t>
  </si>
  <si>
    <t>=OR(H562=AF561,I562=AF561,J562=AF561,K562=AF561,L562=AF561,M562=AF561,N562=AF561,O562=AF561)</t>
  </si>
  <si>
    <t>AA566</t>
  </si>
  <si>
    <t>=OR(H773=AF773,I773=AF773,J773=AF773,K773=AF773,M773=AF773,U773=AF773,V773=AF773)</t>
  </si>
  <si>
    <t>AA774</t>
  </si>
  <si>
    <t>=OR(H774=AF774,I774=AF774,J774=AF774,K774=AF774,M774=AF774,U774=AF774,V774=AF774)</t>
  </si>
  <si>
    <t>AA775</t>
  </si>
  <si>
    <t>=OR(H775=AF775,I775=AF775,J775=AF775,K775=AF775,M775=AF775,U775=AF775,V775=AF775)</t>
  </si>
  <si>
    <t>AA777</t>
  </si>
  <si>
    <t>=OR(H777=AF777,I777=AF777,J777=AF777,K777=AF777,M777=AF777,U777=AF777,V777=AF777)</t>
  </si>
  <si>
    <t>AA778</t>
  </si>
  <si>
    <t>Demolition and Site Clerance of Block 27 ARA</t>
  </si>
  <si>
    <t>Strengthening of Shepley Bridge, Audenshaw</t>
  </si>
  <si>
    <t>Superimposed Roadmarkings and Road Studs</t>
  </si>
  <si>
    <t>Demolition of block 26 ARA and Reduced Site dig</t>
  </si>
  <si>
    <t>Asbestos Removal and Demolition of Trinity methodist Church, Droylsden</t>
  </si>
  <si>
    <t>Demolition of 114-176 Marlborough Street &amp; 89-119 Trafalgar Street, Ashton</t>
  </si>
  <si>
    <t>Reconstruction of Staly Brook Retaining Wall, Huddersfield Road, Mossley</t>
  </si>
  <si>
    <t>=OR(H129=AF128,I129=AF128,J129=AF128,K129=AF128,L129=AF128,M129=AF128,N129=AF128,O129=AF128)</t>
  </si>
  <si>
    <t>AA132</t>
  </si>
  <si>
    <t>=OR(H132=AF131,I132=AF131,J132=AF131,K132=AF131,L132=AF131,M132=AF131,N132=AF131,O132=AF131)</t>
  </si>
  <si>
    <t>AA134</t>
  </si>
  <si>
    <t>=OR(H575=AF574,I575=AF574,J575=AF574,K575=AF574,L575=AF574,M575=AF574,N575=AF574,O575=AF574)</t>
  </si>
  <si>
    <t>AA577</t>
  </si>
  <si>
    <t>=OR(H577=AF577,I577=AF577,J577=AF577,K577=AF577,M577=AF577,U577=AF577,V577=AF577)</t>
  </si>
  <si>
    <t>AA578</t>
  </si>
  <si>
    <t>=OR(H578=AF578,I578=AF578,J578=AF578,K578=AF578,M578=AF578,U578=AF578,V578=AF578)</t>
  </si>
  <si>
    <t>AA579</t>
  </si>
  <si>
    <t>=OR(H579=AF579,I579=AF579,J579=AF579,K579=AF579,M579=AF579,U579=AF579,V579=AF579)</t>
  </si>
  <si>
    <t>AA580</t>
  </si>
  <si>
    <t>=OR(H580=AF580,I580=AF580,J580=AF580,K580=AF580,M580=AF580,U580=AF580,V580=AF580)</t>
  </si>
  <si>
    <t>=OR(H1125=AF1124,I1125=AF1124,J1125=AF1124,K1125=AF1124,L1125=AF1124,M1125=AF1124,N1125=AF1124,O1125=AF1124)</t>
  </si>
  <si>
    <t>AA1128</t>
  </si>
  <si>
    <t>=OR(H1128=AF1127,I1128=AF1127,J1128=AF1127,K1128=AF1127,L1128=AF1127,M1128=AF1127,N1128=AF1127,O1128=AF1127)</t>
  </si>
  <si>
    <t>=OR(H1132=AF1131,I1132=AF1131,J1132=AF1131,K1132=AF1131,L1132=AF1131,M1132=AF1131,N1132=AF1131,O1132=AF1131)</t>
  </si>
  <si>
    <t>AA1133</t>
  </si>
  <si>
    <t>=OR(H1088=AF1087,I1088=AF1087,J1088=AF1087,K1088=AF1087,L1088=AF1087,M1088=AF1087,N1088=AF1087,O1088=AF1087)</t>
  </si>
  <si>
    <t>AA1089</t>
  </si>
  <si>
    <t>=OR(H1089=AF1088,I1089=AF1088,J1089=AF1088,K1089=AF1088,L1089=AF1088,M1089=AF1088,N1089=AF1088,O1089=AF1088)</t>
  </si>
  <si>
    <t>AA1091</t>
  </si>
  <si>
    <t>=OR(H1091=AF1090,I1091=AF1090,J1091=AF1090,K1091=AF1090,L1091=AF1090,M1091=AF1090,N1091=AF1090,O1091=AF1090)</t>
  </si>
  <si>
    <t>AA1093</t>
  </si>
  <si>
    <t>Carl Timperley</t>
  </si>
  <si>
    <t>=OR(H85=AF85,I85=AF85,J85=AF85,K85=AF85,M85=AF85,U85=AF85,V85=AF85)</t>
  </si>
  <si>
    <t>AA97</t>
  </si>
  <si>
    <t>=OR(H97=AF97,I97=AF97,J97=AF97,K97=AF97,M97=AF97,U97=AF97,V97=AF97)</t>
  </si>
  <si>
    <t>AA105</t>
  </si>
  <si>
    <t>=OR(H105=AF105,I105=AF105,J105=AF105,K105=AF105,M105=AF105,U105=AF105,V105=AF105)</t>
  </si>
  <si>
    <t>Pericles Benefits Annual Support</t>
  </si>
  <si>
    <t>Dell</t>
  </si>
  <si>
    <t>Identity Guard Server</t>
  </si>
  <si>
    <t>Entrust</t>
  </si>
  <si>
    <t>NET TOOL SERIES 2</t>
  </si>
  <si>
    <t>FLUKE ETHERSCOPE</t>
  </si>
  <si>
    <t>SunFire V445</t>
  </si>
  <si>
    <t>Specialist Computer Centre</t>
  </si>
  <si>
    <t>SunFire Servers</t>
  </si>
  <si>
    <t>Sun Microsystems</t>
  </si>
  <si>
    <t>Mail Signature</t>
  </si>
  <si>
    <t>Symprex</t>
  </si>
  <si>
    <t>Secure Server</t>
  </si>
  <si>
    <t>Verisign</t>
  </si>
  <si>
    <t>Paris Software</t>
  </si>
  <si>
    <t>XLPrint</t>
  </si>
  <si>
    <t>Hartshead High School New Fire Alarm</t>
  </si>
  <si>
    <t>Andy Ridgway</t>
  </si>
  <si>
    <t>Lewbuild Fencing</t>
  </si>
  <si>
    <t>Rydal House office alterations</t>
  </si>
  <si>
    <t>Carer's Offices Warrington Street AUL</t>
  </si>
  <si>
    <t>=OR(H948=AF948,I948=AF948,J948=AF948,K948=AF948,M948=AF948,U948=AF948,V948=AF948)</t>
  </si>
  <si>
    <t>AA949</t>
  </si>
  <si>
    <t>=OR(H949=AF949,I949=AF949,J949=AF949,K949=AF949,M949=AF949,U949=AF949,V949=AF949)</t>
  </si>
  <si>
    <t>AA952</t>
  </si>
  <si>
    <t>=OR(H952=AF952,I952=AF952,J952=AF952,K952=AF952,M952=AF952,U952=AF952,V952=AF952)</t>
  </si>
  <si>
    <t>AA953</t>
  </si>
  <si>
    <t>=OR(H953=AF953,I953=AF953,J953=AF953,K953=AF953,M953=AF953,U953=AF953,V953=AF953)</t>
  </si>
  <si>
    <t>AA954</t>
  </si>
  <si>
    <t>=OR(H916=AF916,I916=AF916,J916=AF916,K916=AF916,M916=AF916,U916=AF916,V916=AF916)</t>
  </si>
  <si>
    <t>AA918</t>
  </si>
  <si>
    <t>=OR(H918=AF918,I918=AF918,J918=AF918,K918=AF918,M918=AF918,U918=AF918,V918=AF918)</t>
  </si>
  <si>
    <t>AA919</t>
  </si>
  <si>
    <t>Pension Fund Accountancy</t>
  </si>
  <si>
    <t>PFL</t>
  </si>
  <si>
    <t>AA688</t>
  </si>
  <si>
    <t>=OR(H688=AF687,I688=AF687,J688=AF687,K688=AF687,L688=AF687,M688=AF687,N688=AF687,O688=AF687)</t>
  </si>
  <si>
    <t>=OR(H437=AF436,I437=AF436,J437=AF436,K437=AF436,L437=AF436,M437=AF436,N437=AF436,O437=AF436)</t>
  </si>
  <si>
    <t>AA438</t>
  </si>
  <si>
    <t>=OR(H438=AF437,I438=AF437,J438=AF437,K438=AF437,L438=AF437,M438=AF437,N438=AF437,O438=AF437)</t>
  </si>
  <si>
    <t>AA453</t>
  </si>
  <si>
    <t>=OR(H453=AF452,I453=AF452,J453=AF452,K453=AF452,L453=AF452,M453=AF452,N453=AF452,O453=AF452)</t>
  </si>
  <si>
    <t>=OR(H501=AF501,I501=AF501,J501=AF501,K501=AF501,M501=AF501,U501=AF501,V501=AF501)</t>
  </si>
  <si>
    <t>AA503</t>
  </si>
  <si>
    <t>=OR(H503=AF503,I503=AF503,J503=AF503,K503=AF503,M503=AF503,U503=AF503,V503=AF503)</t>
  </si>
  <si>
    <t>AA504</t>
  </si>
  <si>
    <t>=OR(H504=AF504,I504=AF504,J504=AF504,K504=AF504,M504=AF504,U504=AF504,V504=AF504)</t>
  </si>
  <si>
    <t>AA505</t>
  </si>
  <si>
    <t>A1132</t>
  </si>
  <si>
    <t>B1132</t>
  </si>
  <si>
    <t>D1132</t>
  </si>
  <si>
    <t>E1132</t>
  </si>
  <si>
    <t>F1132</t>
  </si>
  <si>
    <t>G1132</t>
  </si>
  <si>
    <t>H1132</t>
  </si>
  <si>
    <t>I1132</t>
  </si>
  <si>
    <t>O1132</t>
  </si>
  <si>
    <t>=N1132*M1132</t>
  </si>
  <si>
    <t>Q1132</t>
  </si>
  <si>
    <t>R1132</t>
  </si>
  <si>
    <t>U1132</t>
  </si>
  <si>
    <t>V1132</t>
  </si>
  <si>
    <t>W1132</t>
  </si>
  <si>
    <t>Gary Mongan</t>
  </si>
  <si>
    <t>Collaborative Tender</t>
  </si>
  <si>
    <t>AA1081</t>
  </si>
  <si>
    <t>=OR(H1081=AF1081,I1081=AF1081,J1081=AF1081,K1081=AF1081,M1081=AF1081,U1081=AF1081,V1081=AF1081)</t>
  </si>
  <si>
    <t>=OR(H1081=AF1080,I1081=AF1080,J1081=AF1080,K1081=AF1080,L1081=AF1080,M1081=AF1080,N1081=AF1080,O1081=AF1080)</t>
  </si>
  <si>
    <t>AA1083</t>
  </si>
  <si>
    <t>=OR(H1083=AF1083,I1083=AF1083,J1083=AF1083,K1083=AF1083,M1083=AF1083,U1083=AF1083,V1083=AF1083)</t>
  </si>
  <si>
    <t>AA1085</t>
  </si>
  <si>
    <t>=OR(H1085=AF1085,I1085=AF1085,J1085=AF1085,K1085=AF1085,M1085=AF1085,U1085=AF1085,V1085=AF1085)</t>
  </si>
  <si>
    <t>=OR(H1085=AF1084,I1085=AF1084,J1085=AF1084,K1085=AF1084,L1085=AF1084,M1085=AF1084,N1085=AF1084,O1085=AF1084)</t>
  </si>
  <si>
    <t>AA1087</t>
  </si>
  <si>
    <t>=OR(H1087=AF1087,I1087=AF1087,J1087=AF1087,K1087=AF1087,M1087=AF1087,U1087=AF1087,V1087=AF1087)</t>
  </si>
  <si>
    <t>=OR(H1087=AF1086,I1087=AF1086,J1087=AF1086,K1087=AF1086,L1087=AF1086,M1087=AF1086,N1087=AF1086,O1087=AF1086)</t>
  </si>
  <si>
    <t>AA1090</t>
  </si>
  <si>
    <t>=OR(H1090=AF1090,I1090=AF1090,J1090=AF1090,K1090=AF1090,M1090=AF1090,U1090=AF1090,V1090=AF1090)</t>
  </si>
  <si>
    <t>AA1092</t>
  </si>
  <si>
    <t>=OR(H1092=AF1092,I1092=AF1092,J1092=AF1092,K1092=AF1092,M1092=AF1092,U1092=AF1092,V1092=AF1092)</t>
  </si>
  <si>
    <t>AA1094</t>
  </si>
  <si>
    <t>=OR(H1094=AF1094,I1094=AF1094,J1094=AF1094,K1094=AF1094,M1094=AF1094,U1094=AF1094,V1094=AF1094)</t>
  </si>
  <si>
    <t>AA1095</t>
  </si>
  <si>
    <t>=OR(H1095=AF1095,I1095=AF1095,J1095=AF1095,K1095=AF1095,M1095=AF1095,U1095=AF1095,V1095=AF1095)</t>
  </si>
  <si>
    <t>AA1096</t>
  </si>
  <si>
    <t>=OR(H1096=AF1096,I1096=AF1096,J1096=AF1096,K1096=AF1096,M1096=AF1096,U1096=AF1096,V1096=AF1096)</t>
  </si>
  <si>
    <t>AA1097</t>
  </si>
  <si>
    <t>=OR(H1097=AF1097,I1097=AF1097,J1097=AF1097,K1097=AF1097,M1097=AF1097,U1097=AF1097,V1097=AF1097)</t>
  </si>
  <si>
    <t>AA1098</t>
  </si>
  <si>
    <t>=OR(H1098=AF1098,I1098=AF1098,J1098=AF1098,K1098=AF1098,M1098=AF1098,U1098=AF1098,V1098=AF1098)</t>
  </si>
  <si>
    <t>AA1099</t>
  </si>
  <si>
    <t>=OR(H1099=AF1099,I1099=AF1099,J1099=AF1099,K1099=AF1099,M1099=AF1099,U1099=AF1099,V1099=AF1099)</t>
  </si>
  <si>
    <t>AA1100</t>
  </si>
  <si>
    <t>Domain Care Ltd.  Staley House, Stalybridge. (74907)</t>
  </si>
  <si>
    <t>=OR(H822=AF821,I822=AF821,J822=AF821,K822=AF821,L822=AF821,M822=AF821,N822=AF821,O822=AF821)</t>
  </si>
  <si>
    <t>AA823</t>
  </si>
  <si>
    <t>=OR(H823=AF822,I823=AF822,J823=AF822,K823=AF822,L823=AF822,M823=AF822,N823=AF822,O823=AF822)</t>
  </si>
  <si>
    <t>AA830</t>
  </si>
  <si>
    <t>=OR(H830=AF829,I830=AF829,J830=AF829,K830=AF829,L830=AF829,M830=AF829,N830=AF829,O830=AF829)</t>
  </si>
  <si>
    <t>AA841</t>
  </si>
  <si>
    <t>=OR(H1102=AF1100,I1102=AF1100,J1102=AF1100,K1102=AF1100,L1102=AF1100,M1102=AF1100,N1102=AF1100,O1102=AF1100)</t>
  </si>
  <si>
    <t>AA1107</t>
  </si>
  <si>
    <t>=OR(H1107=AF1106,I1107=AF1106,J1107=AF1106,K1107=AF1106,L1107=AF1106,M1107=AF1106,N1107=AF1106,O1107=AF1106)</t>
  </si>
  <si>
    <t>AA1109</t>
  </si>
  <si>
    <t>=OR(H1109=AF1108,I1109=AF1108,J1109=AF1108,K1109=AF1108,L1109=AF1108,M1109=AF1108,N1109=AF1108,O1109=AF1108)</t>
  </si>
  <si>
    <t>AA1115</t>
  </si>
  <si>
    <t>=OR(H1115=AF1114,I1115=AF1114,J1115=AF1114,K1115=AF1114,L1115=AF1114,M1115=AF1114,N1115=AF1114,O1115=AF1114)</t>
  </si>
  <si>
    <t>AA1118</t>
  </si>
  <si>
    <t>=OR(H1118=AF1117,I1118=AF1117,J1118=AF1117,K1118=AF1117,L1118=AF1117,M1118=AF1117,N1118=AF1117,O1118=AF1117)</t>
  </si>
  <si>
    <t>AA1120</t>
  </si>
  <si>
    <t>=OR(H661=AF660,I661=AF660,J661=AF660,K661=AF660,L661=AF660,M661=AF660,N661=AF660,O661=AF660)</t>
  </si>
  <si>
    <t>Timber Framed Schools (Arlies, Broadbent Fold, Denton WE, Corrie, Waterloo)</t>
  </si>
  <si>
    <t>Oakfield - Rewiring</t>
  </si>
  <si>
    <t>Neville Sullivan</t>
  </si>
  <si>
    <t>Exchange/Filer Software</t>
  </si>
  <si>
    <t>=OR(H398=AF398,I398=AF398,J398=AF398,K398=AF398,M398=AF398,U398=AF398,V398=AF398)</t>
  </si>
  <si>
    <t>AA399</t>
  </si>
  <si>
    <t>=OR(H399=AF399,I399=AF399,J399=AF399,K399=AF399,M399=AF399,U399=AF399,V399=AF399)</t>
  </si>
  <si>
    <t>AA400</t>
  </si>
  <si>
    <t>=OR(H400=AF400,I400=AF400,J400=AF400,K400=AF400,M400=AF400,U400=AF400,V400=AF400)</t>
  </si>
  <si>
    <t>AA401</t>
  </si>
  <si>
    <t>=OR(H401=AF401,I401=AF401,J401=AF401,K401=AF401,M401=AF401,U401=AF401,V401=AF401)</t>
  </si>
  <si>
    <t>=OR(H1069=AF1069,I1069=AF1069,J1069=AF1069,K1069=AF1069,M1069=AF1069,U1069=AF1069,V1069=AF1069)</t>
  </si>
  <si>
    <t>AA1071</t>
  </si>
  <si>
    <t>=OR(H1071=AF1071,I1071=AF1071,J1071=AF1071,K1071=AF1071,M1071=AF1071,U1071=AF1071,V1071=AF1071)</t>
  </si>
  <si>
    <t>AA1073</t>
  </si>
  <si>
    <t>=OR(H1073=AF1073,I1073=AF1073,J1073=AF1073,K1073=AF1073,M1073=AF1073,U1073=AF1073,V1073=AF1073)</t>
  </si>
  <si>
    <t>AA1075</t>
  </si>
  <si>
    <t>=OR(H427=AF427,I427=AF427,J427=AF427,K427=AF427,M427=AF427,U427=AF427,V427=AF427)</t>
  </si>
  <si>
    <t>=OR(H427=AF426,I427=AF426,J427=AF426,K427=AF426,L427=AF426,M427=AF426,N427=AF426,O427=AF426)</t>
  </si>
  <si>
    <t>AA428</t>
  </si>
  <si>
    <t>=OR(H428=AF428,I428=AF428,J428=AF428,K428=AF428,M428=AF428,U428=AF428,V428=AF428)</t>
  </si>
  <si>
    <t>=OR(H428=AF427,I428=AF427,J428=AF427,K428=AF427,L428=AF427,M428=AF427,N428=AF427,O428=AF427)</t>
  </si>
  <si>
    <t>AA432</t>
  </si>
  <si>
    <t>Fund Managers appointment (management of the VNW3 Fund)</t>
  </si>
  <si>
    <t>PIRC Services Client Contract</t>
  </si>
  <si>
    <t>NAPF Voting Issues Services</t>
  </si>
  <si>
    <t>Investment Management Agreement</t>
  </si>
  <si>
    <t>Investment Record Keeping and Execution Agreement</t>
  </si>
  <si>
    <t>Global Custody Agreement</t>
  </si>
  <si>
    <t>=OR(H210=AF210,I210=AF210,J210=AF210,K210=AF210,M210=AF210,U210=AF210,V210=AF210)</t>
  </si>
  <si>
    <t>AA212</t>
  </si>
  <si>
    <t>=OR(H212=AF212,I212=AF212,J212=AF212,K212=AF212,M212=AF212,U212=AF212,V212=AF212)</t>
  </si>
  <si>
    <t>AA214</t>
  </si>
  <si>
    <t>=OR(H214=AF214,I214=AF214,J214=AF214,K214=AF214,M214=AF214,U214=AF214,V214=AF214)</t>
  </si>
  <si>
    <t>AA215</t>
  </si>
  <si>
    <t>=OR(H215=AF215,I215=AF215,J215=AF215,K215=AF215,M215=AF215,U215=AF215,V215=AF215)</t>
  </si>
  <si>
    <t>AA216</t>
  </si>
  <si>
    <t>Replacement of the Ember lathom contract for light vehicles approx 39 vehicles</t>
  </si>
  <si>
    <t>Short Term Hire of Vehicles, Plant and Equipment</t>
  </si>
  <si>
    <t>Personal Hygiene</t>
  </si>
  <si>
    <t>Paul Nolan</t>
  </si>
  <si>
    <t>Sue Hogan</t>
  </si>
  <si>
    <t>£6.50 per bath</t>
  </si>
  <si>
    <t>Partnership Agreement</t>
  </si>
  <si>
    <t>Waiver to PSO</t>
  </si>
  <si>
    <t>Supported housing for men and women with learning disabilities</t>
  </si>
  <si>
    <t>Supported housing</t>
  </si>
  <si>
    <t>Greystones and Coteroyd</t>
  </si>
  <si>
    <t>Homelessness projects</t>
  </si>
  <si>
    <t>Boothdale Lodge</t>
  </si>
  <si>
    <t>Stockport Road</t>
  </si>
  <si>
    <t>Womens refuge</t>
  </si>
  <si>
    <t>=OR(H379=AF378,I379=AF378,J379=AF378,K379=AF378,L379=AF378,M379=AF378,N379=AF378,O379=AF378)</t>
  </si>
  <si>
    <t>AA382</t>
  </si>
  <si>
    <t>=M453*N453</t>
  </si>
  <si>
    <t>L453</t>
  </si>
  <si>
    <t>M453</t>
  </si>
  <si>
    <t>P453</t>
  </si>
  <si>
    <t>529:529</t>
  </si>
  <si>
    <t>A529</t>
  </si>
  <si>
    <t>B529</t>
  </si>
  <si>
    <t>C529</t>
  </si>
  <si>
    <t>D529</t>
  </si>
  <si>
    <t>F529</t>
  </si>
  <si>
    <t>H529</t>
  </si>
  <si>
    <t>I529</t>
  </si>
  <si>
    <t>J529</t>
  </si>
  <si>
    <t>K529</t>
  </si>
  <si>
    <t>M529</t>
  </si>
  <si>
    <t>O529</t>
  </si>
  <si>
    <t>P529</t>
  </si>
  <si>
    <t>431:431</t>
  </si>
  <si>
    <t>A431</t>
  </si>
  <si>
    <t>B431</t>
  </si>
  <si>
    <t>D431</t>
  </si>
  <si>
    <t>E431</t>
  </si>
  <si>
    <t>F431</t>
  </si>
  <si>
    <t>H431</t>
  </si>
  <si>
    <t>I431</t>
  </si>
  <si>
    <t>J431</t>
  </si>
  <si>
    <t>N431</t>
  </si>
  <si>
    <t>P431</t>
  </si>
  <si>
    <t>Y431</t>
  </si>
  <si>
    <t>606:606</t>
  </si>
  <si>
    <t>A606</t>
  </si>
  <si>
    <t>B606</t>
  </si>
  <si>
    <t>I606</t>
  </si>
  <si>
    <t>607:607</t>
  </si>
  <si>
    <t>A607</t>
  </si>
  <si>
    <t>B607</t>
  </si>
  <si>
    <t>=OR(H1023=AF1022,I1023=AF1022,J1023=AF1022,K1023=AF1022,L1023=AF1022,M1023=AF1022,N1023=AF1022,O1023=AF1022)</t>
  </si>
  <si>
    <t>AA1025</t>
  </si>
  <si>
    <t>=OR(H613=AF613,I613=AF613,J613=AF613,K613=AF613,M613=AF613,U613=AF613,V613=AF613)</t>
  </si>
  <si>
    <t>AA614</t>
  </si>
  <si>
    <t>20/06/08 Requested spend figures from Trafford as Agresso does not hold school expenditue</t>
  </si>
  <si>
    <t>1) BioLab UK Limited.  2) Albion Chemicals Limited. (51611)  3) James Law (Chemicals) Limited.(57)</t>
  </si>
  <si>
    <t>Waterloo Neighborhood Centre Remodelling</t>
  </si>
  <si>
    <t>As required by project</t>
  </si>
  <si>
    <t>Completion subject to developers programme.  Negotiation PSO Waiver</t>
  </si>
  <si>
    <t>5.33a</t>
  </si>
  <si>
    <t>Operations Division Tame Street</t>
  </si>
  <si>
    <t>Footway retread</t>
  </si>
  <si>
    <t>C Butler</t>
  </si>
  <si>
    <t>D Holt</t>
  </si>
  <si>
    <t>J Lambe</t>
  </si>
  <si>
    <t>Entered as per Pete Townsend's email, new quote accepted, no dates provided, residual costs of £5k</t>
  </si>
  <si>
    <t>Northgate Public Sector</t>
  </si>
  <si>
    <t>Firewall Maintenance Hardware and Software</t>
  </si>
  <si>
    <t>=OR(H761=AF761,I761=AF761,J761=AF761,K761=AF761,M761=AF761,U761=AF761,V761=AF761)</t>
  </si>
  <si>
    <t>AA762</t>
  </si>
  <si>
    <t>Kensington House</t>
  </si>
  <si>
    <t>NACRO Move on Service</t>
  </si>
  <si>
    <t>Homelessness projects - Gibson Terrace and Lyne View / Waterton Lane</t>
  </si>
  <si>
    <t>Tameside Womens Refuge and Resettlement Service</t>
  </si>
  <si>
    <t>Threshold Ltd (13649, 61347, 80200)</t>
  </si>
  <si>
    <t>Consultancy</t>
  </si>
  <si>
    <t>Education</t>
  </si>
  <si>
    <t>Catering</t>
  </si>
  <si>
    <t>Cemetery and Crematorium</t>
  </si>
  <si>
    <t>Contract was delayed, only completed Summer 08, further 40k payment in pipeline and retention period of 12 months.</t>
  </si>
  <si>
    <t>waiver</t>
  </si>
  <si>
    <t>Contract Reference</t>
  </si>
  <si>
    <t>T951</t>
  </si>
  <si>
    <t>C001</t>
  </si>
  <si>
    <t>=OR(H994=AF993,I994=AF993,J994=AF993,K994=AF993,L994=AF993,M994=AF993,N994=AF993,O994=AF993)</t>
  </si>
  <si>
    <t>AA997</t>
  </si>
  <si>
    <t>=OR(H997=AF996,I997=AF996,J997=AF996,K997=AF996,L997=AF996,M997=AF996,N997=AF996,O997=AF996)</t>
  </si>
  <si>
    <t>Robert Langdon</t>
  </si>
  <si>
    <t>Provision of Installation, Maintenance and Support of PC Hardware and Peripherals</t>
  </si>
  <si>
    <t>PCs, Laptops and Servers</t>
  </si>
  <si>
    <t>Closed Circuit Television Cameras</t>
  </si>
  <si>
    <t xml:space="preserve">Denton Town Centre Water Feature </t>
  </si>
  <si>
    <t>Invent Water Features Ltd</t>
  </si>
  <si>
    <t>Granada Park Denton Refurbishment of Children's Play Area</t>
  </si>
  <si>
    <t>King George Playing Field Pavilion Refurb</t>
  </si>
  <si>
    <t>T Jones</t>
  </si>
  <si>
    <t>Plantation Ind Estate Reroofing</t>
  </si>
  <si>
    <t>This is to be renewed,the compnay as been taken over by Capita travel services.</t>
  </si>
  <si>
    <t>This is  a agency agreement for an indefinare period terminated by either party by 30 days notice</t>
  </si>
  <si>
    <t>awaiting new agreement</t>
  </si>
  <si>
    <t>Tony Hill</t>
  </si>
  <si>
    <t>Highways Trees - Health &amp; Safety Works</t>
  </si>
  <si>
    <t xml:space="preserve"> Limb to Limb Tree Services</t>
  </si>
  <si>
    <t>=OR(H612=AF612,I612=AF612,J612=AF612,K612=AF612,M612=AF612,U612=AF612,V612=AF612)</t>
  </si>
  <si>
    <t>AA613</t>
  </si>
  <si>
    <t>R.Higson/Alan Turner</t>
  </si>
  <si>
    <t>Ridgehill Infants - Rewire</t>
  </si>
  <si>
    <t>1) Xerox (UK) Limited, (61393) 2) RCS Reprographics Limited, ( 3) Riso UK Limited</t>
  </si>
  <si>
    <t>A Carey &amp; Son (810)</t>
  </si>
  <si>
    <t>A.E.Yates Ltd (15361)</t>
  </si>
  <si>
    <t>ABB (79454)</t>
  </si>
  <si>
    <t>Accent NW LTD (78703)</t>
  </si>
  <si>
    <t>Access Home Care Limited (61745)</t>
  </si>
  <si>
    <t>Adem Document (882)</t>
  </si>
  <si>
    <t>=OR(H693=AF693,I693=AF693,J693=AF693,K693=AF693,M693=AF693,U693=AF693,V693=AF693)</t>
  </si>
  <si>
    <t>AA701</t>
  </si>
  <si>
    <t>=OR(H701=AF701,I701=AF701,J701=AF701,K701=AF701,M701=AF701,U701=AF701,V701=AF701)</t>
  </si>
  <si>
    <t>AA702</t>
  </si>
  <si>
    <t>AA13</t>
  </si>
  <si>
    <t>Demolition of Junction Mill Ashton</t>
  </si>
  <si>
    <t>Reconstruction of Holly Bank Farm retaining wall Lees Rd Mossley</t>
  </si>
  <si>
    <t>Reconstruct retaining walls at Carr Hill Rd, Park Rd, Hobson Moor Rd</t>
  </si>
  <si>
    <t>=OR(H336=AF336,I336=AF336,J336=AF336,K336=AF336,M336=AF336,U336=AF336,V336=AF336)</t>
  </si>
  <si>
    <t>AA337</t>
  </si>
  <si>
    <t>=OR(H337=AF337,I337=AF337,J337=AF337,K337=AF337,M337=AF337,U337=AF337,V337=AF337)</t>
  </si>
  <si>
    <t>AA338</t>
  </si>
  <si>
    <t>=OR(H338=AF338,I338=AF338,J338=AF338,K338=AF338,M338=AF338,U338=AF338,V338=AF338)</t>
  </si>
  <si>
    <t>AA339</t>
  </si>
  <si>
    <t>=OR(H339=AF339,I339=AF339,J339=AF339,K339=AF339,M339=AF339,U339=AF339,V339=AF339)</t>
  </si>
  <si>
    <t>AA340</t>
  </si>
  <si>
    <t>1) Nomix Enviro Ltd, (61264) 2) MC &amp; MA Stewart (Haulage) Ltd,(61189)  3) Amenity Land Services, (88) 4) Fleet (Line Markers) Ltd, (61373)  5) Rigby Taylor Ltd, (61122)  6) Henry Alty Limited (61461)</t>
  </si>
  <si>
    <t>1) Plastech Limited (61496)  2) John Davidson Pipes Limited (61148)  3) Cooper Clarke Ltd (61875)</t>
  </si>
  <si>
    <t>1) Plumbing Trade Supplies, (62460) 2) The Beck Company Ltd.,  3) Bilbeck (Merchants) Ltd.,  4) Crossling CBM Ltd.,  5) BCS Associates,  6) Joe Barber Plumbers Merchants</t>
  </si>
  <si>
    <t>1) Premier Paper Group. (61160) 2) W.L Coller Ltd. (61874) 3) Howard Smith Papers Ltd. (54573)  4) F.J. Beswick (Paper) Limited (61238, 74006)</t>
  </si>
  <si>
    <t>1) Royce Thompson Limited, (3667)  2) SELC Ireland Limited, (57865, 66310) 3) Cableform Ltd. (60885)</t>
  </si>
  <si>
    <t>1) Signpost Solutions Ltd. (61706)  2) Signature Ltd.  3) Hirst Signs Ltd.(61919)  4) Cheshire Coatings (Traffic) Ltd. (76277)</t>
  </si>
  <si>
    <t>Sub-Soil Surveys (62529)</t>
  </si>
  <si>
    <t>=OR(H572=AF572,I572=AF572,J572=AF572,K572=AF572,M572=AF572,U572=AF572,V572=AF572)</t>
  </si>
  <si>
    <t>AA573</t>
  </si>
  <si>
    <t>=OR(H573=AF573,I573=AF573,J573=AF573,K573=AF573,M573=AF573,U573=AF573,V573=AF573)</t>
  </si>
  <si>
    <t>=OR(H573=AF572,I573=AF572,J573=AF572,K573=AF572,L573=AF572,M573=AF572,N573=AF572,O573=AF572)</t>
  </si>
  <si>
    <t>AA574</t>
  </si>
  <si>
    <t>=OR(H574=AF574,I574=AF574,J574=AF574,K574=AF574,M574=AF574,U574=AF574,V574=AF574)</t>
  </si>
  <si>
    <t>AA575</t>
  </si>
  <si>
    <t>=OR(H575=AF575,I575=AF575,J575=AF575,K575=AF575,M575=AF575,U575=AF575,V575=AF575)</t>
  </si>
  <si>
    <t>McCosker Ltd (51621)</t>
  </si>
  <si>
    <t>Residential Care 12 Beds at Charlotte House</t>
  </si>
  <si>
    <t>Tameside Employee Survey 2010 - Additional Analysis</t>
  </si>
  <si>
    <t>=OR(H189=AF189,I189=AF189,J189=AF189,K189=AF189,M189=AF189,U189=AF189,V189=AF189)</t>
  </si>
  <si>
    <t>AA190</t>
  </si>
  <si>
    <t>=OR(H190=AF190,I190=AF190,J190=AF190,K190=AF190,M190=AF190,U190=AF190,V190=AF190)</t>
  </si>
  <si>
    <t>AA191</t>
  </si>
  <si>
    <t>=OR(H191=AF191,I191=AF191,J191=AF191,K191=AF191,M191=AF191,U191=AF191,V191=AF191)</t>
  </si>
  <si>
    <t>AA192</t>
  </si>
  <si>
    <t>=OR(H192=AF192,I192=AF192,J192=AF192,K192=AF192,M192=AF192,U192=AF192,V192=AF192)</t>
  </si>
  <si>
    <t>AA193</t>
  </si>
  <si>
    <t>=OR(H193=AF193,I193=AF193,J193=AF193,K193=AF193,M193=AF193,U193=AF193,V193=AF193)</t>
  </si>
  <si>
    <t>AA194</t>
  </si>
  <si>
    <t>Alexandra PLC (61439)</t>
  </si>
  <si>
    <t>Alpha Business Computers (52746)</t>
  </si>
  <si>
    <t>Amdec Forklifts (65426)</t>
  </si>
  <si>
    <t>Amenity Contracting Services Ltd (12672, 52760)</t>
  </si>
  <si>
    <t>Amtec Computer Corporation ltd (70373)</t>
  </si>
  <si>
    <t>Anchor Trust (51667, 61351, 64679, 64696, 81155)</t>
  </si>
  <si>
    <t>Threshold housing Project</t>
  </si>
  <si>
    <t>Supported housing for women</t>
  </si>
  <si>
    <t>Sheltered housing</t>
  </si>
  <si>
    <t>Community alarm service</t>
  </si>
  <si>
    <t>Tenancy support service</t>
  </si>
  <si>
    <t>Young Parents Floating Support Service</t>
  </si>
  <si>
    <t>Home Improvement Agency</t>
  </si>
  <si>
    <t>Adult Placements</t>
  </si>
  <si>
    <t>Tenancy Support</t>
  </si>
  <si>
    <t>Hurst Young Peoples Project</t>
  </si>
  <si>
    <t>Highway Equipment and Materials</t>
  </si>
  <si>
    <t>Horticultural</t>
  </si>
  <si>
    <t>1)  Marwood Electrical Company Limited (61606),  2) Smith Bros. (Caer Conan Wholesale Limited) (61597)</t>
  </si>
  <si>
    <t xml:space="preserve">VPN and Cisco maintenance </t>
  </si>
  <si>
    <t xml:space="preserve">Cisco Pix Firewall Hardware and Maintenance </t>
  </si>
  <si>
    <t>Maintenance of Sims Software</t>
  </si>
  <si>
    <t>Quotation transferred from Procurement to Pete Townsend on the 15/08/08.  Contract extension confirmed by Pete on 11/11/08.</t>
  </si>
  <si>
    <t>=OR(H111=AF111,I111=AF111,J111=AF111,K111=AF111,M111=AF111,U111=AF111,V111=AF111)</t>
  </si>
  <si>
    <t>AA115</t>
  </si>
  <si>
    <t>=OR(H115=AF115,I115=AF115,J115=AF115,K115=AF115,M115=AF115,U115=AF115,V115=AF115)</t>
  </si>
  <si>
    <t>AA117</t>
  </si>
  <si>
    <t>=OR(H117=AF117,I117=AF117,J117=AF117,K117=AF117,M117=AF117,U117=AF117,V117=AF117)</t>
  </si>
  <si>
    <t>AA118</t>
  </si>
  <si>
    <t>=OR(H118=AF118,I118=AF118,J118=AF118,K118=AF118,M118=AF118,U118=AF118,V118=AF118)</t>
  </si>
  <si>
    <t>AA119</t>
  </si>
  <si>
    <t>=OR(H119=AF119,I119=AF119,J119=AF119,K119=AF119,M119=AF119,U119=AF119,V119=AF119)</t>
  </si>
  <si>
    <t>AA121</t>
  </si>
  <si>
    <t>Strategic Housing Market Assessment, Needs &amp; Demand Study</t>
  </si>
  <si>
    <t>ARC 4</t>
  </si>
  <si>
    <t>Room 3.31</t>
  </si>
  <si>
    <t>Information Communication Technology</t>
  </si>
  <si>
    <t>Legal Services</t>
  </si>
  <si>
    <t>Leisure Services</t>
  </si>
  <si>
    <t>Mail Services</t>
  </si>
  <si>
    <t>Medical</t>
  </si>
  <si>
    <t>Peter Rawson</t>
  </si>
  <si>
    <t>Ashton Market Hall Rebuilding</t>
  </si>
  <si>
    <t>Laing O'Rourke</t>
  </si>
  <si>
    <t>=OR(H843=AF843,I843=AF843,J843=AF843,K843=AF843,M843=AF843,U843=AF843,V843=AF843)</t>
  </si>
  <si>
    <t>AA844</t>
  </si>
  <si>
    <t>=OR(H844=AF844,I844=AF844,J844=AF844,K844=AF844,M844=AF844,U844=AF844,V844=AF844)</t>
  </si>
  <si>
    <t>AA845</t>
  </si>
  <si>
    <t>=OR(H845=AF845,I845=AF845,J845=AF845,K845=AF845,M845=AF845,U845=AF845,V845=AF845)</t>
  </si>
  <si>
    <t>AA846</t>
  </si>
  <si>
    <t>=OR(H846=AF846,I846=AF846,J846=AF846,K846=AF846,M846=AF846,U846=AF846,V846=AF846)</t>
  </si>
  <si>
    <t>AA847</t>
  </si>
  <si>
    <t>Accountancy - Pensions</t>
  </si>
  <si>
    <t>Accountancy and Treasury Management</t>
  </si>
  <si>
    <t>Adult Services - Learning Disabilities, Mental Health and Physical Disabilities</t>
  </si>
  <si>
    <t>Economy and Environmental Services</t>
  </si>
  <si>
    <t>Exchequer</t>
  </si>
  <si>
    <t>=OR(H327=AF326,I327=AF326,J327=AF326,K327=AF326,L327=AF326,M327=AF326,N327=AF326,O327=AF326)</t>
  </si>
  <si>
    <t>AA341</t>
  </si>
  <si>
    <t>=OR(H341=AF340,I341=AF340,J341=AF340,K341=AF340,L341=AF340,M341=AF340,N341=AF340,O341=AF340)</t>
  </si>
  <si>
    <t>AA342</t>
  </si>
  <si>
    <t>=OR(H342=AF341,I342=AF341,J342=AF341,K342=AF341,L342=AF341,M342=AF341,N342=AF341,O342=AF341)</t>
  </si>
  <si>
    <t>AA345</t>
  </si>
  <si>
    <t>=OR(H345=AF344,I345=AF344,J345=AF344,K345=AF344,L345=AF344,M345=AF344,N345=AF344,O345=AF344)</t>
  </si>
  <si>
    <t>AA363</t>
  </si>
  <si>
    <t>I50</t>
  </si>
  <si>
    <t>A51</t>
  </si>
  <si>
    <t>B51</t>
  </si>
  <si>
    <t>C51</t>
  </si>
  <si>
    <t>D51</t>
  </si>
  <si>
    <t>E51</t>
  </si>
  <si>
    <t>F51</t>
  </si>
  <si>
    <t>G51</t>
  </si>
  <si>
    <t>H51</t>
  </si>
  <si>
    <t>I51</t>
  </si>
  <si>
    <t>A52</t>
  </si>
  <si>
    <t>B52</t>
  </si>
  <si>
    <t>C52</t>
  </si>
  <si>
    <t>D52</t>
  </si>
  <si>
    <t>E52</t>
  </si>
  <si>
    <t>F52</t>
  </si>
  <si>
    <t>G52</t>
  </si>
  <si>
    <t>A53</t>
  </si>
  <si>
    <t>B53</t>
  </si>
  <si>
    <t>C53</t>
  </si>
  <si>
    <t>D53</t>
  </si>
  <si>
    <t>E53</t>
  </si>
  <si>
    <t>F53</t>
  </si>
  <si>
    <t>G53</t>
  </si>
  <si>
    <t>H53</t>
  </si>
  <si>
    <t>I53</t>
  </si>
  <si>
    <t>A54</t>
  </si>
  <si>
    <t>B54</t>
  </si>
  <si>
    <t>C54</t>
  </si>
  <si>
    <t>D54</t>
  </si>
  <si>
    <t>E54</t>
  </si>
  <si>
    <t>F54</t>
  </si>
  <si>
    <t>G54</t>
  </si>
  <si>
    <t>H54</t>
  </si>
  <si>
    <t>I54</t>
  </si>
  <si>
    <t>A55</t>
  </si>
  <si>
    <t>B55</t>
  </si>
  <si>
    <t>C55</t>
  </si>
  <si>
    <t>D55</t>
  </si>
  <si>
    <t>E55</t>
  </si>
  <si>
    <t>F55</t>
  </si>
  <si>
    <t>G55</t>
  </si>
  <si>
    <t>H55</t>
  </si>
  <si>
    <t>I55</t>
  </si>
  <si>
    <t>A56</t>
  </si>
  <si>
    <t>B56</t>
  </si>
  <si>
    <t>C56</t>
  </si>
  <si>
    <t>D56</t>
  </si>
  <si>
    <t>E56</t>
  </si>
  <si>
    <t>F56</t>
  </si>
  <si>
    <t>G56</t>
  </si>
  <si>
    <t>H56</t>
  </si>
  <si>
    <t>I56</t>
  </si>
  <si>
    <t>A57</t>
  </si>
  <si>
    <t>B57</t>
  </si>
  <si>
    <t>C57</t>
  </si>
  <si>
    <t>D57</t>
  </si>
  <si>
    <t>E57</t>
  </si>
  <si>
    <t>F57</t>
  </si>
  <si>
    <t>G57</t>
  </si>
  <si>
    <t>A58</t>
  </si>
  <si>
    <t>B58</t>
  </si>
  <si>
    <t>C58</t>
  </si>
  <si>
    <t>D58</t>
  </si>
  <si>
    <t>E58</t>
  </si>
  <si>
    <t>F58</t>
  </si>
  <si>
    <t>G58</t>
  </si>
  <si>
    <t>=OR(H223=AF222,I223=AF222,J223=AF222,K223=AF222,L223=AF222,M223=AF222,N223=AF222,O223=AF222)</t>
  </si>
  <si>
    <t>AA224</t>
  </si>
  <si>
    <t>=OR(H128=AF128,I128=AF128,J128=AF128,K128=AF128,M128=AF128,U128=AF128,V128=AF128)</t>
  </si>
  <si>
    <t>AA130</t>
  </si>
  <si>
    <t>=OR(H770=AF769,I770=AF769,J770=AF769,K770=AF769,L770=AF769,M770=AF769,N770=AF769,O770=AF769)</t>
  </si>
  <si>
    <t>AA776</t>
  </si>
  <si>
    <t>=OR(H776=AF775,I776=AF775,J776=AF775,K776=AF775,L776=AF775,M776=AF775,N776=AF775,O776=AF775)</t>
  </si>
  <si>
    <t>AA780</t>
  </si>
  <si>
    <t>=OR(H780=AF779,I780=AF779,J780=AF779,K780=AF779,L780=AF779,M780=AF779,N780=AF779,O780=AF779)</t>
  </si>
  <si>
    <t>AA784</t>
  </si>
  <si>
    <t>Inspection of New WC Facilities, Victoria House, Altrincham</t>
  </si>
  <si>
    <t>Quotation for 4.8m Oregon Trailer</t>
  </si>
  <si>
    <t>=OR(H1144=AF1143,I1144=AF1143,J1144=AF1143,K1144=AF1143,L1144=AF1143,M1144=AF1143,N1144=AF1143,O1144=AF1143)</t>
  </si>
  <si>
    <t>=OR(H522=AF522,I522=AF522,J522=AF522,K522=AF522,M522=AF522,U522=AF522,V522=AF522)</t>
  </si>
  <si>
    <t>AA523</t>
  </si>
  <si>
    <t>=OR(H523=AF523,I523=AF523,J523=AF523,K523=AF523,M523=AF523,U523=AF523,V523=AF523)</t>
  </si>
  <si>
    <t>AA524</t>
  </si>
  <si>
    <t>=OR(H524=AF524,I524=AF524,J524=AF524,K524=AF524,M524=AF524,U524=AF524,V524=AF524)</t>
  </si>
  <si>
    <t>AA525</t>
  </si>
  <si>
    <t>=OR(H525=AF525,I525=AF525,J525=AF525,K525=AF525,M525=AF525,U525=AF525,V525=AF525)</t>
  </si>
  <si>
    <t>AA526</t>
  </si>
  <si>
    <t>=OR(H526=AF526,I526=AF526,J526=AF526,K526=AF526,M526=AF526,U526=AF526,V526=AF526)</t>
  </si>
  <si>
    <t>AA527</t>
  </si>
  <si>
    <t>=OR(H284=AF284,I284=AF284,J284=AF284,K284=AF284,M284=AF284,U284=AF284,V284=AF284)</t>
  </si>
  <si>
    <t>AA285</t>
  </si>
  <si>
    <t>=OR(H285=AF285,I285=AF285,J285=AF285,K285=AF285,M285=AF285,U285=AF285,V285=AF285)</t>
  </si>
  <si>
    <t>AA286</t>
  </si>
  <si>
    <t>Extension to the Bowling Pavilion, West End Park</t>
  </si>
  <si>
    <t xml:space="preserve">Specialist footpath markings for school routes </t>
  </si>
  <si>
    <t>Highway Safety Systems</t>
  </si>
  <si>
    <t>Consultancy/ training</t>
  </si>
  <si>
    <t>S Dickinson</t>
  </si>
  <si>
    <t>Specialist Child Cycle training</t>
  </si>
  <si>
    <t>Business Accelerator Groth Programme (fuded through ERDF)</t>
  </si>
  <si>
    <t>Tameside Business Family</t>
  </si>
  <si>
    <t>Economic Services</t>
  </si>
  <si>
    <t>TMBC</t>
  </si>
  <si>
    <t>=OR(H1065=AF1065,I1065=AF1065,J1065=AF1065,K1065=AF1065,M1065=AF1065,U1065=AF1065,V1065=AF1065)</t>
  </si>
  <si>
    <t>AA1067</t>
  </si>
  <si>
    <t>=OR(H1067=AF1067,I1067=AF1067,J1067=AF1067,K1067=AF1067,M1067=AF1067,U1067=AF1067,V1067=AF1067)</t>
  </si>
  <si>
    <t>AA1069</t>
  </si>
  <si>
    <t>=OR(H920=AF920,I920=AF920,J920=AF920,K920=AF920,M920=AF920,U920=AF920,V920=AF920)</t>
  </si>
  <si>
    <t>=OR(H920=AF919,I920=AF919,J920=AF919,K920=AF919,L920=AF919,M920=AF919,N920=AF919,O920=AF919)</t>
  </si>
  <si>
    <t>AA921</t>
  </si>
  <si>
    <t>=OR(H921=AF921,I921=AF921,J921=AF921,K921=AF921,M921=AF921,U921=AF921,V921=AF921)</t>
  </si>
  <si>
    <t>AA922</t>
  </si>
  <si>
    <t>=OR(H922=AF922,I922=AF922,J922=AF922,K922=AF922,M922=AF922,U922=AF922,V922=AF922)</t>
  </si>
  <si>
    <t>1136:1136</t>
  </si>
  <si>
    <t>I594</t>
  </si>
  <si>
    <t>449:449</t>
  </si>
  <si>
    <t>A449</t>
  </si>
  <si>
    <t>B449</t>
  </si>
  <si>
    <t>C449</t>
  </si>
  <si>
    <t>D449</t>
  </si>
  <si>
    <t>The history ends with the changes saved on 28/05/2009 at 10:34.</t>
  </si>
  <si>
    <t>Interpretation of Weather Station Information</t>
  </si>
  <si>
    <t>Vaisala</t>
  </si>
  <si>
    <t>=OR(H149=AF149,I149=AF149,J149=AF149,K149=AF149,M149=AF149,U149=AF149,V149=AF149)</t>
  </si>
  <si>
    <t>AA150</t>
  </si>
  <si>
    <t>=OR(H150=AF150,I150=AF150,J150=AF150,K150=AF150,M150=AF150,U150=AF150,V150=AF150)</t>
  </si>
  <si>
    <t>AA151</t>
  </si>
  <si>
    <t>=OR(H151=AF151,I151=AF151,J151=AF151,K151=AF151,M151=AF151,U151=AF151,V151=AF151)</t>
  </si>
  <si>
    <t>AA152</t>
  </si>
  <si>
    <t>=OR(H152=AF152,I152=AF152,J152=AF152,K152=AF152,M152=AF152,U152=AF152,V152=AF152)</t>
  </si>
  <si>
    <t>AA155</t>
  </si>
  <si>
    <t>=OR(H155=AF155,I155=AF155,J155=AF155,K155=AF155,M155=AF155,U155=AF155,V155=AF155)</t>
  </si>
  <si>
    <t>AA156</t>
  </si>
  <si>
    <t>=OR(H156=AF156,I156=AF156,J156=AF156,K156=AF156,M156=AF156,U156=AF156,V156=AF156)</t>
  </si>
  <si>
    <t>AA157</t>
  </si>
  <si>
    <t>=OR(H898=AF897,I898=AF897,J898=AF897,K898=AF897,L898=AF897,M898=AF897,N898=AF897,O898=AF897)</t>
  </si>
  <si>
    <t>AA899</t>
  </si>
  <si>
    <t>=OR(H899=AF898,I899=AF898,J899=AF898,K899=AF898,L899=AF898,M899=AF898,N899=AF898,O899=AF898)</t>
  </si>
  <si>
    <t>AA900</t>
  </si>
  <si>
    <t>=OR(H900=AF899,I900=AF899,J900=AF899,K900=AF899,L900=AF899,M900=AF899,N900=AF899,O900=AF899)</t>
  </si>
  <si>
    <t>AA901</t>
  </si>
  <si>
    <t>=OR(H901=AF900,I901=AF900,J901=AF900,K901=AF900,L901=AF900,M901=AF900,N901=AF900,O901=AF900)</t>
  </si>
  <si>
    <t>AA902</t>
  </si>
  <si>
    <t>=OR(H902=AF901,I902=AF901,J902=AF901,K902=AF901,L902=AF901,M902=AF901,N902=AF901,O902=AF901)</t>
  </si>
  <si>
    <t>AA903</t>
  </si>
  <si>
    <t>G3</t>
  </si>
  <si>
    <t>H3</t>
  </si>
  <si>
    <t>I3</t>
  </si>
  <si>
    <t>A4</t>
  </si>
  <si>
    <t>B4</t>
  </si>
  <si>
    <t>C4</t>
  </si>
  <si>
    <t>D4</t>
  </si>
  <si>
    <t>E4</t>
  </si>
  <si>
    <t>F4</t>
  </si>
  <si>
    <t>G4</t>
  </si>
  <si>
    <t>H4</t>
  </si>
  <si>
    <t>I4</t>
  </si>
  <si>
    <t>A5</t>
  </si>
  <si>
    <t>B5</t>
  </si>
  <si>
    <t>C5</t>
  </si>
  <si>
    <t>D5</t>
  </si>
  <si>
    <t>E5</t>
  </si>
  <si>
    <t>F5</t>
  </si>
  <si>
    <t>G5</t>
  </si>
  <si>
    <t>H5</t>
  </si>
  <si>
    <t>I5</t>
  </si>
  <si>
    <t>A6</t>
  </si>
  <si>
    <t>B6</t>
  </si>
  <si>
    <t>C6</t>
  </si>
  <si>
    <t>D6</t>
  </si>
  <si>
    <t>E6</t>
  </si>
  <si>
    <t>F6</t>
  </si>
  <si>
    <t>G6</t>
  </si>
  <si>
    <t>H6</t>
  </si>
  <si>
    <t>I6</t>
  </si>
  <si>
    <t>A7</t>
  </si>
  <si>
    <t>B7</t>
  </si>
  <si>
    <t>C7</t>
  </si>
  <si>
    <t>D7</t>
  </si>
  <si>
    <t>E7</t>
  </si>
  <si>
    <t>F7</t>
  </si>
  <si>
    <t>G7</t>
  </si>
  <si>
    <t>H7</t>
  </si>
  <si>
    <t>EMC Environment Engineering (51874)</t>
  </si>
  <si>
    <t>Enforce Technology (74594)</t>
  </si>
  <si>
    <t>English Churches Housing Group (1843, 1844, 54078, 54079, 61112, 61495, 69334, 69401, 80127)</t>
  </si>
  <si>
    <t>Entec (54083, 78821)</t>
  </si>
  <si>
    <t>Eric Wright (79153, 79363)</t>
  </si>
  <si>
    <t>Evergreen Florists (61422)</t>
  </si>
  <si>
    <t>Tina Wills</t>
  </si>
  <si>
    <t>Supply of Training to Young Offender - Motorcycle Mechanicing</t>
  </si>
  <si>
    <t>Martin Wheels</t>
  </si>
  <si>
    <t>Ashton Young Peoples Centre</t>
  </si>
  <si>
    <t>Waiver Report to allow more expenditure with Tribal following its expiry.</t>
  </si>
  <si>
    <t>=OR(H642=AF642,I642=AF642,J642=AF642,K642=AF642,M642=AF642,U642=AF642,V642=AF642)</t>
  </si>
  <si>
    <t>AA643</t>
  </si>
  <si>
    <t>=OR(H643=AF643,I643=AF643,J643=AF643,K643=AF643,M643=AF643,U643=AF643,V643=AF643)</t>
  </si>
  <si>
    <t>AA644</t>
  </si>
  <si>
    <t>=OR(H644=AF644,I644=AF644,J644=AF644,K644=AF644,M644=AF644,U644=AF644,V644=AF644)</t>
  </si>
  <si>
    <t>AA646</t>
  </si>
  <si>
    <t>=OR(H646=AF646,I646=AF646,J646=AF646,K646=AF646,M646=AF646,U646=AF646,V646=AF646)</t>
  </si>
  <si>
    <t>AA648</t>
  </si>
  <si>
    <t>=OR(H648=AF648,I648=AF648,J648=AF648,K648=AF648,M648=AF648,U648=AF648,V648=AF648)</t>
  </si>
  <si>
    <t>AA650</t>
  </si>
  <si>
    <t>=OR(H650=AF650,I650=AF650,J650=AF650,K650=AF650,M650=AF650,U650=AF650,V650=AF650)</t>
  </si>
  <si>
    <t>AA654</t>
  </si>
  <si>
    <t>J1014</t>
  </si>
  <si>
    <t>K1014</t>
  </si>
  <si>
    <t>L1014</t>
  </si>
  <si>
    <t>P978</t>
  </si>
  <si>
    <t>1145:1145</t>
  </si>
  <si>
    <t>I599</t>
  </si>
  <si>
    <t>453:453</t>
  </si>
  <si>
    <t>A453</t>
  </si>
  <si>
    <t>B453</t>
  </si>
  <si>
    <t>C453</t>
  </si>
  <si>
    <t>D453</t>
  </si>
  <si>
    <t>1507:1507</t>
  </si>
  <si>
    <t>Worksheet Insert</t>
  </si>
  <si>
    <t>Sheet1</t>
  </si>
  <si>
    <t>A1</t>
  </si>
  <si>
    <t>B1</t>
  </si>
  <si>
    <t>C1</t>
  </si>
  <si>
    <t>D1</t>
  </si>
  <si>
    <t>E1</t>
  </si>
  <si>
    <t>F1</t>
  </si>
  <si>
    <t>G1</t>
  </si>
  <si>
    <t>H1</t>
  </si>
  <si>
    <t>I1</t>
  </si>
  <si>
    <t>J1</t>
  </si>
  <si>
    <t>K1</t>
  </si>
  <si>
    <t>A2</t>
  </si>
  <si>
    <t>B2</t>
  </si>
  <si>
    <t>C2</t>
  </si>
  <si>
    <t>D2</t>
  </si>
  <si>
    <t>E2</t>
  </si>
  <si>
    <t>F2</t>
  </si>
  <si>
    <t>=OR(H1054=AF1053,I1054=AF1053,J1054=AF1053,K1054=AF1053,L1054=AF1053,M1054=AF1053,N1054=AF1053,O1054=AF1053)</t>
  </si>
  <si>
    <t>AA1059</t>
  </si>
  <si>
    <t>=OR(H1059=AF1058,I1059=AF1058,J1059=AF1058,K1059=AF1058,L1059=AF1058,M1059=AF1058,N1059=AF1058,O1059=AF1058)</t>
  </si>
  <si>
    <t>AA1062</t>
  </si>
  <si>
    <t>=OR(H1062=AF1061,I1062=AF1061,J1062=AF1061,K1062=AF1061,L1062=AF1061,M1062=AF1061,N1062=AF1061,O1062=AF1061)</t>
  </si>
  <si>
    <t>AA1064</t>
  </si>
  <si>
    <t>=OR(H1064=AF1063,I1064=AF1063,J1064=AF1063,K1064=AF1063,L1064=AF1063,M1064=AF1063,N1064=AF1063,O1064=AF1063)</t>
  </si>
  <si>
    <t>AA1066</t>
  </si>
  <si>
    <t>=OR(H182=AF181,I182=AF181,J182=AF181,K182=AF181,L182=AF181,M182=AF181,N182=AF181,O182=AF181)</t>
  </si>
  <si>
    <t>AA183</t>
  </si>
  <si>
    <t>Surfacing Works for Droylsden Cemetery, Hollingworth Primary School, Longdendale High School</t>
  </si>
  <si>
    <t>Temporary Market Hall - Pre-Fabricated Buildings</t>
  </si>
  <si>
    <t>Temporary Market Hall - Fitting Out</t>
  </si>
  <si>
    <t>Temporary Market Hall - Ramps</t>
  </si>
  <si>
    <t>Ashton Swimming Pool Asbestos Removal</t>
  </si>
  <si>
    <t>AGMA Hub</t>
  </si>
  <si>
    <t>=OR(H986=AF985,I986=AF985,J986=AF985,K986=AF985,L986=AF985,M986=AF985,N986=AF985,O986=AF985)</t>
  </si>
  <si>
    <t>AA987</t>
  </si>
  <si>
    <t>=OR(H987=AF986,I987=AF986,J987=AF986,K987=AF986,L987=AF986,M987=AF986,N987=AF986,O987=AF986)</t>
  </si>
  <si>
    <t>AA988</t>
  </si>
  <si>
    <t>=OR(H988=AF987,I988=AF987,J988=AF987,K988=AF987,L988=AF987,M988=AF987,N988=AF987,O988=AF987)</t>
  </si>
  <si>
    <t>Heating Oil (Gas Oil)</t>
  </si>
  <si>
    <t>Street Lighting Ducting</t>
  </si>
  <si>
    <t>Street Lighting Columns</t>
  </si>
  <si>
    <t>Street Lighting Lanterns</t>
  </si>
  <si>
    <t>Street Lighting Control Gear</t>
  </si>
  <si>
    <t>Street Lighting Photocells</t>
  </si>
  <si>
    <t>Street Lighting Photocells and Sockets</t>
  </si>
  <si>
    <t>Street Lighting Fuses</t>
  </si>
  <si>
    <t>Environmental Services</t>
  </si>
  <si>
    <t>=OR(H544=AF543,I544=AF543,J544=AF543,K544=AF543,L544=AF543,M544=AF543,N544=AF543,O544=AF543)</t>
  </si>
  <si>
    <t>AA546</t>
  </si>
  <si>
    <t>=OR(H546=AF545,I546=AF545,J546=AF545,K546=AF545,L546=AF545,M546=AF545,N546=AF545,O546=AF545)</t>
  </si>
  <si>
    <t>AA549</t>
  </si>
  <si>
    <t>=OR(H549=AF548,I549=AF548,J549=AF548,K549=AF548,L549=AF548,M549=AF548,N549=AF548,O549=AF548)</t>
  </si>
  <si>
    <t>AA553</t>
  </si>
  <si>
    <t>=OR(H553=AF552,I553=AF552,J553=AF552,K553=AF552,L553=AF552,M553=AF552,N553=AF552,O553=AF552)</t>
  </si>
  <si>
    <t>AA555</t>
  </si>
  <si>
    <t>=OR(H555=AF554,I555=AF554,J555=AF554,K555=AF554,L555=AF554,M555=AF554,N555=AF554,O555=AF554)</t>
  </si>
  <si>
    <t>AA556</t>
  </si>
  <si>
    <t>=OR(H556=AF555,I556=AF555,J556=AF555,K556=AF555,L556=AF555,M556=AF555,N556=AF555,O556=AF555)</t>
  </si>
  <si>
    <t>Etherow Centre Internal refurbishment</t>
  </si>
  <si>
    <t xml:space="preserve">E.Smith &amp; Son </t>
  </si>
  <si>
    <t>Roughtown Community Centre roof works</t>
  </si>
  <si>
    <t>Young &amp; Co</t>
  </si>
  <si>
    <t>Denton Library Structural (Roof) Repairs</t>
  </si>
  <si>
    <t>Fernhill Building Projects</t>
  </si>
  <si>
    <t xml:space="preserve">Droylsden Cemetary - Formation of waiting room </t>
  </si>
  <si>
    <t>Broadoak Community Centre - formation of police post</t>
  </si>
  <si>
    <t>RBC (Manchester) Limited</t>
  </si>
  <si>
    <t>Revision to £1285 per annum (JM - March 2010)</t>
  </si>
  <si>
    <t>Mitel 3300 CX (Audenshaw Library)</t>
  </si>
  <si>
    <t>Azzuri Communications</t>
  </si>
  <si>
    <t>Mitel 3300 CX (Rydal House, Hyde)</t>
  </si>
  <si>
    <t>Mitel 3300 MX (Clarence Arcade)</t>
  </si>
  <si>
    <t>Mitel 3300 MX (TAC)</t>
  </si>
  <si>
    <t>A V Protection McAfee Tops</t>
  </si>
  <si>
    <t>Infortrend 12 Bay U320 SATA 11</t>
  </si>
  <si>
    <t xml:space="preserve">Eonstor 16 bay </t>
  </si>
  <si>
    <t xml:space="preserve">SCS1toSCS1 Subsystem, 3U 16 Bays Single </t>
  </si>
  <si>
    <t>Vmware Virtual Centre Infrastructure Enterprise</t>
  </si>
  <si>
    <t>SunFire 280R Server</t>
  </si>
  <si>
    <t>SunFire V480,280RV240,V120,V100</t>
  </si>
  <si>
    <t>Sunfire V100 Server</t>
  </si>
  <si>
    <t>Becrypt Disk Project</t>
  </si>
  <si>
    <t>Becrypt Limited</t>
  </si>
  <si>
    <t xml:space="preserve">Boston Network </t>
  </si>
  <si>
    <t>C2C</t>
  </si>
  <si>
    <t>Archive (NAFN)</t>
  </si>
  <si>
    <t>Codeworks</t>
  </si>
  <si>
    <t>Link Runner Pro</t>
  </si>
  <si>
    <t>Hewlett Packard Ltd (9727, 11389)</t>
  </si>
  <si>
    <t>Metal Storage and Filing Cabinets</t>
  </si>
  <si>
    <t>1) Anvil Master (991, 62731),  2) FSB Supplies (61470, 63016),  3) Darcy Designs in Iron</t>
  </si>
  <si>
    <t>Butlers Treasury Management Consultants (13298)</t>
  </si>
  <si>
    <t>24 Design Ltd (16562)</t>
  </si>
  <si>
    <t>24 Design (16562)</t>
  </si>
  <si>
    <t>Asset Advantage (17292)</t>
  </si>
  <si>
    <t>Castlebrook Developments Ltd (17780)</t>
  </si>
  <si>
    <t>NWeGG Programme Management</t>
  </si>
  <si>
    <t>=OR(H55=AF54,I55=AF54,J55=AF54,K55=AF54,L55=AF54,M55=AF54,N55=AF54,O55=AF54)</t>
  </si>
  <si>
    <t>AA57</t>
  </si>
  <si>
    <t>=OR(H57=AF56,I57=AF56,J57=AF56,K57=AF56,L57=AF56,M57=AF56,N57=AF56,O57=AF56)</t>
  </si>
  <si>
    <t>AA58</t>
  </si>
  <si>
    <t>=OR(H58=AF57,I58=AF57,J58=AF57,K58=AF57,L58=AF57,M58=AF57,N58=AF57,O58=AF57)</t>
  </si>
  <si>
    <t>AA59</t>
  </si>
  <si>
    <t>=OR(H59=AF58,I59=AF58,J59=AF58,K59=AF58,L59=AF58,M59=AF58,N59=AF58,O59=AF58)</t>
  </si>
  <si>
    <t>AA61</t>
  </si>
  <si>
    <t>AA628</t>
  </si>
  <si>
    <t>=OR(H628=AF628,I628=AF628,J628=AF628,K628=AF628,M628=AF628,U628=AF628,V628=AF628)</t>
  </si>
  <si>
    <t>AA629</t>
  </si>
  <si>
    <t>=OR(H173=AF173,I173=AF173,J173=AF173,K173=AF173,M173=AF173,U173=AF173,V173=AF173)</t>
  </si>
  <si>
    <t>AA175</t>
  </si>
  <si>
    <t>=OR(H175=AF175,I175=AF175,J175=AF175,K175=AF175,M175=AF175,U175=AF175,V175=AF175)</t>
  </si>
  <si>
    <t>AA186</t>
  </si>
  <si>
    <t>=OR(H186=AF186,I186=AF186,J186=AF186,K186=AF186,M186=AF186,U186=AF186,V186=AF186)</t>
  </si>
  <si>
    <t>AA187</t>
  </si>
  <si>
    <t>=OR(H187=AF187,I187=AF187,J187=AF187,K187=AF187,M187=AF187,U187=AF187,V187=AF187)</t>
  </si>
  <si>
    <t>AA188</t>
  </si>
  <si>
    <t>=OR(H188=AF188,I188=AF188,J188=AF188,K188=AF188,M188=AF188,U188=AF188,V188=AF188)</t>
  </si>
  <si>
    <t>AA189</t>
  </si>
  <si>
    <t>=OR(H591=AF591,I591=AF591,J591=AF591,K591=AF591,M591=AF591,U591=AF591,V591=AF591)</t>
  </si>
  <si>
    <t>AA592</t>
  </si>
  <si>
    <t>=OR(H975=AF975,I975=AF975,J975=AF975,K975=AF975,M975=AF975,U975=AF975,V975=AF975)</t>
  </si>
  <si>
    <t>=OR(H505=AF505,I505=AF505,J505=AF505,K505=AF505,M505=AF505,U505=AF505,V505=AF505)</t>
  </si>
  <si>
    <t>AA506</t>
  </si>
  <si>
    <t>=OR(H506=AF506,I506=AF506,J506=AF506,K506=AF506,M506=AF506,U506=AF506,V506=AF506)</t>
  </si>
  <si>
    <t>AA507</t>
  </si>
  <si>
    <t>=OR(H217=AF216,I217=AF216,J217=AF216,K217=AF216,L217=AF216,M217=AF216,N217=AF216,O217=AF216)</t>
  </si>
  <si>
    <t>AA221</t>
  </si>
  <si>
    <t>=OR(H221=AF221,I221=AF221,J221=AF221,K221=AF221,M221=AF221,U221=AF221,V221=AF221)</t>
  </si>
  <si>
    <t>AA227</t>
  </si>
  <si>
    <t>CTS Ltd (53207, 53590, 67349, 69764)</t>
  </si>
  <si>
    <t>D H Welton (18118, 71867)</t>
  </si>
  <si>
    <t>D.C.T. Civil Engineering Ltd (62912)</t>
  </si>
  <si>
    <t>Employment of Civil, Highway and Structural Engineering Consultants for various works and services. Term/Framework Contracts</t>
  </si>
  <si>
    <t>No usage on this contract according to Agresso 20/06/08.  Sandra Whitehead confirmed that there is no requirement for this contract in Tameside 08/01/09</t>
  </si>
  <si>
    <t>Contract spend extracted from T510 ITT documents, estimated requirements wef 01/02/08. Contract expired, ICT will now recruit staff.</t>
  </si>
  <si>
    <t>Express Electrical Distributors (69063, 72825)</t>
  </si>
  <si>
    <t>Fairway Co-operating Systems Ltd (1920, 61804, 62182, 73646)</t>
  </si>
  <si>
    <t>Fairways Landscapes (61820, 62826)</t>
  </si>
  <si>
    <t>Findel Education Ltd (17985, 61063, 69501)</t>
  </si>
  <si>
    <t>Firehawk (FD) Ltd (59559)</t>
  </si>
  <si>
    <t>Fishwick Services Ltd (62756)</t>
  </si>
  <si>
    <t>Flowfoods Ltd (62184)</t>
  </si>
  <si>
    <t>=OR(H502=AF501,I502=AF501,J502=AF501,K502=AF501,L502=AF501,M502=AF501,N502=AF501,O502=AF501)</t>
  </si>
  <si>
    <t>AA530</t>
  </si>
  <si>
    <t>Childcare Vouchers</t>
  </si>
  <si>
    <t>Self financing scheme - small residual saving</t>
  </si>
  <si>
    <t>OHS</t>
  </si>
  <si>
    <t>=OR(H543=AF542,I543=AF542,J543=AF542,K543=AF542,L543=AF542,M543=AF542,N543=AF542,O543=AF542)</t>
  </si>
  <si>
    <t>AA544</t>
  </si>
  <si>
    <t>=OR(H382=AF381,I382=AF381,J382=AF381,K382=AF381,L382=AF381,M382=AF381,N382=AF381,O382=AF381)</t>
  </si>
  <si>
    <t>AA385</t>
  </si>
  <si>
    <t>=OR(H470=AF470,I470=AF470,J470=AF470,K470=AF470,M470=AF470,U470=AF470,V470=AF470)</t>
  </si>
  <si>
    <t>AA471</t>
  </si>
  <si>
    <t>=OR(H471=AF471,I471=AF471,J471=AF471,K471=AF471,M471=AF471,U471=AF471,V471=AF471)</t>
  </si>
  <si>
    <t>AA472</t>
  </si>
  <si>
    <t>=OR(H472=AF472,I472=AF472,J472=AF472,K472=AF472,M472=AF472,U472=AF472,V472=AF472)</t>
  </si>
  <si>
    <t>AA473</t>
  </si>
  <si>
    <t>=OR(H234=AF233,I234=AF233,J234=AF233,K234=AF233,L234=AF233,M234=AF233,N234=AF233,O234=AF233)</t>
  </si>
  <si>
    <t>AA235</t>
  </si>
  <si>
    <t>=OR(H235=AF234,I235=AF234,J235=AF234,K235=AF234,L235=AF234,M235=AF234,N235=AF234,O235=AF234)</t>
  </si>
  <si>
    <t>AA243</t>
  </si>
  <si>
    <t>Terminated</t>
  </si>
  <si>
    <t>Lyndsey Whiteside/Toby Wood</t>
  </si>
  <si>
    <t>TSSP1</t>
  </si>
  <si>
    <t>The supply and delivery of bespoke sports equipment bags and accompanying resource cards for key stage 1 pupils.</t>
  </si>
  <si>
    <t>Davies Sports</t>
  </si>
  <si>
    <t>1) Till &amp; Whitehead Limited. (61552)  2) MAC Building Products Limited (10234)</t>
  </si>
  <si>
    <t>1) Till &amp; Whitehead. (61552) 2) Arco Manchester Limited (51, 61466)</t>
  </si>
  <si>
    <t>1) Tofco Limited, (61323)  2) Technical Support and Supplies Limited, (62588)  3) Charles Endirect.</t>
  </si>
  <si>
    <t>1) Whitaker &amp; Sawyer (Brushes) Limited. (69554) 2) Teknos UK Limited.  3) Baron Brothers. (75657)  4) Kalon Decorative Products.  5) Akzo Nobel Decorative Coatings.(59098)</t>
  </si>
  <si>
    <t>Parochial Primary School Extensions and Alterations</t>
  </si>
  <si>
    <t>Livingstone Primary  School Extensions and Alterations</t>
  </si>
  <si>
    <t>Godley Primary School Extension to Hall</t>
  </si>
  <si>
    <t>Heyrod Communications</t>
  </si>
  <si>
    <t>-</t>
  </si>
  <si>
    <t>Paul Meredith</t>
  </si>
  <si>
    <t>Ladysmith Cricket Pavilion - Fire Damage Repairs</t>
  </si>
  <si>
    <t>Carne Construction</t>
  </si>
  <si>
    <t>Haughton Green Library New Boiler &amp; Heating Improvements</t>
  </si>
  <si>
    <t>David Farrington</t>
  </si>
  <si>
    <t>Alan Mechanical</t>
  </si>
  <si>
    <t>Broadoak Primary School Boiler Replacement</t>
  </si>
  <si>
    <t>Buckton Vale Primary New Boiler</t>
  </si>
  <si>
    <t>Dane Bank Primary New Boiler</t>
  </si>
  <si>
    <t>Dowson Primary New Boiler</t>
  </si>
  <si>
    <t>Dowson Bank Primary New Boiler</t>
  </si>
  <si>
    <t>Conversion of Classroom to Production Kitchen at Manchester Road School</t>
  </si>
  <si>
    <t>Signature Signs</t>
  </si>
  <si>
    <t>Melling</t>
  </si>
  <si>
    <t/>
  </si>
  <si>
    <t>=OR(H570=AF569,I570=AF569,J570=AF569,K570=AF569,L570=AF569,M570=AF569,N570=AF569,O570=AF569)</t>
  </si>
  <si>
    <t>=OR(H570=AF570,I570=AF570,J570=AF570,K570=AF570,M570=AF570,U570=AF570,V570=AF570)</t>
  </si>
  <si>
    <t>AA571</t>
  </si>
  <si>
    <t>=OR(H571=AF570,I571=AF570,J571=AF570,K571=AF570,L571=AF570,M571=AF570,N571=AF570,O571=AF570)</t>
  </si>
  <si>
    <t>AA576</t>
  </si>
  <si>
    <t>=OR(H576=AF575,I576=AF575,J576=AF575,K576=AF575,L576=AF575,M576=AF575,N576=AF575,O576=AF575)</t>
  </si>
  <si>
    <t>AA582</t>
  </si>
  <si>
    <t>=OR(H582=AF581,I582=AF581,J582=AF581,K582=AF581,L582=AF581,M582=AF581,N582=AF581,O582=AF581)</t>
  </si>
  <si>
    <t>AA583</t>
  </si>
  <si>
    <t>=OR(H583=AF582,I583=AF582,J583=AF582,K583=AF582,L583=AF582,M583=AF582,N583=AF582,O583=AF582)</t>
  </si>
  <si>
    <t>=OR(H583=AF581,I583=AF581,J583=AF581,K583=AF581,L583=AF581,M583=AF581,N583=AF581,O583=AF581)</t>
  </si>
  <si>
    <t>AA587</t>
  </si>
  <si>
    <t>=OR(H587=AF586,I587=AF586,J587=AF586,K587=AF586,L587=AF586,M587=AF586,N587=AF586,O587=AF586)</t>
  </si>
  <si>
    <t>AA588</t>
  </si>
  <si>
    <t>=OR(H100=AF99,I100=AF99,J100=AF99,K100=AF99,L100=AF99,M100=AF99,N100=AF99,O100=AF99)</t>
  </si>
  <si>
    <t>AA101</t>
  </si>
  <si>
    <t>=OR(H101=AF100,I101=AF100,J101=AF100,K101=AF100,L101=AF100,M101=AF100,N101=AF100,O101=AF100)</t>
  </si>
  <si>
    <t>AA102</t>
  </si>
  <si>
    <t>=OR(H751=AF750,I751=AF750,J751=AF750,K751=AF750,L751=AF750,M751=AF750,N751=AF750,O751=AF750)</t>
  </si>
  <si>
    <t>AA758</t>
  </si>
  <si>
    <t xml:space="preserve">Shared Care Pharmacy Worker </t>
  </si>
  <si>
    <t xml:space="preserve">PCT </t>
  </si>
  <si>
    <t>=OR(H540=AF539,I540=AF539,J540=AF539,K540=AF539,L540=AF539,M540=AF539,N540=AF539,O540=AF539)</t>
  </si>
  <si>
    <t>AA541</t>
  </si>
  <si>
    <t>=OR(H541=AF540,I541=AF540,J541=AF540,K541=AF540,L541=AF540,M541=AF540,N541=AF540,O541=AF540)</t>
  </si>
  <si>
    <t>AA542</t>
  </si>
  <si>
    <t>=OR(H542=AF541,I542=AF541,J542=AF541,K542=AF541,L542=AF541,M542=AF541,N542=AF541,O542=AF541)</t>
  </si>
  <si>
    <t>AA543</t>
  </si>
  <si>
    <t>BT Business Network License</t>
  </si>
  <si>
    <t>11 Virex Perpetual Plus Licences</t>
  </si>
  <si>
    <t xml:space="preserve">Altiris Development Solutions </t>
  </si>
  <si>
    <t>=OR(H98=AF97,I98=AF97,J98=AF97,K98=AF97,L98=AF97,M98=AF97,N98=AF97,O98=AF97)</t>
  </si>
  <si>
    <t>AA99</t>
  </si>
  <si>
    <t>=OR(H99=AF98,I99=AF98,J99=AF98,K99=AF98,L99=AF98,M99=AF98,N99=AF98,O99=AF98)</t>
  </si>
  <si>
    <t>AA100</t>
  </si>
  <si>
    <t>AA799</t>
  </si>
  <si>
    <t>=OR(H799=AF799,I799=AF799,J799=AF799,K799=AF799,M799=AF799,U799=AF799,V799=AF799)</t>
  </si>
  <si>
    <t>AA801</t>
  </si>
  <si>
    <t>=OR(H801=AF801,I801=AF801,J801=AF801,K801=AF801,M801=AF801,U801=AF801,V801=AF801)</t>
  </si>
  <si>
    <t>AA802</t>
  </si>
  <si>
    <t>=OR(H802=AF802,I802=AF802,J802=AF802,K802=AF802,M802=AF802,U802=AF802,V802=AF802)</t>
  </si>
  <si>
    <t>AA803</t>
  </si>
  <si>
    <t>=OR(H803=AF803,I803=AF803,J803=AF803,K803=AF803,M803=AF803,U803=AF803,V803=AF803)</t>
  </si>
  <si>
    <t>=OR(H803=AF802,I803=AF802,J803=AF802,K803=AF802,L803=AF802,M803=AF802,N803=AF802,O803=AF802)</t>
  </si>
  <si>
    <t>AA804</t>
  </si>
  <si>
    <t>=OR(H804=AF804,I804=AF804,J804=AF804,K804=AF804,M804=AF804,U804=AF804,V804=AF804)</t>
  </si>
  <si>
    <t>=OR(H804=AF803,I804=AF803,J804=AF803,K804=AF803,L804=AF803,M804=AF803,N804=AF803,O804=AF803)</t>
  </si>
  <si>
    <t>AA805</t>
  </si>
  <si>
    <t>=OR(H805=AF805,I805=AF805,J805=AF805,K805=AF805,M805=AF805,U805=AF805,V805=AF805)</t>
  </si>
  <si>
    <t>AA806</t>
  </si>
  <si>
    <t>=OR(H35=AF34,I35=AF34,J35=AF34,K35=AF34,L35=AF34,M35=AF34,N35=AF34,O35=AF34)</t>
  </si>
  <si>
    <t>AA36</t>
  </si>
  <si>
    <t>=OR(H36=AF35,I36=AF35,J36=AF35,K36=AF35,L36=AF35,M36=AF35,N36=AF35,O36=AF35)</t>
  </si>
  <si>
    <t>AA37</t>
  </si>
  <si>
    <t>=OR(H37=AF36,I37=AF36,J37=AF36,K37=AF36,L37=AF36,M37=AF36,N37=AF36,O37=AF36)</t>
  </si>
  <si>
    <t>AA38</t>
  </si>
  <si>
    <t>=OR(H38=AF37,I38=AF37,J38=AF37,K38=AF37,L38=AF37,M38=AF37,N38=AF37,O38=AF37)</t>
  </si>
  <si>
    <t>AA39</t>
  </si>
  <si>
    <t>=OR(H39=AF38,I39=AF38,J39=AF38,K39=AF38,L39=AF38,M39=AF38,N39=AF38,O39=AF38)</t>
  </si>
  <si>
    <t>AA40</t>
  </si>
  <si>
    <t>=OR(H838=AF838,I838=AF838,J838=AF838,K838=AF838,M838=AF838,U838=AF838,V838=AF838)</t>
  </si>
  <si>
    <t>=OR(H204=AF204,I204=AF204,J204=AF204,K204=AF204,M204=AF204,U204=AF204,V204=AF204)</t>
  </si>
  <si>
    <t>AA205</t>
  </si>
  <si>
    <t>=OR(H1138=AF1138,I1138=AF1138,J1138=AF1138,K1138=AF1138,M1138=AF1138,U1138=AF1138,V1138=AF1138)</t>
  </si>
  <si>
    <t>=OR(H806=AF806,I806=AF806,J806=AF806,K806=AF806,M806=AF806,U806=AF806,V806=AF806)</t>
  </si>
  <si>
    <t>AA808</t>
  </si>
  <si>
    <t>=OR(H808=AF808,I808=AF808,J808=AF808,K808=AF808,M808=AF808,U808=AF808,V808=AF808)</t>
  </si>
  <si>
    <t>AA812</t>
  </si>
  <si>
    <t>=OR(H812=AF812,I812=AF812,J812=AF812,K812=AF812,M812=AF812,U812=AF812,V812=AF812)</t>
  </si>
  <si>
    <t>=OR(H812=AF811,I812=AF811,J812=AF811,K812=AF811,L812=AF811,M812=AF811,N812=AF811,O812=AF811)</t>
  </si>
  <si>
    <t>AA813</t>
  </si>
  <si>
    <t>=OR(H813=AF813,I813=AF813,J813=AF813,K813=AF813,M813=AF813,U813=AF813,V813=AF813)</t>
  </si>
  <si>
    <t>=OR(H813=AF812,I813=AF812,J813=AF812,K813=AF812,L813=AF812,M813=AF812,N813=AF812,O813=AF812)</t>
  </si>
  <si>
    <t>AA817</t>
  </si>
  <si>
    <t>=OR(H817=AF817,I817=AF817,J817=AF817,K817=AF817,M817=AF817,U817=AF817,V817=AF817)</t>
  </si>
  <si>
    <t>=OR(H817=AF816,I817=AF816,J817=AF816,K817=AF816,L817=AF816,M817=AF816,N817=AF816,O817=AF816)</t>
  </si>
  <si>
    <t>AA821</t>
  </si>
  <si>
    <t>=OR(H821=AF821,I821=AF821,J821=AF821,K821=AF821,M821=AF821,U821=AF821,V821=AF821)</t>
  </si>
  <si>
    <t>AA824</t>
  </si>
  <si>
    <t>=OR(H824=AF824,I824=AF824,J824=AF824,K824=AF824,M824=AF824,U824=AF824,V824=AF824)</t>
  </si>
  <si>
    <t>AA825</t>
  </si>
  <si>
    <t>=OR(H825=AF825,I825=AF825,J825=AF825,K825=AF825,M825=AF825,U825=AF825,V825=AF825)</t>
  </si>
  <si>
    <t>AA826</t>
  </si>
  <si>
    <t>=OR(H826=AF826,I826=AF826,J826=AF826,K826=AF826,M826=AF826,U826=AF826,V826=AF826)</t>
  </si>
  <si>
    <t>AA827</t>
  </si>
  <si>
    <t>Network Utilities (Systems) Ltd. (66907)</t>
  </si>
  <si>
    <t>New Charter Building Co Ltd (61950)</t>
  </si>
  <si>
    <t>New Charter Housing Trust (9008, 16005, 52490, 56980, 60254, 61949, 62405, 70861, 80008, 80009)</t>
  </si>
  <si>
    <t>Nisbet PLC (62415)</t>
  </si>
  <si>
    <t>North Eastern Electrical PLC (72028, 77511)</t>
  </si>
  <si>
    <t>North End Salvage (62410)</t>
  </si>
  <si>
    <t>North West Community Services Ltd (3160, 60268, 60970, 65872)</t>
  </si>
  <si>
    <t>Northcote Associates (63955)</t>
  </si>
  <si>
    <t>Northern Advertising (60965)</t>
  </si>
  <si>
    <t>Northern Counties Housing Association (51504, 61159, 76508, 79006, 84501, 86502)</t>
  </si>
  <si>
    <t>Northern Insulation (62735, 63021)</t>
  </si>
  <si>
    <t>Npower (396, 8902, 9054, 57040, 57041, 57042, 57043, 57044, 57045, 57046, 60277, 63415, 64376, 64900, 70556, 76214)</t>
  </si>
  <si>
    <t>Off the Record (60878)</t>
  </si>
  <si>
    <t>Oracle Corporation UK Ltd (3263)</t>
  </si>
  <si>
    <t>Orange Telecom (8767, 13056, 17638, 57082, 61554, 81229)</t>
  </si>
  <si>
    <t>=OR(H840=AF840,I840=AF840,J840=AF840,K840=AF840,M840=AF840,U840=AF840,V840=AF840)</t>
  </si>
  <si>
    <t>AA842</t>
  </si>
  <si>
    <t>=OR(H842=AF842,I842=AF842,J842=AF842,K842=AF842,M842=AF842,U842=AF842,V842=AF842)</t>
  </si>
  <si>
    <t>AA843</t>
  </si>
  <si>
    <t>=OR(H828=AF828,I828=AF828,J828=AF828,K828=AF828,M828=AF828,U828=AF828,V828=AF828)</t>
  </si>
  <si>
    <t>AA829</t>
  </si>
  <si>
    <t>=OR(H829=AF829,I829=AF829,J829=AF829,K829=AF829,M829=AF829,U829=AF829,V829=AF829)</t>
  </si>
  <si>
    <t>AA831</t>
  </si>
  <si>
    <t>=OR(H599=AF598,I599=AF598,J599=AF598,K599=AF598,L599=AF598,M599=AF598,N599=AF598,O599=AF598)</t>
  </si>
  <si>
    <t>AA601</t>
  </si>
  <si>
    <t>=OR(H601=AF601,I601=AF601,J601=AF601,K601=AF601,M601=AF601,U601=AF601,V601=AF601)</t>
  </si>
  <si>
    <t>AA604</t>
  </si>
  <si>
    <t>=OR(H604=AF604,I604=AF604,J604=AF604,K604=AF604,M604=AF604,U604=AF604,V604=AF604)</t>
  </si>
  <si>
    <t>AA605</t>
  </si>
  <si>
    <t>=OR(H605=AF605,I605=AF605,J605=AF605,K605=AF605,M605=AF605,U605=AF605,V605=AF605)</t>
  </si>
  <si>
    <t>AA610</t>
  </si>
  <si>
    <t>=OR(H610=AF610,I610=AF610,J610=AF610,K610=AF610,M610=AF610,U610=AF610,V610=AF610)</t>
  </si>
  <si>
    <t>AA611</t>
  </si>
  <si>
    <t>=OR(H611=AF611,I611=AF611,J611=AF611,K611=AF611,M611=AF611,U611=AF611,V611=AF611)</t>
  </si>
  <si>
    <t>AA612</t>
  </si>
  <si>
    <t>=OR(H668=AF667,I668=AF667,J668=AF667,K668=AF667,L668=AF667,M668=AF667,U668=AF667,V668=AF667)</t>
  </si>
  <si>
    <t>AA669</t>
  </si>
  <si>
    <t>=OR(H669=AF669,I669=AF669,J669=AF669,K669=AF669,M669=AF669,U669=AF669,V669=AF669)</t>
  </si>
  <si>
    <t>=OR(H669=AF668,I669=AF668,J669=AF668,K669=AF668,L669=AF668,M669=AF668,N669=AF668,O669=AF668)</t>
  </si>
  <si>
    <t>AA671</t>
  </si>
  <si>
    <t>=OR(H1101=AF1100,I1101=AF1100,J1101=AF1100,K1101=AF1100,L1101=AF1100,M1101=AF1100,N1101=AF1100,O1101=AF1100)</t>
  </si>
  <si>
    <t>AA1102</t>
  </si>
  <si>
    <t>1120:1120</t>
  </si>
  <si>
    <t>=OR(H1008=AF1007,I1008=AF1007,J1008=AF1007,K1008=AF1007,L1008=AF1007,M1008=AF1007,N1008=AF1007,O1008=AF1007)</t>
  </si>
  <si>
    <t>James McNaughton Paper Group (14895)</t>
  </si>
  <si>
    <t>Jennings Roofing Ltd (17318)</t>
  </si>
  <si>
    <t>Johnnie Johnson Housing Trust (11462, 61599, 80004, 80125, 80373, 80436)</t>
  </si>
  <si>
    <t>=OR(H157=AF157,I157=AF157,J157=AF157,K157=AF157,M157=AF157,U157=AF157,V157=AF157)</t>
  </si>
  <si>
    <t>AA158</t>
  </si>
  <si>
    <t>Demolition of Units 29-43 Market Street and associated outbuildings, Droylsden</t>
  </si>
  <si>
    <t>=OR(H340=AF340,I340=AF340,J340=AF340,K340=AF340,M340=AF340,U340=AF340,V340=AF340)</t>
  </si>
  <si>
    <t>AA343</t>
  </si>
  <si>
    <t>=OR(H343=AF343,I343=AF343,J343=AF343,K343=AF343,M343=AF343,U343=AF343,V343=AF343)</t>
  </si>
  <si>
    <t>=OR(H31=AF30,I31=AF30,J31=AF30,K31=AF30,L31=AF30,M31=AF30,N31=AF30,O31=AF30)</t>
  </si>
  <si>
    <t>AA32</t>
  </si>
  <si>
    <t>=OR(H32=AF31,I32=AF31,J32=AF31,K32=AF31,L32=AF31,M32=AF31,N32=AF31,O32=AF31)</t>
  </si>
  <si>
    <t>AA33</t>
  </si>
  <si>
    <t>St Johns Dukinfield Nursery and Remodelling - Retention Money</t>
  </si>
  <si>
    <t>Broadbent Fold Nursery &amp; Remodelling</t>
  </si>
  <si>
    <t>Construction of Ravensfield School</t>
  </si>
  <si>
    <t>Ashton Young Peoples Center</t>
  </si>
  <si>
    <t>P Jennings</t>
  </si>
  <si>
    <t>A Wilde</t>
  </si>
  <si>
    <t>L Holland</t>
  </si>
  <si>
    <t>R Kromolicki</t>
  </si>
  <si>
    <t>D Goatman</t>
  </si>
  <si>
    <t>P Wall</t>
  </si>
  <si>
    <t>N Brooks</t>
  </si>
  <si>
    <t>Superimposed Roadmarkings</t>
  </si>
  <si>
    <t>Hot Rolled Asphalt Carriageway patching</t>
  </si>
  <si>
    <t>Hot Rolled Asphalt and Macadam Carriageway Surfacing and Planing</t>
  </si>
  <si>
    <t>Removal and disposal of abandoned vehicles</t>
  </si>
  <si>
    <t>Gold Cover - Sun Fire</t>
  </si>
  <si>
    <t>Social Services</t>
  </si>
  <si>
    <t>Darul Uloom Quadria Jilania (51063, 64751)</t>
  </si>
  <si>
    <t>Detect All Alarms (1695, 58696, 60876)</t>
  </si>
  <si>
    <t>Dew Construction (62858)</t>
  </si>
  <si>
    <t>Direct Corporate Clothing (14157, 72764)</t>
  </si>
  <si>
    <t>DLA (53803, 62158, 53804, 9235, 59452, 73943) &amp; Forbes (1972, 1973, 9421, 70194, 72770, 74310)</t>
  </si>
  <si>
    <t>E. Smith &amp; Son (61053, 62701)</t>
  </si>
  <si>
    <t>Ebsco (67737)</t>
  </si>
  <si>
    <t>Eden Springs Limited (74642)</t>
  </si>
  <si>
    <t>Portable Appliance Testing</t>
  </si>
  <si>
    <t>Large Format Photcopying Services</t>
  </si>
  <si>
    <t>Mobile Telephones</t>
  </si>
  <si>
    <t>Provision of landline telecommunication services</t>
  </si>
  <si>
    <t>Peter Stafford</t>
  </si>
  <si>
    <t>Ryecroft Hall Re-Roofing</t>
  </si>
  <si>
    <t>Hyde Town Hall Re-Roofing</t>
  </si>
  <si>
    <t>Paul Edwards</t>
  </si>
  <si>
    <t>=OR(H671=AF671,I671=AF671,J671=AF671,K671=AF671,M671=AF671,U671=AF671,V671=AF671)</t>
  </si>
  <si>
    <t>AA672</t>
  </si>
  <si>
    <t>=OR(H672=AF672,I672=AF672,J672=AF672,K672=AF672,M672=AF672,U672=AF672,V672=AF672)</t>
  </si>
  <si>
    <t>=OR(H672=AF671,I672=AF671,J672=AF671,K672=AF671,L672=AF671,M672=AF671,N672=AF671,O672=AF671)</t>
  </si>
  <si>
    <t>AA674</t>
  </si>
  <si>
    <t>=OR(H674=AF674,I674=AF674,J674=AF674,K674=AF674,M674=AF674,U674=AF674,V674=AF674)</t>
  </si>
  <si>
    <t>=OR(H674=AF673,I674=AF673,J674=AF673,K674=AF673,L674=AF673,M674=AF673,N674=AF673,O674=AF673)</t>
  </si>
  <si>
    <t>AA677</t>
  </si>
  <si>
    <t>=OR(H677=AF677,I677=AF677,J677=AF677,K677=AF677,M677=AF677,U677=AF677,V677=AF677)</t>
  </si>
  <si>
    <t>AA678</t>
  </si>
  <si>
    <t>=OR(H678=AF678,I678=AF678,J678=AF678,K678=AF678,M678=AF678,U678=AF678,V678=AF678)</t>
  </si>
  <si>
    <t>AA680</t>
  </si>
  <si>
    <t>=OR(H680=AF680,I680=AF680,J680=AF680,K680=AF680,M680=AF680,U680=AF680,V680=AF680)</t>
  </si>
  <si>
    <t>AA683</t>
  </si>
  <si>
    <t>=OR(H683=AF683,I683=AF683,J683=AF683,K683=AF683,M683=AF683,U683=AF683,V683=AF683)</t>
  </si>
  <si>
    <t>AA684</t>
  </si>
  <si>
    <t>=OR(H684=AF684,I684=AF684,J684=AF684,K684=AF684,M684=AF684,U684=AF684,V684=AF684)</t>
  </si>
  <si>
    <t>AA686</t>
  </si>
  <si>
    <t>=OR(H686=AF686,I686=AF686,J686=AF686,K686=AF686,M686=AF686,U686=AF686,V686=AF686)</t>
  </si>
  <si>
    <t>=OR(H686=AF685,I686=AF685,J686=AF685,K686=AF685,L686=AF685,M686=AF685,N686=AF685,O686=AF685)</t>
  </si>
  <si>
    <t>AA687</t>
  </si>
  <si>
    <t>=OR(H687=AF687,I687=AF687,J687=AF687,K687=AF687,M687=AF687,U687=AF687,V687=AF687)</t>
  </si>
  <si>
    <t>AA691</t>
  </si>
  <si>
    <t>=OR(H691=AF691,I691=AF691,J691=AF691,K691=AF691,M691=AF691,U691=AF691,V691=AF691)</t>
  </si>
  <si>
    <t>AA693</t>
  </si>
  <si>
    <t>Supply and Delivery of Greengrocery and Prepared Produce</t>
  </si>
  <si>
    <t>Disposable Catering Products</t>
  </si>
  <si>
    <t>Rosehill Community Primary School</t>
  </si>
  <si>
    <t>The Heys Primary School</t>
  </si>
  <si>
    <t>New Swimming Pool Droylsden</t>
  </si>
  <si>
    <t>Sports Hall - Fairfield High School</t>
  </si>
  <si>
    <t>Clean Solutions Limited (61092)</t>
  </si>
  <si>
    <t>Colas Ltd (68396)</t>
  </si>
  <si>
    <t>Coldmac Ltd (64984)</t>
  </si>
  <si>
    <t>Colour Copy Express (61955)</t>
  </si>
  <si>
    <t>Complete Building Services (72164)</t>
  </si>
  <si>
    <t>Connell Bros Ltd (53528)</t>
  </si>
  <si>
    <t>AA1032</t>
  </si>
  <si>
    <t>=OR(H1032=AF1031,I1032=AF1031,J1032=AF1031,K1032=AF1031,L1032=AF1031,M1032=AF1031,N1032=AF1031,O1032=AF1031)</t>
  </si>
  <si>
    <t>AA1036</t>
  </si>
  <si>
    <t>=OR(H1036=AF1035,I1036=AF1035,J1036=AF1035,K1036=AF1035,L1036=AF1035,M1036=AF1035,N1036=AF1035,O1036=AF1035)</t>
  </si>
  <si>
    <t>AA1038</t>
  </si>
  <si>
    <t>=OR(H1038=AF1037,I1038=AF1037,J1038=AF1037,K1038=AF1037,L1038=AF1037,M1038=AF1037,N1038=AF1037,O1038=AF1037)</t>
  </si>
  <si>
    <t>AA1040</t>
  </si>
  <si>
    <t>=OR(H1040=AF1039,I1040=AF1039,J1040=AF1039,K1040=AF1039,L1040=AF1039,M1040=AF1039,N1040=AF1039,O1040=AF1039)</t>
  </si>
  <si>
    <t>The Advance (961, 61246)</t>
  </si>
  <si>
    <t>The ERDC Group Ltd. (4172)</t>
  </si>
  <si>
    <t>Thomas Barnes (62758)</t>
  </si>
  <si>
    <t>Thomas Doran (Printers) (88142)</t>
  </si>
  <si>
    <t>=OR(H903=AF902,I903=AF902,J903=AF902,K903=AF902,L903=AF902,M903=AF902,N903=AF902,O903=AF902)</t>
  </si>
  <si>
    <t>AA904</t>
  </si>
  <si>
    <t>Droylsden High - Boiler Replacement</t>
  </si>
  <si>
    <t>Godley Primary Boiler Replacement</t>
  </si>
  <si>
    <t>West End Denton Infants Boiler Replacement</t>
  </si>
  <si>
    <t>West End Ashton Boiler Replacement</t>
  </si>
  <si>
    <t>Fairfield Road Primary Boiler Replacement</t>
  </si>
  <si>
    <t>St James AUL Boiler Replacement</t>
  </si>
  <si>
    <t>=OR(H50=AF49,I50=AF49,J50=AF49,K50=AF49,L50=AF49,M50=AF49,N50=AF49,O50=AF49)</t>
  </si>
  <si>
    <t>AA51</t>
  </si>
  <si>
    <t>YPSSMS01</t>
  </si>
  <si>
    <t>Provision of Young People's Specialist Substance Misuse Service</t>
  </si>
  <si>
    <t>Lifeline Project</t>
  </si>
  <si>
    <t>Lease contract - sealer machine</t>
  </si>
  <si>
    <t>Scanning</t>
  </si>
  <si>
    <t>Security Services</t>
  </si>
  <si>
    <t>National Giro</t>
  </si>
  <si>
    <t>Giro Bank</t>
  </si>
  <si>
    <t>Paypoint Services</t>
  </si>
  <si>
    <t>Part of the Bank Contract see John McWilliams</t>
  </si>
  <si>
    <t>Parent Worker (financed through DAAT)</t>
  </si>
  <si>
    <t>Computer Consumables</t>
  </si>
  <si>
    <t>Paper &amp; Card</t>
  </si>
  <si>
    <t>Print Room Paper and Card</t>
  </si>
  <si>
    <t>Safety Footwear</t>
  </si>
  <si>
    <t>Men's Protective Clothing</t>
  </si>
  <si>
    <t>Lease Agreement for Blue Bins</t>
  </si>
  <si>
    <t>Maudesport Limited (61230)</t>
  </si>
  <si>
    <t>Mayne Coaches Hire (18577, 61491)</t>
  </si>
  <si>
    <t>DB Fast Dump</t>
  </si>
  <si>
    <t>Women's Protective Clothing</t>
  </si>
  <si>
    <t>AA483</t>
  </si>
  <si>
    <t>=OR(H483=AF482,I483=AF482,J483=AF482,K483=AF482,L483=AF482,M483=AF482,N483=AF482,O483=AF482)</t>
  </si>
  <si>
    <t>AA484</t>
  </si>
  <si>
    <t>Hyde Park Restoration - Landscaping</t>
  </si>
  <si>
    <t>Alan Darby</t>
  </si>
  <si>
    <t>CCTV System Service</t>
  </si>
  <si>
    <t>Waste Compactor Maintenance</t>
  </si>
  <si>
    <t>Replacement Vanitary Units, TAC</t>
  </si>
  <si>
    <t>Replacement ceilings, lift lobbies, toilets, TAC</t>
  </si>
  <si>
    <t>Refurb Lift Alarms, TAC</t>
  </si>
  <si>
    <t>Fork Lift Truck and maintenance</t>
  </si>
  <si>
    <t>=OR(H649=AF648,I649=AF648,J649=AF648,K649=AF648,L649=AF648,M649=AF648,N649=AF648,O649=AF648)</t>
  </si>
  <si>
    <t>AA651</t>
  </si>
  <si>
    <t>Barkwell Lane Retaining Wall</t>
  </si>
  <si>
    <t>Demolition of Knowle House</t>
  </si>
  <si>
    <t>Demolition of Droylsden Pool</t>
  </si>
  <si>
    <t>Footway Micro Asphalt</t>
  </si>
  <si>
    <t>Carriageway Surface Dressing</t>
  </si>
  <si>
    <t>Boiler Replacement - Gresswell Infants</t>
  </si>
  <si>
    <t>NTEL Ltd</t>
  </si>
  <si>
    <t>Mead Crystal (2902)</t>
  </si>
  <si>
    <t>Medlock Construction (55551, 62748)</t>
  </si>
  <si>
    <t>Millers Oils Limited (113)</t>
  </si>
  <si>
    <t>Mosscare Housing Association (51513, 55729, 89455)</t>
  </si>
  <si>
    <t>=OR(H514=AF514,I514=AF514,J514=AF514,K514=AF514,M514=AF514,U514=AF514,V514=AF514)</t>
  </si>
  <si>
    <t>AA515</t>
  </si>
  <si>
    <t>=OR(H515=AF515,I515=AF515,J515=AF515,K515=AF515,M515=AF515,U515=AF515,V515=AF515)</t>
  </si>
  <si>
    <t>AA516</t>
  </si>
  <si>
    <t>=OR(H516=AF516,I516=AF516,J516=AF516,K516=AF516,M516=AF516,U516=AF516,V516=AF516)</t>
  </si>
  <si>
    <t>=OR(H516=AF515,I516=AF515,J516=AF515,K516=AF515,L516=AF515,M516=AF515,N516=AF515,O516=AF515)</t>
  </si>
  <si>
    <t>AA517</t>
  </si>
  <si>
    <t>AA735</t>
  </si>
  <si>
    <t>Simon Milner</t>
  </si>
  <si>
    <t>1.29A</t>
  </si>
  <si>
    <t>Central Purchasing</t>
  </si>
  <si>
    <t>Ray B</t>
  </si>
  <si>
    <t>T. Sharples</t>
  </si>
  <si>
    <t>BACS Software</t>
  </si>
  <si>
    <t>Overland NEO SERIES4100</t>
  </si>
  <si>
    <t>Infortrend storage Array 6.4T (Non SATA)</t>
  </si>
  <si>
    <t>Overland PowerLoader1</t>
  </si>
  <si>
    <t>Rack Proliant DL360G4</t>
  </si>
  <si>
    <t>=OR(H951=AF950,I951=AF950,J951=AF950,K951=AF950,L951=AF950,M951=AF950,N951=AF950,O951=AF950)</t>
  </si>
  <si>
    <t>AA957</t>
  </si>
  <si>
    <t>=OR(H393=AF392,I393=AF392,J393=AF392,K393=AF392,L393=AF392,M393=AF392,N393=AF392,O393=AF392)</t>
  </si>
  <si>
    <t>AA404</t>
  </si>
  <si>
    <t>=OR(H809=AF808,I809=AF808,J809=AF808,K809=AF808,L809=AF808,M809=AF808,N809=AF808,O809=AF808)</t>
  </si>
  <si>
    <t>AA810</t>
  </si>
  <si>
    <t>=OR(H810=AF809,I810=AF809,J810=AF809,K810=AF809,L810=AF809,M810=AF809,N810=AF809,O810=AF809)</t>
  </si>
  <si>
    <t>Corprotex Apparel Limited (41, 61214)</t>
  </si>
  <si>
    <t>Cosby Construction (66994)</t>
  </si>
  <si>
    <t>Cotaplan (53553, 63003)</t>
  </si>
  <si>
    <t>Creamline Dairies (16686)</t>
  </si>
  <si>
    <t>=OR(H741=AF741,I741=AF741,J741=AF741,K741=AF741,M741=AF741,U741=AF741,V741=AF741)</t>
  </si>
  <si>
    <t>AA746</t>
  </si>
  <si>
    <t>=OR(H746=AF746,I746=AF746,J746=AF746,K746=AF746,M746=AF746,U746=AF746,V746=AF746)</t>
  </si>
  <si>
    <t>AA747</t>
  </si>
  <si>
    <t>=OR(H747=AF747,I747=AF747,J747=AF747,K747=AF747,M747=AF747,U747=AF747,V747=AF747)</t>
  </si>
  <si>
    <t>AA749</t>
  </si>
  <si>
    <t>=OR(H749=AF749,I749=AF749,J749=AF749,K749=AF749,M749=AF749,U749=AF749,V749=AF749)</t>
  </si>
  <si>
    <t>AA750</t>
  </si>
  <si>
    <t>=OR(H750=AF750,I750=AF750,J750=AF750,K750=AF750,M750=AF750,U750=AF750,V750=AF750)</t>
  </si>
  <si>
    <t>AA752</t>
  </si>
  <si>
    <t>1) Stainton Metal Co. Limited, (69897)  2) CU Lighting,  3) Abacus Lighting Ltd, (169, 50954)  4) Mallatite Limited (61100)</t>
  </si>
  <si>
    <t>New</t>
  </si>
  <si>
    <t>Recurrent</t>
  </si>
  <si>
    <t>Room 1.41 TAC</t>
  </si>
  <si>
    <t>J. Whittle</t>
  </si>
  <si>
    <t>AA1082</t>
  </si>
  <si>
    <t>AA550</t>
  </si>
  <si>
    <t>H607</t>
  </si>
  <si>
    <t>H606</t>
  </si>
  <si>
    <t>608:608</t>
  </si>
  <si>
    <t>A608</t>
  </si>
  <si>
    <t>B608</t>
  </si>
  <si>
    <t>H608</t>
  </si>
  <si>
    <t>609:609</t>
  </si>
  <si>
    <t>Preferred Provider</t>
  </si>
  <si>
    <t>Rydal House</t>
  </si>
  <si>
    <t>contract in safe other papers in room 3.41</t>
  </si>
  <si>
    <t>Contract Held with Phil Spence at TAC</t>
  </si>
  <si>
    <t>Community Economic Development</t>
  </si>
  <si>
    <t>Tameside and Glossop PCT</t>
  </si>
  <si>
    <t>Approved Residential Nursing Home</t>
  </si>
  <si>
    <t>Contract Length in Number of Years</t>
  </si>
  <si>
    <t>Sport and Physical Activity</t>
  </si>
  <si>
    <t>=OR(H354=AF354,I354=AF354,J354=AF354,K354=AF354,M354=AF354,U354=AF354,V354=AF354)</t>
  </si>
  <si>
    <t>AA355</t>
  </si>
  <si>
    <t>=OR(H355=AF355,I355=AF355,J355=AF355,K355=AF355,M355=AF355,U355=AF355,V355=AF355)</t>
  </si>
  <si>
    <t>AA356</t>
  </si>
  <si>
    <t>=OR(H356=AF356,I356=AF356,J356=AF356,K356=AF356,M356=AF356,U356=AF356,V356=AF356)</t>
  </si>
  <si>
    <t>I1123</t>
  </si>
  <si>
    <t>O1123</t>
  </si>
  <si>
    <t>=N1123*M1123</t>
  </si>
  <si>
    <t>Q1123</t>
  </si>
  <si>
    <t>R1123</t>
  </si>
  <si>
    <t>Provision of Mobile Toilets</t>
  </si>
  <si>
    <t>Agency Staff for Peak Workloads</t>
  </si>
  <si>
    <t>Bus Advertising for Electoral Registration</t>
  </si>
  <si>
    <t>Provision of Street Banners</t>
  </si>
  <si>
    <t>Provision of suits etc for Mayor's Attendants</t>
  </si>
  <si>
    <t>O'Briens Taylors</t>
  </si>
  <si>
    <t>Bail Supervision</t>
  </si>
  <si>
    <t>YOT</t>
  </si>
  <si>
    <t>U1123</t>
  </si>
  <si>
    <t>V1123</t>
  </si>
  <si>
    <t>W1123</t>
  </si>
  <si>
    <t>=OR(H619=AF619,I619=AF619,J619=AF619,K619=AF619,M619=AF619,U619=AF619,V619=AF619)</t>
  </si>
  <si>
    <t>AA620</t>
  </si>
  <si>
    <t>=OR(H620=AF620,I620=AF620,J620=AF620,K620=AF620,M620=AF620,U620=AF620,V620=AF620)</t>
  </si>
  <si>
    <t>AA622</t>
  </si>
  <si>
    <t>=OR(H622=AF622,I622=AF622,J622=AF622,K622=AF622,M622=AF622,U622=AF622,V622=AF622)</t>
  </si>
  <si>
    <t>AA623</t>
  </si>
  <si>
    <t>=OR(H623=AF623,I623=AF623,J623=AF623,K623=AF623,M623=AF623,U623=AF623,V623=AF623)</t>
  </si>
  <si>
    <t>AA624</t>
  </si>
  <si>
    <t>=OR(H473=AF473,I473=AF473,J473=AF473,K473=AF473,M473=AF473,U473=AF473,V473=AF473)</t>
  </si>
  <si>
    <t>AA474</t>
  </si>
  <si>
    <t>=OR(H1006=AF1006,I1006=AF1006,J1006=AF1006,K1006=AF1006,M1006=AF1006,U1006=AF1006,V1006=AF1006)</t>
  </si>
  <si>
    <t>AA1007</t>
  </si>
  <si>
    <t>=OR(H1007=AF1007,I1007=AF1007,J1007=AF1007,K1007=AF1007,M1007=AF1007,U1007=AF1007,V1007=AF1007)</t>
  </si>
  <si>
    <t>AA1009</t>
  </si>
  <si>
    <t>=OR(H1009=AF1009,I1009=AF1009,J1009=AF1009,K1009=AF1009,M1009=AF1009,U1009=AF1009,V1009=AF1009)</t>
  </si>
  <si>
    <t>AA1010</t>
  </si>
  <si>
    <t>=OR(H726=AF725,I726=AF725,J726=AF725,K726=AF725,L726=AF725,M726=AF725,N726=AF725,O726=AF725)</t>
  </si>
  <si>
    <t>=OR(H299=AF299,I299=AF299,J299=AF299,K299=AF299,M299=AF299,U299=AF299,V299=AF299)</t>
  </si>
  <si>
    <t>AA300</t>
  </si>
  <si>
    <t>=OR(H300=AF300,I300=AF300,J300=AF300,K300=AF300,M300=AF300,U300=AF300,V300=AF300)</t>
  </si>
  <si>
    <t>AA301</t>
  </si>
  <si>
    <t>=OR(H301=AF301,I301=AF301,J301=AF301,K301=AF301,M301=AF301,U301=AF301,V301=AF301)</t>
  </si>
  <si>
    <t>AA302</t>
  </si>
  <si>
    <t>=OR(H302=AF302,I302=AF302,J302=AF302,K302=AF302,M302=AF302,U302=AF302,V302=AF302)</t>
  </si>
  <si>
    <t>AA303</t>
  </si>
  <si>
    <t>=OR(H303=AF303,I303=AF303,J303=AF303,K303=AF303,M303=AF303,U303=AF303,V303=AF303)</t>
  </si>
  <si>
    <t>AA304</t>
  </si>
  <si>
    <t>=OR(H498=AF498,I498=AF498,J498=AF498,K498=AF498,M498=AF498,U498=AF498,V498=AF498)</t>
  </si>
  <si>
    <t>AA499</t>
  </si>
  <si>
    <t>=OR(H499=AF499,I499=AF499,J499=AF499,K499=AF499,M499=AF499,U499=AF499,V499=AF499)</t>
  </si>
  <si>
    <t>AA500</t>
  </si>
  <si>
    <t>=OR(H500=AF500,I500=AF500,J500=AF500,K500=AF500,M500=AF500,U500=AF500,V500=AF500)</t>
  </si>
  <si>
    <t>AA501</t>
  </si>
  <si>
    <t>=OR(H712=AF711,I712=AF711,J712=AF711,K712=AF711,L712=AF711,M712=AF711,N712=AF711,O712=AF711)</t>
  </si>
  <si>
    <t>AA714</t>
  </si>
  <si>
    <t>=OR(H714=AF714,I714=AF714,J714=AF714,K714=AF714,M714=AF714,U714=AF714,V714=AF714)</t>
  </si>
  <si>
    <t>=OR(H714=AF713,I714=AF713,J714=AF713,K714=AF713,L714=AF713,M714=AF713,N714=AF713,O714=AF713)</t>
  </si>
  <si>
    <t>AA715</t>
  </si>
  <si>
    <t>=OR(H715=AF715,I715=AF715,J715=AF715,K715=AF715,M715=AF715,U715=AF715,V715=AF715)</t>
  </si>
  <si>
    <t>AA716</t>
  </si>
  <si>
    <t>=OR(H716=AF716,I716=AF716,J716=AF716,K716=AF716,M716=AF716,U716=AF716,V716=AF716)</t>
  </si>
  <si>
    <t>=OR(H716=AF715,I716=AF715,J716=AF715,K716=AF715,L716=AF715,M716=AF715,N716=AF715,O716=AF715)</t>
  </si>
  <si>
    <t>AA717</t>
  </si>
  <si>
    <t>=OR(H717=AF717,I717=AF717,J717=AF717,K717=AF717,M717=AF717,U717=AF717,V717=AF717)</t>
  </si>
  <si>
    <t>AA718</t>
  </si>
  <si>
    <t>=OR(H444=AF444,I444=AF444,J444=AF444,K444=AF444,M444=AF444,U444=AF444,V444=AF444)</t>
  </si>
  <si>
    <t>AA445</t>
  </si>
  <si>
    <t>IAS II Suply Agreement</t>
  </si>
  <si>
    <t>=OR(H930=AF930,I930=AF930,J930=AF930,K930=AF930,M930=AF930,U930=AF930,V930=AF930)</t>
  </si>
  <si>
    <t>AA931</t>
  </si>
  <si>
    <t>=OR(H1136=AF1135,I1136=AF1135,J1136=AF1135,K1136=AF1135,L1136=AF1135,M1136=AF1135,N1136=AF1135,O1136=AF1135)</t>
  </si>
  <si>
    <t>AA1137</t>
  </si>
  <si>
    <t>=OR(H548=AF548,I548=AF548,J548=AF548,K548=AF548,M548=AF548,U548=AF548,V548=AF548)</t>
  </si>
  <si>
    <t>=OR(H548=AF547,I548=AF547,J548=AF547,K548=AF547,L548=AF547,M548=AF547,N548=AF547,O548=AF547)</t>
  </si>
  <si>
    <t>Security Contract Deva</t>
  </si>
  <si>
    <t>=OR(H415=AF415,I415=AF415,J415=AF415,K415=AF415,M415=AF415,U415=AF415,V415=AF415)</t>
  </si>
  <si>
    <t>=OR(H415=AF414,I415=AF414,J415=AF414,K415=AF414,L415=AF414,M415=AF414,N415=AF414,O415=AF414)</t>
  </si>
  <si>
    <t>AA416</t>
  </si>
  <si>
    <t>=OR(H718=AF718,I718=AF718,J718=AF718,K718=AF718,M718=AF718,U718=AF718,V718=AF718)</t>
  </si>
  <si>
    <t>AA719</t>
  </si>
  <si>
    <t>AA535</t>
  </si>
  <si>
    <t>Community Handyperson service for people with disabilities</t>
  </si>
  <si>
    <t>=OR(H120=AF119,I120=AF119,J120=AF119,K120=AF119,L120=AF119,M120=AF119,N120=AF119,O120=AF119)</t>
  </si>
  <si>
    <t>AA122</t>
  </si>
  <si>
    <t>=OR(H122=AF121,I122=AF121,J122=AF121,K122=AF121,L122=AF121,M122=AF121,N122=AF121,O122=AF121)</t>
  </si>
  <si>
    <t>AA123</t>
  </si>
  <si>
    <t>T520</t>
  </si>
  <si>
    <t>Installation and maintenance of a Revenues and Benefits Software Application and Services.</t>
  </si>
  <si>
    <t>Inspirit Care T/a Manchester Care (52473, 68356, 21748, 23099)</t>
  </si>
  <si>
    <t>nPower and Scottish Power (24372, 3755, 71195, 52156)</t>
  </si>
  <si>
    <t>17/06/10 This requirement is currently on hold due to budget constraints</t>
  </si>
  <si>
    <t>Dates confirmed JK/NE</t>
  </si>
  <si>
    <t>Technical support, licensing and upgrade of Vubis Smart Library management system + annual licence fees</t>
  </si>
  <si>
    <t>Waiver to PSO's 2006</t>
  </si>
  <si>
    <t>Full Network Control</t>
  </si>
  <si>
    <t>Thomas Kneale &amp; Co. Ltd</t>
  </si>
  <si>
    <t>National Windscreens</t>
  </si>
  <si>
    <t>Physique Sports Limited</t>
  </si>
  <si>
    <t>Joanne Keating</t>
  </si>
  <si>
    <t>Alec Hall</t>
  </si>
  <si>
    <t>Demolition of Rogers House Rose Hill Road Ashton</t>
  </si>
  <si>
    <t>=OR(H106=AF105,I106=AF105,J106=AF105,K106=AF105,L106=AF105,M106=AF105,N106=AF105,O106=AF105)</t>
  </si>
  <si>
    <t>AA107</t>
  </si>
  <si>
    <t>=OR(H107=AF106,I107=AF106,J107=AF106,K107=AF106,L107=AF106,M107=AF106,N107=AF106,O107=AF106)</t>
  </si>
  <si>
    <t>AA108</t>
  </si>
  <si>
    <t>Gee Cross Primary extension</t>
  </si>
  <si>
    <t>Parking Enforcement Services</t>
  </si>
  <si>
    <t>Planned School Repairs - various building disciplines ongoing programme</t>
  </si>
  <si>
    <t>J.Hughes</t>
  </si>
  <si>
    <t>1) Connaught Plc. (14320) 2) Peter Sales Elect.  3) Hyde Decorations.  4) Braymont Ltd.  5) Archbay Building.</t>
  </si>
  <si>
    <t>Clothing, Footwear and PPE</t>
  </si>
  <si>
    <t>£212,166.00</t>
  </si>
  <si>
    <t>Union Street Building Hyde Phase 3 Library Refurbishment</t>
  </si>
  <si>
    <t>Ravensfield New School  Enabling Works</t>
  </si>
  <si>
    <t>P Casey (Land Reclamation) Ltd</t>
  </si>
  <si>
    <t>Copley Sports Centre ReRoofing</t>
  </si>
  <si>
    <t>Ashton Town Hall - Window repairs/renewals/decoration</t>
  </si>
  <si>
    <t>Proxy v 4.11 20 Masters &amp; 2001 hosts</t>
  </si>
  <si>
    <t>Oracle Database Plus Perpetual.</t>
  </si>
  <si>
    <t xml:space="preserve">V480,Netra,SunFire Servers </t>
  </si>
  <si>
    <t>SunFire V120 Servers</t>
  </si>
  <si>
    <t xml:space="preserve">Secure Copy Server Licence </t>
  </si>
  <si>
    <t>CON/AD/20</t>
  </si>
  <si>
    <t>CON/AD/21</t>
  </si>
  <si>
    <t>CON/C&amp;F/1</t>
  </si>
  <si>
    <t>CON/C&amp;F/2</t>
  </si>
  <si>
    <t>CON/C&amp;F/3</t>
  </si>
  <si>
    <t>CON/C&amp;F/6</t>
  </si>
  <si>
    <t>CON/C&amp;F/12</t>
  </si>
  <si>
    <t>MAS/9/06</t>
  </si>
  <si>
    <t>CON/CH/1</t>
  </si>
  <si>
    <t>CON/DIS/1</t>
  </si>
  <si>
    <t>CON/DIS/10</t>
  </si>
  <si>
    <t>Hire 2 Gritting Vehicles</t>
  </si>
  <si>
    <t>Waiver approved 29/09/08</t>
  </si>
  <si>
    <t>LED Anti Vandal Electronic Sign Lanterns</t>
  </si>
  <si>
    <t>Reddilight Ltd</t>
  </si>
  <si>
    <t>Env Health</t>
  </si>
  <si>
    <t>Demolition of Pearsons Mill, Hillgate Street, Ashton</t>
  </si>
  <si>
    <t>CON/LDS/1</t>
  </si>
  <si>
    <t>CON/LDS/2</t>
  </si>
  <si>
    <t>CON/LDS/3</t>
  </si>
  <si>
    <t>X1132</t>
  </si>
  <si>
    <t>AA1132</t>
  </si>
  <si>
    <t>=OR(H1132=AF1132,I1132=AF1132,J1132=AF1132,K1132=AF1132,M1132=AF1132,U1132=AF1132,V1132=AF1132)</t>
  </si>
  <si>
    <t>M1132</t>
  </si>
  <si>
    <t>=OR(H257=AF257,I257=AF257,J257=AF257,K257=AF257,M257=AF257,U257=AF257,V257=AF257)</t>
  </si>
  <si>
    <t>AA258</t>
  </si>
  <si>
    <t>=OR(H258=AF258,I258=AF258,J258=AF258,K258=AF258,M258=AF258,U258=AF258,V258=AF258)</t>
  </si>
  <si>
    <t>AA259</t>
  </si>
  <si>
    <t>=OR(H259=AF259,I259=AF259,J259=AF259,K259=AF259,M259=AF259,U259=AF259,V259=AF259)</t>
  </si>
  <si>
    <t>AA260</t>
  </si>
  <si>
    <t>=OR(H260=AF260,I260=AF260,J260=AF260,K260=AF260,M260=AF260,U260=AF260,V260=AF260)</t>
  </si>
  <si>
    <t>AA261</t>
  </si>
  <si>
    <t>=OR(H261=AF261,I261=AF261,J261=AF261,K261=AF261,M261=AF261,U261=AF261,V261=AF261)</t>
  </si>
  <si>
    <t>AA262</t>
  </si>
  <si>
    <t>CON/LDS/8</t>
  </si>
  <si>
    <t>CON/LDS/11</t>
  </si>
  <si>
    <t>CON/MH/1</t>
  </si>
  <si>
    <t>CON/MH/3</t>
  </si>
  <si>
    <t>CON/MH/6</t>
  </si>
  <si>
    <t>CON/MH/7</t>
  </si>
  <si>
    <t>CON/MH/8</t>
  </si>
  <si>
    <t>CON/MH/9</t>
  </si>
  <si>
    <t>Burgess Plant Hire</t>
  </si>
  <si>
    <t>WM Commercial Agreement</t>
  </si>
  <si>
    <t>All Risks Insurance</t>
  </si>
  <si>
    <t>1) Waverley Vintners Ltd., (62465, 77520)  2) John Smiths Ltd. (Scottish and Newcastle),  3) Britvic Soft Drinks Ltd., (62064)  4) Coca Cola Enterprises Ltd. (61526)</t>
  </si>
  <si>
    <t>Essential Clothing/Footwear for School Children under the Education Welfare Voucher Scheme</t>
  </si>
  <si>
    <t>=OR(H1126=AF1126,I1126=AF1126,J1126=AF1126,K1126=AF1126,M1126=AF1126,U1126=AF1126,V1126=AF1126)</t>
  </si>
  <si>
    <t>AA1127</t>
  </si>
  <si>
    <t>Electrical work folowing asbestos removal</t>
  </si>
  <si>
    <t>Broadbottom Com Centre Extn</t>
  </si>
  <si>
    <t>Mottram CE Primary: New Classroom</t>
  </si>
  <si>
    <t xml:space="preserve">Oakdale Special School: Re-Roofing </t>
  </si>
  <si>
    <t>New Archive Centre AUL</t>
  </si>
  <si>
    <t>West End Boys Club sports hall</t>
  </si>
  <si>
    <t>=OR(H484=AF483,I484=AF483,J484=AF483,K484=AF483,L484=AF483,M484=AF483,N484=AF483,O484=AF483)</t>
  </si>
  <si>
    <t>AA502</t>
  </si>
  <si>
    <t>Harrabin Constn.</t>
  </si>
  <si>
    <t>B.Melling Construction</t>
  </si>
  <si>
    <t>Vanguard Shutters (61218)</t>
  </si>
  <si>
    <t>Viacom Outdoor (4453)</t>
  </si>
  <si>
    <t>=OR(H651=AF650,I651=AF650,J651=AF650,K651=AF650,L651=AF650,M651=AF650,N651=AF650,O651=AF650)</t>
  </si>
  <si>
    <t>AA652</t>
  </si>
  <si>
    <t>=OR(H652=AF651,I652=AF651,J652=AF651,K652=AF651,L652=AF651,M652=AF651,N652=AF651,O652=AF651)</t>
  </si>
  <si>
    <t>AA653</t>
  </si>
  <si>
    <t>=OR(H653=AF652,I653=AF652,J653=AF652,K653=AF652,L653=AF652,M653=AF652,N653=AF652,O653=AF652)</t>
  </si>
  <si>
    <t>Steve Earle</t>
  </si>
  <si>
    <t>=OR(H919=AF919,I919=AF919,J919=AF919,K919=AF919,M919=AF919,U919=AF919,V919=AF919)</t>
  </si>
  <si>
    <t>AA920</t>
  </si>
  <si>
    <t>Herbicide Spraying to highways, footpaths, road kerbs, public car parks, unsurfaced roads and any other unidentified areas.</t>
  </si>
  <si>
    <t>Les Parker now Ian Cochrane</t>
  </si>
  <si>
    <t>Provision of Top Soil</t>
  </si>
  <si>
    <t>MCA Stuarts</t>
  </si>
  <si>
    <t>Provision of Play Area and Landscaping works at Medlock St, Droylsden.</t>
  </si>
  <si>
    <t>Room 3.22</t>
  </si>
  <si>
    <t>1) R J Stokes &amp;Co Ltd.  2) BCS Associates.</t>
  </si>
  <si>
    <t>Provision of Play Area and Landscaping works at Clough Road and Melandra Crescent, Hattersley</t>
  </si>
  <si>
    <t>Robert Wheeler</t>
  </si>
  <si>
    <t>ENGWEBSERV</t>
  </si>
  <si>
    <t>CRM Server</t>
  </si>
  <si>
    <t>CRM Database Server</t>
  </si>
  <si>
    <t>NAFN Server</t>
  </si>
  <si>
    <t>FunAsset</t>
  </si>
  <si>
    <t>I.D.S.</t>
  </si>
  <si>
    <t>PC Enterprise</t>
  </si>
  <si>
    <t xml:space="preserve">Power Controls </t>
  </si>
  <si>
    <t>HP 5406 Chassis (Schools)</t>
  </si>
  <si>
    <t>CON-OSE-PIX</t>
  </si>
  <si>
    <t xml:space="preserve">Oracle Database Plus Perpetual </t>
  </si>
  <si>
    <t>Switchboard Maintenance (Frederick House)</t>
  </si>
  <si>
    <t>Phoenix</t>
  </si>
  <si>
    <t>JM March 2010 Price now £15,548</t>
  </si>
  <si>
    <t>JM March 2010 Price now £16,370</t>
  </si>
  <si>
    <t>XL Print</t>
  </si>
  <si>
    <t>NBD ZPA Systems</t>
  </si>
  <si>
    <t xml:space="preserve">Subject Matter </t>
  </si>
  <si>
    <t>Supplier</t>
  </si>
  <si>
    <t xml:space="preserve">Approval date </t>
  </si>
  <si>
    <t>Consultant to undertake VFM Telephony audit</t>
  </si>
  <si>
    <t>Azzurri Communications Limited</t>
  </si>
  <si>
    <t>Value</t>
  </si>
  <si>
    <t xml:space="preserve">In excess of £139,893 </t>
  </si>
  <si>
    <t>Less than £52,500</t>
  </si>
  <si>
    <t xml:space="preserve">£67,647.62 per annum </t>
  </si>
  <si>
    <t>Age Concern</t>
  </si>
  <si>
    <t>Reason for decision</t>
  </si>
  <si>
    <t>Fewer than three tenders were received.</t>
  </si>
  <si>
    <t>Age Concern Handyperson contract</t>
  </si>
  <si>
    <t>Watchman Traffic Limited</t>
  </si>
  <si>
    <t>Insurance Services for the GMPF Portfolio</t>
  </si>
  <si>
    <t>NRG Group Limited (3715) (now Ricoh) (17937)</t>
  </si>
  <si>
    <t xml:space="preserve">Contract spend extracted from T660 ITT documents, estimated requirements wef 01/04/06. Contract handed over to Paul Rowson 16th April 2010 </t>
  </si>
  <si>
    <t xml:space="preserve">Authority under PSO D12 to award the above contract to Better Choices Limited even though fewer than three tenders were received </t>
  </si>
  <si>
    <t>Better Choices Limited</t>
  </si>
  <si>
    <t>Connexions Service</t>
  </si>
  <si>
    <t>£2,499,106 per annum for 3 years</t>
  </si>
  <si>
    <t>£187,000 (McGrigors) and up to £156,000 (KPMG)</t>
  </si>
  <si>
    <t>McGrigors and KPMG</t>
  </si>
  <si>
    <t>Authority under PSO D12 to award the above contract to Waterscan Limited, even though fewer than three tenders were received.</t>
  </si>
  <si>
    <t>Surface Water Charges</t>
  </si>
  <si>
    <t>up to £55,000</t>
  </si>
  <si>
    <t>Waterscan Limited</t>
  </si>
  <si>
    <t>Authority under PSO C3.2 to award the above contract to Watchman Traffic Limited without a competitive tendering process</t>
  </si>
  <si>
    <t>Extension of contract for provision of services at Hyde Children's Centre.</t>
  </si>
  <si>
    <t>Authority under PSO C3.2 to let a contract for the provision of services at Hyde Children's Centre to Barnardos for the period 1st April to 31st March 2011</t>
  </si>
  <si>
    <t>Recovery of withholding tax on manufactured overseas dividends</t>
  </si>
  <si>
    <t>Authority under PSO C3.2 to award the above contract to McGrigors and KPMG without a competitive tendering process</t>
  </si>
  <si>
    <t>Creative Support £2,006,196 per annum. Care UK £417,196 per annum (pro rata)</t>
  </si>
  <si>
    <t>Creative Support and Care UK</t>
  </si>
  <si>
    <t>Support for people with a Learning Disability Living in their own homes</t>
  </si>
  <si>
    <t>Tameside Independent Domestic Abuse Advocacy Service</t>
  </si>
  <si>
    <t xml:space="preserve">£45,420 over six months </t>
  </si>
  <si>
    <t xml:space="preserve">Acorn Treatment and Housing </t>
  </si>
  <si>
    <t xml:space="preserve">Authority under PSO D12 to accept a tender where fewer than three tenders have been received. </t>
  </si>
  <si>
    <t>(Has this been Appointed?)</t>
  </si>
  <si>
    <t>Eric Gill</t>
  </si>
  <si>
    <t>=OR(H1100=AF1100,I1100=AF1100,J1100=AF1100,K1100=AF1100,M1100=AF1100,U1100=AF1100,V1100=AF1100)</t>
  </si>
  <si>
    <t>AA1103</t>
  </si>
  <si>
    <t>=OR(H332=AF332,I332=AF332,J332=AF332,K332=AF332,M332=AF332,U332=AF332,V332=AF332)</t>
  </si>
  <si>
    <t>AA333</t>
  </si>
  <si>
    <t>JPCS Ltd</t>
  </si>
  <si>
    <t>New Charter Housing Trust</t>
  </si>
  <si>
    <t xml:space="preserve">Luncheon Club/Meals on Wheels  (Asian Community)  </t>
  </si>
  <si>
    <t>Services to Support Volunteering</t>
  </si>
  <si>
    <t>Integrated Sitting &amp; Support Service</t>
  </si>
  <si>
    <t xml:space="preserve">Care Support Within Sheltered Provision (Hurst Meadow, A-U-L)  - 150 Core Hours per week and 'sleep in' plus spot purchase </t>
  </si>
  <si>
    <t>Provision of a One Stop Information shop</t>
  </si>
  <si>
    <t xml:space="preserve">Luncheon Club/Meals on Wheels  (Asian Community) </t>
  </si>
  <si>
    <t>=OR(H1022=AF1022,I1022=AF1022,J1022=AF1022,K1022=AF1022,M1022=AF1022,U1022=AF1022,V1022=AF1022)</t>
  </si>
  <si>
    <t>AA1024</t>
  </si>
  <si>
    <t>=OR(H1024=AF1024,I1024=AF1024,J1024=AF1024,K1024=AF1024,M1024=AF1024,U1024=AF1024,V1024=AF1024)</t>
  </si>
  <si>
    <t>AA1026</t>
  </si>
  <si>
    <t>=OR(H1026=AF1026,I1026=AF1026,J1026=AF1026,K1026=AF1026,M1026=AF1026,U1026=AF1026,V1026=AF1026)</t>
  </si>
  <si>
    <t>AA1027</t>
  </si>
  <si>
    <t>=OR(H1027=AF1027,I1027=AF1027,J1027=AF1027,K1027=AF1027,M1027=AF1027,U1027=AF1027,V1027=AF1027)</t>
  </si>
  <si>
    <t>AA1028</t>
  </si>
  <si>
    <t>1)  Rhodes &amp; Sons.(62740, 63028)  2)  John Lloyds &amp; Sons.  3)  Brennan Paving. (62891) 4)  Westshield Ltd.(52289, 63029)</t>
  </si>
  <si>
    <t>Mackenzie Communication</t>
  </si>
  <si>
    <t>Network Products</t>
  </si>
  <si>
    <t>PNL Tools Ltd</t>
  </si>
  <si>
    <t>STS-Communications</t>
  </si>
  <si>
    <t>Universal Power Systems</t>
  </si>
  <si>
    <t>STS</t>
  </si>
  <si>
    <t>TNS</t>
  </si>
  <si>
    <t>IDS</t>
  </si>
  <si>
    <t>Philips</t>
  </si>
  <si>
    <t>NDL</t>
  </si>
  <si>
    <t>Barclays (Fujitsu)</t>
  </si>
  <si>
    <t>Works, Supplies, Services</t>
  </si>
  <si>
    <t>Works</t>
  </si>
  <si>
    <t>Supplies</t>
  </si>
  <si>
    <t>Services</t>
  </si>
  <si>
    <t>RED ROSE CENTRE</t>
  </si>
  <si>
    <t>Sustainability Appraisal of the Local Development Framework</t>
  </si>
  <si>
    <t>Heywood Limited</t>
  </si>
  <si>
    <t>Kier Regional Limited</t>
  </si>
  <si>
    <t>Aberdeen Asset Managers</t>
  </si>
  <si>
    <t>PIRC</t>
  </si>
  <si>
    <t>=OR(H889=AF889,I889=AF889,J889=AF889,K889=AF889,M889=AF889,U889=AF889,V889=AF889)</t>
  </si>
  <si>
    <t>AA890</t>
  </si>
  <si>
    <t>=OR(H890=AF890,I890=AF890,J890=AF890,K890=AF890,M890=AF890,U890=AF890,V890=AF890)</t>
  </si>
  <si>
    <t>AA891</t>
  </si>
  <si>
    <t>=OR(H564=AF563,I564=AF563,J564=AF563,K564=AF563,L564=AF563,M564=AF563,N564=AF563,O564=AF563)</t>
  </si>
  <si>
    <t>AA565</t>
  </si>
  <si>
    <t>=OR(H565=AF564,I565=AF564,J565=AF564,K565=AF564,L565=AF564,M565=AF564,N565=AF564,O565=AF564)</t>
  </si>
  <si>
    <t>AA568</t>
  </si>
  <si>
    <t>Fountain Workshop (74308)</t>
  </si>
  <si>
    <t>Age Concern (Tameside) (16452, 61746, 79228)</t>
  </si>
  <si>
    <t>Tameside Advertiser, Reporter and Radio</t>
  </si>
  <si>
    <t>Bulk Media</t>
  </si>
  <si>
    <t>Nicola Smith</t>
  </si>
  <si>
    <t>JP Morgan Chase Bank</t>
  </si>
  <si>
    <t>Linedate Services</t>
  </si>
  <si>
    <t>WM Company</t>
  </si>
  <si>
    <t>Eldmonstone Const</t>
  </si>
  <si>
    <t>PA Finlay&amp;co</t>
  </si>
  <si>
    <t>Turning Point (4379, 10578, 11722, 12431, 51153, 58414, 58710, 60919, 60920, 66131, 66425, 68116, 76182)</t>
  </si>
  <si>
    <t>UK Bronze (72329)</t>
  </si>
  <si>
    <t>CON/HSS/1&amp;2</t>
  </si>
  <si>
    <t>=OR(H568=AF567,I568=AF567,J568=AF567,K568=AF567,L568=AF567,M568=AF567,N568=AF567,O568=AF567)</t>
  </si>
  <si>
    <t>AA569</t>
  </si>
  <si>
    <t>=OR(H784=AF783,I784=AF783,J784=AF783,K784=AF783,L784=AF783,M784=AF783,N784=AF783,O784=AF783)</t>
  </si>
  <si>
    <t>AA785</t>
  </si>
  <si>
    <t xml:space="preserve">Building Lease  </t>
  </si>
  <si>
    <t>Red Architectural</t>
  </si>
  <si>
    <t>=OR(H1114=AF1114,I1114=AF1114,J1114=AF1114,K1114=AF1114,M1114=AF1114,U1114=AF1114,V1114=AF1114)</t>
  </si>
  <si>
    <t>=OR(H727=AF727,I727=AF727,J727=AF727,K727=AF727,M727=AF727,U727=AF727,V727=AF727)</t>
  </si>
  <si>
    <t>AA728</t>
  </si>
  <si>
    <t>=OR(H866=AF865,I866=AF865,J866=AF865,K866=AF865,L866=AF865,M866=AF865,N866=AF865,O866=AF865)</t>
  </si>
  <si>
    <t>=OR(H866=AF866,I866=AF866,J866=AF866,K866=AF866,M866=AF866,U866=AF866,V866=AF866)</t>
  </si>
  <si>
    <t>AA867</t>
  </si>
  <si>
    <t>=OR(H867=AF866,I867=AF866,J867=AF866,K867=AF866,L867=AF866,M867=AF866,N867=AF866,O867=AF866)</t>
  </si>
  <si>
    <t>AA868</t>
  </si>
  <si>
    <t>=OR(H225=AF224,I225=AF224,J225=AF224,K225=AF224,L225=AF224,M225=AF224,N225=AF224,O225=AF224)</t>
  </si>
  <si>
    <t>AA226</t>
  </si>
  <si>
    <t>Provision of Uniformed Staff for Premises Security and CCTV Monitoring</t>
  </si>
  <si>
    <t>Contract spend extracted from C062 ITT documents, estimated requirements wef 01/03/06</t>
  </si>
  <si>
    <t>T576</t>
  </si>
  <si>
    <t>T590</t>
  </si>
  <si>
    <t>T600</t>
  </si>
  <si>
    <t>T650</t>
  </si>
  <si>
    <t>T660</t>
  </si>
  <si>
    <t>Q590</t>
  </si>
  <si>
    <t>Q660</t>
  </si>
  <si>
    <t>T670</t>
  </si>
  <si>
    <t>T675</t>
  </si>
  <si>
    <t>T700</t>
  </si>
  <si>
    <t>T710</t>
  </si>
  <si>
    <t>T720</t>
  </si>
  <si>
    <t>Q800</t>
  </si>
  <si>
    <t>T835</t>
  </si>
  <si>
    <t>Q875</t>
  </si>
  <si>
    <t>T950</t>
  </si>
  <si>
    <t>CW1</t>
  </si>
  <si>
    <t>CW2</t>
  </si>
  <si>
    <t>CW11</t>
  </si>
  <si>
    <t>CW10</t>
  </si>
  <si>
    <t>CW5</t>
  </si>
  <si>
    <t>CP1</t>
  </si>
  <si>
    <t>SL1</t>
  </si>
  <si>
    <t>SM1</t>
  </si>
  <si>
    <t>T866</t>
  </si>
  <si>
    <t>Supply of Books</t>
  </si>
  <si>
    <t xml:space="preserve">Supply of online periodical access </t>
  </si>
  <si>
    <t>News UK</t>
  </si>
  <si>
    <t>B50</t>
  </si>
  <si>
    <t>C50</t>
  </si>
  <si>
    <t>D50</t>
  </si>
  <si>
    <t>CareTower (71471)</t>
  </si>
  <si>
    <t>Carlton Fuels Limited (16106, 69086)</t>
  </si>
  <si>
    <t>Casella Stanger (70518)</t>
  </si>
  <si>
    <t>Cheshire Recyling (61665)</t>
  </si>
  <si>
    <t>Chevron Texaco (69724)</t>
  </si>
  <si>
    <t>Citizens Advice Bureau (1493, 1494, 3054, 53441, 53442, 56927, 59348, 67787, 68312)</t>
  </si>
  <si>
    <t>=OR(H1025=AF1024,I1025=AF1024,J1025=AF1024,K1025=AF1024,L1025=AF1024,M1025=AF1024,N1025=AF1024,O1025=AF1024)</t>
  </si>
  <si>
    <t>AA1029</t>
  </si>
  <si>
    <t>=OR(H1029=AF1028,I1029=AF1028,J1029=AF1028,K1029=AF1028,L1029=AF1028,M1029=AF1028,N1029=AF1028,O1029=AF1028)</t>
  </si>
  <si>
    <t>=OR(H958=AF957,I958=AF957,J958=AF957,K958=AF957,L958=AF957,M958=AF957,N958=AF957,O958=AF957)</t>
  </si>
  <si>
    <t>AA959</t>
  </si>
  <si>
    <t>=OR(H959=AF958,I959=AF958,J959=AF958,K959=AF958,L959=AF958,M959=AF958,N959=AF958,O959=AF958)</t>
  </si>
  <si>
    <t>AA961</t>
  </si>
  <si>
    <t>=OR(H420=AF420,I420=AF420,J420=AF420,K420=AF420,M420=AF420,U420=AF420,V420=AF420)</t>
  </si>
  <si>
    <t>AA421</t>
  </si>
  <si>
    <t>=OR(H421=AF421,I421=AF421,J421=AF421,K421=AF421,M421=AF421,U421=AF421,V421=AF421)</t>
  </si>
  <si>
    <t>AA422</t>
  </si>
  <si>
    <t>=OR(H422=AF422,I422=AF422,J422=AF422,K422=AF422,M422=AF422,U422=AF422,V422=AF422)</t>
  </si>
  <si>
    <t>AA423</t>
  </si>
  <si>
    <t>=OR(H423=AF423,I423=AF423,J423=AF423,K423=AF423,M423=AF423,U423=AF423,V423=AF423)</t>
  </si>
  <si>
    <t>AA424</t>
  </si>
  <si>
    <t>=OR(H424=AF424,I424=AF424,J424=AF424,K424=AF424,M424=AF424,U424=AF424,V424=AF424)</t>
  </si>
  <si>
    <t>=OR(H424=AF423,I424=AF423,J424=AF423,K424=AF423,L424=AF423,M424=AF423,N424=AF423,O424=AF423)</t>
  </si>
  <si>
    <t>AA425</t>
  </si>
  <si>
    <t>=OR(H425=AF425,I425=AF425,J425=AF425,K425=AF425,M425=AF425,U425=AF425,V425=AF425)</t>
  </si>
  <si>
    <t>AA427</t>
  </si>
  <si>
    <t>Drinking Water Supply and Services</t>
  </si>
  <si>
    <t>Book and periodical binding services</t>
  </si>
  <si>
    <t>Supply of UK Government Publications</t>
  </si>
  <si>
    <t>Groceries and Provisions</t>
  </si>
  <si>
    <t>I7</t>
  </si>
  <si>
    <t>A8</t>
  </si>
  <si>
    <t>B8</t>
  </si>
  <si>
    <t>C8</t>
  </si>
  <si>
    <t>D8</t>
  </si>
  <si>
    <t>E8</t>
  </si>
  <si>
    <t>F8</t>
  </si>
  <si>
    <t>G8</t>
  </si>
  <si>
    <t>H8</t>
  </si>
  <si>
    <t>I8</t>
  </si>
  <si>
    <t>A9</t>
  </si>
  <si>
    <t>B9</t>
  </si>
  <si>
    <t>C9</t>
  </si>
  <si>
    <t>D9</t>
  </si>
  <si>
    <t>E9</t>
  </si>
  <si>
    <t>F9</t>
  </si>
  <si>
    <t>G9</t>
  </si>
  <si>
    <t>H9</t>
  </si>
  <si>
    <t>I9</t>
  </si>
  <si>
    <t>A10</t>
  </si>
  <si>
    <t>B10</t>
  </si>
  <si>
    <t>C10</t>
  </si>
  <si>
    <t>D10</t>
  </si>
  <si>
    <t>E10</t>
  </si>
  <si>
    <t>F10</t>
  </si>
  <si>
    <t>G10</t>
  </si>
  <si>
    <t>H10</t>
  </si>
  <si>
    <t>C003</t>
  </si>
  <si>
    <t>C006</t>
  </si>
  <si>
    <t>C008</t>
  </si>
  <si>
    <t>T008</t>
  </si>
  <si>
    <t>C009</t>
  </si>
  <si>
    <t>C010</t>
  </si>
  <si>
    <t>C011</t>
  </si>
  <si>
    <t>C013</t>
  </si>
  <si>
    <t>C018</t>
  </si>
  <si>
    <t>C023</t>
  </si>
  <si>
    <t>C024</t>
  </si>
  <si>
    <t>C025</t>
  </si>
  <si>
    <t>C026</t>
  </si>
  <si>
    <t>C028</t>
  </si>
  <si>
    <t>C029</t>
  </si>
  <si>
    <t>PC Kerbs and Flags</t>
  </si>
  <si>
    <t>C033</t>
  </si>
  <si>
    <t>C037</t>
  </si>
  <si>
    <t>=OR(H318=AF318,I318=AF318,J318=AF318,K318=AF318,M318=AF318,U318=AF318,V318=AF318)</t>
  </si>
  <si>
    <t>AA319</t>
  </si>
  <si>
    <t>=OR(H319=AF319,I319=AF319,J319=AF319,K319=AF319,M319=AF319,U319=AF319,V319=AF319)</t>
  </si>
  <si>
    <t>AA320</t>
  </si>
  <si>
    <t>=OR(H320=AF320,I320=AF320,J320=AF320,K320=AF320,M320=AF320,U320=AF320,V320=AF320)</t>
  </si>
  <si>
    <t>AA321</t>
  </si>
  <si>
    <t>=OR(H321=AF321,I321=AF321,J321=AF321,K321=AF321,M321=AF321,U321=AF321,V321=AF321)</t>
  </si>
  <si>
    <t>=OR(H321=AF320,I321=AF320,J321=AF320,K321=AF320,L321=AF320,M321=AF320,N321=AF320,O321=AF320)</t>
  </si>
  <si>
    <t>AA322</t>
  </si>
  <si>
    <t>=OR(H322=AF322,I322=AF322,J322=AF322,K322=AF322,M322=AF322,U322=AF322,V322=AF322)</t>
  </si>
  <si>
    <t>=OR(H134=AF133,I134=AF133,J134=AF133,K134=AF133,L134=AF133,M134=AF133,N134=AF133,O134=AF133)</t>
  </si>
  <si>
    <t>AA135</t>
  </si>
  <si>
    <t>=OR(H135=AF134,I135=AF134,J135=AF134,K135=AF134,L135=AF134,M135=AF134,N135=AF134,O135=AF134)</t>
  </si>
  <si>
    <t>AA140</t>
  </si>
  <si>
    <t>=OR(H140=AF139,I140=AF139,J140=AF139,K140=AF139,L140=AF139,M140=AF139,N140=AF139,O140=AF139)</t>
  </si>
  <si>
    <t>AA141</t>
  </si>
  <si>
    <t xml:space="preserve">CareTower </t>
  </si>
  <si>
    <t>UPS Maintenance and Supply</t>
  </si>
  <si>
    <t xml:space="preserve">Bluecoat Support </t>
  </si>
  <si>
    <t xml:space="preserve">MCI Deventi </t>
  </si>
  <si>
    <t xml:space="preserve">VPN Support </t>
  </si>
  <si>
    <t>=OR(H401=AF400,I401=AF400,J401=AF400,K401=AF400,L401=AF400,M401=AF400,N401=AF400,O401=AF400)</t>
  </si>
  <si>
    <t>AA402</t>
  </si>
  <si>
    <t>=OR(H402=AF402,I402=AF402,J402=AF402,K402=AF402,M402=AF402,U402=AF402,V402=AF402)</t>
  </si>
  <si>
    <t>AA403</t>
  </si>
  <si>
    <t>=OR(H403=AF403,I403=AF403,J403=AF403,K403=AF403,M403=AF403,U403=AF403,V403=AF403)</t>
  </si>
  <si>
    <t>AA409</t>
  </si>
  <si>
    <t>=OR(H409=AF409,I409=AF409,J409=AF409,K409=AF409,M409=AF409,U409=AF409,V409=AF409)</t>
  </si>
  <si>
    <t>AA410</t>
  </si>
  <si>
    <t>=OR(H410=AF410,I410=AF410,J410=AF410,K410=AF410,M410=AF410,U410=AF410,V410=AF410)</t>
  </si>
  <si>
    <t>=OR(H410=AF409,I410=AF409,J410=AF409,K410=AF409,L410=AF409,M410=AF409,N410=AF409,O410=AF409)</t>
  </si>
  <si>
    <t>AA411</t>
  </si>
  <si>
    <t>=OR(H411=AF411,I411=AF411,J411=AF411,K411=AF411,M411=AF411,U411=AF411,V411=AF411)</t>
  </si>
  <si>
    <t>AA412</t>
  </si>
  <si>
    <t>AA326</t>
  </si>
  <si>
    <t>AA417</t>
  </si>
  <si>
    <t>=OR(H417=AF417,I417=AF417,J417=AF417,K417=AF417,M417=AF417,U417=AF417,V417=AF417)</t>
  </si>
  <si>
    <t>AA418</t>
  </si>
  <si>
    <t>=OR(H418=AF418,I418=AF418,J418=AF418,K418=AF418,M418=AF418,U418=AF418,V418=AF418)</t>
  </si>
  <si>
    <t>AA419</t>
  </si>
  <si>
    <t>=OR(H419=AF419,I419=AF419,J419=AF419,K419=AF419,M419=AF419,U419=AF419,V419=AF419)</t>
  </si>
  <si>
    <t>AA420</t>
  </si>
  <si>
    <t>=OR(H326=AF326,I326=AF326,J326=AF326,K326=AF326,M326=AF326,U326=AF326,V326=AF326)</t>
  </si>
  <si>
    <t>AA328</t>
  </si>
  <si>
    <t>=OR(H328=AF328,I328=AF328,J328=AF328,K328=AF328,M328=AF328,U328=AF328,V328=AF328)</t>
  </si>
  <si>
    <t>AA329</t>
  </si>
  <si>
    <t>=OR(H329=AF329,I329=AF329,J329=AF329,K329=AF329,M329=AF329,U329=AF329,V329=AF329)</t>
  </si>
  <si>
    <t>AA330</t>
  </si>
  <si>
    <t>=OR(H51=AF50,I51=AF50,J51=AF50,K51=AF50,L51=AF50,M51=AF50,N51=AF50,O51=AF50)</t>
  </si>
  <si>
    <t>AA52</t>
  </si>
  <si>
    <t>=OR(H52=AF51,I52=AF51,J52=AF51,K52=AF51,L52=AF51,M52=AF51,N52=AF51,O52=AF51)</t>
  </si>
  <si>
    <t>AA53</t>
  </si>
  <si>
    <t>=OR(H53=AF52,I53=AF52,J53=AF52,K53=AF52,L53=AF52,M53=AF52,N53=AF52,O53=AF52)</t>
  </si>
  <si>
    <t>AA54</t>
  </si>
  <si>
    <t>=OR(H54=AF53,I54=AF53,J54=AF53,K54=AF53,L54=AF53,M54=AF53,N54=AF53,O54=AF53)</t>
  </si>
  <si>
    <t>AA55</t>
  </si>
  <si>
    <t>After Adoption (60910)</t>
  </si>
  <si>
    <t>Age Concern (52675, 52676, 52677, 59093)</t>
  </si>
  <si>
    <t>Aggregate Industries (Kennedy Asphalt) (61973, 62714)</t>
  </si>
  <si>
    <t>Albany (65415)</t>
  </si>
  <si>
    <t>=OR(H56=AF56,I56=AF56,J56=AF56,K56=AF56,M56=AF56,U56=AF56,V56=AF56)</t>
  </si>
  <si>
    <t>=OR(H56=AF55,I56=AF55,J56=AF55,K56=AF55,L56=AF55,M56=AF55,N56=AF55,O56=AF55)</t>
  </si>
  <si>
    <t>AA60</t>
  </si>
  <si>
    <t>=OR(H60=AF60,I60=AF60,J60=AF60,K60=AF60,M60=AF60,U60=AF60,V60=AF60)</t>
  </si>
  <si>
    <t>AA62</t>
  </si>
  <si>
    <t>=OR(H62=AF62,I62=AF62,J62=AF62,K62=AF62,M62=AF62,U62=AF62,V62=AF62)</t>
  </si>
  <si>
    <t>AA63</t>
  </si>
  <si>
    <t>=OR(H63=AF63,I63=AF63,J63=AF63,K63=AF63,M63=AF63,U63=AF63,V63=AF63)</t>
  </si>
  <si>
    <t>AA64</t>
  </si>
  <si>
    <t>=OR(H64=AF64,I64=AF64,J64=AF64,K64=AF64,M64=AF64,U64=AF64,V64=AF64)</t>
  </si>
  <si>
    <t>AA65</t>
  </si>
  <si>
    <t>Hattersley (Ken Ward) Sports Centre</t>
  </si>
  <si>
    <t>Bayley Hall Refurbishment</t>
  </si>
  <si>
    <t>NOTE Multiple Cost Centres</t>
  </si>
  <si>
    <t>Hyde Pool refurbishment</t>
  </si>
  <si>
    <t>The Heys Primary School Caretakers Store</t>
  </si>
  <si>
    <t>Manchester City</t>
  </si>
  <si>
    <t>Corrie Primary School Rewire</t>
  </si>
  <si>
    <t>Milton St John Primary - Refurbishment of Infant &amp; Junior Toilets</t>
  </si>
  <si>
    <t>Ray Boullton</t>
  </si>
  <si>
    <t>=OR(H676=AF675,I676=AF675,J676=AF675,K676=AF675,L676=AF675,M676=AF675,N676=AF675,O676=AF675)</t>
  </si>
  <si>
    <t>AA679</t>
  </si>
  <si>
    <t>=OR(H679=AF678,I679=AF678,J679=AF678,K679=AF678,L679=AF678,M679=AF678,N679=AF678,O679=AF678)</t>
  </si>
  <si>
    <t>AA681</t>
  </si>
  <si>
    <t>=OR(H681=AF680,I681=AF680,J681=AF680,K681=AF680,L681=AF680,M681=AF680,N681=AF680,O681=AF680)</t>
  </si>
  <si>
    <t>AA682</t>
  </si>
  <si>
    <t>=OR(H682=AF681,I682=AF681,J682=AF681,K682=AF681,L682=AF681,M682=AF681,N682=AF681,O682=AF681)</t>
  </si>
  <si>
    <t>AA685</t>
  </si>
  <si>
    <t>=OR(H685=AF684,I685=AF684,J685=AF684,K685=AF684,L685=AF684,M685=AF684,N685=AF684,O685=AF684)</t>
  </si>
  <si>
    <t>=OR(H1133=AF1132,I1133=AF1132,J1133=AF1132,K1133=AF1132,L1133=AF1132,M1133=AF1132,N1133=AF1132,O1133=AF1132)</t>
  </si>
  <si>
    <t>=OR(H1133=AF1131,I1133=AF1131,J1133=AF1131,K1133=AF1131,L1133=AF1131,M1133=AF1131,N1133=AF1131,O1133=AF1131)</t>
  </si>
  <si>
    <t>AA1136</t>
  </si>
  <si>
    <t>Primary Capital Programme</t>
  </si>
  <si>
    <t>Ridgehill Childrens Centre</t>
  </si>
  <si>
    <t>Russell Scott Remodelling Phase 2</t>
  </si>
  <si>
    <t>St Peters Childrens Centre</t>
  </si>
  <si>
    <t>Yew Tree Condition Works</t>
  </si>
  <si>
    <t>Bradley Green Foundation Unit</t>
  </si>
  <si>
    <t>61 Olham Road Rebuilding Shop Premises</t>
  </si>
  <si>
    <t>Ian Martin Building Co. Ltd.</t>
  </si>
  <si>
    <t>Union Street Building Hyde Phase 2A external fabic repairs</t>
  </si>
  <si>
    <t>Union Street Building Hyde Phase 2B Internal repairs and Alterations</t>
  </si>
  <si>
    <t>AA50</t>
  </si>
  <si>
    <t>John Lloyd (Heywood) Ltd</t>
  </si>
  <si>
    <t xml:space="preserve">  Supply and Installation of Multi Use Games Area (MUGA) – Hyde Park, Lodge Lane, Hyde</t>
  </si>
  <si>
    <t>Fairway Landscapes Ltd</t>
  </si>
  <si>
    <t>J Lyssejko</t>
  </si>
  <si>
    <t>Parapet Renewal Stage 1, Telephone Exchange Roundabout, Ashton</t>
  </si>
  <si>
    <t>F W Sherratt</t>
  </si>
  <si>
    <t xml:space="preserve">Demolition of Wellington </t>
  </si>
  <si>
    <t>Denton Civic Square Street Furniture</t>
  </si>
  <si>
    <t>See Professional Engineering Consultancy Services contract above</t>
  </si>
  <si>
    <t>IT software to pilot mobile working</t>
  </si>
  <si>
    <t>Kirona Solution Ltd</t>
  </si>
  <si>
    <t>Easipoint Marketing Ltd</t>
  </si>
  <si>
    <t>Silo Storage, Bedding and jointing mortar ordered for Ashton Market Hall and Denton Civic Square</t>
  </si>
  <si>
    <t>Dennis Gillson &amp; Son (Haworth) Ltd</t>
  </si>
  <si>
    <t xml:space="preserve">Specialist Stone Paving - Ashton </t>
  </si>
  <si>
    <t>Econ Engineering Ltd</t>
  </si>
  <si>
    <t>Any current invoices for design works relate to projects that were commissioned  when the frame work was still live.</t>
  </si>
  <si>
    <t>AA676</t>
  </si>
  <si>
    <t>=OR(H352=AF352,I352=AF352,J352=AF352,K352=AF352,M352=AF352,U352=AF352,V352=AF352)</t>
  </si>
  <si>
    <t>AA353</t>
  </si>
  <si>
    <t>=OR(H1086=AF1085,I1086=AF1085,J1086=AF1085,K1086=AF1085,L1086=AF1085,M1086=AF1085,N1086=AF1085,O1086=AF1085)</t>
  </si>
  <si>
    <t>AA1088</t>
  </si>
  <si>
    <t>Manchester and District Housing Association (2817)</t>
  </si>
  <si>
    <t>=OR(H521=AF521,I521=AF521,J521=AF521,K521=AF521,M521=AF521,U521=AF521,V521=AF521)</t>
  </si>
  <si>
    <t>AA522</t>
  </si>
  <si>
    <t>=OR(H517=AF517,I517=AF517,J517=AF517,K517=AF517,M517=AF517,U517=AF517,V517=AF517)</t>
  </si>
  <si>
    <t>AA518</t>
  </si>
  <si>
    <t>=OR(H518=AF518,I518=AF518,J518=AF518,K518=AF518,M518=AF518,U518=AF518,V518=AF518)</t>
  </si>
  <si>
    <t>AA519</t>
  </si>
  <si>
    <t>=OR(H519=AF519,I519=AF519,J519=AF519,K519=AF519,M519=AF519,U519=AF519,V519=AF519)</t>
  </si>
  <si>
    <t>=OR(H519=AF518,I519=AF518,J519=AF518,K519=AF518,L519=AF518,M519=AF518,N519=AF518,O519=AF518)</t>
  </si>
  <si>
    <t>AA520</t>
  </si>
  <si>
    <t>=OR(H43=AF42,I43=AF42,J43=AF42,K43=AF42,L43=AF42,M43=AF42,N43=AF42,O43=AF42)</t>
  </si>
  <si>
    <t>AA44</t>
  </si>
  <si>
    <t>=OR(H44=AF43,I44=AF43,J44=AF43,K44=AF43,L44=AF43,M44=AF43,N44=AF43,O44=AF43)</t>
  </si>
  <si>
    <t>AA45</t>
  </si>
  <si>
    <t>=OR(H831=AF831,I831=AF831,J831=AF831,K831=AF831,M831=AF831,U831=AF831,V831=AF831)</t>
  </si>
  <si>
    <t>AA832</t>
  </si>
  <si>
    <t>=OR(H614=AF614,I614=AF614,J614=AF614,K614=AF614,M614=AF614,U614=AF614,V614=AF614)</t>
  </si>
  <si>
    <t>AA615</t>
  </si>
  <si>
    <t>=OR(H615=AF615,I615=AF615,J615=AF615,K615=AF615,M615=AF615,U615=AF615,V615=AF615)</t>
  </si>
  <si>
    <t>AA616</t>
  </si>
  <si>
    <t>=OR(H835=AF835,I835=AF835,J835=AF835,K835=AF835,M835=AF835,U835=AF835,V835=AF835)</t>
  </si>
  <si>
    <t>AA836</t>
  </si>
  <si>
    <t>=OR(H836=AF836,I836=AF836,J836=AF836,K836=AF836,M836=AF836,U836=AF836,V836=AF836)</t>
  </si>
  <si>
    <t>AA837</t>
  </si>
  <si>
    <t xml:space="preserve">Specialist Superimposed Roadmarkings </t>
  </si>
  <si>
    <t>Carriageway Works,  Foxholes Road, Hyde</t>
  </si>
  <si>
    <t>Carriageway Works,  Grosvenor Road / Grosvenor Crescent, Hyde</t>
  </si>
  <si>
    <t>Quantity Surveying Services</t>
  </si>
  <si>
    <t xml:space="preserve"> Procured for and Paid Directly by School</t>
  </si>
  <si>
    <t>Manor Green Primary Kitchen Refurbishment</t>
  </si>
  <si>
    <t>Arlies Primary Foundation Unit</t>
  </si>
  <si>
    <t>Independent Catering Services UK Ltd.</t>
  </si>
  <si>
    <t>Gee Cross Primary Foundation Unit</t>
  </si>
  <si>
    <t>Waterloo Children’s Centre</t>
  </si>
  <si>
    <t xml:space="preserve">Globe Lane Primary Temporary Classrooms </t>
  </si>
  <si>
    <t>Hire extended due to delay in building of New Ravensfield School</t>
  </si>
  <si>
    <t>Lyndhurst PrimaryTemporary Class Rooms</t>
  </si>
  <si>
    <t>Hire extended due to delay in building of New School</t>
  </si>
  <si>
    <t>Dane Bank Primary Alterations &amp; Extensions</t>
  </si>
  <si>
    <t>=OR(H534=AF534,I534=AF534,J534=AF534,K534=AF534,M534=AF534,U534=AF534,V534=AF534)</t>
  </si>
  <si>
    <t>=OR(H534=AF533,I534=AF533,J534=AF533,K534=AF533,L534=AF533,M534=AF533,N534=AF533,O534=AF533)</t>
  </si>
  <si>
    <t>Supply of Pavior Blocks for Armentieres Square</t>
  </si>
  <si>
    <t>31-Jun-2013</t>
  </si>
  <si>
    <t>31-Jun-2015</t>
  </si>
  <si>
    <t>Blisset bookbinders / Peter Robinson Bookbinder Ltd</t>
  </si>
  <si>
    <t>=OR(H416=AF416,I416=AF416,J416=AF416,K416=AF416,M416=AF416,U416=AF416,V416=AF416)</t>
  </si>
  <si>
    <t>Pauline Venus</t>
  </si>
  <si>
    <t>Youth Offending Team</t>
  </si>
  <si>
    <t>=OR(H931=AF931,I931=AF931,J931=AF931,K931=AF931,M931=AF931,U931=AF931,V931=AF931)</t>
  </si>
  <si>
    <t>AA933</t>
  </si>
  <si>
    <t>=OR(H933=AF933,I933=AF933,J933=AF933,K933=AF933,M933=AF933,U933=AF933,V933=AF933)</t>
  </si>
  <si>
    <t>AA934</t>
  </si>
  <si>
    <t>Poplar Street  Primary  - Boiler Replacement</t>
  </si>
  <si>
    <t>Agresso figure £633,104.08 covers Contracts C001 and C041 for the period 01/06/07 to 31/05/08.  Spend across all contract users £2960057 recd from Trafford for period 07/08 Figures in columns N &amp; O are estimates given by Trafford</t>
  </si>
  <si>
    <t>=OR(H94=AF93,I94=AF93,J94=AF93,K94=AF93,L94=AF93,M94=AF93,N94=AF93,O94=AF93)</t>
  </si>
  <si>
    <t>AA95</t>
  </si>
  <si>
    <t>=OR(H95=AF94,I95=AF94,J95=AF94,K95=AF94,L95=AF94,M95=AF94,N95=AF94,O95=AF94)</t>
  </si>
  <si>
    <t>AA927</t>
  </si>
  <si>
    <t>=OR(H927=AF927,I927=AF927,J927=AF927,K927=AF927,M927=AF927,U927=AF927,V927=AF927)</t>
  </si>
  <si>
    <t>AA928</t>
  </si>
  <si>
    <t>=OR(H928=AF928,I928=AF928,J928=AF928,K928=AF928,M928=AF928,U928=AF928,V928=AF928)</t>
  </si>
  <si>
    <t>AA929</t>
  </si>
  <si>
    <t>=OR(H929=AF929,I929=AF929,J929=AF929,K929=AF929,M929=AF929,U929=AF929,V929=AF929)</t>
  </si>
  <si>
    <t>AA930</t>
  </si>
  <si>
    <t>=OR(H640=AF640,I640=AF640,J640=AF640,K640=AF640,M640=AF640,U640=AF640,V640=AF640)</t>
  </si>
  <si>
    <t>AA641</t>
  </si>
  <si>
    <t>=OR(H641=AF641,I641=AF641,J641=AF641,K641=AF641,M641=AF641,U641=AF641,V641=AF641)</t>
  </si>
  <si>
    <t>AA642</t>
  </si>
  <si>
    <t>Strengthening of Cavendish St Canal and Denton Station Bridges</t>
  </si>
  <si>
    <t>Carriageway &amp; F/way Micro Asphalt Surfacing</t>
  </si>
  <si>
    <t>Primary Route Direction Signs</t>
  </si>
  <si>
    <t>Demolition of Alder Community School</t>
  </si>
  <si>
    <t>Arden Bridge, Woodley</t>
  </si>
  <si>
    <t>Stamford Road, Mossley Retaining Wall</t>
  </si>
  <si>
    <t>Demolition of Hurst Methodist School, Ashton</t>
  </si>
  <si>
    <t>Ashton Homezone Streetworks</t>
  </si>
  <si>
    <t>Ashton N Bypass Stage 2 Site Investigation</t>
  </si>
  <si>
    <t>Infilling of Hooley Hill Tunnel</t>
  </si>
  <si>
    <t>Gallowsclough Road Retaining Wall Repairs</t>
  </si>
  <si>
    <t>CW1 - Supply &amp; Delivery of Illuminated Bollards</t>
  </si>
  <si>
    <t>Manchester &amp; Cheshire Const.Ltd</t>
  </si>
  <si>
    <t>Dew Pitchmastic Ltd</t>
  </si>
  <si>
    <t>Manchester Boroughs Weather Forecast Contract</t>
  </si>
  <si>
    <t>Metrological Office</t>
  </si>
  <si>
    <t>Edward House Ltd. (51056, 80401) Later taken over by English Churches Housing Group (1843, 1844, 54078, 54079, 61112, 61495, 69334, 69401, 80127)</t>
  </si>
  <si>
    <t>EFM Chesterfield (1773, 1778, 68045)</t>
  </si>
  <si>
    <t>D47</t>
  </si>
  <si>
    <t>E47</t>
  </si>
  <si>
    <t>F47</t>
  </si>
  <si>
    <t>G47</t>
  </si>
  <si>
    <t>H47</t>
  </si>
  <si>
    <t>I47</t>
  </si>
  <si>
    <t>A48</t>
  </si>
  <si>
    <t>B48</t>
  </si>
  <si>
    <t>C48</t>
  </si>
  <si>
    <t>D48</t>
  </si>
  <si>
    <t>E48</t>
  </si>
  <si>
    <t>F48</t>
  </si>
  <si>
    <t>G48</t>
  </si>
  <si>
    <t>H48</t>
  </si>
  <si>
    <t>I48</t>
  </si>
  <si>
    <t>A49</t>
  </si>
  <si>
    <t>B49</t>
  </si>
  <si>
    <t>C49</t>
  </si>
  <si>
    <t>D49</t>
  </si>
  <si>
    <t>E49</t>
  </si>
  <si>
    <t>F49</t>
  </si>
  <si>
    <t>G49</t>
  </si>
  <si>
    <t>H49</t>
  </si>
  <si>
    <t>Kerry Williams</t>
  </si>
  <si>
    <t xml:space="preserve">Corporate Performance </t>
  </si>
  <si>
    <t>Diagnostic &amp; Transformation Project</t>
  </si>
  <si>
    <t>Price Waterhouse Coopers</t>
  </si>
  <si>
    <t xml:space="preserve">TAC - Policy Shared Drive </t>
  </si>
  <si>
    <t>Northern Advertising (Johnston Publishing) (60965)(61260)</t>
  </si>
  <si>
    <t>Provision of social care support for 7 people with mental health needs at Mossley Road, Ashton together with a respite facility</t>
  </si>
  <si>
    <t xml:space="preserve">Provision of social care support for 10 people with mental health needs </t>
  </si>
  <si>
    <t>Agreement for the provision of MIND Services: Information, advice and guidance, publicity, drop-in duty service, day service, co-ordination of volunteers</t>
  </si>
  <si>
    <t>Provision of 40 EMI beds for older people with severe mental health problems at Yew Trees</t>
  </si>
  <si>
    <t>=OR(H603=AF602,I603=AF602,J603=AF602,K603=AF602,L603=AF602,M603=AF602,N603=AF602,O603=AF602)</t>
  </si>
  <si>
    <t>AA617</t>
  </si>
  <si>
    <t>=OR(H617=AF616,I617=AF616,J617=AF616,K617=AF616,L617=AF616,M617=AF616,N617=AF616,O617=AF616)</t>
  </si>
  <si>
    <t>AA621</t>
  </si>
  <si>
    <t>=OR(H621=AF620,I621=AF620,J621=AF620,K621=AF620,L621=AF620,M621=AF620,N621=AF620,O621=AF620)</t>
  </si>
  <si>
    <t>AA636</t>
  </si>
  <si>
    <t>Air Quality Monitoring</t>
  </si>
  <si>
    <t>Corporate Sponsorship</t>
  </si>
  <si>
    <t>Taxis, Mini Coaches &amp; Coaches</t>
  </si>
  <si>
    <t>Peter Sinclair</t>
  </si>
  <si>
    <t>Office Desking, Wooden Storage, Seating and Metal Storage</t>
  </si>
  <si>
    <t>=OR(H96=AF95,I96=AF95,J96=AF95,K96=AF95,L96=AF95,M96=AF95,N96=AF95,O96=AF95)</t>
  </si>
  <si>
    <t>Lead Commisioner - Adult Services (Denise Buckley)</t>
  </si>
  <si>
    <t>Integrated Offender Management Project</t>
  </si>
  <si>
    <t>Adullam Homes</t>
  </si>
  <si>
    <t>4 months</t>
  </si>
  <si>
    <t>Lead Commissioner - Community Safety L (Enda Ross)</t>
  </si>
  <si>
    <t>Access to Social Housing by Offenders - Research Project</t>
  </si>
  <si>
    <t>=OR(H272=AF272,I272=AF272,J272=AF272,K272=AF272,M272=AF272,U272=AF272,V272=AF272)</t>
  </si>
  <si>
    <t>AA273</t>
  </si>
  <si>
    <t>=OR(H273=AF273,I273=AF273,J273=AF273,K273=AF273,M273=AF273,U273=AF273,V273=AF273)</t>
  </si>
  <si>
    <t>AA274</t>
  </si>
  <si>
    <t>=OR(H274=AF274,I274=AF274,J274=AF274,K274=AF274,M274=AF274,U274=AF274,V274=AF274)</t>
  </si>
  <si>
    <t>AA275</t>
  </si>
  <si>
    <t>=OR(H275=AF275,I275=AF275,J275=AF275,K275=AF275,M275=AF275,U275=AF275,V275=AF275)</t>
  </si>
  <si>
    <t>AA276</t>
  </si>
  <si>
    <t>=OR(H978=AF977,I978=AF977,J978=AF977,K978=AF977,L978=AF977,M978=AF977,N978=AF977,O978=AF977)</t>
  </si>
  <si>
    <t>AA981</t>
  </si>
  <si>
    <t>=OR(H981=AF980,I981=AF980,J981=AF980,K981=AF980,L981=AF980,M981=AF980,N981=AF980,O981=AF980)</t>
  </si>
  <si>
    <t>AA982</t>
  </si>
  <si>
    <t>=OR(H982=AF981,I982=AF981,J982=AF981,K982=AF981,L982=AF981,M982=AF981,N982=AF981,O982=AF981)</t>
  </si>
  <si>
    <t>AA986</t>
  </si>
  <si>
    <t>=OR(H1078=AF1077,I1078=AF1077,J1078=AF1077,K1078=AF1077,L1078=AF1077,M1078=AF1077,N1078=AF1077,O1078=AF1077)</t>
  </si>
  <si>
    <t>AA1079</t>
  </si>
  <si>
    <t>=OR(H1079=AF1078,I1079=AF1078,J1079=AF1078,K1079=AF1078,L1079=AF1078,M1079=AF1078,N1079=AF1078,O1079=AF1078)</t>
  </si>
  <si>
    <t>AA1080</t>
  </si>
  <si>
    <t>=OR(H530=AF529,I530=AF529,J530=AF529,K530=AF529,L530=AF529,M530=AF529,N530=AF529,O530=AF529)</t>
  </si>
  <si>
    <t>=OR(H530=AF528,I530=AF528,J530=AF528,K530=AF528,L530=AF528,M530=AF528,N530=AF528,O530=AF528)</t>
  </si>
  <si>
    <t>AA531</t>
  </si>
  <si>
    <t>=OR(H531=AF530,I531=AF530,J531=AF530,K531=AF530,L531=AF530,M531=AF530,N531=AF530,O531=AF530)</t>
  </si>
  <si>
    <t>AA532</t>
  </si>
  <si>
    <t xml:space="preserve">Gemma Clayton </t>
  </si>
  <si>
    <t xml:space="preserve">Enhanced Structured Day Care </t>
  </si>
  <si>
    <t xml:space="preserve">On File </t>
  </si>
  <si>
    <t>=OR(H891=AF891,I891=AF891,J891=AF891,K891=AF891,M891=AF891,U891=AF891,V891=AF891)</t>
  </si>
  <si>
    <t>AA892</t>
  </si>
  <si>
    <t>=OR(H892=AF892,I892=AF892,J892=AF892,K892=AF892,M892=AF892,U892=AF892,V892=AF892)</t>
  </si>
  <si>
    <t>AA893</t>
  </si>
  <si>
    <t>Creative Support Ltd (10953, 16383, 60902, 82128)</t>
  </si>
  <si>
    <t>Demolition of Youth Offending centre, Francis Thompson Drive, Ashton</t>
  </si>
  <si>
    <t>G33</t>
  </si>
  <si>
    <t>H33</t>
  </si>
  <si>
    <t>I33</t>
  </si>
  <si>
    <t>A34</t>
  </si>
  <si>
    <t>B34</t>
  </si>
  <si>
    <t>C34</t>
  </si>
  <si>
    <t>D34</t>
  </si>
  <si>
    <t>E34</t>
  </si>
  <si>
    <t>F34</t>
  </si>
  <si>
    <t>G34</t>
  </si>
  <si>
    <t>D42</t>
  </si>
  <si>
    <t>E42</t>
  </si>
  <si>
    <t>F42</t>
  </si>
  <si>
    <t>G42</t>
  </si>
  <si>
    <t>WT420</t>
  </si>
  <si>
    <t>T440</t>
  </si>
  <si>
    <t>T470</t>
  </si>
  <si>
    <t>T493</t>
  </si>
  <si>
    <t>T494</t>
  </si>
  <si>
    <t>Q500</t>
  </si>
  <si>
    <t>T510</t>
  </si>
  <si>
    <t>=OR(H183=AF182,I183=AF182,J183=AF182,K183=AF182,L183=AF182,M183=AF182,N183=AF182,O183=AF182)</t>
  </si>
  <si>
    <t>=OR(H183=AF177,I183=AF177,J183=AF177,K183=AF177,L183=AF177,M183=AF177,N183=AF177,O183=AF177)</t>
  </si>
  <si>
    <t>AA184</t>
  </si>
  <si>
    <t>=OR(H184=AF183,I184=AF183,J184=AF183,K184=AF183,L184=AF183,M184=AF183,N184=AF183,O184=AF183)</t>
  </si>
  <si>
    <t>AA185</t>
  </si>
  <si>
    <t>=OR(H185=AF184,I185=AF184,J185=AF184,K185=AF184,L185=AF184,M185=AF184,N185=AF184,O185=AF184)</t>
  </si>
  <si>
    <t>AA211</t>
  </si>
  <si>
    <t>Line Markings Ltd. (62950)</t>
  </si>
  <si>
    <t>Link Integrated Security Systems Ltd (61073, 15940)</t>
  </si>
  <si>
    <t>Lockhart Catering (61386)</t>
  </si>
  <si>
    <t>Lowes Joinery Ltd (2773)</t>
  </si>
  <si>
    <t>Lowther Forestry (72535)</t>
  </si>
  <si>
    <t>=OR(H860=AF859,I860=AF859,J860=AF859,K860=AF859,L860=AF859,M860=AF859,N860=AF859,O860=AF859)</t>
  </si>
  <si>
    <t>=OR(H860=AF860,I860=AF860,J860=AF860,K860=AF860,M860=AF860,U860=AF860,V860=AF860)</t>
  </si>
  <si>
    <t>AA864</t>
  </si>
  <si>
    <t>=OR(H992=AF992,I992=AF992,J992=AF992,K992=AF992,M992=AF992,U992=AF992,V992=AF992)</t>
  </si>
  <si>
    <t>AA993</t>
  </si>
  <si>
    <t>=OR(H993=AF993,I993=AF993,J993=AF993,K993=AF993,M993=AF993,U993=AF993,V993=AF993)</t>
  </si>
  <si>
    <t>AA995</t>
  </si>
  <si>
    <t>=OR(H995=AF995,I995=AF995,J995=AF995,K995=AF995,M995=AF995,U995=AF995,V995=AF995)</t>
  </si>
  <si>
    <t>AA996</t>
  </si>
  <si>
    <t>=OR(H996=AF996,I996=AF996,J996=AF996,K996=AF996,M996=AF996,U996=AF996,V996=AF996)</t>
  </si>
  <si>
    <t>AA999</t>
  </si>
  <si>
    <t>=OR(H999=AF999,I999=AF999,J999=AF999,K999=AF999,M999=AF999,U999=AF999,V999=AF999)</t>
  </si>
  <si>
    <t>AA1001</t>
  </si>
  <si>
    <t>=OR(H133=AF133,I133=AF133,J133=AF133,K133=AF133,M133=AF133,U133=AF133,V133=AF133)</t>
  </si>
  <si>
    <t>AA136</t>
  </si>
  <si>
    <t>=OR(H136=AF136,I136=AF136,J136=AF136,K136=AF136,M136=AF136,U136=AF136,V136=AF136)</t>
  </si>
  <si>
    <t>AA137</t>
  </si>
  <si>
    <t>=OR(H137=AF137,I137=AF137,J137=AF137,K137=AF137,M137=AF137,U137=AF137,V137=AF137)</t>
  </si>
  <si>
    <t>AA138</t>
  </si>
  <si>
    <t>=OR(H138=AF138,I138=AF138,J138=AF138,K138=AF138,M138=AF138,U138=AF138,V138=AF138)</t>
  </si>
  <si>
    <t>AA139</t>
  </si>
  <si>
    <t>=OR(H139=AF139,I139=AF139,J139=AF139,K139=AF139,M139=AF139,U139=AF139,V139=AF139)</t>
  </si>
  <si>
    <t>AA142</t>
  </si>
  <si>
    <t>=OR(H142=AF142,I142=AF142,J142=AF142,K142=AF142,M142=AF142,U142=AF142,V142=AF142)</t>
  </si>
  <si>
    <t>AA143</t>
  </si>
  <si>
    <t>Egerton Park Arts College - Multi Use Games Area</t>
  </si>
  <si>
    <t>=OR(H93=AF92,I93=AF92,J93=AF92,K93=AF92,L93=AF92,M93=AF92,N93=AF92,O93=AF92)</t>
  </si>
  <si>
    <t>AA94</t>
  </si>
  <si>
    <t>TMBC / Age Concern - Handy persons service</t>
  </si>
  <si>
    <t>=OR(H90=AF89,I90=AF89,J90=AF89,K90=AF89,L90=AF89,M90=AF89,N90=AF89,O90=AF89)</t>
  </si>
  <si>
    <t>AA91</t>
  </si>
  <si>
    <t>=OR(H91=AF90,I91=AF90,J91=AF90,K91=AF90,L91=AF90,M91=AF90,N91=AF90,O91=AF90)</t>
  </si>
  <si>
    <t>AA92</t>
  </si>
  <si>
    <t>=OR(H92=AF91,I92=AF91,J92=AF91,K92=AF91,L92=AF91,M92=AF91,N92=AF91,O92=AF91)</t>
  </si>
  <si>
    <t>AA93</t>
  </si>
  <si>
    <t>=OR(H670=AF669,I670=AF669,J670=AF669,K670=AF669,L670=AF669,M670=AF669,N670=AF669,O670=AF669)</t>
  </si>
  <si>
    <t>=OR(H670=AF667,I670=AF667,J670=AF667,K670=AF667,L670=AF667,M670=AF667,N670=AF667,O670=AF667)</t>
  </si>
  <si>
    <t>AA673</t>
  </si>
  <si>
    <t>AA378</t>
  </si>
  <si>
    <t>=OR(H378=AF378,I378=AF378,J378=AF378,K378=AF378,M378=AF378,U378=AF378,V378=AF378)</t>
  </si>
  <si>
    <t>AA380</t>
  </si>
  <si>
    <t>=OR(H380=AF380,I380=AF380,J380=AF380,K380=AF380,M380=AF380,U380=AF380,V380=AF380)</t>
  </si>
  <si>
    <t>AA381</t>
  </si>
  <si>
    <t>=OR(H381=AF381,I381=AF381,J381=AF381,K381=AF381,M381=AF381,U381=AF381,V381=AF381)</t>
  </si>
  <si>
    <t>=OR(H381=AF380,I381=AF380,J381=AF380,K381=AF380,L381=AF380,M381=AF380,N381=AF380,O381=AF380)</t>
  </si>
  <si>
    <t>AA383</t>
  </si>
  <si>
    <t>=OR(H383=AF383,I383=AF383,J383=AF383,K383=AF383,M383=AF383,U383=AF383,V383=AF383)</t>
  </si>
  <si>
    <t>AA384</t>
  </si>
  <si>
    <t>=OR(H384=AF384,I384=AF384,J384=AF384,K384=AF384,M384=AF384,U384=AF384,V384=AF384)</t>
  </si>
  <si>
    <t>AA386</t>
  </si>
  <si>
    <t>=OR(H598=AF597,I598=AF597,J598=AF597,K598=AF597,L598=AF597,M598=AF597,N598=AF597,O598=AF597)</t>
  </si>
  <si>
    <t>AA600</t>
  </si>
  <si>
    <t>Fresh Pasteurised Milk &amp; Cream</t>
  </si>
  <si>
    <t>Street Lighting Lamps</t>
  </si>
  <si>
    <t>Lamps and Tubes (G.L.S)</t>
  </si>
  <si>
    <t>Highway and Horticultural Tools</t>
  </si>
  <si>
    <t>Text and Library Books</t>
  </si>
  <si>
    <t>Architect - Elisabeth House</t>
  </si>
  <si>
    <t>Structural Engineer - Elisabeth House</t>
  </si>
  <si>
    <t>Mechanical &amp; Electrical Engineer - Elisabeth House</t>
  </si>
  <si>
    <t>Project Manager - Elisabeth House</t>
  </si>
  <si>
    <t>Cost Consultant - Elisabeth House</t>
  </si>
  <si>
    <t>Planning Supervisor - Elisabeth House</t>
  </si>
  <si>
    <t>BREEAM Consultant - Elisabeth House</t>
  </si>
  <si>
    <t xml:space="preserve"> Dry Cleaners at Red Rose Centre</t>
  </si>
  <si>
    <t>Elizabeth House Staines</t>
  </si>
  <si>
    <t>74 The Parade Leamington Spa</t>
  </si>
  <si>
    <t>Units 1-4 Caldey Road, Wythenshawe</t>
  </si>
  <si>
    <t>New server for AXIS Pension Syetem</t>
  </si>
  <si>
    <t>Maintenance Contract for New Server</t>
  </si>
  <si>
    <t>Business Continuity</t>
  </si>
  <si>
    <t>57 High St. West, Sunderland</t>
  </si>
  <si>
    <t>Independent Property Valuer GMPF</t>
  </si>
  <si>
    <t>PIRC INVESTMENT POLICY ADVICE SERVICE AGREEMENT</t>
  </si>
  <si>
    <t>PIRC GOVERNANCE PLUS SERVICE AGREEMENT</t>
  </si>
  <si>
    <t>MANAGING AGENTS CONTRACT</t>
  </si>
  <si>
    <t>LETTING AGENTS CONTRACT</t>
  </si>
  <si>
    <t>GMP Property All Risks Policy</t>
  </si>
  <si>
    <t>=OR(H1116=AF1116,I1116=AF1116,J1116=AF1116,K1116=AF1116,M1116=AF1116,U1116=AF1116,V1116=AF1116)</t>
  </si>
  <si>
    <t>AA1117</t>
  </si>
  <si>
    <t>G. Dale</t>
  </si>
  <si>
    <t>L. Gallon</t>
  </si>
  <si>
    <t>N. Charnock</t>
  </si>
  <si>
    <t>P. F. Panel/P. Morris</t>
  </si>
  <si>
    <t>P. Morris</t>
  </si>
  <si>
    <t>T Boyle</t>
  </si>
  <si>
    <t>Pat Hughes</t>
  </si>
  <si>
    <t>Neil Charnock</t>
  </si>
  <si>
    <t>C Lofstedt</t>
  </si>
  <si>
    <t>C.Lofstedt</t>
  </si>
  <si>
    <t>Garry Blair</t>
  </si>
  <si>
    <t>P.Morris</t>
  </si>
  <si>
    <t>C. Lofstedt</t>
  </si>
  <si>
    <t>P Hughes</t>
  </si>
  <si>
    <t>R Page</t>
  </si>
  <si>
    <t>B Thynne</t>
  </si>
  <si>
    <t>=OR(H227=AF227,I227=AF227,J227=AF227,K227=AF227,M227=AF227,U227=AF227,V227=AF227)</t>
  </si>
  <si>
    <t>AA228</t>
  </si>
  <si>
    <t>=OR(H228=AF228,I228=AF228,J228=AF228,K228=AF228,M228=AF228,U228=AF228,V228=AF228)</t>
  </si>
  <si>
    <t>AA232</t>
  </si>
  <si>
    <t>=OR(H724=AF723,I724=AF723,J724=AF723,K724=AF723,L724=AF723,M724=AF723,N724=AF723,O724=AF723)</t>
  </si>
  <si>
    <t>AA725</t>
  </si>
  <si>
    <t>=OR(H725=AF725,I725=AF725,J725=AF725,K725=AF725,M725=AF725,U725=AF725,V725=AF725)</t>
  </si>
  <si>
    <t>=OR(H725=AF724,I725=AF724,J725=AF724,K725=AF724,L725=AF724,M725=AF724,N725=AF724,O725=AF724)</t>
  </si>
  <si>
    <t>AA727</t>
  </si>
  <si>
    <t>Broadbottom Primary - Multi Use Games Area</t>
  </si>
  <si>
    <t>Richmon Street Football Stadium</t>
  </si>
  <si>
    <t>Boiler Replacement Greswell Infants</t>
  </si>
  <si>
    <t>Boiler Replacement Manor Green Primary</t>
  </si>
  <si>
    <t>Emergency Lighting Replacement, TAC</t>
  </si>
  <si>
    <t>Heginbottom Tech Band Room</t>
  </si>
  <si>
    <t>Asbestos Removal Longdendale High School</t>
  </si>
  <si>
    <t>Air Conditionning TAC</t>
  </si>
  <si>
    <t>Air Conditioning Concorde Suite</t>
  </si>
  <si>
    <t>Two Trees Boiler Replacement</t>
  </si>
  <si>
    <t>=OR(H884=AF884,I884=AF884,J884=AF884,K884=AF884,M884=AF884,U884=AF884,V884=AF884)</t>
  </si>
  <si>
    <t>AA885</t>
  </si>
  <si>
    <t>=OR(H885=AF885,I885=AF885,J885=AF885,K885=AF885,M885=AF885,U885=AF885,V885=AF885)</t>
  </si>
  <si>
    <t>AA886</t>
  </si>
  <si>
    <t>=OR(H886=AF886,I886=AF886,J886=AF886,K886=AF886,M886=AF886,U886=AF886,V886=AF886)</t>
  </si>
  <si>
    <t>AA887</t>
  </si>
  <si>
    <t>=OR(H887=AF887,I887=AF887,J887=AF887,K887=AF887,M887=AF887,U887=AF887,V887=AF887)</t>
  </si>
  <si>
    <t>AA888</t>
  </si>
  <si>
    <t>=OR(H888=AF888,I888=AF888,J888=AF888,K888=AF888,M888=AF888,U888=AF888,V888=AF888)</t>
  </si>
  <si>
    <t>AA889</t>
  </si>
  <si>
    <t>=OR(H439=AF439,I439=AF439,J439=AF439,K439=AF439,M439=AF439,U439=AF439,V439=AF439)</t>
  </si>
  <si>
    <t>AA440</t>
  </si>
  <si>
    <t>=OR(H440=AF440,I440=AF440,J440=AF440,K440=AF440,M440=AF440,U440=AF440,V440=AF440)</t>
  </si>
  <si>
    <t>AA441</t>
  </si>
  <si>
    <t>Agresso figure is included within agresso figure detailed in Contract C001 as unable to split spend for Brakes for the period 01/06/07 to 31/05/08.  Spend across all contract users £3801545 recd from Trafford for period 07/08 Figures in Columns N &amp; O are estimates provided by Trafford. Request received from Trafford 05/03/10 to extend in line with C001, waiver report required.</t>
  </si>
  <si>
    <t>Walker Fire (UK) Ltd (9847)</t>
  </si>
  <si>
    <t>Walter Carefoot Ltd (204)</t>
  </si>
  <si>
    <t>Watchman Traffic (79537)</t>
  </si>
  <si>
    <t>West Pennine Housing Association (11920, 13679, 16817, 52285, 59002, 80412)</t>
  </si>
  <si>
    <t>Westshield Limited (52289, 63029)</t>
  </si>
  <si>
    <t>Wilkinsons (12094, 63202)</t>
  </si>
  <si>
    <t>Wrekin Construction Co Ltd (10525)</t>
  </si>
  <si>
    <t>Xerox (51688, 58624, 61393, 61394)</t>
  </si>
  <si>
    <t>Xrefer (67477)</t>
  </si>
  <si>
    <t>Young &amp; Co (58984, 62861, 69502)</t>
  </si>
  <si>
    <t>Zurich Municipal (4638, 4639, 14113, 16815, 50608, 51892, 51893, 58657, 60772, 62679, 64520, 67722, 70150, 75749, 76381)</t>
  </si>
  <si>
    <t>Rogersons (61880)</t>
  </si>
  <si>
    <t>Urban Splash (74806)</t>
  </si>
  <si>
    <t>Becrypt Ltd (77264)</t>
  </si>
  <si>
    <t>Russel Scott - Remodelling and Nursery New Build</t>
  </si>
  <si>
    <t>Godley - Remodelling and Nursery New Build</t>
  </si>
  <si>
    <t>C.Bibby</t>
  </si>
  <si>
    <t>Management of Autism Provision</t>
  </si>
  <si>
    <t>P.Brown</t>
  </si>
  <si>
    <t>Floweryfield Surestart - New Build</t>
  </si>
  <si>
    <t>Astley Cromwell New Build</t>
  </si>
  <si>
    <t>PFI</t>
  </si>
  <si>
    <t>Dane Bank Remodelling and Extension</t>
  </si>
  <si>
    <t>Dowson Primary Foundation Unit</t>
  </si>
  <si>
    <t>Dukinfield Children's Centre</t>
  </si>
  <si>
    <t>Gee Cross Holy Trinity Foundation Unit</t>
  </si>
  <si>
    <t>Hollingworth Childrens Centre</t>
  </si>
  <si>
    <t>Linden Rd Children's Centre</t>
  </si>
  <si>
    <t>Millbrook Children's Centre</t>
  </si>
  <si>
    <t>AA173</t>
  </si>
  <si>
    <t>=OR(H1021=AF1021,I1021=AF1021,J1021=AF1021,K1021=AF1021,M1021=AF1021,U1021=AF1021,V1021=AF1021)</t>
  </si>
  <si>
    <t>AA1022</t>
  </si>
  <si>
    <t>=OR(H375=AF375,I375=AF375,J375=AF375,K375=AF375,M375=AF375,U375=AF375,V375=AF375)</t>
  </si>
  <si>
    <t>AA377</t>
  </si>
  <si>
    <t>=OR(H1124=AF1124,I1124=AF1124,J1124=AF1124,K1124=AF1124,M1124=AF1124,U1124=AF1124,V1124=AF1124)</t>
  </si>
  <si>
    <t>AA1126</t>
  </si>
  <si>
    <t>NAFN Marketing Consultants</t>
  </si>
  <si>
    <t>CHOIR</t>
  </si>
  <si>
    <t>J Stringer</t>
  </si>
  <si>
    <t>Alleygating Grant Scheme</t>
  </si>
  <si>
    <t>On file</t>
  </si>
  <si>
    <t>Cash Registers</t>
  </si>
  <si>
    <t>This contract has expired.</t>
  </si>
  <si>
    <t>Incorrect record.  No lease exists.  Delete</t>
  </si>
  <si>
    <t>Updated</t>
  </si>
  <si>
    <t>Ian Saxon</t>
  </si>
  <si>
    <t>Engineering minor maintenance</t>
  </si>
  <si>
    <t>Footpath surfacing works</t>
  </si>
  <si>
    <t>Repairs to corporate buildings</t>
  </si>
  <si>
    <t>Various (14)</t>
  </si>
  <si>
    <t>Completion Subject to property acquisition</t>
  </si>
  <si>
    <t>Robin Monk</t>
  </si>
  <si>
    <t>Supply of memorial facilities in the book of remembrance lodge at Dukinfield Cemetery</t>
  </si>
  <si>
    <t>Purchase and Disposal of Waste Paper</t>
  </si>
  <si>
    <t>Denton Central (Former Primary School) Refurbishment for Offices</t>
  </si>
  <si>
    <t>Mossley Park Refurbishment of Children's Play Area</t>
  </si>
  <si>
    <t>SMP Playgrounds Ltd</t>
  </si>
  <si>
    <t>Granada Park Refurbishment of Children's Play Area</t>
  </si>
  <si>
    <t>HAGS Ltd</t>
  </si>
  <si>
    <t>Legato - Software</t>
  </si>
  <si>
    <t>ATS Support</t>
  </si>
  <si>
    <t>Human Resources</t>
  </si>
  <si>
    <t>Polyethlene Wheeled Bins</t>
  </si>
  <si>
    <t>=OR(H690=AF689,I690=AF689,J690=AF689,K690=AF689,L690=AF689,M690=AF689,N690=AF689,O690=AF689)</t>
  </si>
  <si>
    <t>AA692</t>
  </si>
  <si>
    <t>=OR(H947=AF947,I947=AF947,J947=AF947,K947=AF947,M947=AF947,U947=AF947,V947=AF947)</t>
  </si>
  <si>
    <t>AA948</t>
  </si>
  <si>
    <t>=OR(H911=AF911,I911=AF911,J911=AF911,K911=AF911,M911=AF911,U911=AF911,V911=AF911)</t>
  </si>
  <si>
    <t>AA912</t>
  </si>
  <si>
    <t>=OR(H912=AF912,I912=AF912,J912=AF912,K912=AF912,M912=AF912,U912=AF912,V912=AF912)</t>
  </si>
  <si>
    <t>AA913</t>
  </si>
  <si>
    <t>=OR(H913=AF913,I913=AF913,J913=AF913,K913=AF913,M913=AF913,U913=AF913,V913=AF913)</t>
  </si>
  <si>
    <t>AA915</t>
  </si>
  <si>
    <t>=OR(H915=AF915,I915=AF915,J915=AF915,K915=AF915,M915=AF915,U915=AF915,V915=AF915)</t>
  </si>
  <si>
    <t>AA916</t>
  </si>
  <si>
    <t>AA96</t>
  </si>
  <si>
    <t>=OR(H998=AF997,I998=AF997,J998=AF997,K998=AF997,L998=AF997,M998=AF997,N998=AF997,O998=AF997)</t>
  </si>
  <si>
    <t>AA1000</t>
  </si>
  <si>
    <t>=OR(H271=AF271,I271=AF271,J271=AF271,K271=AF271,M271=AF271,U271=AF271,V271=AF271)</t>
  </si>
  <si>
    <t>AA272</t>
  </si>
  <si>
    <t>Lindsay Thomson</t>
  </si>
  <si>
    <t>Mike Doyle</t>
  </si>
  <si>
    <t>Mike Hughes</t>
  </si>
  <si>
    <t>N. Harry</t>
  </si>
  <si>
    <t>Nigel Harry</t>
  </si>
  <si>
    <t>Peter Sinclaire</t>
  </si>
  <si>
    <t>Phil Matthews</t>
  </si>
  <si>
    <t>Phillip Matthews</t>
  </si>
  <si>
    <t>R. Boulton</t>
  </si>
  <si>
    <t>R. Boulton / T. Cheshire</t>
  </si>
  <si>
    <t>R. Tullett</t>
  </si>
  <si>
    <t>Ray Boulton</t>
  </si>
  <si>
    <t>Ray Tullett</t>
  </si>
  <si>
    <t>Demolition of Units 1-5, 9, 9a  Sedgley Buildings, Droylsden</t>
  </si>
  <si>
    <t>Demolition of (part) Lyndhurst School, Dukinfield</t>
  </si>
  <si>
    <t>Asbestos removal and Demolition of Milton St Kitchens, Hyde</t>
  </si>
  <si>
    <t>Demolition of Clarendon Fields School, Dukinfield</t>
  </si>
  <si>
    <t>Small works and associated highway works</t>
  </si>
  <si>
    <t>High Friction Surface Treatment</t>
  </si>
  <si>
    <t>Demolition of Fitzroy Court flats, Portugal street, Ashton</t>
  </si>
  <si>
    <t>Demolition of Mess Rooms Audenshaw Cemetery</t>
  </si>
  <si>
    <t>Asbestos Removal and Demolition of Unit 1, Sedgeley Buildings, Droylsden</t>
  </si>
  <si>
    <t>GMADE Authorities</t>
  </si>
  <si>
    <t>Nigel Brooks</t>
  </si>
  <si>
    <t>Action
Number</t>
  </si>
  <si>
    <t>Date</t>
  </si>
  <si>
    <t>Time</t>
  </si>
  <si>
    <t>Who</t>
  </si>
  <si>
    <t>Change</t>
  </si>
  <si>
    <t>Sheet</t>
  </si>
  <si>
    <t>Range</t>
  </si>
  <si>
    <t>New
Value</t>
  </si>
  <si>
    <t>Old
Value</t>
  </si>
  <si>
    <t>Action
Type</t>
  </si>
  <si>
    <t>Losing
Action</t>
  </si>
  <si>
    <t>alec.hall</t>
  </si>
  <si>
    <t>Row Insert</t>
  </si>
  <si>
    <t>Contracts Register</t>
  </si>
  <si>
    <t>1111:1111</t>
  </si>
  <si>
    <t>Cell Change</t>
  </si>
  <si>
    <t>A1123</t>
  </si>
  <si>
    <t>&lt;blank&gt;</t>
  </si>
  <si>
    <t>B1123</t>
  </si>
  <si>
    <t>Buckton Vale Extensions 2006 MLD Resource Unit And Classroom Extensions</t>
  </si>
  <si>
    <t>NAFN Database</t>
  </si>
  <si>
    <t>live</t>
  </si>
  <si>
    <t>Lorraine Butler,Nick Ellwood</t>
  </si>
  <si>
    <t>Inserting of canvass forms into envelopes</t>
  </si>
  <si>
    <t>Printing of Ballot Papers</t>
  </si>
  <si>
    <t>Printing and Personalisation of Postal Vote Packs</t>
  </si>
  <si>
    <r>
      <t xml:space="preserve">Citizens Advice Bureau (1493, 1494, 3054, 53441, 53442, 56927, 59348, </t>
    </r>
    <r>
      <rPr>
        <b/>
        <sz val="11"/>
        <rFont val="Arial"/>
        <family val="2"/>
      </rPr>
      <t>67787</t>
    </r>
    <r>
      <rPr>
        <sz val="11"/>
        <rFont val="Arial"/>
        <family val="2"/>
      </rPr>
      <t>, 68312)</t>
    </r>
  </si>
  <si>
    <r>
      <t xml:space="preserve">Anchor Trust (51667, </t>
    </r>
    <r>
      <rPr>
        <b/>
        <sz val="11"/>
        <rFont val="Arial"/>
        <family val="2"/>
      </rPr>
      <t>61351</t>
    </r>
    <r>
      <rPr>
        <sz val="11"/>
        <rFont val="Arial"/>
        <family val="2"/>
      </rPr>
      <t>, 64679, 64696, 81155)+ Anchor Care (</t>
    </r>
    <r>
      <rPr>
        <b/>
        <sz val="11"/>
        <rFont val="Arial"/>
        <family val="2"/>
      </rPr>
      <t>18722, 24739</t>
    </r>
    <r>
      <rPr>
        <sz val="11"/>
        <rFont val="Arial"/>
        <family val="2"/>
      </rPr>
      <t>)</t>
    </r>
  </si>
  <si>
    <t>Amended from 1/4/10 - 31/3/2013  £1,075,983 per annum as per DW 24/08/10</t>
  </si>
  <si>
    <t>Amended from provision of 24 hour social care support for up to 24 people. 1/4/10 - 31/03/2013 £853,861per annum as per DW 24/08/10</t>
  </si>
  <si>
    <t>Provision of 24 hour social care support for up to 16 people with a learning disability and behaviuors which challenge services.</t>
  </si>
  <si>
    <t>Amended from provision of Social care Support for up to 19 people. 1/4/2010 - 31/03/2013 £999,398 as per DW 24/08/10</t>
  </si>
  <si>
    <t>Amended from provision of Social care Support for up to 16 people. 1/4/2010 - 31/03/2012. £1,047,140</t>
  </si>
  <si>
    <t>Provision of Social care Support for up to 14 people with a learning disability</t>
  </si>
  <si>
    <t>Amended form provision of Social care Support for up to 24 people. 1/4/2010 - 31/03/2013. £1,047,140</t>
  </si>
  <si>
    <t>P F Cusack (Tool Supplies) Ltd (51597)</t>
  </si>
  <si>
    <t>P J Spencer Ltd (61823, 62771, 63025)</t>
  </si>
  <si>
    <t>P McGuiness &amp; Co (62716, 62993)</t>
  </si>
  <si>
    <t>P&amp;H Snacksdirect Ltd (61129)</t>
  </si>
  <si>
    <t>PCS (72884)</t>
  </si>
  <si>
    <t>Peak Combined Services (57227, 78330)</t>
  </si>
  <si>
    <t>Pectel (Midlands) Ltd (66138)</t>
  </si>
  <si>
    <t>Building Schools for the Future</t>
  </si>
  <si>
    <t>=OR(H1093=AF1092,I1093=AF1092,J1093=AF1092,K1093=AF1092,L1093=AF1092,M1093=AF1092,N1093=AF1092,O1093=AF1092)</t>
  </si>
  <si>
    <t>AA1101</t>
  </si>
  <si>
    <t>AA264</t>
  </si>
  <si>
    <t>=OR(H654=AF654,I654=AF654,J654=AF654,K654=AF654,M654=AF654,U654=AF654,V654=AF654)</t>
  </si>
  <si>
    <t>AA656</t>
  </si>
  <si>
    <t>Construction of a variety of Civil and Structural Engineering and Land Reclamation Projects in the range £50,000 to £500,000.  Individual schemes are not identifiable at the stage.</t>
  </si>
  <si>
    <t>Substance Mis-Use Worker (financed through Youth Justice Board)</t>
  </si>
  <si>
    <t>Wheels on Wheels Project (funded through ESF and Manchester Enterprises)</t>
  </si>
  <si>
    <t>Alan Martin (PDP Conquest)</t>
  </si>
  <si>
    <t>Youth Inclusion Programme funded through the Youth Justice Board</t>
  </si>
  <si>
    <t>Supply, Installation and Maintenance of Public Advertising Units</t>
  </si>
  <si>
    <t>Adrian Walker</t>
  </si>
  <si>
    <t>Hyde Park Restoration Works</t>
  </si>
  <si>
    <t>Cheethams Play Park Area</t>
  </si>
  <si>
    <t>Les Parker</t>
  </si>
  <si>
    <t>Gas</t>
  </si>
  <si>
    <t>=OR(H264=AF264,I264=AF264,J264=AF264,K264=AF264,M264=AF264,U264=AF264,V264=AF264)</t>
  </si>
  <si>
    <t>AA265</t>
  </si>
  <si>
    <t>=OR(H265=AF265,I265=AF265,J265=AF265,K265=AF265,M265=AF265,U265=AF265,V265=AF265)</t>
  </si>
  <si>
    <t>AA266</t>
  </si>
  <si>
    <t>=OR(H266=AF266,I266=AF266,J266=AF266,K266=AF266,M266=AF266,U266=AF266,V266=AF266)</t>
  </si>
  <si>
    <t>AA267</t>
  </si>
  <si>
    <t>=OR(H267=AF267,I267=AF267,J267=AF267,K267=AF267,M267=AF267,U267=AF267,V267=AF267)</t>
  </si>
  <si>
    <t>AA268</t>
  </si>
  <si>
    <t>Ashton Town Hall Aquifer Museum Enabling Works</t>
  </si>
  <si>
    <t>=OR(H1102=AF1101,I1102=AF1101,J1102=AF1101,K1102=AF1101,L1102=AF1101,M1102=AF1101,N1102=AF1101,O1102=AF1101)</t>
  </si>
  <si>
    <t>=OR(H893=AF893,I893=AF893,J893=AF893,K893=AF893,M893=AF893,U893=AF893,V893=AF893)</t>
  </si>
  <si>
    <t>AA894</t>
  </si>
  <si>
    <t>Roof cut edge corrosion and gutter works at The Exchange Ipswich</t>
  </si>
  <si>
    <t>RG Carter Ipswich limited</t>
  </si>
  <si>
    <t>B. Thynne</t>
  </si>
  <si>
    <t>Refurbishment of Unit 5 Titchfield Park, Segensworth</t>
  </si>
  <si>
    <t>P &amp; G Electrical &amp; Building Services Limited</t>
  </si>
  <si>
    <t>Duxbury Reduce the Risk</t>
  </si>
  <si>
    <t>Cheshire Services</t>
  </si>
  <si>
    <t>Ann Noi</t>
  </si>
  <si>
    <t>Drug Related Spend</t>
  </si>
  <si>
    <t>Elections Stationery</t>
  </si>
  <si>
    <t>CambridgeHok Ltd</t>
  </si>
  <si>
    <t>Excavation &amp; Contracting (UK) ltd</t>
  </si>
  <si>
    <t>Ian Martin Building Co Ltd. (62709)</t>
  </si>
  <si>
    <t>IDeA (58897, 54642)</t>
  </si>
  <si>
    <t>Identislot Ltd (62278)</t>
  </si>
  <si>
    <t>Independent Options (54659, 61795, 80229)</t>
  </si>
  <si>
    <t>Initial (14110, 57457, 17494, 75029, 61634)</t>
  </si>
  <si>
    <t>INTEC (67441, 73834)</t>
  </si>
  <si>
    <t>Interserve Ind. Services (71489)</t>
  </si>
  <si>
    <t>J Freeley (54740, 63010)</t>
  </si>
  <si>
    <t>=OR(H343=AF342,I343=AF342,J343=AF342,K343=AF342,L343=AF342,M343=AF342,N343=AF342,O343=AF342)</t>
  </si>
  <si>
    <t>AA344</t>
  </si>
  <si>
    <t>The quotation process awarded general library binding to Blissetts at approximately £2000 per annum, and specialist binding to Peter Robinson at approximately £1000 per annum.</t>
  </si>
  <si>
    <t>This contract has now ceased and has not been replaced.</t>
  </si>
  <si>
    <t>Supply of online legal information</t>
  </si>
  <si>
    <t>CANS Trust</t>
  </si>
  <si>
    <t>Supply of online reference sources</t>
  </si>
  <si>
    <t>Oxford University Press</t>
  </si>
  <si>
    <t>Supply of transport information</t>
  </si>
  <si>
    <t>Ask About Business</t>
  </si>
  <si>
    <t>Union Street</t>
  </si>
  <si>
    <t>CON/LDS/4</t>
  </si>
  <si>
    <t>CON/LDS/6</t>
  </si>
  <si>
    <t>CON/LDS/7</t>
  </si>
  <si>
    <t>=OR(H970=AF969,I970=AF969,J970=AF969,K970=AF969,L970=AF969,M970=AF969,N970=AF969,O970=AF969)</t>
  </si>
  <si>
    <t>AA971</t>
  </si>
  <si>
    <t>=OR(H971=AF970,I971=AF970,J971=AF970,K971=AF970,L971=AF970,M971=AF970,N971=AF970,O971=AF970)</t>
  </si>
  <si>
    <t>AA972</t>
  </si>
  <si>
    <t>=OR(H972=AF971,I972=AF971,J972=AF971,K972=AF971,L972=AF971,M972=AF971,N972=AF971,O972=AF971)</t>
  </si>
  <si>
    <t>AA973</t>
  </si>
  <si>
    <t>Home Care Providers         (Approved list of providers)</t>
  </si>
  <si>
    <t>Provision of 24 hour social care support for up to 21 people with a learning disability</t>
  </si>
  <si>
    <t>Provision of Social care Support for up to 20 people with a learning disability</t>
  </si>
  <si>
    <t>Facilities Management Services</t>
  </si>
  <si>
    <t>Frozen Foods (Distribution &amp; Supplies)</t>
  </si>
  <si>
    <t>Frozen Foods</t>
  </si>
  <si>
    <t>Sports and Games Equipment</t>
  </si>
  <si>
    <t>Wall tiles</t>
  </si>
  <si>
    <t>Electrical Cleaning Equipment</t>
  </si>
  <si>
    <t>First Aid</t>
  </si>
  <si>
    <t>=OR(H1005=AF1004,I1005=AF1004,J1005=AF1004,K1005=AF1004,L1005=AF1004,M1005=AF1004,N1005=AF1004,O1005=AF1004)</t>
  </si>
  <si>
    <t>P1004</t>
  </si>
  <si>
    <t>Range Move</t>
  </si>
  <si>
    <t>N1004:O1004, U1004:V1004</t>
  </si>
  <si>
    <t>J1005</t>
  </si>
  <si>
    <t>K1005</t>
  </si>
  <si>
    <t>L1005</t>
  </si>
  <si>
    <t>malcolm.whitwood</t>
  </si>
  <si>
    <t>P969</t>
  </si>
  <si>
    <t>Helen.Corbishley</t>
  </si>
  <si>
    <t>Row Delete</t>
  </si>
  <si>
    <t>AA1086</t>
  </si>
  <si>
    <t xml:space="preserve">20/06/08 Requested spend figures from Salford as Agresso does not hold school expenditure. Jan 09, agreed with Pete Townsend that this contract when retendered by Salford will managed by Education as only the schools use this contract. </t>
  </si>
  <si>
    <t>Oldham, Tameside and Stockport</t>
  </si>
  <si>
    <t>Contract spend extracted from T307 ITT documents, estimated requirements wef 01/01/04. However MI now received shows Tameside spend for 2004/05 £194,455.22, 2006 £136,005.65, 2007 £170,165.72, 2008 £169,696.14. Contract extension taken up 08/10/08. Contract handed over to Oldham MBC 24th March 2009, Oldham are now the lead Authority</t>
  </si>
  <si>
    <t xml:space="preserve"> Ashton Town Hall Installation of Display Cabinets </t>
  </si>
  <si>
    <t>Ryecroft Hall Early Years Centre - Installation of Cedar Clad Modular Extension</t>
  </si>
  <si>
    <t>Longdendale Sports Centre Refurbishmen</t>
  </si>
  <si>
    <t>Audenshaw Primary New Kitchen</t>
  </si>
  <si>
    <t>Transformer Replacement Egerton Park School (now deferred until 2006 due to legal and technical difficulties)</t>
  </si>
  <si>
    <t>R.Higson/R Tullett</t>
  </si>
  <si>
    <t xml:space="preserve">1) Brennans Paving. (62891)  2) George Cox.(66163)  3) Walsh Bros. (14574)  4) Fairway Landscapes. (61820, 62826)  5) RT Keary.  6) John Smith Surfacing. (75074)  7) Eagle Landscapes. (1780)                                                                                                                 </t>
  </si>
  <si>
    <t>=OR(H1120=AF1119,I1120=AF1119,J1120=AF1119,K1120=AF1119,L1120=AF1119,M1120=AF1119,N1120=AF1119,O1120=AF1119)</t>
  </si>
  <si>
    <t>AA1122</t>
  </si>
  <si>
    <t>=OR(H1122=AF1121,I1122=AF1121,J1122=AF1121,K1122=AF1121,L1122=AF1121,M1122=AF1121,N1122=AF1121,O1122=AF1121)</t>
  </si>
  <si>
    <t>=OR(H1123=AF1122,I1123=AF1122,J1123=AF1122,K1123=AF1122,L1123=AF1122,M1123=AF1122,N1123=AF1122,O1123=AF1122)</t>
  </si>
  <si>
    <t>AA1125</t>
  </si>
  <si>
    <t>Marshalls Mono Ltd (190, 69723)</t>
  </si>
  <si>
    <t>Marwood Electrical Company Limited (61606), Snapfast (61104)</t>
  </si>
  <si>
    <t>=OR(H720=AF719,I720=AF719,J720=AF719,K720=AF719,L720=AF719,M720=AF719,N720=AF719,O720=AF719)</t>
  </si>
  <si>
    <t>AA721</t>
  </si>
  <si>
    <t>=OR(H721=AF721,I721=AF721,J721=AF721,K721=AF721,M721=AF721,U721=AF721,V721=AF721)</t>
  </si>
  <si>
    <t>=OR(H721=AF720,I721=AF720,J721=AF720,K721=AF720,L721=AF720,M721=AF720,N721=AF720,O721=AF720)</t>
  </si>
  <si>
    <t>AA722</t>
  </si>
  <si>
    <t>=OR(H722=AF722,I722=AF722,J722=AF722,K722=AF722,M722=AF722,U722=AF722,V722=AF722)</t>
  </si>
  <si>
    <t>Corrie Primary Rewire</t>
  </si>
  <si>
    <t>Corrie Primary Reroof</t>
  </si>
  <si>
    <t>Linden Rd Reroof</t>
  </si>
  <si>
    <t>Holden Clough Reroof Phase 1</t>
  </si>
  <si>
    <t>Copley High Replacement of void pack heaters to parts of school</t>
  </si>
  <si>
    <t>Longdendale Replacement of void pack heaters to parts of school</t>
  </si>
  <si>
    <t>Broadbent Fold Boiler Replacement</t>
  </si>
  <si>
    <t>Oakfield Boiler Replacement</t>
  </si>
  <si>
    <t>Hollingworth Primary Boiler Replacement</t>
  </si>
  <si>
    <t>Livingstone Boiler Replacement</t>
  </si>
  <si>
    <t>Egerton Park Rewire Phase 2</t>
  </si>
  <si>
    <t>Holden Clough Reroof Phase 2</t>
  </si>
  <si>
    <t>Atkins</t>
  </si>
  <si>
    <t>=OR(H720=AF720,I720=AF720,J720=AF720,K720=AF720,M720=AF720,U720=AF720,V720=AF720)</t>
  </si>
  <si>
    <t>=OR(H624=AF624,I624=AF624,J624=AF624,K624=AF624,M624=AF624,U624=AF624,V624=AF624)</t>
  </si>
  <si>
    <t>AA625</t>
  </si>
  <si>
    <t>Trafford MBC</t>
  </si>
  <si>
    <t>LAPP</t>
  </si>
  <si>
    <t>Bolton MBC</t>
  </si>
  <si>
    <t>City Of Salford</t>
  </si>
  <si>
    <t>Oldham MBC</t>
  </si>
  <si>
    <t>GM Fire</t>
  </si>
  <si>
    <t>OGC</t>
  </si>
  <si>
    <t>City of Manchester</t>
  </si>
  <si>
    <t>Salford MBC</t>
  </si>
  <si>
    <t>Warrington MBC</t>
  </si>
  <si>
    <t xml:space="preserve">OGC </t>
  </si>
  <si>
    <t>YPO</t>
  </si>
  <si>
    <t>Oldham and Stockport</t>
  </si>
  <si>
    <t>Printing of Key Publications</t>
  </si>
  <si>
    <t xml:space="preserve">Provision of Sports Services </t>
  </si>
  <si>
    <t>One-off purchase to film company</t>
  </si>
  <si>
    <t>Bronze sculptures</t>
  </si>
  <si>
    <t>Reel Manchester</t>
  </si>
  <si>
    <t>Royal Bank of Scotland (3648, 3649, 3651, 10932, 11646, 57600, 57601, 57602, 57603, 75632)</t>
  </si>
  <si>
    <t>Royal Sun Alliance (18686)</t>
  </si>
  <si>
    <t>Rubax Lifts (76338)</t>
  </si>
  <si>
    <t>Salt Union Limited (60883)</t>
  </si>
  <si>
    <t>SAVILLS (77052)</t>
  </si>
  <si>
    <t>SAVILLS/KINGST (77052)</t>
  </si>
  <si>
    <t>Secon Solutions (57769, 58770)</t>
  </si>
  <si>
    <t>Sector Treasury Services (3760, 66497)</t>
  </si>
  <si>
    <t>Selection Services (3770, 13613)</t>
  </si>
  <si>
    <t>Shaws and Sons (60880)</t>
  </si>
  <si>
    <t>Shiree Bharatiya Mandal Indian Community Association (52054)</t>
  </si>
  <si>
    <t>Shorrock Trichem (61068)</t>
  </si>
  <si>
    <t>Sibcas (65032)</t>
  </si>
  <si>
    <t>Springfield Mobiles (60547, 62865)</t>
  </si>
  <si>
    <t>Contract spend extracted from C075 Contract usage report wef 01/01/2007</t>
  </si>
  <si>
    <t>=OR(H385=AF384,I385=AF384,J385=AF384,K385=AF384,L385=AF384,M385=AF384,N385=AF384,O385=AF384)</t>
  </si>
  <si>
    <t>AA391</t>
  </si>
  <si>
    <t>=OR(H391=AF390,I391=AF390,J391=AF390,K391=AF390,L391=AF390,M391=AF390,N391=AF390,O391=AF390)</t>
  </si>
  <si>
    <t>AA393</t>
  </si>
  <si>
    <t>F1123</t>
  </si>
  <si>
    <t>G1123</t>
  </si>
  <si>
    <t>H1123</t>
  </si>
  <si>
    <t>=OR(H759=AF759,I759=AF759,J759=AF759,K759=AF759,M759=AF759,U759=AF759,V759=AF759)</t>
  </si>
  <si>
    <t>AA760</t>
  </si>
  <si>
    <t>=OR(H760=AF760,I760=AF760,J760=AF760,K760=AF760,M760=AF760,U760=AF760,V760=AF760)</t>
  </si>
  <si>
    <t>AA761</t>
  </si>
  <si>
    <t>=OR(H968=AF967,I968=AF967,J968=AF967,K968=AF967,L968=AF967,M968=AF967,N968=AF967,O968=AF967)</t>
  </si>
  <si>
    <t>AA970</t>
  </si>
  <si>
    <t>=OR(H896=AF895,I896=AF895,J896=AF895,K896=AF895,L896=AF895,M896=AF895,N896=AF895,O896=AF895)</t>
  </si>
  <si>
    <t>AA897</t>
  </si>
  <si>
    <t>=OR(H897=AF896,I897=AF896,J897=AF896,K897=AF896,L897=AF896,M897=AF896,N897=AF896,O897=AF896)</t>
  </si>
  <si>
    <t>AA898</t>
  </si>
  <si>
    <t>Ground Rock Salt</t>
  </si>
  <si>
    <t>Travel Arrangements</t>
  </si>
  <si>
    <t>Calderstones NHS Trust (51102)</t>
  </si>
  <si>
    <t>=OR(H997=AF995,I997=AF995,J997=AF995,K997=AF995,L997=AF995,M997=AF995,N997=AF995,O997=AF995)</t>
  </si>
  <si>
    <t>AA998</t>
  </si>
  <si>
    <t>C041</t>
  </si>
  <si>
    <t>C044</t>
  </si>
  <si>
    <t>Alan Turner</t>
  </si>
  <si>
    <t>Graham Hartley</t>
  </si>
  <si>
    <t>Graham Hartley / Mike Hughes</t>
  </si>
  <si>
    <t>Huw Davis</t>
  </si>
  <si>
    <t>I. Summerhill</t>
  </si>
  <si>
    <t>J. Oddy</t>
  </si>
  <si>
    <t>Jim Oddy</t>
  </si>
  <si>
    <t>John Wood</t>
  </si>
  <si>
    <t>Keith Smith</t>
  </si>
  <si>
    <t>=OR(H480=AF480,I480=AF480,J480=AF480,K480=AF480,M480=AF480,U480=AF480,V480=AF480)</t>
  </si>
  <si>
    <t>=OR(H480=AF479,I480=AF479,J480=AF479,K480=AF479,L480=AF479,M480=AF479,N480=AF479,O480=AF479)</t>
  </si>
  <si>
    <t>AA481</t>
  </si>
  <si>
    <t>=OR(H481=AF481,I481=AF481,J481=AF481,K481=AF481,M481=AF481,U481=AF481,V481=AF481)</t>
  </si>
  <si>
    <t>AA482</t>
  </si>
  <si>
    <t>=OR(H262=AF262,I262=AF262,J262=AF262,K262=AF262,M262=AF262,U262=AF262,V262=AF262)</t>
  </si>
  <si>
    <t>AA263</t>
  </si>
  <si>
    <t>=OR(H263=AF263,I263=AF263,J263=AF263,K263=AF263,M263=AF263,U263=AF263,V263=AF263)</t>
  </si>
  <si>
    <t>=OR(H807=AF806,I807=AF806,J807=AF806,K807=AF806,L807=AF806,M807=AF806,N807=AF806,O807=AF806)</t>
  </si>
  <si>
    <t>AA809</t>
  </si>
  <si>
    <t>Kroll Ontrack Ltd (69114)</t>
  </si>
  <si>
    <t>Languard Limited (13886)</t>
  </si>
  <si>
    <t>Michael Dyson Associates</t>
  </si>
  <si>
    <t xml:space="preserve">Hewlett Packard Ltd (9727, 11389), Specialist Computer Centres, (3898, 57879) XMA Limited (51457) </t>
  </si>
  <si>
    <t>Hewlett-Packard ltd (9727, 11389)</t>
  </si>
  <si>
    <t>Hi-Q Tyreservices (75176)</t>
  </si>
  <si>
    <t>Kiely Bros (13460)</t>
  </si>
  <si>
    <t>=OR(H123=AF122,I123=AF122,J123=AF122,K123=AF122,L123=AF122,M123=AF122,N123=AF122,O123=AF122)</t>
  </si>
  <si>
    <t>AA125</t>
  </si>
  <si>
    <t>=OR(H494=AF494,I494=AF494,J494=AF494,K494=AF494,M494=AF494,U494=AF494,V494=AF494)</t>
  </si>
  <si>
    <t>AA495</t>
  </si>
  <si>
    <t>=OR(H289=AF289,I289=AF289,J289=AF289,K289=AF289,M289=AF289,U289=AF289,V289=AF289)</t>
  </si>
  <si>
    <t>AA290</t>
  </si>
  <si>
    <t>=OR(H290=AF290,I290=AF290,J290=AF290,K290=AF290,M290=AF290,U290=AF290,V290=AF290)</t>
  </si>
  <si>
    <t>AA291</t>
  </si>
  <si>
    <t>=OR(H291=AF291,I291=AF291,J291=AF291,K291=AF291,M291=AF291,U291=AF291,V291=AF291)</t>
  </si>
  <si>
    <t>AA292</t>
  </si>
  <si>
    <t>=OR(H292=AF292,I292=AF292,J292=AF292,K292=AF292,M292=AF292,U292=AF292,V292=AF292)</t>
  </si>
  <si>
    <t>AA293</t>
  </si>
  <si>
    <t>=OR(H293=AF293,I293=AF293,J293=AF293,K293=AF293,M293=AF293,U293=AF293,V293=AF293)</t>
  </si>
  <si>
    <t>AA294</t>
  </si>
  <si>
    <t>=OR(H294=AF294,I294=AF294,J294=AF294,K294=AF294,M294=AF294,U294=AF294,V294=AF294)</t>
  </si>
  <si>
    <t>AA295</t>
  </si>
  <si>
    <t>=OR(H295=AF295,I295=AF295,J295=AF295,K295=AF295,M295=AF295,U295=AF295,V295=AF295)</t>
  </si>
  <si>
    <t>AA297</t>
  </si>
  <si>
    <t>=OR(H297=AF297,I297=AF297,J297=AF297,K297=AF297,M297=AF297,U297=AF297,V297=AF297)</t>
  </si>
  <si>
    <t>AA298</t>
  </si>
  <si>
    <t>=OR(H532=AF531,I532=AF531,J532=AF531,K532=AF531,L532=AF531,M532=AF531,N532=AF531,O532=AF531)</t>
  </si>
  <si>
    <t>AA536</t>
  </si>
  <si>
    <t>=OR(H1013=AF1012,I1013=AF1012,J1013=AF1012,K1013=AF1012,L1013=AF1012,M1013=AF1012,U1013=AF1012,V1013=AF1012)</t>
  </si>
  <si>
    <t>AA1015</t>
  </si>
  <si>
    <t xml:space="preserve">Supervised Consumption </t>
  </si>
  <si>
    <t>Hep C Testing - (Penine Care )</t>
  </si>
  <si>
    <t>Independence Initiative</t>
  </si>
  <si>
    <t>Dismantling Water Flume, Hyde Leisure Pool</t>
  </si>
  <si>
    <t>All alleygating schemes are completely different in price and amount/cost of schemes cannot be predicted as per Julie Stringer on 01/08.</t>
  </si>
  <si>
    <t>Darcy Designs in Iron</t>
  </si>
  <si>
    <t>Company no longer used.</t>
  </si>
  <si>
    <t>D Murray</t>
  </si>
  <si>
    <t>=OR(H495=AF495,I495=AF495,J495=AF495,K495=AF495,M495=AF495,U495=AF495,V495=AF495)</t>
  </si>
  <si>
    <t>AA496</t>
  </si>
  <si>
    <t>=OR(H496=AF496,I496=AF496,J496=AF496,K496=AF496,M496=AF496,U496=AF496,V496=AF496)</t>
  </si>
  <si>
    <t>AA497</t>
  </si>
  <si>
    <t>=OR(H497=AF497,I497=AF497,J497=AF497,K497=AF497,M497=AF497,U497=AF497,V497=AF497)</t>
  </si>
  <si>
    <t>AA498</t>
  </si>
  <si>
    <t>Support for people with a learning disability living in their own homes</t>
  </si>
  <si>
    <t>Creative Support Ltd (10953, 16383, 60902, 82128) and Care UK</t>
  </si>
  <si>
    <t>Tameside Independent Advocacy Service</t>
  </si>
  <si>
    <t>Independent Domestic Violence Advocate (DVA)</t>
  </si>
  <si>
    <t>Recover psychological intervention programme</t>
  </si>
  <si>
    <t>Waiver dated 06/05/2010. 12 month pilot</t>
  </si>
  <si>
    <t>1st May 2010</t>
  </si>
  <si>
    <t>Carriageway Microasphalt</t>
  </si>
  <si>
    <t>Kiely Bros Ltd                     135 Cherrywood Road  Bordesley Green      Birmingham B9 4XE</t>
  </si>
  <si>
    <t>Footway Microasphalt</t>
  </si>
  <si>
    <t>CS1</t>
  </si>
  <si>
    <t>Provision of Chain Skips</t>
  </si>
  <si>
    <t xml:space="preserve">Premier Waste Services H. Millaney and Son Ashton and Mcr Waste                        Knowles Bros Ltd            Beeson Waste Ltd                                                                                                         </t>
  </si>
  <si>
    <t xml:space="preserve">Gatenby Sanderson (12033), Morgan Hunt Public Sector, Rockpools People &amp; Performance, Tribal Resourcing (21638), </t>
  </si>
  <si>
    <t>Barnardos (64843)</t>
  </si>
  <si>
    <t>1) SSI Schaefer, (127)  2) Craemer Environmental Systems (Kliko) (61228), (61228) 3) PWS</t>
  </si>
  <si>
    <t>United Utilities t/a Your Communications (replaced by THUS who were then taken over by Cable and Wireless) (8977, 61860, 7964, 51339)</t>
  </si>
  <si>
    <t>Securitas (61023) - Now Loomis (13475)</t>
  </si>
  <si>
    <t>1) Air Products PLC.(61012)  2) Energas Limited.  3) Calor Gas Limited (Salford).(61258)</t>
  </si>
  <si>
    <t>1) Arco Manchester Limited.  (51, 6472, 52843, 61466) 2) Greenham (61604)</t>
  </si>
  <si>
    <t>1) Arriva Ltd.(66431)   2) Northern Municipal Spares.(61121, 77212)  3) Noblett Ltd.  4) SFS Limited.  5) SGM Ltd (12854, 67987)</t>
  </si>
  <si>
    <t>S.Lever</t>
  </si>
  <si>
    <t>S.Gwilt</t>
  </si>
  <si>
    <t>E.Todd</t>
  </si>
  <si>
    <t>PSO Waiver Report 16/1/08</t>
  </si>
  <si>
    <t>=OR(H588=AF587,I588=AF587,J588=AF587,K588=AF587,L588=AF587,M588=AF587,N588=AF587,O588=AF587)</t>
  </si>
  <si>
    <t>AA595</t>
  </si>
  <si>
    <t>=OR(H595=AF594,I595=AF594,J595=AF594,K595=AF594,L595=AF594,M595=AF594,N595=AF594,O595=AF594)</t>
  </si>
  <si>
    <t>AA598</t>
  </si>
  <si>
    <t>=OR(H296=AF295,I296=AF295,J296=AF295,K296=AF295,L296=AF295,M296=AF295,N296=AF295,O296=AF295)</t>
  </si>
  <si>
    <t>AA327</t>
  </si>
  <si>
    <t>Tameside School Sports Partnership, Old Court House</t>
  </si>
  <si>
    <t>=OR(H629=AF629,I629=AF629,J629=AF629,K629=AF629,M629=AF629,U629=AF629,V629=AF629)</t>
  </si>
  <si>
    <t>AA630</t>
  </si>
  <si>
    <t>=OR(H630=AF630,I630=AF630,J630=AF630,K630=AF630,M630=AF630,U630=AF630,V630=AF630)</t>
  </si>
  <si>
    <t>AA631</t>
  </si>
  <si>
    <t>=OR(H631=AF631,I631=AF631,J631=AF631,K631=AF631,M631=AF631,U631=AF631,V631=AF631)</t>
  </si>
  <si>
    <t>AA632</t>
  </si>
  <si>
    <t>=OR(H632=AF632,I632=AF632,J632=AF632,K632=AF632,M632=AF632,U632=AF632,V632=AF632)</t>
  </si>
  <si>
    <t>AA633</t>
  </si>
  <si>
    <t>=OR(H633=AF633,I633=AF633,J633=AF633,K633=AF633,M633=AF633,U633=AF633,V633=AF633)</t>
  </si>
  <si>
    <t>AA634</t>
  </si>
  <si>
    <t>=OR(H634=AF634,I634=AF634,J634=AF634,K634=AF634,M634=AF634,U634=AF634,V634=AF634)</t>
  </si>
  <si>
    <t>AA635</t>
  </si>
  <si>
    <t>=OR(H635=AF635,I635=AF635,J635=AF635,K635=AF635,M635=AF635,U635=AF635,V635=AF635)</t>
  </si>
  <si>
    <t>AA637</t>
  </si>
  <si>
    <t>=OR(H637=AF637,I637=AF637,J637=AF637,K637=AF637,M637=AF637,U637=AF637,V637=AF637)</t>
  </si>
  <si>
    <t>AA638</t>
  </si>
  <si>
    <t>=OR(H707=AF706,I707=AF706,J707=AF706,K707=AF706,L707=AF706,M707=AF706,N707=AF706,O707=AF706)</t>
  </si>
  <si>
    <t>=OR(H707=AF705,I707=AF705,J707=AF705,K707=AF705,L707=AF705,M707=AF705,N707=AF705,O707=AF705)</t>
  </si>
  <si>
    <t>AA708</t>
  </si>
  <si>
    <t>=OR(H708=AF707,I708=AF707,J708=AF707,K708=AF707,L708=AF707,M708=AF707,N708=AF707,O708=AF707)</t>
  </si>
  <si>
    <t>AA709</t>
  </si>
  <si>
    <t>=OR(H709=AF708,I709=AF708,J709=AF708,K709=AF708,L709=AF708,M709=AF708,N709=AF708,O709=AF708)</t>
  </si>
  <si>
    <t>AA710</t>
  </si>
  <si>
    <t>=OR(H710=AF709,I710=AF709,J710=AF709,K710=AF709,L710=AF709,M710=AF709,N710=AF709,O710=AF709)</t>
  </si>
  <si>
    <t>AA711</t>
  </si>
  <si>
    <t>=OR(H489=AF489,I489=AF489,J489=AF489,K489=AF489,M489=AF489,U489=AF489,V489=AF489)</t>
  </si>
  <si>
    <t>AA490</t>
  </si>
  <si>
    <t>=OR(H490=AF490,I490=AF490,J490=AF490,K490=AF490,M490=AF490,U490=AF490,V490=AF490)</t>
  </si>
  <si>
    <t>AA491</t>
  </si>
  <si>
    <t>Housing 21 Housing Association (54967, 59663, 61716, 63900, 78152, 80114)</t>
  </si>
  <si>
    <t>services</t>
  </si>
  <si>
    <t>Hattersley Melandra Children's Centre - Alterations &amp; Improvements 2008</t>
  </si>
  <si>
    <t>Karen Heathcote</t>
  </si>
  <si>
    <t>Julia Annable</t>
  </si>
  <si>
    <t>K Heathcote's Office</t>
  </si>
  <si>
    <t>Ashton Northern Bypass Stage 2 - Ashton Town Centre.  Whole Project is 9.8M including land and other items.  Works may be let in stages.</t>
  </si>
  <si>
    <t>Jones Lang LaSalle (2519, 72969)</t>
  </si>
  <si>
    <t>JPCS Ltd (70204, 70916)</t>
  </si>
  <si>
    <t>K &amp; J Lockie (2739)</t>
  </si>
  <si>
    <t>Kennedy Asphalt (76862)</t>
  </si>
  <si>
    <t>Kensite (61288)</t>
  </si>
  <si>
    <t>Key Catering PLC (61645)</t>
  </si>
  <si>
    <t>Khush Amdid (66708, 66932, 69496)</t>
  </si>
  <si>
    <t xml:space="preserve">1) Brennans Paving.  (62891) 2) John Lloyd (Heywood). (62715)  3) Rhodes and Son Construction. (62740, 63028)  4) Westshield. (52289, 63029)                </t>
  </si>
  <si>
    <t xml:space="preserve">1) Brennans. (62891)  2) George Cox. (66163)  3) Rhodes and Son. (62740, 63028) 4) Westshield Ltd. (52289,63029)                 </t>
  </si>
  <si>
    <t>1) Burdens Limited. (51933)  2) Hugh Logan Engineering Ltd. (121)</t>
  </si>
  <si>
    <t>1) Classic Retail Systems, (51642)  2) Direct Business Equipment (61756)</t>
  </si>
  <si>
    <t>J Greenwood (Builder) Ltd (62779, 69488, 69489, 69490)</t>
  </si>
  <si>
    <t>J Hopkins (Contractors) Ltd (63005, 51516)</t>
  </si>
  <si>
    <t>Demolition and Site Clearance of Phoenix Market Hall, Ashton</t>
  </si>
  <si>
    <t>Industrial Products for Vehicles &amp; Plant Maintenance</t>
  </si>
  <si>
    <t>Greystones Tameside Ltd</t>
  </si>
  <si>
    <t>Excavation &amp; Contracting (UK) (62763)</t>
  </si>
  <si>
    <t>=OR(H344=AF344,I344=AF344,J344=AF344,K344=AF344,M344=AF344,U344=AF344,V344=AF344)</t>
  </si>
  <si>
    <t>AA346</t>
  </si>
  <si>
    <t>=OR(H346=AF346,I346=AF346,J346=AF346,K346=AF346,M346=AF346,U346=AF346,V346=AF346)</t>
  </si>
  <si>
    <t>AA347</t>
  </si>
  <si>
    <t>=OR(H347=AF347,I347=AF347,J347=AF347,K347=AF347,M347=AF347,U347=AF347,V347=AF347)</t>
  </si>
  <si>
    <t>AA348</t>
  </si>
  <si>
    <t>=OR(H348=AF348,I348=AF348,J348=AF348,K348=AF348,M348=AF348,U348=AF348,V348=AF348)</t>
  </si>
  <si>
    <t>AA349</t>
  </si>
  <si>
    <t>=OR(H349=AF349,I349=AF349,J349=AF349,K349=AF349,M349=AF349,U349=AF349,V349=AF349)</t>
  </si>
  <si>
    <t>AA350</t>
  </si>
  <si>
    <t>=OR(H350=AF350,I350=AF350,J350=AF350,K350=AF350,M350=AF350,U350=AF350,V350=AF350)</t>
  </si>
  <si>
    <t>AA351</t>
  </si>
  <si>
    <t>=OR(H351=AF351,I351=AF351,J351=AF351,K351=AF351,M351=AF351,U351=AF351,V351=AF351)</t>
  </si>
  <si>
    <t>AA352</t>
  </si>
  <si>
    <t>=OR(H1082=AF1081,I1082=AF1081,J1082=AF1081,K1082=AF1081,L1082=AF1081,M1082=AF1081,N1082=AF1081,O1082=AF1081)</t>
  </si>
  <si>
    <t>AA1084</t>
  </si>
  <si>
    <t>=OR(H1084=AF1083,I1084=AF1083,J1084=AF1083,K1084=AF1083,L1084=AF1083,M1084=AF1083,N1084=AF1083,O1084=AF1083)</t>
  </si>
  <si>
    <t>=OR(H1008=AF1005,I1008=AF1005,J1008=AF1005,K1008=AF1005,L1008=AF1005,M1008=AF1005,N1008=AF1005,O1008=AF1005)</t>
  </si>
  <si>
    <t>AA1012</t>
  </si>
  <si>
    <t>=OR(H1012=AF1011,I1012=AF1011,J1012=AF1011,K1012=AF1011,L1012=AF1011,M1012=AF1011,N1012=AF1011,O1012=AF1011)</t>
  </si>
  <si>
    <t>AA1017</t>
  </si>
  <si>
    <t>=OR(H1017=AF1016,I1017=AF1016,J1017=AF1016,K1017=AF1016,L1017=AF1016,M1017=AF1016,N1017=AF1016,O1017=AF1016)</t>
  </si>
  <si>
    <t>AA1023</t>
  </si>
  <si>
    <t>Dukinfield Park Steps Refurbishment</t>
  </si>
  <si>
    <t>Asset Surveys Corporate &amp; Education Buildings</t>
  </si>
  <si>
    <t>Peter Wood</t>
  </si>
  <si>
    <t>OJEU Ref: GO 08042926/01</t>
  </si>
  <si>
    <t>contract in safe other papers in 3.41</t>
  </si>
  <si>
    <t>Provision of Public Analyst Services to members of the Greater Manchester Public Protection Managers Group</t>
  </si>
  <si>
    <t>Ilys Cookson</t>
  </si>
  <si>
    <t>Council Tax Software</t>
  </si>
  <si>
    <t>7.2a</t>
  </si>
  <si>
    <t>Linda Kemp</t>
  </si>
  <si>
    <t>Maintenance</t>
  </si>
  <si>
    <t>Control Section Room 4.14</t>
  </si>
  <si>
    <t>Lesley Hampson</t>
  </si>
  <si>
    <t>Maintenance Contract - Sealer Machine</t>
  </si>
  <si>
    <t>Paragon</t>
  </si>
  <si>
    <t>Supply of Envelopes</t>
  </si>
  <si>
    <t>None</t>
  </si>
  <si>
    <t>Microfilming</t>
  </si>
  <si>
    <t>Enveloping Services</t>
  </si>
  <si>
    <t>Stockport MBC</t>
  </si>
  <si>
    <t>Supply of baliff services</t>
  </si>
  <si>
    <t>Hattersley School PFI Contract</t>
  </si>
  <si>
    <t>Peter Townsend</t>
  </si>
  <si>
    <t>Acquisition of Asset Management Software</t>
  </si>
  <si>
    <t>Cabin Hire @ Lakes Road</t>
  </si>
  <si>
    <t>Malcolm Knight</t>
  </si>
  <si>
    <t>Lease Boiler House Cottage</t>
  </si>
  <si>
    <t>Cleaning Contract for the above</t>
  </si>
  <si>
    <t>Rental of accomodation at West End Early Years Centre</t>
  </si>
  <si>
    <t>Wildbank Roof</t>
  </si>
  <si>
    <t>Two Trees - Electrical Rewire</t>
  </si>
  <si>
    <t>Ridgehill - Boiler Replacement</t>
  </si>
  <si>
    <t>X1123</t>
  </si>
  <si>
    <t>AA1123</t>
  </si>
  <si>
    <t>=OR(H1123=AF1123,I1123=AF1123,J1123=AF1123,K1123=AF1123,M1123=AF1123,U1123=AF1123,V1123=AF1123)</t>
  </si>
  <si>
    <t>M1123</t>
  </si>
  <si>
    <t>P1123</t>
  </si>
  <si>
    <t>N1123</t>
  </si>
  <si>
    <t>J1123</t>
  </si>
  <si>
    <t>K1123</t>
  </si>
  <si>
    <t>L1123</t>
  </si>
  <si>
    <t>I1124</t>
  </si>
  <si>
    <t>NRG Group Limited (Ricoh) (3715)</t>
  </si>
  <si>
    <t>J1077</t>
  </si>
  <si>
    <t>K1077</t>
  </si>
  <si>
    <t>M1077</t>
  </si>
  <si>
    <t>L1077</t>
  </si>
  <si>
    <t>N1077</t>
  </si>
  <si>
    <t>=1619000/4</t>
  </si>
  <si>
    <t>T1077</t>
  </si>
  <si>
    <t>992:992</t>
  </si>
  <si>
    <t>A1005</t>
  </si>
  <si>
    <t>B1005</t>
  </si>
  <si>
    <t>C1005</t>
  </si>
  <si>
    <t>D1005</t>
  </si>
  <si>
    <t>E1005</t>
  </si>
  <si>
    <t>F1005</t>
  </si>
  <si>
    <t>G1005</t>
  </si>
  <si>
    <t>H1005</t>
  </si>
  <si>
    <t>I1005</t>
  </si>
  <si>
    <t>M1005</t>
  </si>
  <si>
    <t>N1005</t>
  </si>
  <si>
    <t>O1005</t>
  </si>
  <si>
    <t>=N1005*M1005</t>
  </si>
  <si>
    <t>P1005</t>
  </si>
  <si>
    <t>Q1005</t>
  </si>
  <si>
    <t>R1005</t>
  </si>
  <si>
    <t>W1005</t>
  </si>
  <si>
    <t>X1005</t>
  </si>
  <si>
    <t>AA1005</t>
  </si>
  <si>
    <t>Landscape Maintenance Contract, Lord Sheldon Way, Ashton under Lyne</t>
  </si>
  <si>
    <t>Room 3.46</t>
  </si>
  <si>
    <t>Portable Unit Purchase</t>
  </si>
  <si>
    <t>G.Buckley</t>
  </si>
  <si>
    <t>Melandra Crescent, Surestart Remodelling</t>
  </si>
  <si>
    <t>Premiere Landscaping</t>
  </si>
  <si>
    <t>R.Higson</t>
  </si>
  <si>
    <t>Denton Central - Replacement Heating</t>
  </si>
  <si>
    <t>Milton St Johns - Extension</t>
  </si>
  <si>
    <t>H.Grace</t>
  </si>
  <si>
    <t>Millbrook - MUGA</t>
  </si>
  <si>
    <t>Broadbottom - MUGA</t>
  </si>
  <si>
    <t>Denton West End Extensions</t>
  </si>
  <si>
    <t>Mike Young</t>
  </si>
  <si>
    <t>Urgent Environmental Clean Up at Copley High School</t>
  </si>
  <si>
    <t>R.Muller</t>
  </si>
  <si>
    <t>=OR(H664=AF664,I664=AF664,J664=AF664,K664=AF664,M664=AF664,U664=AF664,V664=AF664)</t>
  </si>
  <si>
    <t>=OR(H719=AF719,I719=AF719,J719=AF719,K719=AF719,M719=AF719,U719=AF719,V719=AF719)</t>
  </si>
  <si>
    <t>AA720</t>
  </si>
  <si>
    <t>=OR(H65=AF65,I65=AF65,J65=AF65,K65=AF65,M65=AF65,U65=AF65,V65=AF65)</t>
  </si>
  <si>
    <t>AA66</t>
  </si>
  <si>
    <t>=OR(H66=AF66,I66=AF66,J66=AF66,K66=AF66,M66=AF66,U66=AF66,V66=AF66)</t>
  </si>
  <si>
    <t>AA67</t>
  </si>
  <si>
    <t>=OR(H67=AF67,I67=AF67,J67=AF67,K67=AF67,M67=AF67,U67=AF67,V67=AF67)</t>
  </si>
  <si>
    <t>AA68</t>
  </si>
  <si>
    <t>=OR(H68=AF68,I68=AF68,J68=AF68,K68=AF68,M68=AF68,U68=AF68,V68=AF68)</t>
  </si>
  <si>
    <t>AA69</t>
  </si>
  <si>
    <t>=OR(H69=AF69,I69=AF69,J69=AF69,K69=AF69,M69=AF69,U69=AF69,V69=AF69)</t>
  </si>
  <si>
    <t>AA71</t>
  </si>
  <si>
    <t>=OR(H71=AF71,I71=AF71,J71=AF71,K71=AF71,M71=AF71,U71=AF71,V71=AF71)</t>
  </si>
  <si>
    <t>AA72</t>
  </si>
  <si>
    <t>=OR(H72=AF72,I72=AF72,J72=AF72,K72=AF72,M72=AF72,U72=AF72,V72=AF72)</t>
  </si>
  <si>
    <t>AA73</t>
  </si>
  <si>
    <t>=OR(H73=AF73,I73=AF73,J73=AF73,K73=AF73,M73=AF73,U73=AF73,V73=AF73)</t>
  </si>
  <si>
    <t>AA74</t>
  </si>
  <si>
    <t>=OR(H74=AF74,I74=AF74,J74=AF74,K74=AF74,M74=AF74,U74=AF74,V74=AF74)</t>
  </si>
  <si>
    <t>AA81</t>
  </si>
  <si>
    <t>=OR(H937=AF937,I937=AF937,J937=AF937,K937=AF937,M937=AF937,U937=AF937,V937=AF937)</t>
  </si>
  <si>
    <t>AA938</t>
  </si>
  <si>
    <t>=OR(H938=AF938,I938=AF938,J938=AF938,K938=AF938,M938=AF938,U938=AF938,V938=AF938)</t>
  </si>
  <si>
    <t>AA939</t>
  </si>
  <si>
    <t>=OR(H939=AF939,I939=AF939,J939=AF939,K939=AF939,M939=AF939,U939=AF939,V939=AF939)</t>
  </si>
  <si>
    <t>AA942</t>
  </si>
  <si>
    <t>=OR(H942=AF942,I942=AF942,J942=AF942,K942=AF942,M942=AF942,U942=AF942,V942=AF942)</t>
  </si>
  <si>
    <t>AA944</t>
  </si>
  <si>
    <t>=OR(H962=AF961,I962=AF961,J962=AF961,K962=AF961,L962=AF961,M962=AF961,N962=AF961,O962=AF961)</t>
  </si>
  <si>
    <t>AA963</t>
  </si>
  <si>
    <t>=OR(H963=AF962,I963=AF962,J963=AF962,K963=AF962,L963=AF962,M963=AF962,N963=AF962,O963=AF962)</t>
  </si>
  <si>
    <t>AA968</t>
  </si>
  <si>
    <t>First Aid Training</t>
  </si>
  <si>
    <t>Seamark First Aid Training Services</t>
  </si>
  <si>
    <t>Counselling Services</t>
  </si>
  <si>
    <t>=OR(H211=AF210,I211=AF210,J211=AF210,K211=AF210,L211=AF210,M211=AF210,N211=AF210,O211=AF210)</t>
  </si>
  <si>
    <t>AA213</t>
  </si>
  <si>
    <t>=OR(H213=AF212,I213=AF212,J213=AF212,K213=AF212,L213=AF212,M213=AF212,N213=AF212,O213=AF212)</t>
  </si>
  <si>
    <t>=OR(H213=AF213,I213=AF213,J213=AF213,K213=AF213,M213=AF213,U213=AF213,V213=AF213)</t>
  </si>
  <si>
    <t>AA218</t>
  </si>
  <si>
    <t>=OR(H218=AF217,I218=AF217,J218=AF217,K218=AF217,L218=AF217,M218=AF217,N218=AF217,O218=AF217)</t>
  </si>
  <si>
    <t>AA219</t>
  </si>
  <si>
    <t>=OR(H219=AF218,I219=AF218,J219=AF218,K219=AF218,L219=AF218,M219=AF218,N219=AF218,O219=AF218)</t>
  </si>
  <si>
    <t>AA220</t>
  </si>
  <si>
    <t>AA811</t>
  </si>
  <si>
    <t>=OR(H811=AF810,I811=AF810,J811=AF810,K811=AF810,L811=AF810,M811=AF810,N811=AF810,O811=AF810)</t>
  </si>
  <si>
    <t>AA814</t>
  </si>
  <si>
    <t>=OR(H814=AF813,I814=AF813,J814=AF813,K814=AF813,L814=AF813,M814=AF813,N814=AF813,O814=AF813)</t>
  </si>
  <si>
    <t>AA815</t>
  </si>
  <si>
    <t>=OR(H491=AF491,I491=AF491,J491=AF491,K491=AF491,M491=AF491,U491=AF491,V491=AF491)</t>
  </si>
  <si>
    <t>AA492</t>
  </si>
  <si>
    <t>16 BAY SATA-2 TO SCSI RAID BOX</t>
  </si>
  <si>
    <t>Infortrend 12 Bay U320 SATA</t>
  </si>
  <si>
    <t>Infortrend 12 Bay U320     SATA 11</t>
  </si>
  <si>
    <t>SCS1toSCSI Subsystem,3U 16 Bay Single Ctrl 4-CH SCSI-U320</t>
  </si>
  <si>
    <t>Primary SCSI-to-SCSI Subsystem,2U 12 Bay Rackmount Single.</t>
  </si>
  <si>
    <t>SCS1toSCS1 Subsystem, 3U 16 Bays Single Ctrl 4-CH SCSI-U320</t>
  </si>
  <si>
    <t>NetApp F820</t>
  </si>
  <si>
    <t>HP ProLiant DL380R04/X3200 2MB 8001GB</t>
  </si>
  <si>
    <t>Archive One</t>
  </si>
  <si>
    <t>Sunfire 280R Server</t>
  </si>
  <si>
    <t>Sunfire V440 Server</t>
  </si>
  <si>
    <t>1 X Sun 3120 Array 3120 - 1094MIL-043300691E</t>
  </si>
  <si>
    <t>SunFire 280R</t>
  </si>
  <si>
    <t>=OR(H656=AF656,I656=AF656,J656=AF656,K656=AF656,M656=AF656,U656=AF656,V656=AF656)</t>
  </si>
  <si>
    <t>Street Lighting Works Frameworks Contract including Lamp Column erection and Reactive Maintenance</t>
  </si>
  <si>
    <t>Bulk Excavation, Crushing and disposal of Concrete Lamp Columns Framework Contract</t>
  </si>
  <si>
    <t>B Ganderton</t>
  </si>
  <si>
    <t>The Wharf, Droylsden - Canal Marina</t>
  </si>
  <si>
    <t>Demolition of Wellington Works</t>
  </si>
  <si>
    <t>Demolition of Units 2c&amp;3 Sedgeley Buildings, Droylsden</t>
  </si>
  <si>
    <t>Demolition of Staley House, Stalybridge</t>
  </si>
  <si>
    <t>Paving Materials (Denton)</t>
  </si>
  <si>
    <t>J O'Loughlin</t>
  </si>
  <si>
    <t>Ringway Group Ltd</t>
  </si>
  <si>
    <t>Comments</t>
  </si>
  <si>
    <t>(Two years extension expiring on 31st July 2011)</t>
  </si>
  <si>
    <t>Upgrading of Watchman Camera Equipment 2009-2010</t>
  </si>
  <si>
    <t>Contract period 1/04/2010 to 31/03/2011</t>
  </si>
  <si>
    <t>For the 2009-2010 financial year only?</t>
  </si>
  <si>
    <t>One off project</t>
  </si>
  <si>
    <t xml:space="preserve">Authority under PSO E6.2 to award the above contract to Creative Support and Care UK without a competitive tendering process. </t>
  </si>
  <si>
    <t xml:space="preserve">£45,000 - 12 month pilot </t>
  </si>
  <si>
    <t xml:space="preserve">The contract due to commence 1st May 2010, will run for a period of 12 months as a pilot. </t>
  </si>
  <si>
    <t>No action required - except for ensuring that the waiver is included on the contracts register.</t>
  </si>
  <si>
    <t>Authority under PSO C3.2 to allow the contract to be placed with a contractor to be appointed under a negotiated tender process (Insurance is recognized as a special case under the Public Contract Rules 2006)</t>
  </si>
  <si>
    <t xml:space="preserve">Authority under PSO E6.4 to allow the contract with Age Concern Tameside to be extended without a competitive tendering process in order to make use of available funding (from Communities and Local Government) by developing the existing service which was procured competitively </t>
  </si>
  <si>
    <t>Note this is a nine month extension of the current contract and therefore will expire on 31st December 2010</t>
  </si>
  <si>
    <t>Authority under PSO C2.3 to award the above contract to New Charter Housing Trust Limited without a competitive tendering process. (Note this is a six month extension of the current contract to allow a full procurement exercise to take place to let a contract for the expanded service for 2 years)</t>
  </si>
  <si>
    <t>Note this is a six month extension of the current contract to allow a full procurement exercise to take place to let a contract for the expanded service for 2 years (commencing 1st October 2010 to 30th September 2012) @ circa £90,480 per annum</t>
  </si>
  <si>
    <t>Motivation to recover psychological intervention programmer designed to inspire and stimulate people who have a substance Misuse problem who are often, but not always, offenders to make a positive life-style changes and stabilization.</t>
  </si>
  <si>
    <t>Waivers to Procurement Standing Orders  2009 onwards</t>
  </si>
  <si>
    <t xml:space="preserve">MCI Diventi </t>
  </si>
  <si>
    <t>&amp; che</t>
  </si>
  <si>
    <t>No formal contract in place. Ad hoc ordering 4 to 5 times per annum, expenditure minimal.  Unable to use larger contracted suppliers due to minimum oprder quantities.</t>
  </si>
  <si>
    <t xml:space="preserve">Currently 3 individual single supplier arrangements, payment upfront on a 6 monthly basis to obtain preferential rate (excluding advertiser although still receive preferential rate). No competition, Advertiser recently become Trinity Mirror Group.  User produced report recommnding renewal but been on hold due to election anticipated will be taken forward after next whole cabinet. </t>
  </si>
  <si>
    <t>No action required, no specific contract, no longer use this supplier.  This work is undertaken by ERS.</t>
  </si>
  <si>
    <t>No action required, not Renewing - transfering requirement to AGMA framework with Health Management UK</t>
  </si>
  <si>
    <t xml:space="preserve"> Sandra Whitehead</t>
  </si>
  <si>
    <t>Extension of contract for provision of services at Hyde Children's Centre</t>
  </si>
  <si>
    <t>Waiver dated 23/02/2010</t>
  </si>
  <si>
    <t>=OR(H711=AF710,I711=AF710,J711=AF710,K711=AF710,L711=AF710,M711=AF710,N711=AF710,O711=AF710)</t>
  </si>
  <si>
    <t>AA713</t>
  </si>
  <si>
    <t>=OR(H713=AF712,I713=AF712,J713=AF712,K713=AF712,L713=AF712,M713=AF712,N713=AF712,O713=AF712)</t>
  </si>
  <si>
    <t>AA726</t>
  </si>
  <si>
    <t>Greater Manchester Connexions Partnership</t>
  </si>
  <si>
    <t>Delivery of Connexions Programme</t>
  </si>
  <si>
    <t>Better Choices</t>
  </si>
  <si>
    <t>Annual Value taken from last year of contract, as per waiver report for extension.</t>
  </si>
  <si>
    <t>=OR(H673=AF672,I673=AF672,J673=AF672,K673=AF672,L673=AF672,M673=AF672,N673=AF672,O673=AF672)</t>
  </si>
  <si>
    <t>AA675</t>
  </si>
  <si>
    <t>=OR(H675=AF674,I675=AF674,J675=AF674,K675=AF674,L675=AF674,M675=AF674,N675=AF674,O675=AF674)</t>
  </si>
  <si>
    <t>service spec</t>
  </si>
  <si>
    <t>on file</t>
  </si>
  <si>
    <t xml:space="preserve">on file </t>
  </si>
  <si>
    <t>=OR(H664=AF663,I664=AF663,J664=AF663,K664=AF663,L664=AF663,M664=AF663,N664=AF663,O664=AF663)</t>
  </si>
  <si>
    <t>AA665</t>
  </si>
  <si>
    <t>=OR(H665=AF665,I665=AF665,J665=AF665,K665=AF665,M665=AF665,U665=AF665,V665=AF665)</t>
  </si>
  <si>
    <t>AA668</t>
  </si>
  <si>
    <t>=OR(H668=AF668,I668=AF668,J668=AF668,K668=AF668,M668=AF668,U668=AF668,V668=AF668)</t>
  </si>
  <si>
    <t>=OR(H894=AF894,I894=AF894,J894=AF894,K894=AF894,M894=AF894,U894=AF894,V894=AF894)</t>
  </si>
  <si>
    <t>AA895</t>
  </si>
  <si>
    <t>=OR(H895=AF895,I895=AF895,J895=AF895,K895=AF895,M895=AF895,U895=AF895,V895=AF895)</t>
  </si>
  <si>
    <t>AA906</t>
  </si>
  <si>
    <t>=OR(H906=AF906,I906=AF906,J906=AF906,K906=AF906,M906=AF906,U906=AF906,V906=AF906)</t>
  </si>
  <si>
    <t>AA908</t>
  </si>
  <si>
    <t>Andrew Hall Room 4.1 TAC</t>
  </si>
  <si>
    <t>Banking Services</t>
  </si>
  <si>
    <t>Site Investigation at Stamford St, Stalybridge</t>
  </si>
  <si>
    <t>=OR(H771=AF771,I771=AF771,J771=AF771,K771=AF771,M771=AF771,U771=AF771,V771=AF771)</t>
  </si>
  <si>
    <t>AA772</t>
  </si>
  <si>
    <t>=OR(H772=AF772,I772=AF772,J772=AF772,K772=AF772,M772=AF772,U772=AF772,V772=AF772)</t>
  </si>
  <si>
    <t>AA773</t>
  </si>
  <si>
    <t>The history ends with the changes saved on 02/06/2009 at 15:52.</t>
  </si>
  <si>
    <t>=OR(H487=AF487,I487=AF487,J487=AF487,K487=AF487,M487=AF487,U487=AF487,V487=AF487)</t>
  </si>
  <si>
    <t>AA488</t>
  </si>
  <si>
    <t>Demolition work at Stalybridge West</t>
  </si>
  <si>
    <t>P McGuinness</t>
  </si>
  <si>
    <t>Demolition and site clearance Aspley House Ashton-u-Lyne</t>
  </si>
  <si>
    <t>E&amp;C (UK)</t>
  </si>
  <si>
    <t>=OR(H580=AF579,I580=AF579,J580=AF579,K580=AF579,L580=AF579,M580=AF579,N580=AF579,O580=AF579)</t>
  </si>
  <si>
    <t>AA581</t>
  </si>
  <si>
    <t>=OR(H581=AF581,I581=AF581,J581=AF581,K581=AF581,M581=AF581,U581=AF581,V581=AF581)</t>
  </si>
  <si>
    <t>Care UK (13541, 14323)</t>
  </si>
  <si>
    <t>AV Protection McAfee Tops</t>
  </si>
  <si>
    <t>Capita Business Systems (15077, 61186, 64788, 75137)</t>
  </si>
  <si>
    <t>Roger Platt</t>
  </si>
  <si>
    <t>TIC 002</t>
  </si>
  <si>
    <t>TICAGdoc</t>
  </si>
  <si>
    <t>Supply of coach Holiday packages</t>
  </si>
  <si>
    <t>Supply of online ticket booking service</t>
  </si>
  <si>
    <t>Tourism 3.10</t>
  </si>
  <si>
    <t>BY93</t>
  </si>
  <si>
    <t>Paper Towels and Toilet Tissues</t>
  </si>
  <si>
    <t>Educational Materials</t>
  </si>
  <si>
    <t>Cleaning Materials</t>
  </si>
  <si>
    <t>=OR(H216=AF216,I216=AF216,J216=AF216,K216=AF216,M216=AF216,U216=AF216,V216=AF216)</t>
  </si>
  <si>
    <t>AA217</t>
  </si>
  <si>
    <t>=OR(H217=AF217,I217=AF217,J217=AF217,K217=AF217,M217=AF217,U217=AF217,V217=AF217)</t>
  </si>
  <si>
    <t>Provision of Education Business Partnership Services</t>
  </si>
  <si>
    <t>Coated Stone Materials</t>
  </si>
  <si>
    <t>Vehicle Tyres</t>
  </si>
  <si>
    <t>Vehicles Batteries</t>
  </si>
  <si>
    <t>Industrial Gases</t>
  </si>
  <si>
    <t>Sodium Hypochlorite</t>
  </si>
  <si>
    <t>Antifreeze</t>
  </si>
  <si>
    <t>Decorative Paints and Painters Sundries</t>
  </si>
  <si>
    <t xml:space="preserve">Les Parker </t>
  </si>
  <si>
    <t>LDA Limited</t>
  </si>
  <si>
    <t>Swans Travel Ltd</t>
  </si>
  <si>
    <t>Mechanical &amp; Electrical Design Services</t>
  </si>
  <si>
    <t>Halcrow Yolles</t>
  </si>
  <si>
    <t>John Dyke</t>
  </si>
  <si>
    <t>Recruitment Advertising Services</t>
  </si>
  <si>
    <t>Euro RSCG Riley (65731)</t>
  </si>
  <si>
    <t>A609</t>
  </si>
  <si>
    <t>B609</t>
  </si>
  <si>
    <t>H609</t>
  </si>
  <si>
    <t>I607</t>
  </si>
  <si>
    <t>I608</t>
  </si>
  <si>
    <t>I609</t>
  </si>
  <si>
    <t>jody.stewart</t>
  </si>
  <si>
    <t>17:17</t>
  </si>
  <si>
    <t>M17</t>
  </si>
  <si>
    <t>N17</t>
  </si>
  <si>
    <t>O17</t>
  </si>
  <si>
    <t>P17</t>
  </si>
  <si>
    <t>R17</t>
  </si>
  <si>
    <t>Y17</t>
  </si>
  <si>
    <t>Total cost of AGMA wide conmtract is £224,178 per annum</t>
  </si>
  <si>
    <t>16:16</t>
  </si>
  <si>
    <t>J16</t>
  </si>
  <si>
    <t>K16</t>
  </si>
  <si>
    <t>M16</t>
  </si>
  <si>
    <t>O16</t>
  </si>
  <si>
    <t>P16</t>
  </si>
  <si>
    <t>Q16</t>
  </si>
  <si>
    <t>R16</t>
  </si>
  <si>
    <t>X16</t>
  </si>
  <si>
    <t>12:12</t>
  </si>
  <si>
    <t>J12</t>
  </si>
  <si>
    <t>K12</t>
  </si>
  <si>
    <t>L12</t>
  </si>
  <si>
    <t>M12</t>
  </si>
  <si>
    <t>N12</t>
  </si>
  <si>
    <t>N16</t>
  </si>
  <si>
    <t>O12</t>
  </si>
  <si>
    <t>P12</t>
  </si>
  <si>
    <t>R12</t>
  </si>
  <si>
    <t>X12</t>
  </si>
  <si>
    <t>P534</t>
  </si>
  <si>
    <t>P581</t>
  </si>
  <si>
    <t>P664</t>
  </si>
  <si>
    <t>P668</t>
  </si>
  <si>
    <t>P669</t>
  </si>
  <si>
    <t>P676</t>
  </si>
  <si>
    <t>P692</t>
  </si>
  <si>
    <t>Live</t>
  </si>
  <si>
    <t>Expired</t>
  </si>
  <si>
    <t>Community Safety</t>
  </si>
  <si>
    <t>=OR(H932=AF931,I932=AF931,J932=AF931,K932=AF931,L932=AF931,M932=AF931,N932=AF931,O932=AF931)</t>
  </si>
  <si>
    <t>AA936</t>
  </si>
  <si>
    <t>=OR(H454=AF454,I454=AF454,J454=AF454,K454=AF454,M454=AF454,U454=AF454,V454=AF454)</t>
  </si>
  <si>
    <t>AA455</t>
  </si>
  <si>
    <t>=OR(H455=AF455,I455=AF455,J455=AF455,K455=AF455,M455=AF455,U455=AF455,V455=AF455)</t>
  </si>
  <si>
    <t>AA456</t>
  </si>
  <si>
    <t>=OR(H456=AF456,I456=AF456,J456=AF456,K456=AF456,M456=AF456,U456=AF456,V456=AF456)</t>
  </si>
  <si>
    <t>AA457</t>
  </si>
  <si>
    <t>=OR(H457=AF457,I457=AF457,J457=AF457,K457=AF457,M457=AF457,U457=AF457,V457=AF457)</t>
  </si>
  <si>
    <t>AA458</t>
  </si>
  <si>
    <t>=OR(H458=AF458,I458=AF458,J458=AF458,K458=AF458,M458=AF458,U458=AF458,V458=AF458)</t>
  </si>
  <si>
    <t>AA459</t>
  </si>
  <si>
    <t>C083</t>
  </si>
  <si>
    <t>C085</t>
  </si>
  <si>
    <t>C086</t>
  </si>
  <si>
    <t>C088</t>
  </si>
  <si>
    <t>C089</t>
  </si>
  <si>
    <t>C090</t>
  </si>
  <si>
    <t>C091</t>
  </si>
  <si>
    <t>C092</t>
  </si>
  <si>
    <t>C093</t>
  </si>
  <si>
    <t>C094</t>
  </si>
  <si>
    <t>C095</t>
  </si>
  <si>
    <t>C096</t>
  </si>
  <si>
    <t>C097</t>
  </si>
  <si>
    <t>C099</t>
  </si>
  <si>
    <t>C101</t>
  </si>
  <si>
    <t>C109</t>
  </si>
  <si>
    <t>T109</t>
  </si>
  <si>
    <t>C110</t>
  </si>
  <si>
    <t>C111</t>
  </si>
  <si>
    <t>C114</t>
  </si>
  <si>
    <t>C124</t>
  </si>
  <si>
    <t>C126</t>
  </si>
  <si>
    <t>C127</t>
  </si>
  <si>
    <t>T049</t>
  </si>
  <si>
    <t>T126</t>
  </si>
  <si>
    <t>T291</t>
  </si>
  <si>
    <t>T307</t>
  </si>
  <si>
    <t>T310</t>
  </si>
  <si>
    <t>T320 (Now C081)</t>
  </si>
  <si>
    <t>T330</t>
  </si>
  <si>
    <t>Q408</t>
  </si>
  <si>
    <t>Q410</t>
  </si>
  <si>
    <t>=OR(H27=AF26,I27=AF26,J27=AF26,K27=AF26,L27=AF26,M27=AF26,N27=AF26,O27=AF26)</t>
  </si>
  <si>
    <t>AA28</t>
  </si>
  <si>
    <t>=OR(H28=AF27,I28=AF27,J28=AF27,K28=AF27,L28=AF27,M28=AF27,N28=AF27,O28=AF27)</t>
  </si>
  <si>
    <t>B37</t>
  </si>
  <si>
    <t>C37</t>
  </si>
  <si>
    <t>D37</t>
  </si>
  <si>
    <t>E37</t>
  </si>
  <si>
    <t>F37</t>
  </si>
  <si>
    <t>G37</t>
  </si>
  <si>
    <t>H37</t>
  </si>
  <si>
    <t>I37</t>
  </si>
  <si>
    <t>A38</t>
  </si>
  <si>
    <t>=OR(H13=AF13,I13=AF13,J13=AF13,K13=AF13,M13=AF13,U13=AF13,V13=AF13)</t>
  </si>
  <si>
    <t>=OR(H13=AF11,I13=AF11,J13=AF11,K13=AF11,L13=AF11,M13=AF11,N13=AF11,O13=AF11)</t>
  </si>
  <si>
    <t>AA24</t>
  </si>
  <si>
    <t>=OR(H24=AF24,I24=AF24,J24=AF24,K24=AF24,M24=AF24,U24=AF24,V24=AF24)</t>
  </si>
  <si>
    <t>=OR(H24=AF23,I24=AF23,J24=AF23,K24=AF23,L24=AF23,M24=AF23,N24=AF23,O24=AF23)</t>
  </si>
  <si>
    <t>AA56</t>
  </si>
  <si>
    <t>=OR(H1117=AF1117,I1117=AF1117,J1117=AF1117,K1117=AF1117,M1117=AF1117,U1117=AF1117,V1117=AF1117)</t>
  </si>
  <si>
    <t>=OR(H1117=AF1116,I1117=AF1116,J1117=AF1116,K1117=AF1116,L1117=AF1116,M1117=AF1116,N1117=AF1116,O1117=AF1116)</t>
  </si>
  <si>
    <t>AA1119</t>
  </si>
  <si>
    <t>=OR(H1119=AF1119,I1119=AF1119,J1119=AF1119,K1119=AF1119,M1119=AF1119,U1119=AF1119,V1119=AF1119)</t>
  </si>
  <si>
    <t>AA1121</t>
  </si>
  <si>
    <t>=OR(H1121=AF1121,I1121=AF1121,J1121=AF1121,K1121=AF1121,M1121=AF1121,U1121=AF1121,V1121=AF1121)</t>
  </si>
  <si>
    <t>AA1124</t>
  </si>
  <si>
    <t>District Assemblies</t>
  </si>
  <si>
    <t>Business Initiatives</t>
  </si>
  <si>
    <t>Education - Finance and Buildings</t>
  </si>
  <si>
    <t>Engineering Design</t>
  </si>
  <si>
    <t>Engineering Development</t>
  </si>
  <si>
    <t>Engineering Operations</t>
  </si>
  <si>
    <t>=OR(H362=AF362,I362=AF362,J362=AF362,K362=AF362,M362=AF362,U362=AF362,V362=AF362)</t>
  </si>
  <si>
    <t>=OR(H362=AF361,I362=AF361,J362=AF361,K362=AF361,L362=AF361,M362=AF361,N362=AF361,O362=AF361)</t>
  </si>
  <si>
    <t>AA364</t>
  </si>
  <si>
    <t>=OR(H364=AF364,I364=AF364,J364=AF364,K364=AF364,M364=AF364,U364=AF364,V364=AF364)</t>
  </si>
  <si>
    <t>AA365</t>
  </si>
  <si>
    <t>=OR(H365=AF365,I365=AF365,J365=AF365,K365=AF365,M365=AF365,U365=AF365,V365=AF365)</t>
  </si>
  <si>
    <t>AA366</t>
  </si>
  <si>
    <t>Ryecroft Hall DDA Works</t>
  </si>
  <si>
    <t>Festival Hall DDA Works</t>
  </si>
  <si>
    <t>Alteration and Improvement Works to facilities for 3-4 year olds Package 1</t>
  </si>
  <si>
    <t>Alteration and Improvement Works to facilities for 3-4 year olds Package 2</t>
  </si>
  <si>
    <t>Alteration and Improvement Works to facilities for 3-4 year olds Package 3</t>
  </si>
  <si>
    <t>Brian Cheetham</t>
  </si>
  <si>
    <t>NAFN - IT Consultants</t>
  </si>
  <si>
    <t>Brian Cheetham Room 2.33 TAC</t>
  </si>
  <si>
    <t>Cleaning and Janitorial</t>
  </si>
  <si>
    <t>Clothing</t>
  </si>
  <si>
    <t>D.W. Tilley Ltd (62823, 68502)</t>
  </si>
  <si>
    <t>=OR(H762=AF762,I762=AF762,J762=AF762,K762=AF762,M762=AF762,U762=AF762,V762=AF762)</t>
  </si>
  <si>
    <t>AA764</t>
  </si>
  <si>
    <t>=OR(H764=AF764,I764=AF764,J764=AF764,K764=AF764,M764=AF764,U764=AF764,V764=AF764)</t>
  </si>
  <si>
    <t>AA765</t>
  </si>
  <si>
    <t>=OR(H765=AF765,I765=AF765,J765=AF765,K765=AF765,M765=AF765,U765=AF765,V765=AF765)</t>
  </si>
  <si>
    <t>AA771</t>
  </si>
  <si>
    <t>Aquifer Museum (Fitting Out)</t>
  </si>
  <si>
    <t>Concorde Suite Roofing</t>
  </si>
  <si>
    <t>Livingstone Primary School Re-Wire</t>
  </si>
  <si>
    <t>St Mary's Church Broadbottom - Alterations for Children's Centre</t>
  </si>
  <si>
    <t>Bladen Electrical</t>
  </si>
  <si>
    <t>Contract per annum £13,831 taken from Agresso spend with Nestle (previous contract). Agresso spend for Eden from 01/05/06 to 30/04/07.  Excludes School Spend.</t>
  </si>
  <si>
    <t>Agresso Spend £132470 from 01/04/06 - 31/03/07.  Excludes School Spend.</t>
  </si>
  <si>
    <t>Policy and Performance - Policy</t>
  </si>
  <si>
    <t>E36</t>
  </si>
  <si>
    <t>F36</t>
  </si>
  <si>
    <t>G36</t>
  </si>
  <si>
    <t>H36</t>
  </si>
  <si>
    <t>I36</t>
  </si>
  <si>
    <t>A37</t>
  </si>
  <si>
    <t>=OR(H222=AF221,I222=AF221,J222=AF221,K222=AF221,L222=AF221,M222=AF221,N222=AF221,O222=AF221)</t>
  </si>
  <si>
    <t>AA223</t>
  </si>
  <si>
    <t>James Charlston</t>
  </si>
  <si>
    <t>Allenbuild</t>
  </si>
  <si>
    <t>Servacomm</t>
  </si>
  <si>
    <t>Stalybridge Readymix Limited (61690)</t>
  </si>
  <si>
    <t>Stationery Office (11643, 52151, 58313, 60668, 62530)</t>
  </si>
  <si>
    <t>=OR(H507=AF507,I507=AF507,J507=AF507,K507=AF507,M507=AF507,U507=AF507,V507=AF507)</t>
  </si>
  <si>
    <t>AA508</t>
  </si>
  <si>
    <t>=OR(H508=AF508,I508=AF508,J508=AF508,K508=AF508,M508=AF508,U508=AF508,V508=AF508)</t>
  </si>
  <si>
    <t>=OR(H722=AF721,I722=AF721,J722=AF721,K722=AF721,L722=AF721,M722=AF721,N722=AF721,O722=AF721)</t>
  </si>
  <si>
    <t>AA723</t>
  </si>
  <si>
    <t>=OR(H723=AF723,I723=AF723,J723=AF723,K723=AF723,M723=AF723,U723=AF723,V723=AF723)</t>
  </si>
  <si>
    <t>AA724</t>
  </si>
  <si>
    <t>=OR(H724=AF724,I724=AF724,J724=AF724,K724=AF724,M724=AF724,U724=AF724,V724=AF724)</t>
  </si>
  <si>
    <t>=OR(H740=AF739,I740=AF739,J740=AF739,K740=AF739,L740=AF739,M740=AF739,N740=AF739,O740=AF739)</t>
  </si>
  <si>
    <t>AA742</t>
  </si>
  <si>
    <t>=OR(H742=AF741,I742=AF741,J742=AF741,K742=AF741,L742=AF741,M742=AF741,N742=AF741,O742=AF741)</t>
  </si>
  <si>
    <t>AA743</t>
  </si>
  <si>
    <t>Spool Q</t>
  </si>
  <si>
    <t>Anti Static Mats</t>
  </si>
  <si>
    <t>Power Controls</t>
  </si>
  <si>
    <t>HP ProCurve Routing Switch x2</t>
  </si>
  <si>
    <t xml:space="preserve">Medical </t>
  </si>
  <si>
    <t xml:space="preserve">Tameside MBC </t>
  </si>
  <si>
    <t>=OR(H41=AF40,I41=AF40,J41=AF40,K41=AF40,L41=AF40,M41=AF40,N41=AF40,O41=AF40)</t>
  </si>
  <si>
    <t>AA42</t>
  </si>
  <si>
    <t>=OR(H42=AF41,I42=AF41,J42=AF41,K42=AF41,L42=AF41,M42=AF41,N42=AF41,O42=AF41)</t>
  </si>
  <si>
    <t>AA43</t>
  </si>
  <si>
    <t>Hot Rolled Asphalt (HRA) and Coated Macadam (CA) (Supply and Machine Lay) for the Reinstatement and Repair of Highways and Associated Carriageway Cold Planing</t>
  </si>
  <si>
    <t>=OR(H647=AF646,I647=AF646,J647=AF646,K647=AF646,L647=AF646,M647=AF646,N647=AF646,O647=AF646)</t>
  </si>
  <si>
    <t>AA649</t>
  </si>
  <si>
    <t>=OR(H566=AF566,I566=AF566,J566=AF566,K566=AF566,M566=AF566,U566=AF566,V566=AF566)</t>
  </si>
  <si>
    <t>AA567</t>
  </si>
  <si>
    <t>=OR(H1041=AF1041,I1041=AF1041,J1041=AF1041,K1041=AF1041,M1041=AF1041,U1041=AF1041,V1041=AF1041)</t>
  </si>
  <si>
    <t>AA1042</t>
  </si>
  <si>
    <t>=OR(H1042=AF1042,I1042=AF1042,J1042=AF1042,K1042=AF1042,M1042=AF1042,U1042=AF1042,V1042=AF1042)</t>
  </si>
  <si>
    <t>AA1043</t>
  </si>
  <si>
    <t>=OR(H1043=AF1043,I1043=AF1043,J1043=AF1043,K1043=AF1043,M1043=AF1043,U1043=AF1043,V1043=AF1043)</t>
  </si>
  <si>
    <t>AA1044</t>
  </si>
  <si>
    <t>=OR(H1044=AF1044,I1044=AF1044,J1044=AF1044,K1044=AF1044,M1044=AF1044,U1044=AF1044,V1044=AF1044)</t>
  </si>
  <si>
    <t>AA1045</t>
  </si>
  <si>
    <t>=OR(H663=AF662,I663=AF662,J663=AF662,K663=AF662,L663=AF662,M663=AF662,N663=AF662,O663=AF662)</t>
  </si>
  <si>
    <t>AA664</t>
  </si>
  <si>
    <t>Dementia Day Service (20 places per day - 365 days per year)</t>
  </si>
  <si>
    <t>Carers Respite Service</t>
  </si>
  <si>
    <t>Provision of Community Support and Dementia Day Service for people with mental health needs</t>
  </si>
  <si>
    <t>Day Services for older people with mental health problems (Jointly commissioned with T &amp; G PCT)</t>
  </si>
  <si>
    <t>Room 2.15</t>
  </si>
  <si>
    <t>Julie Woolley</t>
  </si>
  <si>
    <t>Occupational Health Physician Service</t>
  </si>
  <si>
    <t>Manchester Road primary Foundation Unit</t>
  </si>
  <si>
    <t>Broadbottom Primary School Toilet refurbishment</t>
  </si>
  <si>
    <t>Spire Construction (NW) Ltd</t>
  </si>
  <si>
    <t>Droylsden Library Boiler &amp; Radiator Replacement</t>
  </si>
  <si>
    <t>Charlestown Engineering Services Ltd</t>
  </si>
  <si>
    <t>=OR(H81=AF81,I81=AF81,J81=AF81,K81=AF81,M81=AF81,U81=AF81,V81=AF81)</t>
  </si>
  <si>
    <t>=OR(H81=AF80,I81=AF80,J81=AF80,K81=AF80,L81=AF80,M81=AF80,N81=AF80,O81=AF80)</t>
  </si>
  <si>
    <t>AA84</t>
  </si>
  <si>
    <t>=OR(H84=AF84,I84=AF84,J84=AF84,K84=AF84,M84=AF84,U84=AF84,V84=AF84)</t>
  </si>
  <si>
    <t>=OR(H84=AF83,I84=AF83,J84=AF83,K84=AF83,L84=AF83,M84=AF83,N84=AF83,O84=AF83)</t>
  </si>
  <si>
    <t>=OR(H220=AF219,I220=AF219,J220=AF219,K220=AF219,L220=AF219,M220=AF219,N220=AF219,O220=AF219)</t>
  </si>
  <si>
    <t>AA222</t>
  </si>
  <si>
    <t>=OR(H600=AF599,I600=AF599,J600=AF599,K600=AF599,L600=AF599,M600=AF599,N600=AF599,O600=AF599)</t>
  </si>
  <si>
    <t>AA602</t>
  </si>
  <si>
    <t>=OR(H602=AF601,I602=AF601,J602=AF601,K602=AF601,L602=AF601,M602=AF601,N602=AF601,O602=AF601)</t>
  </si>
  <si>
    <t>AA603</t>
  </si>
  <si>
    <t>FM Store - TAC</t>
  </si>
  <si>
    <t>FM/PB/001</t>
  </si>
  <si>
    <t>Servicing and maintenance of building water systems</t>
  </si>
  <si>
    <t>Integrated Water Systems</t>
  </si>
  <si>
    <t xml:space="preserve">  </t>
  </si>
  <si>
    <t>=OR(H837=AF837,I837=AF837,J837=AF837,K837=AF837,M837=AF837,U837=AF837,V837=AF837)</t>
  </si>
  <si>
    <t>AA838</t>
  </si>
  <si>
    <t>=OR(H404=AF403,I404=AF403,J404=AF403,K404=AF403,L404=AF403,M404=AF403,N404=AF403,O404=AF403)</t>
  </si>
  <si>
    <t>AA405</t>
  </si>
  <si>
    <t>G29</t>
  </si>
  <si>
    <t>H29</t>
  </si>
  <si>
    <t>I29</t>
  </si>
  <si>
    <t>A30</t>
  </si>
  <si>
    <t>B30</t>
  </si>
  <si>
    <t>C30</t>
  </si>
  <si>
    <t>D30</t>
  </si>
  <si>
    <t>E30</t>
  </si>
  <si>
    <t>F30</t>
  </si>
  <si>
    <t>G30</t>
  </si>
  <si>
    <t>H30</t>
  </si>
  <si>
    <t>I30</t>
  </si>
  <si>
    <t>A31</t>
  </si>
  <si>
    <t>B31</t>
  </si>
  <si>
    <t>C31</t>
  </si>
  <si>
    <t>D31</t>
  </si>
  <si>
    <t>E31</t>
  </si>
  <si>
    <t>F31</t>
  </si>
  <si>
    <t>G31</t>
  </si>
  <si>
    <t>H31</t>
  </si>
  <si>
    <t>I31</t>
  </si>
  <si>
    <t>A32</t>
  </si>
  <si>
    <t>B32</t>
  </si>
  <si>
    <t>C32</t>
  </si>
  <si>
    <t>F21</t>
  </si>
  <si>
    <t>G21</t>
  </si>
  <si>
    <t>H21</t>
  </si>
  <si>
    <t>I21</t>
  </si>
  <si>
    <t>A22</t>
  </si>
  <si>
    <t>B22</t>
  </si>
  <si>
    <t>C22</t>
  </si>
  <si>
    <t>D22</t>
  </si>
  <si>
    <t>E22</t>
  </si>
  <si>
    <t>F22</t>
  </si>
  <si>
    <t>G22</t>
  </si>
  <si>
    <t>H22</t>
  </si>
  <si>
    <t>I22</t>
  </si>
  <si>
    <t>A23</t>
  </si>
  <si>
    <t>B23</t>
  </si>
  <si>
    <t>C23</t>
  </si>
  <si>
    <t>D23</t>
  </si>
  <si>
    <t>E23</t>
  </si>
  <si>
    <t>F23</t>
  </si>
  <si>
    <t>G23</t>
  </si>
  <si>
    <t>H23</t>
  </si>
  <si>
    <t>I23</t>
  </si>
  <si>
    <t>A24</t>
  </si>
  <si>
    <t>B24</t>
  </si>
  <si>
    <t>C24</t>
  </si>
  <si>
    <t>D24</t>
  </si>
  <si>
    <t>E24</t>
  </si>
  <si>
    <t>F24</t>
  </si>
  <si>
    <t>G24</t>
  </si>
  <si>
    <t>H24</t>
  </si>
  <si>
    <t>I24</t>
  </si>
  <si>
    <t>A25</t>
  </si>
  <si>
    <t>B25</t>
  </si>
  <si>
    <t>C25</t>
  </si>
  <si>
    <t>D25</t>
  </si>
  <si>
    <t>E25</t>
  </si>
  <si>
    <t>F25</t>
  </si>
  <si>
    <t>G25</t>
  </si>
  <si>
    <t>H25</t>
  </si>
  <si>
    <t>I25</t>
  </si>
  <si>
    <t>A26</t>
  </si>
  <si>
    <t>B26</t>
  </si>
  <si>
    <t>C26</t>
  </si>
  <si>
    <t>D26</t>
  </si>
  <si>
    <t>E26</t>
  </si>
  <si>
    <t>F26</t>
  </si>
  <si>
    <t>G26</t>
  </si>
  <si>
    <t>H26</t>
  </si>
  <si>
    <t>I26</t>
  </si>
  <si>
    <t>A27</t>
  </si>
  <si>
    <t>B27</t>
  </si>
  <si>
    <t>C27</t>
  </si>
  <si>
    <t>D27</t>
  </si>
  <si>
    <t>E27</t>
  </si>
  <si>
    <t>F27</t>
  </si>
  <si>
    <t>G27</t>
  </si>
  <si>
    <t>H27</t>
  </si>
  <si>
    <t>Home &amp; Community Support for people with functional mental illness</t>
  </si>
  <si>
    <t>Community Support Worker Service (-65 &amp; 65+) 370 hours per week (296 hours per week face to face service)</t>
  </si>
  <si>
    <t>H42</t>
  </si>
  <si>
    <t>I42</t>
  </si>
  <si>
    <t>A43</t>
  </si>
  <si>
    <t>B43</t>
  </si>
  <si>
    <t>C43</t>
  </si>
  <si>
    <t>D43</t>
  </si>
  <si>
    <t>E43</t>
  </si>
  <si>
    <t>F43</t>
  </si>
  <si>
    <t>G43</t>
  </si>
  <si>
    <t>H43</t>
  </si>
  <si>
    <t>I43</t>
  </si>
  <si>
    <t>A44</t>
  </si>
  <si>
    <t>B44</t>
  </si>
  <si>
    <t>C44</t>
  </si>
  <si>
    <t>D44</t>
  </si>
  <si>
    <t>E44</t>
  </si>
  <si>
    <t>F44</t>
  </si>
  <si>
    <t>G44</t>
  </si>
  <si>
    <t>H44</t>
  </si>
  <si>
    <t>I44</t>
  </si>
  <si>
    <t>A45</t>
  </si>
  <si>
    <t>B45</t>
  </si>
  <si>
    <t>C45</t>
  </si>
  <si>
    <t>D45</t>
  </si>
  <si>
    <t>E45</t>
  </si>
  <si>
    <t>F45</t>
  </si>
  <si>
    <t>G45</t>
  </si>
  <si>
    <t>H45</t>
  </si>
  <si>
    <t>I45</t>
  </si>
  <si>
    <t>A46</t>
  </si>
  <si>
    <t>B46</t>
  </si>
  <si>
    <t>C46</t>
  </si>
  <si>
    <t>D46</t>
  </si>
  <si>
    <t>E46</t>
  </si>
  <si>
    <t>F46</t>
  </si>
  <si>
    <t>G46</t>
  </si>
  <si>
    <t>H46</t>
  </si>
  <si>
    <t>I46</t>
  </si>
  <si>
    <t>A47</t>
  </si>
  <si>
    <t>B47</t>
  </si>
  <si>
    <t>C47</t>
  </si>
  <si>
    <t>Sapphire Envelopes and Print Limited</t>
  </si>
  <si>
    <t>Electoral Registration forms and envelopes</t>
  </si>
  <si>
    <t>Provision of mobile polling units</t>
  </si>
  <si>
    <t>Delivery of polling booths, pasting of posters etc for local elections</t>
  </si>
  <si>
    <t>=OR(H405=AF404,I405=AF404,J405=AF404,K405=AF404,L405=AF404,M405=AF404,N405=AF404,O405=AF404)</t>
  </si>
  <si>
    <t>AA406</t>
  </si>
  <si>
    <t>=OR(H406=AF405,I406=AF405,J406=AF405,K406=AF405,L406=AF405,M406=AF405,N406=AF405,O406=AF405)</t>
  </si>
  <si>
    <t>AA407</t>
  </si>
  <si>
    <t>=OR(H407=AF406,I407=AF406,J407=AF406,K407=AF406,L407=AF406,M407=AF406,N407=AF406,O407=AF406)</t>
  </si>
  <si>
    <t>AA408</t>
  </si>
  <si>
    <t>=OR(H408=AF407,I408=AF407,J408=AF407,K408=AF407,L408=AF407,M408=AF407,N408=AF407,O408=AF407)</t>
  </si>
  <si>
    <t>AA413</t>
  </si>
  <si>
    <t>=OR(H413=AF412,I413=AF412,J413=AF412,K413=AF412,L413=AF412,M413=AF412,N413=AF412,O413=AF412)</t>
  </si>
  <si>
    <t>AA426</t>
  </si>
  <si>
    <t>=OR(H426=AF425,I426=AF425,J426=AF425,K426=AF425,L426=AF425,M426=AF425,N426=AF425,O426=AF425)</t>
  </si>
  <si>
    <t>AA429</t>
  </si>
  <si>
    <t>=OR(H429=AF428,I429=AF428,J429=AF428,K429=AF428,L429=AF428,M429=AF428,N429=AF428,O429=AF428)</t>
  </si>
  <si>
    <t>AA430</t>
  </si>
  <si>
    <t>=OR(H430=AF429,I430=AF429,J430=AF429,K430=AF429,L430=AF429,M430=AF429,N430=AF429,O430=AF429)</t>
  </si>
  <si>
    <t>AA431</t>
  </si>
  <si>
    <t>=OR(H199=AF199,I199=AF199,J199=AF199,K199=AF199,M199=AF199,U199=AF199,V199=AF199)</t>
  </si>
  <si>
    <t>AA200</t>
  </si>
  <si>
    <t>=OR(H200=AF200,I200=AF200,J200=AF200,K200=AF200,M200=AF200,U200=AF200,V200=AF200)</t>
  </si>
  <si>
    <t>AA201</t>
  </si>
  <si>
    <t>=OR(H201=AF201,I201=AF201,J201=AF201,K201=AF201,M201=AF201,U201=AF201,V201=AF201)</t>
  </si>
  <si>
    <t>AA202</t>
  </si>
  <si>
    <t>=OR(H202=AF202,I202=AF202,J202=AF202,K202=AF202,M202=AF202,U202=AF202,V202=AF202)</t>
  </si>
  <si>
    <t>AA203</t>
  </si>
  <si>
    <t>=OR(H203=AF203,I203=AF203,J203=AF203,K203=AF203,M203=AF203,U203=AF203,V203=AF203)</t>
  </si>
  <si>
    <t>AA204</t>
  </si>
  <si>
    <t>=OR(H474=AF474,I474=AF474,J474=AF474,K474=AF474,M474=AF474,U474=AF474,V474=AF474)</t>
  </si>
  <si>
    <t>AA475</t>
  </si>
  <si>
    <t>=OR(H475=AF475,I475=AF475,J475=AF475,K475=AF475,M475=AF475,U475=AF475,V475=AF475)</t>
  </si>
  <si>
    <t>AA476</t>
  </si>
  <si>
    <t>=OR(H476=AF476,I476=AF476,J476=AF476,K476=AF476,M476=AF476,U476=AF476,V476=AF476)</t>
  </si>
  <si>
    <t>AA477</t>
  </si>
  <si>
    <t>=OR(H477=AF477,I477=AF477,J477=AF477,K477=AF477,M477=AF477,U477=AF477,V477=AF477)</t>
  </si>
  <si>
    <t>AA478</t>
  </si>
  <si>
    <t>=OR(H478=AF478,I478=AF478,J478=AF478,K478=AF478,M478=AF478,U478=AF478,V478=AF478)</t>
  </si>
  <si>
    <t>AA479</t>
  </si>
  <si>
    <t>=OR(H479=AF479,I479=AF479,J479=AF479,K479=AF479,M479=AF479,U479=AF479,V479=AF479)</t>
  </si>
  <si>
    <t>AA480</t>
  </si>
  <si>
    <t xml:space="preserve">School Fencing Programme 2008-09 Corrie &amp; Linden Rd </t>
  </si>
  <si>
    <t xml:space="preserve">School Fencing Programme 2008-09 Manchester Rd </t>
  </si>
  <si>
    <t>=OR(H1074=AF1073,I1074=AF1073,J1074=AF1073,K1074=AF1073,L1074=AF1073,M1074=AF1073,N1074=AF1073,O1074=AF1073)</t>
  </si>
  <si>
    <t>AA1076</t>
  </si>
  <si>
    <t>=OR(H1076=AF1075,I1076=AF1075,J1076=AF1075,K1076=AF1075,L1076=AF1075,M1076=AF1075,N1076=AF1075,O1076=AF1075)</t>
  </si>
  <si>
    <t>AA1078</t>
  </si>
  <si>
    <t>Contact Diane Barkley.  TMBC acted as accountable body on behalf of the North West Reducing Delivery Plan, Accommodation Pathway</t>
  </si>
  <si>
    <t>Personal Protective Gloves and Equipment</t>
  </si>
  <si>
    <t>Petrol</t>
  </si>
  <si>
    <t>Lubricants and Greases</t>
  </si>
  <si>
    <t>Diesel</t>
  </si>
  <si>
    <t>=OR(H283=AF283,I283=AF283,J283=AF283,K283=AF283,M283=AF283,U283=AF283,V283=AF283)</t>
  </si>
  <si>
    <t>AA284</t>
  </si>
  <si>
    <t>=OR(H396=AF396,I396=AF396,J396=AF396,K396=AF396,M396=AF396,U396=AF396,V396=AF396)</t>
  </si>
  <si>
    <t>AA397</t>
  </si>
  <si>
    <t>=OR(H397=AF397,I397=AF397,J397=AF397,K397=AF397,M397=AF397,U397=AF397,V397=AF397)</t>
  </si>
  <si>
    <t>AA398</t>
  </si>
  <si>
    <t>=OR(H416=AF415,I416=AF415,J416=AF415,K416=AF415,L416=AF415,M416=AF415,N416=AF415,O416=AF415)</t>
  </si>
  <si>
    <t>=OR(H1103=AF1103,I1103=AF1103,J1103=AF1103,K1103=AF1103,M1103=AF1103,U1103=AF1103,V1103=AF1103)</t>
  </si>
  <si>
    <t>AA1104</t>
  </si>
  <si>
    <t>=OR(H1104=AF1104,I1104=AF1104,J1104=AF1104,K1104=AF1104,M1104=AF1104,U1104=AF1104,V1104=AF1104)</t>
  </si>
  <si>
    <t>AA1105</t>
  </si>
  <si>
    <t>=OR(H1105=AF1105,I1105=AF1105,J1105=AF1105,K1105=AF1105,M1105=AF1105,U1105=AF1105,V1105=AF1105)</t>
  </si>
  <si>
    <t xml:space="preserve">AGMA </t>
  </si>
  <si>
    <t>Tevista Network Monitoring S/W</t>
  </si>
  <si>
    <t>TUT Maintenance</t>
  </si>
  <si>
    <t>Support &amp; Upgrade on 2 x Steel - Belted Radius</t>
  </si>
  <si>
    <t>Surface Dressing for St Peters Church/West End Park</t>
  </si>
  <si>
    <t>Roadtechs Europe Limited (62732)</t>
  </si>
  <si>
    <t>Framework Contract for Supply of Dense Bituminous Macadam (DBM)</t>
  </si>
  <si>
    <t>Broxap Limited (51867)</t>
  </si>
  <si>
    <t>Mike Rhodes</t>
  </si>
  <si>
    <t>Gemma Clayton</t>
  </si>
  <si>
    <t>Colin Woodrow</t>
  </si>
  <si>
    <t>Till and Whitehead Ltd (61552)</t>
  </si>
  <si>
    <t>Lifeline</t>
  </si>
  <si>
    <t>Tameside Employee Survey 2010</t>
  </si>
  <si>
    <t>Tameside Employee Survey 2008</t>
  </si>
  <si>
    <t>Manchester Adoption Society (4215)</t>
  </si>
  <si>
    <t>Gresswell Rewire Phase 2</t>
  </si>
  <si>
    <t>Procurement Champion</t>
  </si>
  <si>
    <t>Contract Period</t>
  </si>
  <si>
    <t>From</t>
  </si>
  <si>
    <t>To</t>
  </si>
  <si>
    <t>Contract Extension Date</t>
  </si>
  <si>
    <t>Cost Per Annum</t>
  </si>
  <si>
    <t>Contract Value</t>
  </si>
  <si>
    <t>Expired Value</t>
  </si>
  <si>
    <t>Method of Procurement</t>
  </si>
  <si>
    <t>Location of the Documents</t>
  </si>
  <si>
    <t>Other Comments</t>
  </si>
  <si>
    <t>Voluntary Action Manchester (58498, 61933)</t>
  </si>
  <si>
    <t>VW Garcia and Son (59023, 62768)</t>
  </si>
  <si>
    <t>W A P Lawton and Son (17615)</t>
  </si>
  <si>
    <t>W Forshaw Ltd (62803)</t>
  </si>
  <si>
    <t>=OR(H224=AF223,I224=AF223,J224=AF223,K224=AF223,L224=AF223,M224=AF223,N224=AF223,O224=AF223)</t>
  </si>
  <si>
    <t>AA225</t>
  </si>
  <si>
    <t>AA376</t>
  </si>
  <si>
    <t>=OR(H376=AF375,I376=AF375,J376=AF375,K376=AF375,L376=AF375,M376=AF375,N376=AF375,O376=AF375)</t>
  </si>
  <si>
    <t>AA379</t>
  </si>
  <si>
    <t>=OR(H864=AF863,I864=AF863,J864=AF863,K864=AF863,L864=AF863,M864=AF863,N864=AF863,O864=AF863)</t>
  </si>
  <si>
    <t>AA865</t>
  </si>
  <si>
    <t>=OR(H865=AF864,I865=AF864,J865=AF864,K865=AF864,L865=AF864,M865=AF864,N865=AF864,O865=AF864)</t>
  </si>
  <si>
    <t>AA866</t>
  </si>
  <si>
    <t>=OR(H752=AF752,I752=AF752,J752=AF752,K752=AF752,M752=AF752,U752=AF752,V752=AF752)</t>
  </si>
  <si>
    <t>AA753</t>
  </si>
  <si>
    <t>=OR(H753=AF753,I753=AF753,J753=AF753,K753=AF753,M753=AF753,U753=AF753,V753=AF753)</t>
  </si>
  <si>
    <t>AA754</t>
  </si>
  <si>
    <t>=OR(H754=AF754,I754=AF754,J754=AF754,K754=AF754,M754=AF754,U754=AF754,V754=AF754)</t>
  </si>
  <si>
    <t>AA755</t>
  </si>
  <si>
    <t>=OR(H755=AF755,I755=AF755,J755=AF755,K755=AF755,M755=AF755,U755=AF755,V755=AF755)</t>
  </si>
  <si>
    <t>AA756</t>
  </si>
  <si>
    <t>=OR(H756=AF756,I756=AF756,J756=AF756,K756=AF756,M756=AF756,U756=AF756,V756=AF756)</t>
  </si>
  <si>
    <t>AA757</t>
  </si>
  <si>
    <t>=OR(H757=AF757,I757=AF757,J757=AF757,K757=AF757,M757=AF757,U757=AF757,V757=AF757)</t>
  </si>
  <si>
    <t>AA759</t>
  </si>
  <si>
    <t>Supply of news and journal information</t>
  </si>
  <si>
    <t>Supply of on line encylopedia data</t>
  </si>
  <si>
    <t>Supply of on line reference information</t>
  </si>
  <si>
    <t>Supply of UK company information</t>
  </si>
  <si>
    <t>=OR(H377=AF377,I377=AF377,J377=AF377,K377=AF377,M377=AF377,U377=AF377,V377=AF377)</t>
  </si>
  <si>
    <t>Caroline Clayton</t>
  </si>
  <si>
    <t>Transfer from Procurement to Lead Client Officer Nov 2010</t>
  </si>
  <si>
    <t>Contract was due to run until 31st December 2010 + 1 but additional funding was given and exceeded OJEU financial figure so retendered commencing 1st Jan 2009</t>
  </si>
  <si>
    <t>TMBC / Creative Support - Bendix Court, Mottram Road, Lyne View</t>
  </si>
  <si>
    <t>Spotlight Project</t>
  </si>
  <si>
    <t xml:space="preserve">Adullam Homes Housing Association </t>
  </si>
  <si>
    <t>Tenancy Support Compliance Service for Offenders subject to MAPPA and PPO</t>
  </si>
  <si>
    <t>Tameside Floating Support Service</t>
  </si>
  <si>
    <t>Adullam Housing Association</t>
  </si>
  <si>
    <t>The Human Support Group Ltd</t>
  </si>
  <si>
    <t>Harbex Ltd</t>
  </si>
  <si>
    <t xml:space="preserve">Crossroads Care Mancherster Ltd </t>
  </si>
  <si>
    <t xml:space="preserve">Castlerock Recruitment Group Ltd </t>
  </si>
  <si>
    <t xml:space="preserve">I Care Group </t>
  </si>
  <si>
    <t xml:space="preserve">Guardian Homecare </t>
  </si>
  <si>
    <t>Suzanne McCormack</t>
  </si>
  <si>
    <t>Tameside Residents' Opinion Survey 2010-2011</t>
  </si>
  <si>
    <t>M-E-L Research</t>
  </si>
  <si>
    <t>tbc</t>
  </si>
  <si>
    <t>Julie Hayes</t>
  </si>
  <si>
    <t>Care providers</t>
  </si>
  <si>
    <t>Advice and Guidance</t>
  </si>
  <si>
    <t>Security</t>
  </si>
  <si>
    <t>Stationery &amp; Office Equiptment</t>
  </si>
  <si>
    <t>Information Technology</t>
  </si>
  <si>
    <t>Rates</t>
  </si>
  <si>
    <t>Highways and Outdoor schemes</t>
  </si>
  <si>
    <t>Paper Disposal</t>
  </si>
  <si>
    <t>Books , CDs and DVDs</t>
  </si>
  <si>
    <t>Refreshments</t>
  </si>
  <si>
    <t>Schools Refurbishment</t>
  </si>
  <si>
    <t xml:space="preserve">Building Materials and Construction </t>
  </si>
  <si>
    <t>works</t>
  </si>
  <si>
    <t>tender</t>
  </si>
  <si>
    <t>Carolyn Wright</t>
  </si>
  <si>
    <t xml:space="preserve">Service Unit                              </t>
  </si>
  <si>
    <t>Room 1.2</t>
  </si>
  <si>
    <t>3 monthly extension</t>
  </si>
  <si>
    <t>Elaine Todd</t>
  </si>
  <si>
    <t>Rita Welsh</t>
  </si>
  <si>
    <t>Andrea Puttnam</t>
  </si>
  <si>
    <t>Title of Contract/Agreement</t>
  </si>
  <si>
    <t>Contractors Name</t>
  </si>
  <si>
    <t>Contracts Register - Expired</t>
  </si>
  <si>
    <t xml:space="preserve">Contractors Name </t>
  </si>
  <si>
    <t>Economic &amp; Technical Services</t>
  </si>
  <si>
    <t>Democratic &amp; Member Services</t>
  </si>
  <si>
    <t>Directorate</t>
  </si>
  <si>
    <t>Tameside Investment Partnership</t>
  </si>
  <si>
    <t>Finance</t>
  </si>
  <si>
    <t>ProClass Classification        (level 1)</t>
  </si>
  <si>
    <t>ser1108</t>
  </si>
  <si>
    <t>Nigel Brookes</t>
  </si>
  <si>
    <t>Telephone Landlines</t>
  </si>
  <si>
    <t>Waiver</t>
  </si>
  <si>
    <t>Occupational Health and Wellbeing Service</t>
  </si>
  <si>
    <t>y</t>
  </si>
  <si>
    <t>Children, Learning and economic Services</t>
  </si>
  <si>
    <t>Rm 2.37TAC</t>
  </si>
  <si>
    <t>contract currently being retendered to commence 01/04/12 for 2+1years</t>
  </si>
  <si>
    <t>Housing and Community Regeneration</t>
  </si>
  <si>
    <t xml:space="preserve">inc with westbrook contract value </t>
  </si>
  <si>
    <t>Extra Care Housing</t>
  </si>
  <si>
    <t>Extra care Housing and sheltered</t>
  </si>
  <si>
    <t>Rochdale /GMOP</t>
  </si>
  <si>
    <t>SLA with Rochdale</t>
  </si>
  <si>
    <t>re tender for 3 years via chest when expires</t>
  </si>
  <si>
    <t>Waste removal and disposal</t>
  </si>
  <si>
    <t>Provision of chain skips and disposal of waste</t>
  </si>
  <si>
    <t>H Mullaney &amp; Son, Knowles Bros Beeson Waste disposal Ltd, Ashton &amp; Manchester Waste Ltd, Premier Waste services Ltd</t>
  </si>
  <si>
    <t>about to retender via the chest</t>
  </si>
  <si>
    <t>NWCE8NWFMN</t>
  </si>
  <si>
    <t>Carriageway microasphalt (specific area)</t>
  </si>
  <si>
    <t>NWCE8QUJPH</t>
  </si>
  <si>
    <t>Carriageway microasphalt (12 MTHS)</t>
  </si>
  <si>
    <t>Currently tendered via chest</t>
  </si>
  <si>
    <t>Accountancy</t>
  </si>
  <si>
    <t>Provision of Specialist Accountancy Based Consultancy</t>
  </si>
  <si>
    <t>Ernst &amp; Young</t>
  </si>
  <si>
    <t>Adshel (Clear Channel 886)</t>
  </si>
  <si>
    <t>Home Instead Senior Care</t>
  </si>
  <si>
    <t>Mears Care Limited</t>
  </si>
  <si>
    <t>IT1</t>
  </si>
  <si>
    <t>IT2</t>
  </si>
  <si>
    <t>IT3</t>
  </si>
  <si>
    <t>IT4</t>
  </si>
  <si>
    <t>IT5</t>
  </si>
  <si>
    <t>IT8</t>
  </si>
  <si>
    <t>IT15</t>
  </si>
  <si>
    <t>IT38</t>
  </si>
  <si>
    <t>IT39</t>
  </si>
  <si>
    <t>HR3</t>
  </si>
  <si>
    <t>HR4</t>
  </si>
  <si>
    <t>MMC1</t>
  </si>
  <si>
    <t>DM1</t>
  </si>
  <si>
    <t>EXCH1</t>
  </si>
  <si>
    <t>TAME6</t>
  </si>
  <si>
    <t>TAME10</t>
  </si>
  <si>
    <t>TAME11</t>
  </si>
  <si>
    <t>TAME16</t>
  </si>
  <si>
    <t>TAME26</t>
  </si>
  <si>
    <t>TAME34</t>
  </si>
  <si>
    <t>TAME36</t>
  </si>
  <si>
    <t>TAME45</t>
  </si>
  <si>
    <t>TAME47</t>
  </si>
  <si>
    <t>TAME48</t>
  </si>
  <si>
    <t>TC244</t>
  </si>
  <si>
    <t>Days remaining on contract</t>
  </si>
  <si>
    <t>Today</t>
  </si>
  <si>
    <t>Contract end date including extension Date</t>
  </si>
  <si>
    <t>TAME21A</t>
  </si>
  <si>
    <t>TAME21B</t>
  </si>
  <si>
    <t>TAME21C</t>
  </si>
  <si>
    <t>Main Supplier ID</t>
  </si>
  <si>
    <t>Bury MBC</t>
  </si>
  <si>
    <t>C131</t>
  </si>
  <si>
    <t>BE1A</t>
  </si>
  <si>
    <t>BE1B</t>
  </si>
  <si>
    <t>C095A</t>
  </si>
  <si>
    <t>CS1A</t>
  </si>
  <si>
    <t>CS1B</t>
  </si>
  <si>
    <t>CS1C</t>
  </si>
  <si>
    <t>CS1D</t>
  </si>
  <si>
    <t>CS1E</t>
  </si>
  <si>
    <t>HS10</t>
  </si>
  <si>
    <t>HS12</t>
  </si>
  <si>
    <t>HS3</t>
  </si>
  <si>
    <t>HS18</t>
  </si>
  <si>
    <t>HS19</t>
  </si>
  <si>
    <t>HS20</t>
  </si>
  <si>
    <t>HS23</t>
  </si>
  <si>
    <t>HS24</t>
  </si>
  <si>
    <t>HS26</t>
  </si>
  <si>
    <t>HS27</t>
  </si>
  <si>
    <t>HS21A</t>
  </si>
  <si>
    <t>HS21B</t>
  </si>
  <si>
    <t>T310A</t>
  </si>
  <si>
    <t>T310B</t>
  </si>
  <si>
    <t>T310C</t>
  </si>
  <si>
    <t>T310D</t>
  </si>
  <si>
    <t>T310E</t>
  </si>
  <si>
    <t>T310F</t>
  </si>
  <si>
    <t>T310G</t>
  </si>
  <si>
    <t>T310H</t>
  </si>
  <si>
    <t>T310I</t>
  </si>
  <si>
    <t>T310J</t>
  </si>
  <si>
    <t>T310K</t>
  </si>
  <si>
    <t>T310L</t>
  </si>
  <si>
    <t>T310M</t>
  </si>
  <si>
    <t>Threshold - Ambleside Move On, Newton Street Move On ,Threshold Westbrook</t>
  </si>
  <si>
    <t>A. Alao</t>
  </si>
  <si>
    <t xml:space="preserve">RGF 2- Godley Hill </t>
  </si>
  <si>
    <t>Five Lines Consulting</t>
  </si>
  <si>
    <t>A.Alao</t>
  </si>
  <si>
    <t>RGF 1 - Plot 3000</t>
  </si>
  <si>
    <t>AMION Consulting</t>
  </si>
  <si>
    <t>?</t>
  </si>
  <si>
    <t>Re-tendered due to poor response. Currently evaluating responses, will provide update when awarded. Contract to start 16/4/2012</t>
  </si>
  <si>
    <t>Kiely Bros Ltd</t>
  </si>
  <si>
    <t>Approx 2 months work for specific sites</t>
  </si>
  <si>
    <t>Don't think  this is being funded anymore</t>
  </si>
  <si>
    <t>Superseded by other transport contract I think</t>
  </si>
  <si>
    <t>Going out via e-auction at the end of April 2012</t>
  </si>
  <si>
    <t>Sharon Powell</t>
  </si>
  <si>
    <t>Contract in safe other papers at Rydal House</t>
  </si>
  <si>
    <t>31/09/2010</t>
  </si>
  <si>
    <t>Sun StorEdge 3120 Array  (VLE-STOREDGE) (6)</t>
  </si>
  <si>
    <t>SunFire 280R (9)</t>
  </si>
  <si>
    <t>Equallogic</t>
  </si>
  <si>
    <t>Infortrend Generic Raid System, 6x SGT 250GB SATA Disk</t>
  </si>
  <si>
    <t>Hewlett-Packard Ltd</t>
  </si>
  <si>
    <t>HP DL360 (ENGWEBSERV)</t>
  </si>
  <si>
    <t>HP DL380 (Bluecoat Reporting Server)</t>
  </si>
  <si>
    <t>DHP DL380 (Archive email)</t>
  </si>
  <si>
    <t>HP DL380G4 (was Servicedesk now SD Portal)</t>
  </si>
  <si>
    <t>CTO CHASSIS (EDU)</t>
  </si>
  <si>
    <t xml:space="preserve">HP DL380G5 CTO Chassis. </t>
  </si>
  <si>
    <t>ML370R05 (HATMAIL &amp; HATFILE)</t>
  </si>
  <si>
    <t>HP ML110 G5 (Print Cluster)</t>
  </si>
  <si>
    <t>Kroll Ontrack Ltd</t>
  </si>
  <si>
    <t>Network Connect</t>
  </si>
  <si>
    <t>Altiris Deployment Solutions</t>
  </si>
  <si>
    <t>Vmware Vshphere 5 Enterprise x 2 Processors</t>
  </si>
  <si>
    <t>Softcat Ltd</t>
  </si>
  <si>
    <t xml:space="preserve">New Charter Housing Trust </t>
  </si>
  <si>
    <t>C078A</t>
  </si>
  <si>
    <t>C078B</t>
  </si>
  <si>
    <t>Contour</t>
  </si>
  <si>
    <t xml:space="preserve">Charnley House Ltd, Charnley House, Albert Road, Hyde. </t>
  </si>
  <si>
    <t xml:space="preserve">Creative Support Ltd </t>
  </si>
  <si>
    <t xml:space="preserve">Laurel Bank Residential Care Home Ltd, Laurel Bank, Knott Lane, Gee Cross. </t>
  </si>
  <si>
    <t>Meridian Healthcare Ltd</t>
  </si>
  <si>
    <t xml:space="preserve">People First Tameside </t>
  </si>
  <si>
    <t>Pole Bank Residential Care Home Ltd,</t>
  </si>
  <si>
    <t xml:space="preserve">Auden House, 473 Audenshaw Road. </t>
  </si>
  <si>
    <t xml:space="preserve">Ross Auto Engineering Limited </t>
  </si>
  <si>
    <t xml:space="preserve">Southern Cross Healthcare Ltd: </t>
  </si>
  <si>
    <t xml:space="preserve">Bowlacre Home, Elson Drive, Hyde. </t>
  </si>
  <si>
    <t>Eagle Landcapes</t>
  </si>
  <si>
    <t>P F Cusack (Tool Supplies) Ltd</t>
  </si>
  <si>
    <t xml:space="preserve">Marshalls Mono Ltd </t>
  </si>
  <si>
    <t xml:space="preserve">Lyreco </t>
  </si>
  <si>
    <t>Lyreco</t>
  </si>
  <si>
    <t xml:space="preserve">Arco Manchester Limited.  </t>
  </si>
  <si>
    <t>Alexandra Ltd</t>
  </si>
  <si>
    <t>Turning Point</t>
  </si>
  <si>
    <t xml:space="preserve">Turning Point </t>
  </si>
  <si>
    <t xml:space="preserve">Citizens Advice Bureau </t>
  </si>
  <si>
    <t>Pyramid Schools (Tameside) Ltd</t>
  </si>
  <si>
    <t xml:space="preserve">Company Health Limited </t>
  </si>
  <si>
    <t>Advantage Healthcare Group Ltd</t>
  </si>
  <si>
    <t xml:space="preserve">North West Community Services (Gtr Manchester) Limited </t>
  </si>
  <si>
    <t>Alpha Business Computers</t>
  </si>
  <si>
    <t>Brennan Paving Co Ltd</t>
  </si>
  <si>
    <t>J C Decaux</t>
  </si>
  <si>
    <t xml:space="preserve">Alliance Disposables </t>
  </si>
  <si>
    <t xml:space="preserve">UNABLE TO FIND ID </t>
  </si>
  <si>
    <t xml:space="preserve">H Jenkinson &amp; Co Ltd, </t>
  </si>
  <si>
    <t>Riverside Care Centre, Hyde.</t>
  </si>
  <si>
    <t xml:space="preserve">A Palmer Demolition Ltd </t>
  </si>
  <si>
    <t>Benchmark Building Supplies Ltd</t>
  </si>
  <si>
    <t>Eagle Landscaping Ltd</t>
  </si>
  <si>
    <t>A Urban Lifestyle Ltd</t>
  </si>
  <si>
    <t>Arcadia Group Ltd</t>
  </si>
  <si>
    <t>Courtesy Shoes Limited</t>
  </si>
  <si>
    <t>Debonair School Shop</t>
  </si>
  <si>
    <t>F R Monkhouse Ltd</t>
  </si>
  <si>
    <t>Glad Rag (S Johnson)</t>
  </si>
  <si>
    <t>Goody Two Shoes</t>
  </si>
  <si>
    <t>Hyde Sports &amp; Models</t>
  </si>
  <si>
    <t>L J Shooz Ltd</t>
  </si>
  <si>
    <t>M C S Stores</t>
  </si>
  <si>
    <t>Recsal T/A Kids Stop</t>
  </si>
  <si>
    <t>Sallie'S</t>
  </si>
  <si>
    <t>Scallywags</t>
  </si>
  <si>
    <t>Browns Books For Schools</t>
  </si>
  <si>
    <t xml:space="preserve">Northgate Information Solutions (Uk) Ltd </t>
  </si>
  <si>
    <t>Aggregate Industries Uk Limited</t>
  </si>
  <si>
    <t>Tarmac Limited</t>
  </si>
  <si>
    <t>Hanson Building Products Limited</t>
  </si>
  <si>
    <t>Lafarge Aggregates Uk Ltd</t>
  </si>
  <si>
    <t>Daisy Group Plc</t>
  </si>
  <si>
    <t>Amtec Computer Corporation Ltd (70373)</t>
  </si>
  <si>
    <t xml:space="preserve">Caretower </t>
  </si>
  <si>
    <t>Macro 4 Plc</t>
  </si>
  <si>
    <t xml:space="preserve">Oracle Corporation Uk Ltd </t>
  </si>
  <si>
    <t>Pnl Tools Ltd</t>
  </si>
  <si>
    <t>Xerox</t>
  </si>
  <si>
    <t>Nchg ( New Charter Housing Group)</t>
  </si>
  <si>
    <t>Paypartners</t>
  </si>
  <si>
    <t xml:space="preserve">Rochdale And District Mind </t>
  </si>
  <si>
    <t xml:space="preserve">Downshaw Lodge Nursing Home, Downshaw Road, Ashton-Under-Lyne.  </t>
  </si>
  <si>
    <t>Bourne House, 12 Taunton Place, Ashton-Under-Lyne.</t>
  </si>
  <si>
    <t>Apex Nursing And Care Services Ltd</t>
  </si>
  <si>
    <t xml:space="preserve">Hica Homecare </t>
  </si>
  <si>
    <t xml:space="preserve">Pulse Healthcare Ltd </t>
  </si>
  <si>
    <t xml:space="preserve">Npower </t>
  </si>
  <si>
    <t xml:space="preserve">Aggregate Industries Ltd </t>
  </si>
  <si>
    <t>Tbc</t>
  </si>
  <si>
    <t>Inspiredspaces Tameside (Projectc02) Ltd</t>
  </si>
  <si>
    <t>Nord Anglia Educationplc</t>
  </si>
  <si>
    <t>C2A Learning Limited</t>
  </si>
  <si>
    <t>Legal Services for Insurance</t>
  </si>
  <si>
    <t xml:space="preserve">Forbes Solicitors </t>
  </si>
  <si>
    <t>North West Evergreen Fund Limited Partnership</t>
  </si>
  <si>
    <t>Gallium Fund Solutions</t>
  </si>
  <si>
    <t>Adult12</t>
  </si>
  <si>
    <t>Adult14</t>
  </si>
  <si>
    <t>Adult20</t>
  </si>
  <si>
    <t>Adult23</t>
  </si>
  <si>
    <t>Adult25</t>
  </si>
  <si>
    <t>Adult26</t>
  </si>
  <si>
    <t>Adult29</t>
  </si>
  <si>
    <t>Adult30</t>
  </si>
  <si>
    <t>Adult32</t>
  </si>
  <si>
    <t>Adult34B</t>
  </si>
  <si>
    <t>Adult35</t>
  </si>
  <si>
    <t>Adult36</t>
  </si>
  <si>
    <t>Adult37</t>
  </si>
  <si>
    <t>Adult39</t>
  </si>
  <si>
    <t>Adult4</t>
  </si>
  <si>
    <t>Adult42A</t>
  </si>
  <si>
    <t>Adult42C</t>
  </si>
  <si>
    <t>Adult42D</t>
  </si>
  <si>
    <t>Adult42E</t>
  </si>
  <si>
    <t>Adult43A</t>
  </si>
  <si>
    <t>Adult44B</t>
  </si>
  <si>
    <t>Adult5</t>
  </si>
  <si>
    <t>Adult6</t>
  </si>
  <si>
    <t>Adult7A</t>
  </si>
  <si>
    <t>Adult8</t>
  </si>
  <si>
    <t>Adult9</t>
  </si>
  <si>
    <t>HATT1</t>
  </si>
  <si>
    <t>HomeSupport14</t>
  </si>
  <si>
    <t>HS13</t>
  </si>
  <si>
    <t>HS17</t>
  </si>
  <si>
    <t>NWEVER1</t>
  </si>
  <si>
    <t>NWCE-8PQDYE</t>
  </si>
  <si>
    <t>AS_Acc1</t>
  </si>
  <si>
    <t>CON_AD8</t>
  </si>
  <si>
    <t>IT42</t>
  </si>
  <si>
    <t>IT44</t>
  </si>
  <si>
    <t>IT47</t>
  </si>
  <si>
    <t>IT49</t>
  </si>
  <si>
    <t>IT51</t>
  </si>
  <si>
    <t>IT53</t>
  </si>
  <si>
    <t>IT61</t>
  </si>
  <si>
    <t>IT62</t>
  </si>
  <si>
    <t>IT66</t>
  </si>
  <si>
    <t>IT67</t>
  </si>
  <si>
    <t>IT68</t>
  </si>
  <si>
    <t>IT69</t>
  </si>
  <si>
    <t>IT70</t>
  </si>
  <si>
    <t>IT73</t>
  </si>
  <si>
    <t>IT76</t>
  </si>
  <si>
    <t>IT82</t>
  </si>
  <si>
    <t>IT85</t>
  </si>
  <si>
    <t>IT86</t>
  </si>
  <si>
    <t>IT89</t>
  </si>
  <si>
    <t>IT91</t>
  </si>
  <si>
    <t>IT93</t>
  </si>
  <si>
    <t>IT96</t>
  </si>
  <si>
    <t>IT98</t>
  </si>
  <si>
    <t>IT99</t>
  </si>
  <si>
    <t>IT100</t>
  </si>
  <si>
    <t>IT102</t>
  </si>
  <si>
    <t>IT103</t>
  </si>
  <si>
    <t>IT110</t>
  </si>
  <si>
    <t>IT124</t>
  </si>
  <si>
    <t>Rochdale Council</t>
  </si>
  <si>
    <t>Governance</t>
  </si>
  <si>
    <t>AGMA E Learning System</t>
  </si>
  <si>
    <t>Virtual College Limited</t>
  </si>
  <si>
    <t>HS28</t>
  </si>
  <si>
    <t>T866A</t>
  </si>
  <si>
    <t>T866B</t>
  </si>
  <si>
    <t>DN1</t>
  </si>
  <si>
    <t>Due North Ltd</t>
  </si>
  <si>
    <t>ESPO653F</t>
  </si>
  <si>
    <t>Comensura ltd</t>
  </si>
  <si>
    <t>Metric Group LTD</t>
  </si>
  <si>
    <t>Car Park Ticket Machines</t>
  </si>
  <si>
    <t>Environmental services</t>
  </si>
  <si>
    <t>Tim Wilde</t>
  </si>
  <si>
    <t>NWCE8WAM78</t>
  </si>
  <si>
    <t>Adult35b</t>
  </si>
  <si>
    <t>Nicola Martin</t>
  </si>
  <si>
    <t xml:space="preserve">new contract details </t>
  </si>
  <si>
    <t>Winter Bureau Services and Maintenance</t>
  </si>
  <si>
    <t>NWCE-8SSDAU</t>
  </si>
  <si>
    <t>PP O'Connor LTD</t>
  </si>
  <si>
    <t>Bulk Excavation, Crushing and disposal of Concrete Lamp Columns and associated works - Framework Contract</t>
  </si>
  <si>
    <t>NWCE-8WAE25a</t>
  </si>
  <si>
    <t>NWCE-8WAE25b</t>
  </si>
  <si>
    <t>NWCE-8WAE25c</t>
  </si>
  <si>
    <t xml:space="preserve">this contract will expire at the end of January 13 this will be superseded by a new contract through Hays Consulting </t>
  </si>
  <si>
    <t>Bernadette Wilde</t>
  </si>
  <si>
    <t>RM374</t>
  </si>
  <si>
    <t>NWCE-8VNGHE</t>
  </si>
  <si>
    <t>Appointment of Treasury Management Advisor for the period 1/10/2012 - 30/09/2015</t>
  </si>
  <si>
    <t>SP256</t>
  </si>
  <si>
    <t>SP258</t>
  </si>
  <si>
    <t>Threshold Housing Project Ltd</t>
  </si>
  <si>
    <t>Foundation</t>
  </si>
  <si>
    <t>North West and Yorkshire Libraries Consortium</t>
  </si>
  <si>
    <t>Dandy Booksellers Ltd (62134)</t>
  </si>
  <si>
    <t>Agency Staff</t>
  </si>
  <si>
    <t>Hays PLC</t>
  </si>
  <si>
    <t>NWCE8VGLNR</t>
  </si>
  <si>
    <t xml:space="preserve">Street Lighting Structural analysis by static load testing </t>
  </si>
  <si>
    <t>Roch NDT services</t>
  </si>
  <si>
    <t>PH1</t>
  </si>
  <si>
    <t>PH10</t>
  </si>
  <si>
    <t>PH11</t>
  </si>
  <si>
    <t>PH12</t>
  </si>
  <si>
    <t>PH13</t>
  </si>
  <si>
    <t>PH14</t>
  </si>
  <si>
    <t>PH15</t>
  </si>
  <si>
    <t>PH16</t>
  </si>
  <si>
    <t>PH17</t>
  </si>
  <si>
    <t>PH18</t>
  </si>
  <si>
    <t>PH19</t>
  </si>
  <si>
    <t>PH2</t>
  </si>
  <si>
    <t>PH20</t>
  </si>
  <si>
    <t>PH21</t>
  </si>
  <si>
    <t>PH22</t>
  </si>
  <si>
    <t>PH23</t>
  </si>
  <si>
    <t>PH24</t>
  </si>
  <si>
    <t>PH25</t>
  </si>
  <si>
    <t>PH26</t>
  </si>
  <si>
    <t>PH27</t>
  </si>
  <si>
    <t>PH28</t>
  </si>
  <si>
    <t>PH29</t>
  </si>
  <si>
    <t>PH3</t>
  </si>
  <si>
    <t>PH30</t>
  </si>
  <si>
    <t>PH4</t>
  </si>
  <si>
    <t>PH6</t>
  </si>
  <si>
    <t>PH8</t>
  </si>
  <si>
    <t>SP154</t>
  </si>
  <si>
    <t>TSIL1</t>
  </si>
  <si>
    <t>TSIL2</t>
  </si>
  <si>
    <t>CAN1</t>
  </si>
  <si>
    <t>PH31</t>
  </si>
  <si>
    <t>PH32</t>
  </si>
  <si>
    <t>PH35</t>
  </si>
  <si>
    <t>PH40</t>
  </si>
  <si>
    <t>Minor Adaptations &amp; Handyperson Service</t>
  </si>
  <si>
    <t>Supported Accommodation for People with Mental Health Needs - Bendix Crt, Mott Rd &amp; Lyne View</t>
  </si>
  <si>
    <t>Supported Accommodation at Harper House - MH</t>
  </si>
  <si>
    <t>Advocacy Service</t>
  </si>
  <si>
    <t>IMCA</t>
  </si>
  <si>
    <t>Community Meals</t>
  </si>
  <si>
    <t>Day Care - Gorse Hall</t>
  </si>
  <si>
    <t>Specialist Day Services for Older People with Dementia</t>
  </si>
  <si>
    <t>Day Time Activity - LDS</t>
  </si>
  <si>
    <t>Specialist Day Services for Older People with MH Needs</t>
  </si>
  <si>
    <t>Mental Health Recovery Service</t>
  </si>
  <si>
    <t>Public Health Services 2013-14</t>
  </si>
  <si>
    <t xml:space="preserve">Public Health Service - Partnership Working (Sexual Health Advice) 2013/14 </t>
  </si>
  <si>
    <t>Public Health Service -Partnership working</t>
  </si>
  <si>
    <t>Preparedness, resilience and response for health protection incidents and emergencies</t>
  </si>
  <si>
    <t>Public Health Services - Research 2013-14</t>
  </si>
  <si>
    <t>Public Health Services - various health initiatives 2013-14</t>
  </si>
  <si>
    <t>Public Health Services - Mobile apps 2013-14</t>
  </si>
  <si>
    <t>Public Health Services - Rental charges for the STAC Rota pagers 2013-14</t>
  </si>
  <si>
    <t>Public Health Services - Office Cleaning 2013-14</t>
  </si>
  <si>
    <t>Public Health Services - Health Promotion intiatives</t>
  </si>
  <si>
    <t>Public Health Services - bottled water/fountain 2013-14</t>
  </si>
  <si>
    <t>Public Health Services - Radio advertising for Health Promotions 2013-14</t>
  </si>
  <si>
    <t>Public Health - Health Initiatives 2013/14</t>
  </si>
  <si>
    <t>Public Health - Health Promotion Initiatives 2013/14</t>
  </si>
  <si>
    <t>Public Health Service -  Health Bus Service 2013/14</t>
  </si>
  <si>
    <t>Public Health Service -  Franking Machine Services</t>
  </si>
  <si>
    <t>Public Health Service - Consultancy Work 2013/14</t>
  </si>
  <si>
    <t>Salary recharge - secondment post and European activity initiatives</t>
  </si>
  <si>
    <t>Public Health Service - Tobacco Free Futures</t>
  </si>
  <si>
    <t>Public Health Service - Drinkwise</t>
  </si>
  <si>
    <t>Public Health Service - Health Promotion Initiatives 2013-14</t>
  </si>
  <si>
    <t>Public Health - Alcohol related services - 2013-14</t>
  </si>
  <si>
    <t>Public Health Service - Our Life for Health Promotion and Visitor training 2013-14</t>
  </si>
  <si>
    <t>Public Health - Branching Out Services - 2013-14</t>
  </si>
  <si>
    <t>Public Health Service - Sexual health advice</t>
  </si>
  <si>
    <t>AGMA Framework for the provision of Residential Furniture, Equipment and Associated Products</t>
  </si>
  <si>
    <t>Capita Local Welfare Assistance Solution</t>
  </si>
  <si>
    <t>Local Healthwatch for Tameside</t>
  </si>
  <si>
    <t>MIND Services</t>
  </si>
  <si>
    <t xml:space="preserve">Core Funding </t>
  </si>
  <si>
    <t>Age UK</t>
  </si>
  <si>
    <t>English Churches Housing Group</t>
  </si>
  <si>
    <t>Cloverleaf</t>
  </si>
  <si>
    <t>Advocacy Experience</t>
  </si>
  <si>
    <t>ICare</t>
  </si>
  <si>
    <t>Mencap</t>
  </si>
  <si>
    <t>Making Space</t>
  </si>
  <si>
    <t>Stockport NHS</t>
  </si>
  <si>
    <t>LGF</t>
  </si>
  <si>
    <t>Derbyshire county Council</t>
  </si>
  <si>
    <t>GM (Bolton PCT coordinate)</t>
  </si>
  <si>
    <t xml:space="preserve">HIG Consultancy </t>
  </si>
  <si>
    <t>Global Radio</t>
  </si>
  <si>
    <t>Page One Communications Ltd</t>
  </si>
  <si>
    <t>LPM Cleaning</t>
  </si>
  <si>
    <t>BIP Solutions Ltd</t>
  </si>
  <si>
    <t>Tameside Vending &amp; Catering Supplies Ltd</t>
  </si>
  <si>
    <t>Pennine Care NHS Foundation Trust</t>
  </si>
  <si>
    <t>Real and Smooth Limited</t>
  </si>
  <si>
    <t>Corporate Culture</t>
  </si>
  <si>
    <t>Heart of Mersey</t>
  </si>
  <si>
    <t>Salford City Council</t>
  </si>
  <si>
    <t>Neo Post</t>
  </si>
  <si>
    <t>Unicorn Consulting Limited</t>
  </si>
  <si>
    <t>New Economy</t>
  </si>
  <si>
    <t>Tobacco Free Futures</t>
  </si>
  <si>
    <t>Drinkwise</t>
  </si>
  <si>
    <t>Mott Macdonald</t>
  </si>
  <si>
    <t>ADDICTION DEPENDENCY SOLUTIONS (ADS)</t>
  </si>
  <si>
    <t>Our Life</t>
  </si>
  <si>
    <t>Lifeline Project Limited</t>
  </si>
  <si>
    <t>George House Trust</t>
  </si>
  <si>
    <t>Tameside NHS Foundation Trust</t>
  </si>
  <si>
    <t>Off the Record</t>
  </si>
  <si>
    <t>Greystones</t>
  </si>
  <si>
    <t>Lime Travel</t>
  </si>
  <si>
    <t>Mossley Private Hire</t>
  </si>
  <si>
    <t>Community and Voluntary Action Tameside</t>
  </si>
  <si>
    <t>Home-Start UK</t>
  </si>
  <si>
    <t>Health Development Consulancy</t>
  </si>
  <si>
    <t>NHS Manchester acting as RUClear</t>
  </si>
  <si>
    <t>PARKED</t>
  </si>
  <si>
    <t>£5.20 Per meal (higher rate) £4.20 lower rate)</t>
  </si>
  <si>
    <t>as per schedule of products</t>
  </si>
  <si>
    <t>NWCE-98EDDG</t>
  </si>
  <si>
    <t>Provision of Carriageway Micro Surfacing</t>
  </si>
  <si>
    <t>NWCE-8Z6EAJ</t>
  </si>
  <si>
    <t>Provision of Advocacy and Visiting Service</t>
  </si>
  <si>
    <t>RM781</t>
  </si>
  <si>
    <t>Office Stationery, Paper and Computer consumables</t>
  </si>
  <si>
    <t>ADULTS1</t>
  </si>
  <si>
    <t>ADULTS10</t>
  </si>
  <si>
    <t>ADULTS11</t>
  </si>
  <si>
    <t>ADULTS2</t>
  </si>
  <si>
    <t>ADULTS3</t>
  </si>
  <si>
    <t>ADULTS4</t>
  </si>
  <si>
    <t>ADULTS5</t>
  </si>
  <si>
    <t>ADULTS6</t>
  </si>
  <si>
    <t>ADULTS7</t>
  </si>
  <si>
    <t>ADULTS8</t>
  </si>
  <si>
    <t>ADULTS9</t>
  </si>
  <si>
    <t>REGISTER OF CONTRACTS ON AGRESSO FROM 13/02/13</t>
  </si>
  <si>
    <t>Agresso Contract Ref</t>
  </si>
  <si>
    <t>Supplier Name</t>
  </si>
  <si>
    <t>Tameside Sports Trust</t>
  </si>
  <si>
    <t>Alternative Futures Group</t>
  </si>
  <si>
    <t>Tameside Arts</t>
  </si>
  <si>
    <t>Tameside Oldham and Glossop Mind</t>
  </si>
  <si>
    <t>Tameside Link</t>
  </si>
  <si>
    <t xml:space="preserve">Killgerm Chemicals Limited </t>
  </si>
  <si>
    <t>COMFORT CALL</t>
  </si>
  <si>
    <t xml:space="preserve">Care UK </t>
  </si>
  <si>
    <t>MRL HEALTHCARE</t>
  </si>
  <si>
    <t>ADULTS56</t>
  </si>
  <si>
    <t>ADULTS48</t>
  </si>
  <si>
    <t>PH42</t>
  </si>
  <si>
    <t>Family Healthy Weight</t>
  </si>
  <si>
    <t>ADULTS23</t>
  </si>
  <si>
    <t>ADULTS28</t>
  </si>
  <si>
    <t>ADULTS29</t>
  </si>
  <si>
    <t>ADULTS30</t>
  </si>
  <si>
    <t>Short Term Respite Care - LDS</t>
  </si>
  <si>
    <t>ADULTS40</t>
  </si>
  <si>
    <t>ADULTS44</t>
  </si>
  <si>
    <t>ADULTS47</t>
  </si>
  <si>
    <t>ADULTS60A</t>
  </si>
  <si>
    <t xml:space="preserve">HOMECARE SPOT PURCHASES </t>
  </si>
  <si>
    <t>ADULTS60B</t>
  </si>
  <si>
    <t>ADULTS60D</t>
  </si>
  <si>
    <t>ADULTS60F</t>
  </si>
  <si>
    <t>NWCE-95ZSGYA</t>
  </si>
  <si>
    <t>NWCE-95ZSGYB</t>
  </si>
  <si>
    <t>NWCE-95ZSGYC</t>
  </si>
  <si>
    <t>Supply, delivery and installaion of audio visual and presentation equipment</t>
  </si>
  <si>
    <t>Millennium Businness Systems</t>
  </si>
  <si>
    <t>Over Audio</t>
  </si>
  <si>
    <t>G V Multi Media Limited</t>
  </si>
  <si>
    <t>Keily Brothers Ltd</t>
  </si>
  <si>
    <t>OGC / GPS</t>
  </si>
  <si>
    <t>Uk Health Forum</t>
  </si>
  <si>
    <t>Public Health</t>
  </si>
  <si>
    <t>ADPH</t>
  </si>
  <si>
    <t>ADPH - Subscription England</t>
  </si>
  <si>
    <t>UK Health Forum</t>
  </si>
  <si>
    <t>Tameside Citizens Advice Bureau</t>
  </si>
  <si>
    <t>TUCO(C126)</t>
  </si>
  <si>
    <t>PH44</t>
  </si>
  <si>
    <t>NHS Greater Manchester CSU</t>
  </si>
  <si>
    <t>NWCE-95AFFM</t>
  </si>
  <si>
    <t>NWCE-95AJ33</t>
  </si>
  <si>
    <t xml:space="preserve">Public Analyst Services: Analytical Tests </t>
  </si>
  <si>
    <t xml:space="preserve">Provision of an Emergency Call Out Service </t>
  </si>
  <si>
    <t>Lancashire County Scientific Services</t>
  </si>
  <si>
    <t>Bureau Veritas</t>
  </si>
  <si>
    <t>ADULTS60G</t>
  </si>
  <si>
    <t>DIRECT CARE</t>
  </si>
  <si>
    <t>ADULTS60H</t>
  </si>
  <si>
    <t>Inspection, Maintenance &amp; Repair of PE Equipment</t>
  </si>
  <si>
    <t>Sports &amp; Playground Equipment &amp; MaintenanceSports Equipment MaintenanceSports Equipment Maintenance - General</t>
  </si>
  <si>
    <t>Sportsafe UK Limited</t>
  </si>
  <si>
    <t>Vehicles, Maintenance, Maintenance - General</t>
  </si>
  <si>
    <t>NWCE-96VUWV</t>
  </si>
  <si>
    <t>Supply and Delivery of Oils, Lubricants and Greases</t>
  </si>
  <si>
    <t>Concept Oils Ltd</t>
  </si>
  <si>
    <t>NWCE-98ZMCH</t>
  </si>
  <si>
    <t>Design, manufacture and storage of 30 market stalls and the event organisation and management of a Christmas market</t>
  </si>
  <si>
    <t>New Image (PR) Ltd</t>
  </si>
  <si>
    <t>Leisure ServicesEventsEvents - General</t>
  </si>
  <si>
    <t>NWCE-9C3F5K</t>
  </si>
  <si>
    <t>Secure Destruction</t>
  </si>
  <si>
    <t xml:space="preserve">Day Care Provision  </t>
  </si>
  <si>
    <t>Adult28 / NWCE95CHCC1</t>
  </si>
  <si>
    <t>SHB Hire</t>
  </si>
  <si>
    <t>Document and Data Shred Limited</t>
  </si>
  <si>
    <t>ADULTS61</t>
  </si>
  <si>
    <t>BRIDGES CONTACT - DOMESTIC ABUSE SERVICE</t>
  </si>
  <si>
    <t>Secure Cash Collection and Cash in Transit Services</t>
  </si>
  <si>
    <t>G4S Cash Solutions Ltd</t>
  </si>
  <si>
    <t>Adults2</t>
  </si>
  <si>
    <t>24 Hour Social Care Support for upto 24 People with a Learning Disability - LOT 3</t>
  </si>
  <si>
    <t>Intensive Support Service for 7 Adults with Learning Disabilities</t>
  </si>
  <si>
    <t>Day Service</t>
  </si>
  <si>
    <t>Adults45</t>
  </si>
  <si>
    <t>24 hour Social Care Support for People with a Learniong Disability via an Individual Service Fund</t>
  </si>
  <si>
    <t>on going</t>
  </si>
  <si>
    <t>Adults49</t>
  </si>
  <si>
    <t>Integrated Community Equipment Service</t>
  </si>
  <si>
    <t>Community Support Services</t>
  </si>
  <si>
    <t>PERSON CENTRED CARE</t>
  </si>
  <si>
    <t>Day Services</t>
  </si>
  <si>
    <t>Short term accommodation based support service for socially excluded - Lot 1</t>
  </si>
  <si>
    <t>Short term accommodation based support service for Socially Excluded - Lot 2</t>
  </si>
  <si>
    <t xml:space="preserve">Community Integrated Care </t>
  </si>
  <si>
    <t>Std Payroll - £50 annual service charge £3.30 per payslip per PA paid, £12.00 year end filing   Mgd Account with payroll £28.00 fully active account per month, £14.00 for suspended account.     Mgd account without payroll £14.00 per month</t>
  </si>
  <si>
    <t>FAIRFIELD VIEW CARE LTD</t>
  </si>
  <si>
    <t>Care Worldwide (Ashton) Ltd, Moss Cottage Nursing Home, 34 Manchester Road. Ashton Under Lyne</t>
  </si>
  <si>
    <t>Co-op Funeral Care</t>
  </si>
  <si>
    <t>Supply of Taxis (Driver and escort where required)Coaches and Mini Buses</t>
  </si>
  <si>
    <t>NWCE-98JR74</t>
  </si>
  <si>
    <t>Health and Social Care Services</t>
  </si>
  <si>
    <t>ADULTS62</t>
  </si>
  <si>
    <t>ADULTS63</t>
  </si>
  <si>
    <t>Daycare</t>
  </si>
  <si>
    <t>ADULTS64</t>
  </si>
  <si>
    <t>Pure Innovations</t>
  </si>
  <si>
    <t>Spot Purchases</t>
  </si>
  <si>
    <t>SP263</t>
  </si>
  <si>
    <t>Extra Care Housing - Fairfield</t>
  </si>
  <si>
    <t>Anchor Trust</t>
  </si>
  <si>
    <t>Community Alarm Service</t>
  </si>
  <si>
    <t>SP275</t>
  </si>
  <si>
    <t>SP279</t>
  </si>
  <si>
    <t>Mosscare Housing Association</t>
  </si>
  <si>
    <t>Third Sector</t>
  </si>
  <si>
    <t>CAN2</t>
  </si>
  <si>
    <t>National Youth Advocacy Service</t>
  </si>
  <si>
    <t>CHILD11</t>
  </si>
  <si>
    <t>CHILD13</t>
  </si>
  <si>
    <t>Independent Services to Birth Parents and Relevant Grandparents</t>
  </si>
  <si>
    <t>After Adoption</t>
  </si>
  <si>
    <t>CHILD14</t>
  </si>
  <si>
    <t>Carers Support and Guidance Service</t>
  </si>
  <si>
    <t>Positive Steps Oldham</t>
  </si>
  <si>
    <t>Gb Oils Ltd  ta Carlton fuels (Certas Fuels)</t>
  </si>
  <si>
    <t>SP157</t>
  </si>
  <si>
    <t>Supported Accommodation for Statutory Homeless Households</t>
  </si>
  <si>
    <t>SP255</t>
  </si>
  <si>
    <t>NWCE-933UCWA</t>
  </si>
  <si>
    <t>NWCE-933UCWB</t>
  </si>
  <si>
    <t>Wheeled Bins Framework</t>
  </si>
  <si>
    <t>Craemers</t>
  </si>
  <si>
    <t>Egbert H Taylor &amp; Co</t>
  </si>
  <si>
    <t>Price list on agresso</t>
  </si>
  <si>
    <t>Taxi Team</t>
  </si>
  <si>
    <t xml:space="preserve">Denton Links </t>
  </si>
  <si>
    <t xml:space="preserve">Mike's Taxis </t>
  </si>
  <si>
    <t>Parklane</t>
  </si>
  <si>
    <t xml:space="preserve">Royale Minicoaches </t>
  </si>
  <si>
    <t xml:space="preserve"> Royton Minibuses </t>
  </si>
  <si>
    <t>Sallt Union Ltd</t>
  </si>
  <si>
    <t>Bury Council</t>
  </si>
  <si>
    <t>Supplies Team</t>
  </si>
  <si>
    <t>Genius Internet Security Ltd</t>
  </si>
  <si>
    <t>HATTON GRANGE (GC)</t>
  </si>
  <si>
    <t>ADULT50</t>
  </si>
  <si>
    <t>Partnership Caring Ltd - Thorncliffe Grange and Firbank</t>
  </si>
  <si>
    <t>Elder Homes, Carson House</t>
  </si>
  <si>
    <t>Belmont Healthcare Ltd.  Park Hill Nursing Home</t>
  </si>
  <si>
    <t>Blackcliffe Ltd,  the lakes and Fairfield View</t>
  </si>
  <si>
    <t>Oakwood Care Centre, Stalybridge.</t>
  </si>
  <si>
    <t xml:space="preserve">St Lawrence's Lodge, 275 Stockport Road. </t>
  </si>
  <si>
    <t>SCH1</t>
  </si>
  <si>
    <t>TAMESIDE SCHOOLS WEBSITE &amp; MULTI YEAR BUDGET PLANNER</t>
  </si>
  <si>
    <t>IT128</t>
  </si>
  <si>
    <t>Laptops+Consumables</t>
  </si>
  <si>
    <t>EXCH9</t>
  </si>
  <si>
    <t>APS PrePaid Cards</t>
  </si>
  <si>
    <t>APS Advanced Payment Solutions</t>
  </si>
  <si>
    <t>ADULTS67A</t>
  </si>
  <si>
    <t>Western Counselling</t>
  </si>
  <si>
    <t>Phoenix futures</t>
  </si>
  <si>
    <t>The Providence Projects</t>
  </si>
  <si>
    <t>ADULTS67B</t>
  </si>
  <si>
    <t>ARCH Initiatives</t>
  </si>
  <si>
    <t>Mimosa Healthcare</t>
  </si>
  <si>
    <t>Harvey House - Social Enterprises Limtied</t>
  </si>
  <si>
    <t>Greater Manchester West Mental Health NHS Foundation Trust</t>
  </si>
  <si>
    <t>TTP Bradford</t>
  </si>
  <si>
    <t>The Priory Hospital (Glasgow/Altrincham/Darlington/Preston/Nottingham)</t>
  </si>
  <si>
    <t>Cygnet Hopsital Harrogate</t>
  </si>
  <si>
    <t>Acorn Treatment and Housing - Fulstone House/The Old Court House</t>
  </si>
  <si>
    <t>TTP Warrington/Luton/Coventry/Chorley/Lancaster</t>
  </si>
  <si>
    <t>Somewhere House</t>
  </si>
  <si>
    <t>Ley Community Drug Service</t>
  </si>
  <si>
    <t>Triage Healthcare - Broadway Lodge/East Cost Recovery Centre/Open Minds</t>
  </si>
  <si>
    <t>Cyngor Alcohol Information Service</t>
  </si>
  <si>
    <t>Broadreach House - Close Reach/Long Reach</t>
  </si>
  <si>
    <t>Priory Healthcare Ltd</t>
  </si>
  <si>
    <t>ADULTS67D</t>
  </si>
  <si>
    <t>ADULTS67E</t>
  </si>
  <si>
    <t>ADULTS67F</t>
  </si>
  <si>
    <t>ADULTS67G</t>
  </si>
  <si>
    <t>ADULTS67H</t>
  </si>
  <si>
    <t>ADULTS67J</t>
  </si>
  <si>
    <t>ADULTS67I</t>
  </si>
  <si>
    <t>ADULTS67K</t>
  </si>
  <si>
    <t>ADULTS67M</t>
  </si>
  <si>
    <t>ADULTS67N</t>
  </si>
  <si>
    <t>ADULTS67O</t>
  </si>
  <si>
    <t>ADULTS67P</t>
  </si>
  <si>
    <t>ADULTS67Q</t>
  </si>
  <si>
    <t>ADULTS67R</t>
  </si>
  <si>
    <t>ADULTS67S</t>
  </si>
  <si>
    <t>ADULTS67T</t>
  </si>
  <si>
    <t>ADULTS67U</t>
  </si>
  <si>
    <t>ADULTS67V</t>
  </si>
  <si>
    <t>ADULTS67W</t>
  </si>
  <si>
    <t>ADULTS67X</t>
  </si>
  <si>
    <t>ADULTS67Y</t>
  </si>
  <si>
    <t>ADULTS67Z</t>
  </si>
  <si>
    <t>ADULTS67AA</t>
  </si>
  <si>
    <t>ADULTS67AB</t>
  </si>
  <si>
    <t>ADULTS67AC</t>
  </si>
  <si>
    <t>ADULTS67AD</t>
  </si>
  <si>
    <t>R-Com Consulting</t>
  </si>
  <si>
    <t>Broadreach House</t>
  </si>
  <si>
    <t>Hafan Wen Treatment Centre (Cyngor)</t>
  </si>
  <si>
    <t>SP259</t>
  </si>
  <si>
    <t>IT129</t>
  </si>
  <si>
    <t>IT130</t>
  </si>
  <si>
    <t>IT131</t>
  </si>
  <si>
    <t>IT132</t>
  </si>
  <si>
    <t>IT134</t>
  </si>
  <si>
    <t>IT135</t>
  </si>
  <si>
    <t>IT140</t>
  </si>
  <si>
    <t>IT141</t>
  </si>
  <si>
    <t>IT142</t>
  </si>
  <si>
    <t>NWCE-9H4NE4</t>
  </si>
  <si>
    <t>Provision of a Personal Budgeting Support Service and On-line Support for Claimants of Universal Credit</t>
  </si>
  <si>
    <t>Professional &amp; Advisory Services - General</t>
  </si>
  <si>
    <t>ADULTS60I</t>
  </si>
  <si>
    <t>Proclass</t>
  </si>
  <si>
    <t>Operations and Greenspace</t>
  </si>
  <si>
    <t>ADULTS60J</t>
  </si>
  <si>
    <t>Able Care &amp; Support Limited</t>
  </si>
  <si>
    <t>NWCE-9HEKZN</t>
  </si>
  <si>
    <t>GMPHN</t>
  </si>
  <si>
    <t xml:space="preserve">Public Health Service - TPM management of large contracts/LES 2014/15
</t>
  </si>
  <si>
    <t>NWCE-9HHGVZ</t>
  </si>
  <si>
    <t>Local Plan Policies Map</t>
  </si>
  <si>
    <t>Newgrove Consultants Limited</t>
  </si>
  <si>
    <t>EGIS2</t>
  </si>
  <si>
    <t>Single Point of Access</t>
  </si>
  <si>
    <t>Temporary Accommodation</t>
  </si>
  <si>
    <t xml:space="preserve">Homelessness Prevention       
</t>
  </si>
  <si>
    <t xml:space="preserve">Housing Options Service       
</t>
  </si>
  <si>
    <t>Rent and Occupancy costs - Lease Agreement</t>
  </si>
  <si>
    <t>SP68</t>
  </si>
  <si>
    <t>SP69</t>
  </si>
  <si>
    <t>SP70</t>
  </si>
  <si>
    <t>SP71</t>
  </si>
  <si>
    <t>SP72</t>
  </si>
  <si>
    <t>SP73</t>
  </si>
  <si>
    <t>NWCE-9FBP3L</t>
  </si>
  <si>
    <t xml:space="preserve">Provision of evidence based Parenting Programmes for Tameside </t>
  </si>
  <si>
    <t xml:space="preserve">Action for Children </t>
  </si>
  <si>
    <t>WELFR1</t>
  </si>
  <si>
    <t>IT143</t>
  </si>
  <si>
    <t>Warrington</t>
  </si>
  <si>
    <t>TAME-9K2L-JS5S2F</t>
  </si>
  <si>
    <t>spot purchase £29.50 per person per day</t>
  </si>
  <si>
    <t>£30.60 pp per day</t>
  </si>
  <si>
    <t>Support Hours 1175 @ £10.15, Waking Night £84.50 per night, Sleep Ins £37.50 per Hour</t>
  </si>
  <si>
    <t>C09</t>
  </si>
  <si>
    <t>FOR THE SUPPLY, SERVICE AND MAINTENANCE OF SANITARY, MEDICAL, SHARPS, NAPPY AND CLINICAL WASTE DISPOSAL UNITS</t>
  </si>
  <si>
    <t>PHS Group PLC</t>
  </si>
  <si>
    <t>Unit Prices</t>
  </si>
  <si>
    <t>Range of different products which = a value of £331.71</t>
  </si>
  <si>
    <t>Greenscape (St Peter's)</t>
  </si>
  <si>
    <t>ADULTS70</t>
  </si>
  <si>
    <t>Lomas Court - AFG</t>
  </si>
  <si>
    <t>Inpatient Detox -Tier 4</t>
  </si>
  <si>
    <t xml:space="preserve">Community and Voluntary Action Tameside </t>
  </si>
  <si>
    <t>£874, 508</t>
  </si>
  <si>
    <t>£2.50 per unit</t>
  </si>
  <si>
    <t>WDP Passmores House/West Minster</t>
  </si>
  <si>
    <t>Residential Rehab -Tier 4</t>
  </si>
  <si>
    <t>Lifeline Project Ltd (PH)</t>
  </si>
  <si>
    <t>NWCE-9G3R3R</t>
  </si>
  <si>
    <t>NWCE-9HHDY8</t>
  </si>
  <si>
    <t>NWCE-9GBHX2</t>
  </si>
  <si>
    <t xml:space="preserve">Agresso support and upgrade       
</t>
  </si>
  <si>
    <t>Williams Woodward Ltd</t>
  </si>
  <si>
    <t>350 days @ £830 = £290,500 to cover days between 01.06.14-31.05.16</t>
  </si>
  <si>
    <t>Housing Register</t>
  </si>
  <si>
    <t>PHA1</t>
  </si>
  <si>
    <t>PHA2</t>
  </si>
  <si>
    <t>PHA3</t>
  </si>
  <si>
    <t>PHA5</t>
  </si>
  <si>
    <t>PHA6</t>
  </si>
  <si>
    <t>PHA7</t>
  </si>
  <si>
    <t>PHA8</t>
  </si>
  <si>
    <t>PHA10</t>
  </si>
  <si>
    <t>PHA11</t>
  </si>
  <si>
    <t>PHA12</t>
  </si>
  <si>
    <t>PHA14</t>
  </si>
  <si>
    <t>Boots Uk Ltd</t>
  </si>
  <si>
    <t>Chadwick and Hadfield Limited</t>
  </si>
  <si>
    <t>Greencross Pharmacy Limited</t>
  </si>
  <si>
    <t>Group Pharmacy 1968 Ltd</t>
  </si>
  <si>
    <t>Lloyds Pharmacy Ltd</t>
  </si>
  <si>
    <t>R J Lad Chemists Limited</t>
  </si>
  <si>
    <t>S.F.Wain &amp; Sons Limited</t>
  </si>
  <si>
    <t>J Jones and S Potter trading as The Pharmacy-windmill Lane</t>
  </si>
  <si>
    <t>Tesco Stores Limited of Tesco Stores Limited,</t>
  </si>
  <si>
    <t>Enhanced Services - Pharmacies</t>
  </si>
  <si>
    <t>Enhanced Services - GP</t>
  </si>
  <si>
    <t>GP1</t>
  </si>
  <si>
    <t>GP2</t>
  </si>
  <si>
    <t>GP3</t>
  </si>
  <si>
    <t>GP4</t>
  </si>
  <si>
    <t>GP6</t>
  </si>
  <si>
    <t>GP7</t>
  </si>
  <si>
    <t>GP8</t>
  </si>
  <si>
    <t>GP9</t>
  </si>
  <si>
    <t>GP10</t>
  </si>
  <si>
    <t>GP11</t>
  </si>
  <si>
    <t>GP12</t>
  </si>
  <si>
    <t>GP14</t>
  </si>
  <si>
    <t>GP15</t>
  </si>
  <si>
    <t>GP16</t>
  </si>
  <si>
    <t>GP17</t>
  </si>
  <si>
    <t>GP18</t>
  </si>
  <si>
    <t>GP19</t>
  </si>
  <si>
    <t>GP20</t>
  </si>
  <si>
    <t>GP21</t>
  </si>
  <si>
    <t>GP22</t>
  </si>
  <si>
    <t>Albion Medical Practice</t>
  </si>
  <si>
    <t xml:space="preserve"> Awburn House Medical Practice</t>
  </si>
  <si>
    <t>Bedford House Medical Centre</t>
  </si>
  <si>
    <t>Chapel Street Medical Centre</t>
  </si>
  <si>
    <t>Davaar Medical Centre</t>
  </si>
  <si>
    <t>Donneybrook Medical Centre</t>
  </si>
  <si>
    <t>Gordon Street Medical Centre</t>
  </si>
  <si>
    <t>GTD Primary Care Limited</t>
  </si>
  <si>
    <t>Hattersley Group practice</t>
  </si>
  <si>
    <t>Haughton Thornley Medical Centres</t>
  </si>
  <si>
    <t>King Street Medical centre</t>
  </si>
  <si>
    <t>Lockside Medical Centre</t>
  </si>
  <si>
    <t>Medlock Vale Medical Practice</t>
  </si>
  <si>
    <t>Mossley Medical Practice</t>
  </si>
  <si>
    <t>St Andrews House Medical Centre</t>
  </si>
  <si>
    <t>Stamford House Medical Centre,</t>
  </si>
  <si>
    <t>Staveleigh Medical Centre</t>
  </si>
  <si>
    <t>The Hollies Surgery</t>
  </si>
  <si>
    <t>Tame Valley Medical Centre</t>
  </si>
  <si>
    <t>West End Medical Centre</t>
  </si>
  <si>
    <t>Adlard Transport</t>
  </si>
  <si>
    <t>AM-PM Travel</t>
  </si>
  <si>
    <t>Bernard Morrell</t>
  </si>
  <si>
    <t>DC Travel</t>
  </si>
  <si>
    <t>Glen Cawthron</t>
  </si>
  <si>
    <t>GLM Accessible Travel</t>
  </si>
  <si>
    <t>JA Delaney</t>
  </si>
  <si>
    <t>J and R Taxi</t>
  </si>
  <si>
    <t>M and S Travel</t>
  </si>
  <si>
    <t>Radio Cars</t>
  </si>
  <si>
    <t>Stamford Cars</t>
  </si>
  <si>
    <t>GP24</t>
  </si>
  <si>
    <t>Denton Medical Centre</t>
  </si>
  <si>
    <t>Caretower</t>
  </si>
  <si>
    <t>Jones Lighting Ltd</t>
  </si>
  <si>
    <t>PH62</t>
  </si>
  <si>
    <t xml:space="preserve">Community NHS Health Check Service       
</t>
  </si>
  <si>
    <t xml:space="preserve">12 x £7992 </t>
  </si>
  <si>
    <t>ALLIED HEALTHCARE (Medico)</t>
  </si>
  <si>
    <t>Direct Payments - Support Service</t>
  </si>
  <si>
    <t>ADULTS60K</t>
  </si>
  <si>
    <t>SOS Homecare</t>
  </si>
  <si>
    <t>AGMA Street Lighting Electrical Connections Framework</t>
  </si>
  <si>
    <t>Wigan MBC</t>
  </si>
  <si>
    <t>Treasured Memories</t>
  </si>
  <si>
    <t>- = no spend</t>
  </si>
  <si>
    <t xml:space="preserve">blank = spend included within another contract with same supplier </t>
  </si>
  <si>
    <t>Astley Sports Village</t>
  </si>
  <si>
    <t>Amer Sports UK Ltd</t>
  </si>
  <si>
    <t>TAME-9KKH-UWL8JI</t>
  </si>
  <si>
    <t>Sports Equipment Maintenance - General</t>
  </si>
  <si>
    <t xml:space="preserve">Fairway Landscapes Ltd
</t>
  </si>
  <si>
    <t>NWCE-9GQD6RA</t>
  </si>
  <si>
    <t>NWCE-9GQD6RB</t>
  </si>
  <si>
    <t>NWCE-9GQD6RC</t>
  </si>
  <si>
    <t>Altitude Services</t>
  </si>
  <si>
    <t>SL1 - Street Lighting Maintenance and Associated Works</t>
  </si>
  <si>
    <t>NWCE-97BPJZ</t>
  </si>
  <si>
    <t>Ricoh</t>
  </si>
  <si>
    <t>Business Travel</t>
  </si>
  <si>
    <t>THE CHESHIRE &amp; GREATER MANCHESTER COMMUNITY REHABILITATION COMPANY LTD</t>
  </si>
  <si>
    <t>Clarendon Medical Practice</t>
  </si>
  <si>
    <t>£320 per 3 hour session</t>
  </si>
  <si>
    <t>Dr Jane Harvey</t>
  </si>
  <si>
    <t>PH63</t>
  </si>
  <si>
    <t>PH64</t>
  </si>
  <si>
    <t>PH66</t>
  </si>
  <si>
    <t>Wirral Community NHS Trust</t>
  </si>
  <si>
    <t>Public Health - Breast Start App</t>
  </si>
  <si>
    <t>Contract end date including extension date</t>
  </si>
  <si>
    <t>GP29</t>
  </si>
  <si>
    <t>GP30</t>
  </si>
  <si>
    <t>GP31</t>
  </si>
  <si>
    <t>GP32</t>
  </si>
  <si>
    <t>Churchgate Surgery</t>
  </si>
  <si>
    <t>The Brooke Surgery</t>
  </si>
  <si>
    <t>Town Hall Surgery</t>
  </si>
  <si>
    <t>TAME-9MSF-2XBEBD</t>
  </si>
  <si>
    <t>Supporting a Smoke Free Pregnancy Scheme</t>
  </si>
  <si>
    <t>Paid in 2 instalements, £4961 at commencement and £2161 in march 2015</t>
  </si>
  <si>
    <t>PH67</t>
  </si>
  <si>
    <t>Trafalgar Square and Highlands Surgeries</t>
  </si>
  <si>
    <t>GP33</t>
  </si>
  <si>
    <t>Pike Practice</t>
  </si>
  <si>
    <t>GP28</t>
  </si>
  <si>
    <t>GP34</t>
  </si>
  <si>
    <t>GP35</t>
  </si>
  <si>
    <t>Grosvenor Medical Centre</t>
  </si>
  <si>
    <t>Market Street Medical Practice</t>
  </si>
  <si>
    <t>PHA15</t>
  </si>
  <si>
    <t>Al-hram Pharmacy (Droylsden Pharmacy)</t>
  </si>
  <si>
    <t>IMPACT PROJECT (Grant)</t>
  </si>
  <si>
    <t>Public Health Services 2014-15 - Community Services</t>
  </si>
  <si>
    <t>J and G Private Hire</t>
  </si>
  <si>
    <t>Valsala</t>
  </si>
  <si>
    <t>Suported Accommodation for adults with a mental health needs (Bendix court)</t>
  </si>
  <si>
    <t>Public Health Clinical Lead - sexual health</t>
  </si>
  <si>
    <t>Public Health Clinical Lead - health checks</t>
  </si>
  <si>
    <t xml:space="preserve">PH68 </t>
  </si>
  <si>
    <t>9HUJ-ZGPWWB</t>
  </si>
  <si>
    <t>Integrated IT System for the Free Early Years Entitlement (Management Information System)</t>
  </si>
  <si>
    <t>Tribal Education Limited</t>
  </si>
  <si>
    <t xml:space="preserve">Provision of Insurance Broking Services </t>
  </si>
  <si>
    <t>Aon ltd</t>
  </si>
  <si>
    <t>Highway De-icing Salt (Rock Salt)</t>
  </si>
  <si>
    <t>ESPO</t>
  </si>
  <si>
    <t>Adams Pharmacy</t>
  </si>
  <si>
    <t>PHA16</t>
  </si>
  <si>
    <t xml:space="preserve">Manchester Camerata Ltd </t>
  </si>
  <si>
    <t>GB-Leicester: Liquid Fuels</t>
  </si>
  <si>
    <t>YPO301FC2</t>
  </si>
  <si>
    <t xml:space="preserve">Provision of Pest Control Chemicals, Associated Equipment and Training </t>
  </si>
  <si>
    <r>
      <t xml:space="preserve">£547,599 plus £264,443 </t>
    </r>
    <r>
      <rPr>
        <b/>
        <sz val="11"/>
        <color indexed="8"/>
        <rFont val="Arial"/>
        <family val="2"/>
      </rPr>
      <t xml:space="preserve">total </t>
    </r>
    <r>
      <rPr>
        <sz val="11"/>
        <color indexed="8"/>
        <rFont val="Arial"/>
        <family val="2"/>
      </rPr>
      <t>£812,042           Spot rate £11.32  Sleep-in £4.11 ph Waking night £12.48 ph</t>
    </r>
  </si>
  <si>
    <t>Company Registration Number</t>
  </si>
  <si>
    <t>SME/VCSO Status</t>
  </si>
  <si>
    <t>NWCE-9GEGTU</t>
  </si>
  <si>
    <t>The Hosted Electronic Solution for the Administration of Disclosure and Barring Service - e-Bulk Solution</t>
  </si>
  <si>
    <t>Complete Background Screening Ltd</t>
  </si>
  <si>
    <t>The Supply and Delivery of Road Traffic Signs, Lighting Units and Posts</t>
  </si>
  <si>
    <t>TAME-9NZF-8YE1NJ</t>
  </si>
  <si>
    <t>The Supply of Specialist Vehicles</t>
  </si>
  <si>
    <t>ADULTS91</t>
  </si>
  <si>
    <t>ADULTS71</t>
  </si>
  <si>
    <t xml:space="preserve">Casserole Club Tameside       
</t>
  </si>
  <si>
    <t>Casserole Club (By Future Gov)</t>
  </si>
  <si>
    <t xml:space="preserve">The Supply of Pre Cast Concrete Kerbs, Flags and Paving </t>
  </si>
  <si>
    <t>ADULTS72</t>
  </si>
  <si>
    <t>Interpreter and translation services</t>
  </si>
  <si>
    <t>The Big Word Interpreting Services</t>
  </si>
  <si>
    <t>Hopkins (Contractors) Ltd</t>
  </si>
  <si>
    <t>GOV1</t>
  </si>
  <si>
    <t xml:space="preserve">Agreement for supply of training services       
</t>
  </si>
  <si>
    <t>People and Workforce Development</t>
  </si>
  <si>
    <t>Quality 4 Early Years</t>
  </si>
  <si>
    <t>ESPO220 (C110)</t>
  </si>
  <si>
    <t>ADULTS92</t>
  </si>
  <si>
    <t>Learning Disability Daytime Activities</t>
  </si>
  <si>
    <t>£30.60 per place per day</t>
  </si>
  <si>
    <t>PH84</t>
  </si>
  <si>
    <t>Activities Assistant - Dementia</t>
  </si>
  <si>
    <t>CDR Group</t>
  </si>
  <si>
    <t>IT148</t>
  </si>
  <si>
    <t>IT149</t>
  </si>
  <si>
    <t>IT151</t>
  </si>
  <si>
    <t>Acorn Lighting Services Ltd</t>
  </si>
  <si>
    <t>Harttron Limited</t>
  </si>
  <si>
    <t>GP36</t>
  </si>
  <si>
    <t>GP37</t>
  </si>
  <si>
    <t>GP38</t>
  </si>
  <si>
    <t>The Smithy Surgery</t>
  </si>
  <si>
    <t>Waterloo Medical Centre</t>
  </si>
  <si>
    <t>Windmill Medical Practice</t>
  </si>
  <si>
    <t>PHA17</t>
  </si>
  <si>
    <t>PHA19</t>
  </si>
  <si>
    <t>PHA20</t>
  </si>
  <si>
    <t>Asda Pharmacy A-U-L</t>
  </si>
  <si>
    <t>Penny Meadow Pharmacy</t>
  </si>
  <si>
    <t>Balmoral Care Home 29 Old Road, Mottram. Dif name</t>
  </si>
  <si>
    <t xml:space="preserve"> Accommodation based service for people with alcohol misuse problems</t>
  </si>
  <si>
    <t>H C one of a kind - Kings Park and Guide Lane Nursing Home,</t>
  </si>
  <si>
    <t>Clarkson House, 56 Currier Lane, Ashton-Under-Lyne and the Vicarage</t>
  </si>
  <si>
    <t>Malcolm Ryan</t>
  </si>
  <si>
    <t>JP Riley</t>
  </si>
  <si>
    <t>Public Health Services - Health Development (MECC)</t>
  </si>
  <si>
    <t>Blundell's Pharmacy Limited (Manor)</t>
  </si>
  <si>
    <t>NWCE-9GVNCC</t>
  </si>
  <si>
    <t>Thomas Bow Ltd</t>
  </si>
  <si>
    <t>PH87</t>
  </si>
  <si>
    <t>School Mental Health and Wellbeing Project</t>
  </si>
  <si>
    <t>EDUC1</t>
  </si>
  <si>
    <t>Young people placed in high needs placements for education</t>
  </si>
  <si>
    <t>Pennine Camphill Community</t>
  </si>
  <si>
    <t>EDUC2</t>
  </si>
  <si>
    <t>Scope</t>
  </si>
  <si>
    <t>Director of Public Health</t>
  </si>
  <si>
    <t>Premier Waste Services (UK) Ltd</t>
  </si>
  <si>
    <t>Primary School Health &amp; Wellbeing Programme Manager</t>
  </si>
  <si>
    <t xml:space="preserve">B&amp;E Consultants Ltd </t>
  </si>
  <si>
    <t>PH89</t>
  </si>
  <si>
    <t>ADULTS67AE</t>
  </si>
  <si>
    <t>EXCH13</t>
  </si>
  <si>
    <t>TMBC and Marstons Group</t>
  </si>
  <si>
    <t>Marstons Group</t>
  </si>
  <si>
    <t>IT152</t>
  </si>
  <si>
    <t>IT154</t>
  </si>
  <si>
    <t>PH99</t>
  </si>
  <si>
    <t>Public Health Clinical Lead</t>
  </si>
  <si>
    <t>Dr Eddie Thornton-Chan</t>
  </si>
  <si>
    <t>9PEL-R945L0</t>
  </si>
  <si>
    <t>Ansco Signs Ltd/Signature Ltd</t>
  </si>
  <si>
    <t>Age UK Tameside</t>
  </si>
  <si>
    <t>Aebi Schmidt UK Ltd</t>
  </si>
  <si>
    <t>Capacity Grid</t>
  </si>
  <si>
    <t>Service/ maintenance</t>
  </si>
  <si>
    <t xml:space="preserve">Oldham MB
</t>
  </si>
  <si>
    <t xml:space="preserve">Inspection, Servicing, Maintenance and Repair of Straight and Curved Stairlifts, Vertical Through Floor Lifts, Step Lifts and Overhead Track Hoists
</t>
  </si>
  <si>
    <t xml:space="preserve">City Lift Services (North West) Ltd
</t>
  </si>
  <si>
    <t>Hoisting/ Lifting Equipment</t>
  </si>
  <si>
    <t>Provision of Stair lifts, Ceiling Track Hoist and Vertical &amp; Step Lifts</t>
  </si>
  <si>
    <t>Platinum Stairlifts Ltd/ Prism Medical Ltd/ Wessex Lift Co Ltd</t>
  </si>
  <si>
    <t xml:space="preserve">Service of various units are set prices but call out and repairs section is varied
</t>
  </si>
  <si>
    <t xml:space="preserve">Unit prices vary due to type of unit purchased
</t>
  </si>
  <si>
    <t>Healthy Schools - Health Check Model</t>
  </si>
  <si>
    <t>Central Manchester University Hospital NHS Foundation Trust</t>
  </si>
  <si>
    <t>PH104</t>
  </si>
  <si>
    <t xml:space="preserve">£139,618.065
Spot rate £12.10  Disturbed night £96.80 sleep in £36.80
</t>
  </si>
  <si>
    <t>Audenshaw Pharmacy</t>
  </si>
  <si>
    <t>GP Lead</t>
  </si>
  <si>
    <t>Public Bodies</t>
  </si>
  <si>
    <t>SME</t>
  </si>
  <si>
    <t>VCSO</t>
  </si>
  <si>
    <t>07535629</t>
  </si>
  <si>
    <t>02715785</t>
  </si>
  <si>
    <t xml:space="preserve">ITT non ojeu  open </t>
  </si>
  <si>
    <t xml:space="preserve">OJEU open </t>
  </si>
  <si>
    <t>Framework</t>
  </si>
  <si>
    <t>Johnston Sweepers Ltd</t>
  </si>
  <si>
    <t>Whale Tankers Ltd</t>
  </si>
  <si>
    <t>Stalybridge Readymix Ltd</t>
  </si>
  <si>
    <t>The Supply of Readymixed Concrete</t>
  </si>
  <si>
    <t xml:space="preserve">Meridian Healthcare Ltd </t>
  </si>
  <si>
    <t>not available</t>
  </si>
  <si>
    <t>08098450</t>
  </si>
  <si>
    <t>04212219</t>
  </si>
  <si>
    <t>03538529</t>
  </si>
  <si>
    <t>05960494</t>
  </si>
  <si>
    <t>01628868</t>
  </si>
  <si>
    <t>03600170</t>
  </si>
  <si>
    <t>03974683</t>
  </si>
  <si>
    <t>SC365577</t>
  </si>
  <si>
    <t>00690597</t>
  </si>
  <si>
    <t>02973659</t>
  </si>
  <si>
    <t>05602520</t>
  </si>
  <si>
    <t>03433610</t>
  </si>
  <si>
    <t>04615139</t>
  </si>
  <si>
    <t>03879947</t>
  </si>
  <si>
    <t>02174990</t>
  </si>
  <si>
    <t>01428210</t>
  </si>
  <si>
    <t>01208441</t>
  </si>
  <si>
    <t>00575914</t>
  </si>
  <si>
    <t>00927588</t>
  </si>
  <si>
    <t>Carillion</t>
  </si>
  <si>
    <t>OJEU open</t>
  </si>
  <si>
    <t>Dependent on number of hrs purchased. Hourly rate £12   Sleep-in £51.88   Night Sit £8819   Night Service hourly rate +33%                BH rate +50%</t>
  </si>
  <si>
    <t>NWCE9KRK7XCCXI (-A/B/C)</t>
  </si>
  <si>
    <t>PH107</t>
  </si>
  <si>
    <t>Portfolio of Information</t>
  </si>
  <si>
    <t>EXCH15</t>
  </si>
  <si>
    <t>Revenue Enforcement Services</t>
  </si>
  <si>
    <t>Bristow and Sutor</t>
  </si>
  <si>
    <t>VAT only payment</t>
  </si>
  <si>
    <t>EXCH16</t>
  </si>
  <si>
    <t>Trojan  Consultants LTD</t>
  </si>
  <si>
    <t>EXCH17</t>
  </si>
  <si>
    <t>Residential, Non-residential and Direct Payments system</t>
  </si>
  <si>
    <t>Abacus E-Solutions</t>
  </si>
  <si>
    <t>EXCH18</t>
  </si>
  <si>
    <t>Risk based verification system</t>
  </si>
  <si>
    <t>Provison of an Information, Support and Advice Service (including discrimination advice)</t>
  </si>
  <si>
    <t>IT156</t>
  </si>
  <si>
    <t>EXCH19</t>
  </si>
  <si>
    <t>Destin Solutions</t>
  </si>
  <si>
    <t>Destin Solution Ltd</t>
  </si>
  <si>
    <t>PH109</t>
  </si>
  <si>
    <t>Allocation of Five Ways to Wellbeing Fund</t>
  </si>
  <si>
    <t>9TNF-TQY0V5</t>
  </si>
  <si>
    <t>PH111</t>
  </si>
  <si>
    <t>Identity, Belonging, Community</t>
  </si>
  <si>
    <t>JPM Real Estate Management Ltd</t>
  </si>
  <si>
    <t>Property Management Services in Respect of St Petersfield Public Realm, Ashton-under-Lyne</t>
  </si>
  <si>
    <t>IandD0019</t>
  </si>
  <si>
    <t xml:space="preserve">Description of goods and/or services </t>
  </si>
  <si>
    <t xml:space="preserve">Irrecoverable VAT </t>
  </si>
  <si>
    <t>06033060</t>
  </si>
  <si>
    <t>05924503</t>
  </si>
  <si>
    <t>0644062</t>
  </si>
  <si>
    <t>02679915</t>
  </si>
  <si>
    <t>02081330</t>
  </si>
  <si>
    <t>01842240</t>
  </si>
  <si>
    <t>01128463</t>
  </si>
  <si>
    <t>03653277</t>
  </si>
  <si>
    <t>03531443</t>
  </si>
  <si>
    <t>08802524</t>
  </si>
  <si>
    <t>0234887</t>
  </si>
  <si>
    <t>02518242</t>
  </si>
  <si>
    <t>01431688</t>
  </si>
  <si>
    <t>01542629</t>
  </si>
  <si>
    <t>08490654</t>
  </si>
  <si>
    <t>04152031</t>
  </si>
  <si>
    <t>Enforcement service</t>
  </si>
  <si>
    <t>Health</t>
  </si>
  <si>
    <t>Transport service to vulnerable clients</t>
  </si>
  <si>
    <t>Care service</t>
  </si>
  <si>
    <t>Highways</t>
  </si>
  <si>
    <t>Advertising</t>
  </si>
  <si>
    <t>Highway re-surfacing</t>
  </si>
  <si>
    <t>Library Supplies</t>
  </si>
  <si>
    <t>IT software</t>
  </si>
  <si>
    <t>Construction</t>
  </si>
  <si>
    <t>Banking Service</t>
  </si>
  <si>
    <t>Energy supplies</t>
  </si>
  <si>
    <t>Training</t>
  </si>
  <si>
    <t>GM public health service</t>
  </si>
  <si>
    <t>Consultancy service</t>
  </si>
  <si>
    <t>Education Service</t>
  </si>
  <si>
    <t>Concrete supplies</t>
  </si>
  <si>
    <t xml:space="preserve">Tender </t>
  </si>
  <si>
    <t>ITT ojeu open</t>
  </si>
  <si>
    <t>9PRJ-FDLI6F</t>
  </si>
  <si>
    <t>Bereavement Services</t>
  </si>
  <si>
    <t>Granart Limited</t>
  </si>
  <si>
    <t>Provision of Stone Memorial Plaques to Bereavement Services at Denton Cemetery and Dukinfield Crematorium in Tameside</t>
  </si>
  <si>
    <t>Granite vase and plaque - £98; Garden of Rest memorial tablet - £80' baby memorial stone (in granite or natural stone) - £88</t>
  </si>
  <si>
    <t>PH112</t>
  </si>
  <si>
    <t>PH113</t>
  </si>
  <si>
    <t>Peoples Access Drop-in Bereavement Café</t>
  </si>
  <si>
    <t>Willow Wood Hospice</t>
  </si>
  <si>
    <t>Improving Dementia Support to Older People</t>
  </si>
  <si>
    <t>Barracuda Networks Ltd</t>
  </si>
  <si>
    <t>AON Online Used</t>
  </si>
  <si>
    <t>Insurance Services</t>
  </si>
  <si>
    <t xml:space="preserve">Insurance </t>
  </si>
  <si>
    <t>Insurance</t>
  </si>
  <si>
    <t>AON - Risk Management Partners</t>
  </si>
  <si>
    <t>AON - Chubb</t>
  </si>
  <si>
    <t>AON - Catlin</t>
  </si>
  <si>
    <t>AON - Hiscox</t>
  </si>
  <si>
    <t>AON - Royal Sun Alliance</t>
  </si>
  <si>
    <t>AON - DAS</t>
  </si>
  <si>
    <t>AON - ZURICH</t>
  </si>
  <si>
    <t>PH115</t>
  </si>
  <si>
    <t>Women's Centre Fitness Project</t>
  </si>
  <si>
    <t>9MGD-J34XDD</t>
  </si>
  <si>
    <t>Independent Mental Capacity Advocacy Service</t>
  </si>
  <si>
    <t>Together Working For Wellbeing</t>
  </si>
  <si>
    <t>Annual Maintenance - Hardware</t>
  </si>
  <si>
    <t>Data Centre Infrastructure*</t>
  </si>
  <si>
    <t>Telecoms</t>
  </si>
  <si>
    <t>Annual Maintenance - Software</t>
  </si>
  <si>
    <t>Bottomline Technologies Ltd (Albany)</t>
  </si>
  <si>
    <t>AV and security suite*</t>
  </si>
  <si>
    <t>IT security*</t>
  </si>
  <si>
    <t>Cerberus</t>
  </si>
  <si>
    <t>Batch Automation</t>
  </si>
  <si>
    <t>Annual Maintenance - Storage</t>
  </si>
  <si>
    <t>SAN</t>
  </si>
  <si>
    <t>Dell Software UK LTD</t>
  </si>
  <si>
    <t>Egress</t>
  </si>
  <si>
    <t>Getronics</t>
  </si>
  <si>
    <t xml:space="preserve">IP Performance </t>
  </si>
  <si>
    <t>Annual Maintenance</t>
  </si>
  <si>
    <t>Virtualisation Solution*</t>
  </si>
  <si>
    <t>Backup Solution</t>
  </si>
  <si>
    <t>AGMA and others</t>
  </si>
  <si>
    <t>IT Hardware</t>
  </si>
  <si>
    <t>NWCE-8LWBB6</t>
  </si>
  <si>
    <t>WAN, LAN and Internet Services</t>
  </si>
  <si>
    <t>Updata Infratructure Ltd</t>
  </si>
  <si>
    <t>PCs</t>
  </si>
  <si>
    <t>Heads of Service</t>
  </si>
  <si>
    <t>SUM</t>
  </si>
  <si>
    <t>Risk Management &amp; Audit Services</t>
  </si>
  <si>
    <t>Resource Management</t>
  </si>
  <si>
    <t>Assess &amp; Pay</t>
  </si>
  <si>
    <t>Income &amp; Collection</t>
  </si>
  <si>
    <t>Executive Support</t>
  </si>
  <si>
    <t>Corporate Projects &amp; Registrars</t>
  </si>
  <si>
    <t>HR Operations &amp; Strategy</t>
  </si>
  <si>
    <t>Strategy &amp; Early Intervention</t>
  </si>
  <si>
    <t>Performance &amp; Development</t>
  </si>
  <si>
    <t>Access &amp; Inclusion</t>
  </si>
  <si>
    <t>School Performance and Standards</t>
  </si>
  <si>
    <t>Pupil Support Services</t>
  </si>
  <si>
    <t>Pupil Referral Unit</t>
  </si>
  <si>
    <t>Joint Commissioning &amp; Performance Management</t>
  </si>
  <si>
    <t>Assessment &amp; Care Management</t>
  </si>
  <si>
    <t>Service Delivery</t>
  </si>
  <si>
    <t>Neighbourhood Services</t>
  </si>
  <si>
    <t>Culture</t>
  </si>
  <si>
    <t>Customer Care and Advocacy</t>
  </si>
  <si>
    <t>Social Care Service</t>
  </si>
  <si>
    <t>Youth Offending</t>
  </si>
  <si>
    <t>Safeguarding and Quality Assurance</t>
  </si>
  <si>
    <t>Health Improvement</t>
  </si>
  <si>
    <t>Development &amp; Investment</t>
  </si>
  <si>
    <t>Digital Tameside</t>
  </si>
  <si>
    <t>Employment and Skills</t>
  </si>
  <si>
    <t>Strategic Infrastructure</t>
  </si>
  <si>
    <t>Investments and Development</t>
  </si>
  <si>
    <t>Waste Management</t>
  </si>
  <si>
    <t>Highways &amp; Transport</t>
  </si>
  <si>
    <t>Design &amp; Delivery</t>
  </si>
  <si>
    <t>Environmental Development</t>
  </si>
  <si>
    <t>Environmental Services (Management &amp; Operations)</t>
  </si>
  <si>
    <t>Environmental Services (Public Protection)</t>
  </si>
  <si>
    <t>ICT</t>
  </si>
  <si>
    <t>iNetwork</t>
  </si>
  <si>
    <t>Asset &amp; Investment Partnership Management</t>
  </si>
  <si>
    <t xml:space="preserve">Policy Performance Marketing and Communications
</t>
  </si>
  <si>
    <t>Planning</t>
  </si>
  <si>
    <t>Director of Governance and Resources</t>
  </si>
  <si>
    <t>Director of People</t>
  </si>
  <si>
    <t>Director of Place</t>
  </si>
  <si>
    <t xml:space="preserve">Learning
</t>
  </si>
  <si>
    <t>Adults</t>
  </si>
  <si>
    <t>Childrens Services</t>
  </si>
  <si>
    <t>Stronger Communities</t>
  </si>
  <si>
    <t>People</t>
  </si>
  <si>
    <t>9RTL-7K8N4D</t>
  </si>
  <si>
    <t xml:space="preserve"> Supply and servicing of materials to Public Library Authorities</t>
  </si>
  <si>
    <t>Askews and Holts Library Services Ltd</t>
  </si>
  <si>
    <t>North West Libraries Consortium + Yorkshire Book Consortium</t>
  </si>
  <si>
    <t>Peters Bookselling Services</t>
  </si>
  <si>
    <t xml:space="preserve">9U3L-75NIEA       
</t>
  </si>
  <si>
    <t>Vehicle Hire</t>
  </si>
  <si>
    <t>Lex Autolease Ltd</t>
  </si>
  <si>
    <t>PH116</t>
  </si>
  <si>
    <t>Evaluation of Tameside Cultural Arts Project</t>
  </si>
  <si>
    <t>University of York</t>
  </si>
  <si>
    <t>E-Procurement Tender Portal</t>
  </si>
  <si>
    <t>PH117</t>
  </si>
  <si>
    <t>Condom distribution - Brooks</t>
  </si>
  <si>
    <t>Brook Young People</t>
  </si>
  <si>
    <t xml:space="preserve">Supply and hand lay of Hot Rolled Asphalt (HRA) and Coated Macadam (AC &amp; SMA) for reinstatement and repair of highways </t>
  </si>
  <si>
    <t>00199841</t>
  </si>
  <si>
    <t>04251423</t>
  </si>
  <si>
    <t>02633289</t>
  </si>
  <si>
    <t>06277413</t>
  </si>
  <si>
    <t>02657165</t>
  </si>
  <si>
    <t>01090741</t>
  </si>
  <si>
    <r>
      <t>Appointeeship and Deputyship client money and case management</t>
    </r>
    <r>
      <rPr>
        <b/>
        <sz val="11"/>
        <rFont val="Arial"/>
        <family val="2"/>
      </rPr>
      <t xml:space="preserve"> </t>
    </r>
  </si>
  <si>
    <t>IT hardware</t>
  </si>
  <si>
    <t>Supply of Gym Equipment, including Sales, Care and Maintenance</t>
  </si>
  <si>
    <t>9VMK-3PDNBK</t>
  </si>
  <si>
    <t>PH118</t>
  </si>
  <si>
    <t xml:space="preserve">Smoke and Mirrors   </t>
  </si>
  <si>
    <t>Paid in 2 installments, 2 x £4925</t>
  </si>
  <si>
    <t>Sound Level Meters</t>
  </si>
  <si>
    <t>Campbell Associates Ltd</t>
  </si>
  <si>
    <t>Public Health Service</t>
  </si>
  <si>
    <t>Cultural Service</t>
  </si>
  <si>
    <t>Kiddi Vouchers</t>
  </si>
  <si>
    <t>Childcare voucher scheme - ESPO Framework 319</t>
  </si>
  <si>
    <t>Voucher Scheme</t>
  </si>
  <si>
    <t>HR11</t>
  </si>
  <si>
    <t>YPO000296</t>
  </si>
  <si>
    <t>Actual Spend 2013/14 £</t>
  </si>
  <si>
    <t>Actual Spend 2014/15 £</t>
  </si>
  <si>
    <t>Financial Data</t>
  </si>
  <si>
    <t>Head of Service</t>
  </si>
  <si>
    <t>Drug and Alcohol service</t>
  </si>
  <si>
    <t>IT157</t>
  </si>
  <si>
    <t>IT158</t>
  </si>
  <si>
    <t>IT159</t>
  </si>
  <si>
    <t>IT161</t>
  </si>
  <si>
    <t>PH119</t>
  </si>
  <si>
    <t>HS29</t>
  </si>
  <si>
    <t>£97,250 quarterly</t>
  </si>
  <si>
    <t>ADULTS93</t>
  </si>
  <si>
    <t>ADULTS94</t>
  </si>
  <si>
    <t>ADULTS95</t>
  </si>
  <si>
    <t xml:space="preserve">North Locality 1 LD Supported Accomodation </t>
  </si>
  <si>
    <t xml:space="preserve">West Locality 1 LD Supported Accomodation </t>
  </si>
  <si>
    <t>West Locality 2 LD Supported Accomodation</t>
  </si>
  <si>
    <t>Affinity Trust</t>
  </si>
  <si>
    <t>IT162</t>
  </si>
  <si>
    <t>Emerson Network Power</t>
  </si>
  <si>
    <t xml:space="preserve">Supply provision and machine lay of HRA and coated macadam and associated carriageway cold planing </t>
  </si>
  <si>
    <t>9RTC-KUPNVX</t>
  </si>
  <si>
    <t>Asteco Industria s.r.l</t>
  </si>
  <si>
    <t>Manufacture, supply and installation of market kiosks for Ashton Market Redevelopment</t>
  </si>
  <si>
    <t>WELL Pharmacy</t>
  </si>
  <si>
    <t>Click Travel</t>
  </si>
  <si>
    <t>RM1034</t>
  </si>
  <si>
    <t>Travel</t>
  </si>
  <si>
    <t>SM1 - Small Works Associated with Highway Maintenance</t>
  </si>
  <si>
    <t>VC1-Provision of Vehicle Footway Crossings</t>
  </si>
  <si>
    <t>SF1- Steel Fabrication and Associated Metalworks</t>
  </si>
  <si>
    <t>CS1 - Provision and Removal of Skips</t>
  </si>
  <si>
    <t>Bramhall Surfacing Ltd</t>
  </si>
  <si>
    <t>Eagle Civil Engineering Ltd</t>
  </si>
  <si>
    <t>Kenny Bros (CE) Ltd</t>
  </si>
  <si>
    <t>PG Fabrications Ltd</t>
  </si>
  <si>
    <t>Anvil Masters</t>
  </si>
  <si>
    <t>Garcia and Sykes</t>
  </si>
  <si>
    <t>Fabrifen</t>
  </si>
  <si>
    <t>Schedule of rates</t>
  </si>
  <si>
    <t>9NTB-EZPWOT</t>
  </si>
  <si>
    <t>9SPF-TMENAV</t>
  </si>
  <si>
    <t>Ashton Market Square - Supply of Market Kiosks</t>
  </si>
  <si>
    <t>Ashton Market Square - Supply of Paving Materials</t>
  </si>
  <si>
    <t>Ashton Market Redevelopment - Supply of Mortar Paving System Products</t>
  </si>
  <si>
    <t>Health Group Management</t>
  </si>
  <si>
    <t>Evidenced Based Parenting Programmes for Tameside</t>
  </si>
  <si>
    <t>Parenting Programme</t>
  </si>
  <si>
    <t xml:space="preserve">
Spot Rate: £12.47 per hour     £30.00 sleep in, £124.70 waking   Disturbed night not paid in contract       
</t>
  </si>
  <si>
    <t>Provision of a Statutory Funeral Service (with Municipal Provision)</t>
  </si>
  <si>
    <t xml:space="preserve">For the supply of solid surface PVC/perspex &amp; brass memorials plaques at cemeteries &amp; Dukinfield Crematorium </t>
  </si>
  <si>
    <t>3 YEAR CONTRACT HIRE OF A 12 SEAT MINIBUS</t>
  </si>
  <si>
    <t>SUPPLY OF 3 X LGV HOOKLIFT TIPPERS/GRITTERS</t>
  </si>
  <si>
    <t xml:space="preserve">SUPPLY OF 2 X 15TON ROAD SWEEPERS </t>
  </si>
  <si>
    <t>SUPPLY OF 1 X LGV GULLY TANKER</t>
  </si>
  <si>
    <t>Capita Treasury Services</t>
  </si>
  <si>
    <t>Lancashire County Council</t>
  </si>
  <si>
    <t>Bureau veritas</t>
  </si>
  <si>
    <t>Per sample</t>
  </si>
  <si>
    <t>AON - Travellers</t>
  </si>
  <si>
    <t>Oldham Care &amp; Support (Welbeing)</t>
  </si>
  <si>
    <t>ADULTS96</t>
  </si>
  <si>
    <t>Inspirit Care Limited (Formerly Manchester Care)</t>
  </si>
  <si>
    <t>Stockport Trafford and Council (STaR)</t>
  </si>
  <si>
    <t>EGIS3 / NWCE-8GWP3B</t>
  </si>
  <si>
    <t>SMS Communications</t>
  </si>
  <si>
    <t>Meercat Communications</t>
  </si>
  <si>
    <t>EXCH20</t>
  </si>
  <si>
    <t>£3.50 per sms</t>
  </si>
  <si>
    <t>JSNA/Data Observatory</t>
  </si>
  <si>
    <t>Communication</t>
  </si>
  <si>
    <t>PH121</t>
  </si>
  <si>
    <t>Street lighting</t>
  </si>
  <si>
    <t xml:space="preserve">Bulk Excavation, Crushing and disposal of Concrete Lamp Columns and associated works </t>
  </si>
  <si>
    <t>Manufacture, supply and installation of market kiosks</t>
  </si>
  <si>
    <t>Property management</t>
  </si>
  <si>
    <t xml:space="preserve">Civica Uk Limited (Formerley Ptc Software) </t>
  </si>
  <si>
    <t>Fresh Desk</t>
  </si>
  <si>
    <t>IT163</t>
  </si>
  <si>
    <t>IT164</t>
  </si>
  <si>
    <t>Waterford Technologies</t>
  </si>
  <si>
    <t>The Furnishing Service (England)</t>
  </si>
  <si>
    <t>The Supply of Short Term Hire of Vehicles and Plant Machinery (Framework)</t>
  </si>
  <si>
    <t>Arrow Self Drive Ltd</t>
  </si>
  <si>
    <t>Dawson Rentals Vans</t>
  </si>
  <si>
    <t>Fleet Dynamic</t>
  </si>
  <si>
    <t>Gullivers Truch Hire Ltd</t>
  </si>
  <si>
    <t>Leeds Commercial</t>
  </si>
  <si>
    <t>Dawson Sweepers</t>
  </si>
  <si>
    <t>Access Hire Nationwide Ltd</t>
  </si>
  <si>
    <t>Arnold Plant Hire Ltd</t>
  </si>
  <si>
    <t>Chippindale Plant Ltd</t>
  </si>
  <si>
    <t>CP Davidson and Sons Ltd</t>
  </si>
  <si>
    <t>Enterprise Renta Car</t>
  </si>
  <si>
    <t>Dawson Group</t>
  </si>
  <si>
    <t>Lomond Plant Ltd</t>
  </si>
  <si>
    <t>MT Kail Plant Hire</t>
  </si>
  <si>
    <t>Riverside Truck Rental</t>
  </si>
  <si>
    <t>Tom Vehicle Rental Ltd</t>
  </si>
  <si>
    <t>Manchester Van Hire Ltd</t>
  </si>
  <si>
    <t>Specialist Vehicle Rental</t>
  </si>
  <si>
    <t>Scot Group</t>
  </si>
  <si>
    <t>Dependent on number of Hrs purchased. TMBC set fees Hourly rates £12.81  (part hours calculated as a % of the hourly rate)Sleep-in £51.88  Night sit £88.19  Night Service + 33% of hourly rate. BH Hour + 50% of appropriate rate.  Quality Premium Lvl 1 (from April 12)+ 2% Lvl 2 (from Apr 12) +1%</t>
  </si>
  <si>
    <t>Dependent on number of hrs purchased. Hourly rate £12.81.       Sleep-in £51.88 Night Sit £88.19 Night Service hourly rate +33%                BH rate +50%</t>
  </si>
  <si>
    <t>625 per funeral</t>
  </si>
  <si>
    <t>9NCJ – FAMCDZ</t>
  </si>
  <si>
    <t>The Rowan Organisation</t>
  </si>
  <si>
    <t>Pay Packet</t>
  </si>
  <si>
    <t>Michael Russell</t>
  </si>
  <si>
    <t>David Howard</t>
  </si>
  <si>
    <t>Std Payroll - £5.00 per pay slip, 5 or more payslips £4.70 per payslip   Mgd Account with payroll one off set up £16.45, (.40 per month or £18.80 if ILF and £5.00 per pay slip.     Mgd account without payroll one off set up £16.45 plus £9.40 per month ot £18.80 if ILF</t>
  </si>
  <si>
    <t>Std Payroll - 10 per calc for 1 carer and £2 each additional carer and £20 per annum HMRC. Mgd Account - £50 per annum and per payroll transaction £10 1 carer and £2 per additional carer, £2 per month per account, £20 per annum HMRC, £2.50 payment of invoices. Mgd acc without payroll - £50 per annum and £2 per month per account</t>
  </si>
  <si>
    <t>Std payroll - £3.50 per pay slip and £5 per month admin. Mgd Acc with payroll - £3.50 per payslip, £15 per month admin for up to 3 invoices over 3 extra £2.50. Mgd acc without payroll £15 per month admin for up to 3 invoices over 3 extra £2.50</t>
  </si>
  <si>
    <t>Std Payroll - 1 paysip £9.95, 2 £8.75, 3-5 ££7.75, 6-10 £6.35, 11-14 £5.50, 15 + £5.25.New client £30 one off, RTI submission £2.50 per month, no payslip submission £5 Mgd account with payroll - as std account plus £100 per annum</t>
  </si>
  <si>
    <t>IT165</t>
  </si>
  <si>
    <t>IT166</t>
  </si>
  <si>
    <t>IT168</t>
  </si>
  <si>
    <t>IT169</t>
  </si>
  <si>
    <t>IT170</t>
  </si>
  <si>
    <t>IT171</t>
  </si>
  <si>
    <t>IT172</t>
  </si>
  <si>
    <t>IT173</t>
  </si>
  <si>
    <t>Approved Residential Nursing Home (on framework)</t>
  </si>
  <si>
    <t>Approved Residential Nursing Home (off framework)</t>
  </si>
  <si>
    <t>Approved Residential Nursing Home (on framework/off framework)</t>
  </si>
  <si>
    <t>Darnton House, Ashton-Under-Lyne</t>
  </si>
  <si>
    <t>Residential:  £439 Single    £440 EMI      Nursing:  £575 Single   £602 EMI    Above fees may be subject to an Enhanced Payment of £40 (residential) or £45 (nursing/nursing EMI)</t>
  </si>
  <si>
    <t>Residential:  £359 Shared   £400 Single    £400 EMI      Nursing:    £463 Shared  £514 Single   £53 EMI</t>
  </si>
  <si>
    <t>on - Residential:  £439 Single    £440 EMI      Nursing:  £575 Single   £602 EMI    Above fees may be subject to an Enhanced Payment of £40 (residential) or £45 (nursing/nursing EMI)
off - Residential:  £359 Shared   £400 Single    £400 EMI      Nursing:    £463 Shared  £514 Single   £53 EMI</t>
  </si>
  <si>
    <t>ADULTS97</t>
  </si>
  <si>
    <t>Supported Accommodation for young adults with a learning disability</t>
  </si>
  <si>
    <t>Supported Accommodation</t>
  </si>
  <si>
    <t>Spot rate £12.47, sleep in £36.80, walking night £12.47 per hour</t>
  </si>
  <si>
    <t>06893564</t>
  </si>
  <si>
    <t>00913511</t>
  </si>
  <si>
    <t>05235950</t>
  </si>
  <si>
    <t>00463505</t>
  </si>
  <si>
    <t>05655952</t>
  </si>
  <si>
    <t>03782379</t>
  </si>
  <si>
    <t>05658906</t>
  </si>
  <si>
    <t>03770815</t>
  </si>
  <si>
    <t>01783466</t>
  </si>
  <si>
    <t>03703545</t>
  </si>
  <si>
    <t>04848154</t>
  </si>
  <si>
    <t>07694230</t>
  </si>
  <si>
    <t>05433550</t>
  </si>
  <si>
    <t>GMPHN5</t>
  </si>
  <si>
    <t>Asset Based Approach to Primary Care</t>
  </si>
  <si>
    <t xml:space="preserve">Innovation Unit Ltd       </t>
  </si>
  <si>
    <t>Closed quotation</t>
  </si>
  <si>
    <t>02745298</t>
  </si>
  <si>
    <t>05997039</t>
  </si>
  <si>
    <t>09202102</t>
  </si>
  <si>
    <t xml:space="preserve">Meridian Recovery Audit </t>
  </si>
  <si>
    <t>Undertake a recovery audit in respect of purchase ledger, telephony and utilities review</t>
  </si>
  <si>
    <t>NWCE-8F7l29</t>
  </si>
  <si>
    <t>Stamford Van Hire (Turner Hire Drive)</t>
  </si>
  <si>
    <t>Audit</t>
  </si>
  <si>
    <t>Transport for Greater Manchester</t>
  </si>
  <si>
    <t xml:space="preserve">Traffic Signals MSN Connections       </t>
  </si>
  <si>
    <t>IT1342</t>
  </si>
  <si>
    <t>Telent Technology MSN Connections</t>
  </si>
  <si>
    <t>00703317</t>
  </si>
  <si>
    <t>Cable installation</t>
  </si>
  <si>
    <t xml:space="preserve">Young Person’s Emotional Wellbeing Service       </t>
  </si>
  <si>
    <t>IandD0021</t>
  </si>
  <si>
    <t>Ashton Old Baths Operator Procurement</t>
  </si>
  <si>
    <t xml:space="preserve">DTZ Debenham Tie Leung Limited (DTZ) </t>
  </si>
  <si>
    <t>IandD0022</t>
  </si>
  <si>
    <t>Four Photographic Records of Ashton Old Baths</t>
  </si>
  <si>
    <t>Photography</t>
  </si>
  <si>
    <t xml:space="preserve">Nick Harrison      </t>
  </si>
  <si>
    <t>Consultancy - Procurement</t>
  </si>
  <si>
    <t>ADULTS98</t>
  </si>
  <si>
    <t>Grant - Domestic Violence &amp; Abuse - Victims Champion network</t>
  </si>
  <si>
    <t>Family Support Charity (New Charter Housing Trust)</t>
  </si>
  <si>
    <t>Tameside Sports Trust (active tameside)</t>
  </si>
  <si>
    <t>Public Health Service -Smoking Cessation Midwife/People at risk of Falls/Chlamydia 2015/16</t>
  </si>
  <si>
    <t>BKSB Ltd</t>
  </si>
  <si>
    <t>EDUC3</t>
  </si>
  <si>
    <t>Software and Materials</t>
  </si>
  <si>
    <t>03311079</t>
  </si>
  <si>
    <t>Licences (Software and Materials)</t>
  </si>
  <si>
    <t>Hosted</t>
  </si>
  <si>
    <t>PH122</t>
  </si>
  <si>
    <t>Public Health Services for 0-5 Year olds - Health Visiting</t>
  </si>
  <si>
    <t xml:space="preserve">Stockport NHS </t>
  </si>
  <si>
    <t>monthly instalments</t>
  </si>
  <si>
    <t>Pay and Display Parking Tickets</t>
  </si>
  <si>
    <t>Nagels UK</t>
  </si>
  <si>
    <t>EGIS4</t>
  </si>
  <si>
    <t xml:space="preserve">EGIS5 </t>
  </si>
  <si>
    <t xml:space="preserve">Pay and display tickets  £1,340 </t>
  </si>
  <si>
    <t xml:space="preserve">Clothing </t>
  </si>
  <si>
    <t>C151</t>
  </si>
  <si>
    <t>Arco</t>
  </si>
  <si>
    <t>C151b</t>
  </si>
  <si>
    <t>IT174</t>
  </si>
  <si>
    <t>Information Communication Technology/Learning</t>
  </si>
  <si>
    <t xml:space="preserve">Provision of a Garden Maintenance and Day Service at Supported Properties in Tameside </t>
  </si>
  <si>
    <t>IT175</t>
  </si>
  <si>
    <t>IT176</t>
  </si>
  <si>
    <t>C086 (TC607)</t>
  </si>
  <si>
    <t>CCIA033269A(C085)</t>
  </si>
  <si>
    <t>Dense Bitumen McAdam</t>
  </si>
  <si>
    <t>CCIA033269B(C085)</t>
  </si>
  <si>
    <t>CCIA033269C(C085)</t>
  </si>
  <si>
    <t>CCIA033269D(C085)</t>
  </si>
  <si>
    <t>PARKER MERCHANTING T/A REXEL</t>
  </si>
  <si>
    <t>The delivery of a workforce training and development programme for North West Local       Authorities in relation to the implementation of the Care Act 2014.</t>
  </si>
  <si>
    <t>Manchester Metrapolitan University</t>
  </si>
  <si>
    <t>ADULTS99</t>
  </si>
  <si>
    <t>Workforce training and development</t>
  </si>
  <si>
    <t>GMPHN6</t>
  </si>
  <si>
    <t>Greater Manchester Tobacco Control and Alcohol Harm Reduction Programme</t>
  </si>
  <si>
    <t>Public Health Service - Partnership Working (Sexual Health Advice) 2015/16</t>
  </si>
  <si>
    <t>Public Health Services - R U Clear chlamydia screening 2015/16</t>
  </si>
  <si>
    <t>IandD0025</t>
  </si>
  <si>
    <t>Article 13 'style' audit</t>
  </si>
  <si>
    <t>Article 13 'style' audit on Ashton Old Baths</t>
  </si>
  <si>
    <t>Bond Dickinson</t>
  </si>
  <si>
    <t>PH123</t>
  </si>
  <si>
    <t xml:space="preserve">School online healthcheck and hwits website development       
</t>
  </si>
  <si>
    <t>3Squared</t>
  </si>
  <si>
    <t>07207988</t>
  </si>
  <si>
    <t>Capita Business Services Ltd</t>
  </si>
  <si>
    <t>Accounting, auditing and fiscal services</t>
  </si>
  <si>
    <t>Public Health Services Substance Misuse HIMP Early Attachment Services</t>
  </si>
  <si>
    <t>Disabled Facilities Grant and Minor Works framework</t>
  </si>
  <si>
    <t>9SQN-2PH5XCA</t>
  </si>
  <si>
    <t>Manchester Working Ltd</t>
  </si>
  <si>
    <t>05856213</t>
  </si>
  <si>
    <t>9SQN-2PH5XCB</t>
  </si>
  <si>
    <t>Accessible Bathroom Solutions Ltd</t>
  </si>
  <si>
    <t>07456347</t>
  </si>
  <si>
    <t>9SQN-2PH5XCC</t>
  </si>
  <si>
    <t>9SQN-2PH5XCD</t>
  </si>
  <si>
    <t>05297531</t>
  </si>
  <si>
    <t>Mack 4 Ltd</t>
  </si>
  <si>
    <t>CITY WEST WORKS LTD T/A FORWORKS</t>
  </si>
  <si>
    <t>IandD0026</t>
  </si>
  <si>
    <t xml:space="preserve">Ashton Old Baths PPM and Performance Specification for the hard FM </t>
  </si>
  <si>
    <t>PSH1</t>
  </si>
  <si>
    <t>Troubled Families Wave 2 Joint Investment</t>
  </si>
  <si>
    <t>C151c</t>
  </si>
  <si>
    <t>C151d</t>
  </si>
  <si>
    <t>C151e</t>
  </si>
  <si>
    <t>C151f</t>
  </si>
  <si>
    <t>Lion Safety</t>
  </si>
  <si>
    <t>J &amp; K Ross</t>
  </si>
  <si>
    <t>PPE, Clothing &amp; Footware (Corporate Wear)</t>
  </si>
  <si>
    <t>Ioma Clothing Co Ltd</t>
  </si>
  <si>
    <t>Cleaning &amp; Janitorial Supplies</t>
  </si>
  <si>
    <t>MCI Diventi</t>
  </si>
  <si>
    <t>IT177</t>
  </si>
  <si>
    <t>IT178</t>
  </si>
  <si>
    <t>Public Health Service - BREASTFEEDING PEER SUPPORT SERVICE</t>
  </si>
  <si>
    <t>Public Health Service - HOME VISITING &amp; BEFRIENDING SERVICE</t>
  </si>
  <si>
    <t>PH124</t>
  </si>
  <si>
    <t>RM1568</t>
  </si>
  <si>
    <t>ResearchBods - Ex-Plor Civic</t>
  </si>
  <si>
    <t>ResearchBods</t>
  </si>
  <si>
    <t>GOV2</t>
  </si>
  <si>
    <t>NAFN National Training Project</t>
  </si>
  <si>
    <t>IandD0027</t>
  </si>
  <si>
    <t>Ashton Town Centre Heat Network Feasibility Study</t>
  </si>
  <si>
    <t>C151g</t>
  </si>
  <si>
    <t>MWUK Ltd t/a Alexandra Plc</t>
  </si>
  <si>
    <t>SBA Ltd</t>
  </si>
  <si>
    <t>First Aid Training Provision</t>
  </si>
  <si>
    <t>First Aid for All</t>
  </si>
  <si>
    <t>St John Ambulance</t>
  </si>
  <si>
    <t>9W4A-LT7KL5a</t>
  </si>
  <si>
    <t>9W4A-LT7KL5b</t>
  </si>
  <si>
    <t>9W4A-LT7KL5c</t>
  </si>
  <si>
    <t>Matthew Cooke T/A The Training Company</t>
  </si>
  <si>
    <t>IandD0028</t>
  </si>
  <si>
    <t>Ashton Town Hall Visioning exercise, market appraisal study and outline business plan</t>
  </si>
  <si>
    <t>Creative Heritage Consultants Limited</t>
  </si>
  <si>
    <t>Contract Register (The Chest)</t>
  </si>
  <si>
    <t>b</t>
  </si>
  <si>
    <t>PPE, Clothing &amp; Footwear (Corporate Wear)</t>
  </si>
  <si>
    <t>PH125</t>
  </si>
  <si>
    <t>HIV Home Test</t>
  </si>
  <si>
    <t>Preventx Ltd</t>
  </si>
  <si>
    <t>Queen Street Pharmacy Ltd</t>
  </si>
  <si>
    <t>PHA18b</t>
  </si>
  <si>
    <t>Enhanced Services - Pharmacies (including smoking cessation)</t>
  </si>
  <si>
    <t>05749532</t>
  </si>
  <si>
    <t>EDUC4</t>
  </si>
  <si>
    <t>Learning</t>
  </si>
  <si>
    <t>BETTER FUTURES TAMESIDE CIC</t>
  </si>
  <si>
    <t>Better Futures - Univeral Education for Domestic Abuse in Schools - grant</t>
  </si>
  <si>
    <t>Barclays Plc</t>
  </si>
  <si>
    <t>9HRL-Z5J089</t>
  </si>
  <si>
    <t>Idox Software Ltd (Reading room)</t>
  </si>
  <si>
    <t>PPE, Clothing &amp; Footware (Footwear)</t>
  </si>
  <si>
    <t>PPE, Clothing &amp; Footwear</t>
  </si>
  <si>
    <t>PPE, Clothing &amp; Footwear (Protective Clothing / Miscellaneious Protection)</t>
  </si>
  <si>
    <t>2933889</t>
  </si>
  <si>
    <t>SP281</t>
  </si>
  <si>
    <t>Supporting people</t>
  </si>
  <si>
    <t xml:space="preserve">Place of Refuge Grant       </t>
  </si>
  <si>
    <t>9ZKDKVZ4DM</t>
  </si>
  <si>
    <t>Legal Case Management System</t>
  </si>
  <si>
    <t>IKEN Business Limited</t>
  </si>
  <si>
    <t>Haughton Green Supplementary Planning Document</t>
  </si>
  <si>
    <t>IBI Group (UK) Ltd</t>
  </si>
  <si>
    <t>IandD0030</t>
  </si>
  <si>
    <t xml:space="preserve">XMA (Viglen Ltd) </t>
  </si>
  <si>
    <t>DN107250</t>
  </si>
  <si>
    <t>Advertising on the Council Website and Staff Intranet</t>
  </si>
  <si>
    <t xml:space="preserve">A3SJ-AB8GWG </t>
  </si>
  <si>
    <t>SUPPLY OF 1 SPECIALIST VEHICLE</t>
  </si>
  <si>
    <t>Ditchburn Truck Services LLP</t>
  </si>
  <si>
    <t>OVE ARUP &amp; PARTNERS LTD</t>
  </si>
  <si>
    <t>Study</t>
  </si>
  <si>
    <t xml:space="preserve">Public Health Service - Two year old free early education entitlement </t>
  </si>
  <si>
    <t>PH126</t>
  </si>
  <si>
    <t>RM1599</t>
  </si>
  <si>
    <t>MULTI FUNCTIONAL DEVICES (PHOTOCOPIERS), MANAGED PRINT SERVICES AND PRINT AUDIT SERVICES</t>
  </si>
  <si>
    <t>MFD's</t>
  </si>
  <si>
    <t>Konica Minolta Business Solutions (UK) ltd</t>
  </si>
  <si>
    <t>01132885</t>
  </si>
  <si>
    <t>NSL Enforcement</t>
  </si>
  <si>
    <t>NSL Services</t>
  </si>
  <si>
    <t>Enforcement Services</t>
  </si>
  <si>
    <t>PH127</t>
  </si>
  <si>
    <t xml:space="preserve">Early Years New Delivery Model Brand Creation </t>
  </si>
  <si>
    <t>438 Marketing Ltd</t>
  </si>
  <si>
    <t>9SQN-2PH5XCE</t>
  </si>
  <si>
    <t>Structec (NW) Ltd</t>
  </si>
  <si>
    <t>PH128</t>
  </si>
  <si>
    <t>PSHE Secondary Schools Sessions- CSE/ Consent</t>
  </si>
  <si>
    <t>Tough Cookies</t>
  </si>
  <si>
    <t>PH129</t>
  </si>
  <si>
    <t>Emotional Health Resilence Workshops for 25 Schools</t>
  </si>
  <si>
    <t>IandD0031</t>
  </si>
  <si>
    <t>Vision Tameside - SFA Due Dilligence</t>
  </si>
  <si>
    <t>BDO LLP</t>
  </si>
  <si>
    <t>Provision of a Handyperson Service (minor adaptations)</t>
  </si>
  <si>
    <t>Adults100</t>
  </si>
  <si>
    <t>New Charter Building Company Ltd</t>
  </si>
  <si>
    <t>Adults101</t>
  </si>
  <si>
    <t>Community Recovery Service</t>
  </si>
  <si>
    <t>Healthier Futures CIC</t>
  </si>
  <si>
    <t>Parental Support Service</t>
  </si>
  <si>
    <t>Rehabilitation service</t>
  </si>
  <si>
    <t>Independent living</t>
  </si>
  <si>
    <t>Cleaning supplies</t>
  </si>
  <si>
    <t>Gym Equipment</t>
  </si>
  <si>
    <t>Insurance Broker Service</t>
  </si>
  <si>
    <t>Payment Solution</t>
  </si>
  <si>
    <t>Emergency Call Out Service</t>
  </si>
  <si>
    <t>Recruitment Service</t>
  </si>
  <si>
    <t>Fuel and Oils</t>
  </si>
  <si>
    <t>Catering products</t>
  </si>
  <si>
    <t>Pest control supplies</t>
  </si>
  <si>
    <t>Environmental Health Service</t>
  </si>
  <si>
    <t>Audio Visual supplies</t>
  </si>
  <si>
    <t>Statutory funeral function</t>
  </si>
  <si>
    <t>Wheeled Bin supplies</t>
  </si>
  <si>
    <t>Confidential Waste disposal</t>
  </si>
  <si>
    <t>Lease</t>
  </si>
  <si>
    <t>Advisory service</t>
  </si>
  <si>
    <t>Cash transit service</t>
  </si>
  <si>
    <t>Investment fund</t>
  </si>
  <si>
    <t>Office furniture supplies</t>
  </si>
  <si>
    <t>Recruitment (temp)</t>
  </si>
  <si>
    <t>Staff - health &amp; wellbeing</t>
  </si>
  <si>
    <t>Homelessness</t>
  </si>
  <si>
    <t>Christmas markets - cabins</t>
  </si>
  <si>
    <t>Tools &amp; Equipment</t>
  </si>
  <si>
    <t>Personal Hygiene Services/Supplies</t>
  </si>
  <si>
    <t>Waste Disposal</t>
  </si>
  <si>
    <t>Highway supplies</t>
  </si>
  <si>
    <t>PE equipment</t>
  </si>
  <si>
    <t>Stationery supplies</t>
  </si>
  <si>
    <t>Independent Advocacy Advice</t>
  </si>
  <si>
    <t>Sports service</t>
  </si>
  <si>
    <t>Advice and support service</t>
  </si>
  <si>
    <t>Community access service</t>
  </si>
  <si>
    <t>Weather Service</t>
  </si>
  <si>
    <t>Staff training</t>
  </si>
  <si>
    <t>IP02740R</t>
  </si>
  <si>
    <t>08408264</t>
  </si>
  <si>
    <t>03724243</t>
  </si>
  <si>
    <t>03360545</t>
  </si>
  <si>
    <t>04764232</t>
  </si>
  <si>
    <t>01990365</t>
  </si>
  <si>
    <t>IP20853R</t>
  </si>
  <si>
    <t>05266443</t>
  </si>
  <si>
    <t>02545535</t>
  </si>
  <si>
    <t>03747333</t>
  </si>
  <si>
    <t>01689856</t>
  </si>
  <si>
    <t>03350786</t>
  </si>
  <si>
    <t>02757365</t>
  </si>
  <si>
    <t>03147851</t>
  </si>
  <si>
    <t>07876075</t>
  </si>
  <si>
    <t>04947027</t>
  </si>
  <si>
    <t>02812012</t>
  </si>
  <si>
    <t>08747507</t>
  </si>
  <si>
    <t>02810353</t>
  </si>
  <si>
    <t>01683756</t>
  </si>
  <si>
    <t>04595339</t>
  </si>
  <si>
    <t>03634624</t>
  </si>
  <si>
    <t>IP14738R</t>
  </si>
  <si>
    <t>00284957</t>
  </si>
  <si>
    <t>01607961</t>
  </si>
  <si>
    <t>01758622</t>
  </si>
  <si>
    <t>02744787</t>
  </si>
  <si>
    <t>06773947</t>
  </si>
  <si>
    <t>06357982</t>
  </si>
  <si>
    <t>00517701</t>
  </si>
  <si>
    <t>01073463</t>
  </si>
  <si>
    <t>05445709</t>
  </si>
  <si>
    <t>05579385</t>
  </si>
  <si>
    <t>03790911</t>
  </si>
  <si>
    <t>05763279</t>
  </si>
  <si>
    <t>01148056</t>
  </si>
  <si>
    <t>02225727</t>
  </si>
  <si>
    <t>04180614</t>
  </si>
  <si>
    <t>054353348</t>
  </si>
  <si>
    <t>IP23607R</t>
  </si>
  <si>
    <t>01112562</t>
  </si>
  <si>
    <t>02905218</t>
  </si>
  <si>
    <t>00825315</t>
  </si>
  <si>
    <t>03487871</t>
  </si>
  <si>
    <t>08486751</t>
  </si>
  <si>
    <t>02423368</t>
  </si>
  <si>
    <t>01074874</t>
  </si>
  <si>
    <t>00758153</t>
  </si>
  <si>
    <t>00512907</t>
  </si>
  <si>
    <t>02512508</t>
  </si>
  <si>
    <t>04320403</t>
  </si>
  <si>
    <t>00550457</t>
  </si>
  <si>
    <t>01952719</t>
  </si>
  <si>
    <t>02560839</t>
  </si>
  <si>
    <t>03722113</t>
  </si>
  <si>
    <t>04616493</t>
  </si>
  <si>
    <t>IP18877R</t>
  </si>
  <si>
    <t>SC441634</t>
  </si>
  <si>
    <t>03807262</t>
  </si>
  <si>
    <t>04118167</t>
  </si>
  <si>
    <t>03241012</t>
  </si>
  <si>
    <t>02574815</t>
  </si>
  <si>
    <t>IP27440R</t>
  </si>
  <si>
    <t>02141256</t>
  </si>
  <si>
    <t>02751104</t>
  </si>
  <si>
    <t>04846829</t>
  </si>
  <si>
    <t>04461634</t>
  </si>
  <si>
    <t>05806197</t>
  </si>
  <si>
    <t>05292792</t>
  </si>
  <si>
    <t>05165301</t>
  </si>
  <si>
    <t>04499218</t>
  </si>
  <si>
    <t>00718441</t>
  </si>
  <si>
    <t>05537395</t>
  </si>
  <si>
    <t>05345125</t>
  </si>
  <si>
    <t>01829004</t>
  </si>
  <si>
    <t>04141235</t>
  </si>
  <si>
    <t>06634506</t>
  </si>
  <si>
    <t>03910788</t>
  </si>
  <si>
    <t>00368792</t>
  </si>
  <si>
    <t>01099806</t>
  </si>
  <si>
    <t>04680673</t>
  </si>
  <si>
    <t>07195694</t>
  </si>
  <si>
    <t>06504010</t>
  </si>
  <si>
    <t>04014602</t>
  </si>
  <si>
    <t>07712656</t>
  </si>
  <si>
    <t>00169844</t>
  </si>
  <si>
    <t>00751104</t>
  </si>
  <si>
    <t>03112191</t>
  </si>
  <si>
    <t>02975144</t>
  </si>
  <si>
    <t>07471025</t>
  </si>
  <si>
    <t>04598002</t>
  </si>
  <si>
    <t>02150950</t>
  </si>
  <si>
    <t>06951301</t>
  </si>
  <si>
    <t>04369949</t>
  </si>
  <si>
    <t>IP27662R</t>
  </si>
  <si>
    <t>05275229</t>
  </si>
  <si>
    <t>02446362</t>
  </si>
  <si>
    <t>02775618</t>
  </si>
  <si>
    <t>02071750</t>
  </si>
  <si>
    <t>06433249</t>
  </si>
  <si>
    <t>04126558</t>
  </si>
  <si>
    <t>05056710</t>
  </si>
  <si>
    <t>06996880</t>
  </si>
  <si>
    <t xml:space="preserve">01626869 </t>
  </si>
  <si>
    <t>05384799/0770813</t>
  </si>
  <si>
    <t>03179671/0499239/1269836</t>
  </si>
  <si>
    <t>03860781</t>
  </si>
  <si>
    <t>02563094</t>
  </si>
  <si>
    <t>04014556</t>
  </si>
  <si>
    <t>06244860</t>
  </si>
  <si>
    <t>03156103</t>
  </si>
  <si>
    <t>05241249</t>
  </si>
  <si>
    <t>07629328</t>
  </si>
  <si>
    <t>05071202</t>
  </si>
  <si>
    <t>02644862</t>
  </si>
  <si>
    <t>00469301</t>
  </si>
  <si>
    <t>00711127</t>
  </si>
  <si>
    <t>04021852</t>
  </si>
  <si>
    <t>05676420</t>
  </si>
  <si>
    <t>04615764</t>
  </si>
  <si>
    <t>05510758</t>
  </si>
  <si>
    <t>05502327</t>
  </si>
  <si>
    <t>02302696</t>
  </si>
  <si>
    <t>01046402</t>
  </si>
  <si>
    <t>06340472</t>
  </si>
  <si>
    <t>00519500</t>
  </si>
  <si>
    <t>06232449</t>
  </si>
  <si>
    <t>03513906</t>
  </si>
  <si>
    <t>03189363</t>
  </si>
  <si>
    <t>03378216</t>
  </si>
  <si>
    <t>02899314</t>
  </si>
  <si>
    <t>05584516</t>
  </si>
  <si>
    <t>06023590</t>
  </si>
  <si>
    <t>00793558</t>
  </si>
  <si>
    <t>02166697</t>
  </si>
  <si>
    <t>01487125</t>
  </si>
  <si>
    <t>03052439</t>
  </si>
  <si>
    <t>02807934</t>
  </si>
  <si>
    <t>02070573</t>
  </si>
  <si>
    <t>05736947</t>
  </si>
  <si>
    <t>EGIS6</t>
  </si>
  <si>
    <t>Japanese Knotweed Treatment</t>
  </si>
  <si>
    <t xml:space="preserve">Herbicidal Treatment </t>
  </si>
  <si>
    <t>LK Pollution Response Ltd</t>
  </si>
  <si>
    <t>05730727</t>
  </si>
  <si>
    <t>Hughes Brothers Building &amp; Joinery Ltd</t>
  </si>
  <si>
    <t>9SQN-2PH5XCF</t>
  </si>
  <si>
    <t>An Incomplete Book</t>
  </si>
  <si>
    <t>Music in Mind</t>
  </si>
  <si>
    <t>Ashton Old Baths Security and Cleaning</t>
  </si>
  <si>
    <t>LAND00034</t>
  </si>
  <si>
    <t xml:space="preserve">To provide security and cleaning services at Ashton Old Baths </t>
  </si>
  <si>
    <t>Ashton Pioneer Homes</t>
  </si>
  <si>
    <t>OGC- EA16</t>
  </si>
  <si>
    <t>XMA (Previously Viglen)</t>
  </si>
  <si>
    <t>Call Credit Ltd (previously Coactiva)</t>
  </si>
  <si>
    <t>Contracts Register 2016/17 Q1</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</si>
</sst>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d\-mmm\-yyyy"/>
    <numFmt numFmtId="166" formatCode="&quot;£&quot;#,##0.00"/>
    <numFmt numFmtId="167" formatCode="dd\-mmm\-yyyy"/>
    <numFmt numFmtId="168" formatCode="[$-809]d\ mmmm\ yyyy;@"/>
    <numFmt numFmtId="169" formatCode="&quot;£&quot;#,##0.00;[Red]&quot;£&quot;#,##0.00"/>
    <numFmt numFmtId="170" formatCode="_-* #,##0_-;\-* #,##0_-;_-* &quot;-&quot;??_-;_-@_-"/>
    <numFmt numFmtId="171" formatCode="_(* #,##0.00_);_(* \(#,##0.00\);_(* &quot;-&quot;??_);_(@_)"/>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9"/>
      <color indexed="18"/>
      <name val="Arial"/>
      <family val="2"/>
    </font>
    <font>
      <b/>
      <sz val="10"/>
      <color indexed="18"/>
      <name val="Arial"/>
      <family val="2"/>
    </font>
    <font>
      <sz val="11"/>
      <name val="Arial"/>
      <family val="2"/>
    </font>
    <font>
      <b/>
      <sz val="11"/>
      <name val="Arial"/>
      <family val="2"/>
    </font>
    <font>
      <sz val="11"/>
      <color indexed="8"/>
      <name val="Arial"/>
      <family val="2"/>
    </font>
    <font>
      <sz val="11"/>
      <color indexed="10"/>
      <name val="Arial"/>
      <family val="2"/>
    </font>
    <font>
      <sz val="8"/>
      <color indexed="81"/>
      <name val="Tahoma"/>
      <family val="2"/>
    </font>
    <font>
      <b/>
      <sz val="8"/>
      <color indexed="81"/>
      <name val="Tahoma"/>
      <family val="2"/>
    </font>
    <font>
      <b/>
      <sz val="11"/>
      <color indexed="81"/>
      <name val="Tahoma"/>
      <family val="2"/>
    </font>
    <font>
      <sz val="11"/>
      <color indexed="81"/>
      <name val="Tahoma"/>
      <family val="2"/>
    </font>
    <font>
      <b/>
      <sz val="14"/>
      <color indexed="81"/>
      <name val="Tahoma"/>
      <family val="2"/>
    </font>
    <font>
      <sz val="16"/>
      <color indexed="81"/>
      <name val="Tahoma"/>
      <family val="2"/>
    </font>
    <font>
      <b/>
      <sz val="16"/>
      <name val="Arial"/>
      <family val="2"/>
    </font>
    <font>
      <sz val="16"/>
      <name val="Arial"/>
      <family val="2"/>
    </font>
    <font>
      <b/>
      <u/>
      <sz val="16"/>
      <name val="Arial"/>
      <family val="2"/>
    </font>
    <font>
      <sz val="10"/>
      <color indexed="81"/>
      <name val="Tahoma"/>
      <family val="2"/>
    </font>
    <font>
      <b/>
      <sz val="10"/>
      <color indexed="81"/>
      <name val="Tahoma"/>
      <family val="2"/>
    </font>
    <font>
      <sz val="11"/>
      <color theme="1"/>
      <name val="Calibri"/>
      <family val="2"/>
      <scheme val="minor"/>
    </font>
    <font>
      <u/>
      <sz val="11"/>
      <color theme="10"/>
      <name val="Calibri"/>
      <family val="2"/>
    </font>
    <font>
      <sz val="11"/>
      <name val="Calibri"/>
      <family val="2"/>
      <scheme val="minor"/>
    </font>
    <font>
      <sz val="10"/>
      <name val="Arial"/>
      <family val="2"/>
    </font>
    <font>
      <b/>
      <sz val="11"/>
      <color indexed="8"/>
      <name val="Arial"/>
      <family val="2"/>
    </font>
    <font>
      <sz val="8"/>
      <name val="Calibri"/>
      <family val="2"/>
      <scheme val="minor"/>
    </font>
    <font>
      <sz val="8"/>
      <name val="Arial"/>
      <family val="2"/>
    </font>
    <font>
      <sz val="8"/>
      <color theme="1"/>
      <name val="Calibri"/>
      <family val="2"/>
      <scheme val="minor"/>
    </font>
    <font>
      <b/>
      <sz val="8"/>
      <name val="Calibri"/>
      <family val="2"/>
      <scheme val="minor"/>
    </font>
    <font>
      <u/>
      <sz val="10"/>
      <color indexed="12"/>
      <name val="Arial"/>
      <family val="2"/>
    </font>
    <font>
      <sz val="11"/>
      <color indexed="8"/>
      <name val="Calibri"/>
      <family val="2"/>
    </font>
    <font>
      <sz val="11"/>
      <color rgb="FFFF0000"/>
      <name val="Arial"/>
      <family val="2"/>
    </font>
    <font>
      <u/>
      <sz val="10"/>
      <color indexed="12"/>
      <name val="Arial"/>
      <family val="2"/>
    </font>
    <font>
      <sz val="11"/>
      <color rgb="FF000000"/>
      <name val="Arial"/>
      <family val="2"/>
    </font>
    <font>
      <u/>
      <sz val="11"/>
      <color theme="10"/>
      <name val="Calibri"/>
      <family val="2"/>
      <scheme val="minor"/>
    </font>
    <font>
      <sz val="10"/>
      <name val="Arial"/>
      <family val="2"/>
    </font>
    <font>
      <b/>
      <u/>
      <sz val="20"/>
      <name val="Arial"/>
      <family val="2"/>
    </font>
    <font>
      <sz val="11"/>
      <color theme="1"/>
      <name val="Arial"/>
      <family val="2"/>
    </font>
    <font>
      <b/>
      <sz val="12"/>
      <name val="Arial"/>
      <family val="2"/>
    </font>
    <font>
      <sz val="12"/>
      <color theme="1"/>
      <name val="Arial"/>
      <family val="2"/>
    </font>
    <font>
      <sz val="11"/>
      <name val="Marlett"/>
      <charset val="2"/>
    </font>
    <font>
      <b/>
      <sz val="11"/>
      <color rgb="FF00B050"/>
      <name val="Arial"/>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medium">
        <color indexed="23"/>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s>
  <cellStyleXfs count="61820">
    <xf numFmtId="0" fontId="0" fillId="0" borderId="0"/>
    <xf numFmtId="0" fontId="78" fillId="0" borderId="0"/>
    <xf numFmtId="0" fontId="58" fillId="0" borderId="0"/>
    <xf numFmtId="0" fontId="78"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5" fillId="0" borderId="0"/>
    <xf numFmtId="0" fontId="79" fillId="0" borderId="0" applyNumberFormat="0" applyFill="0" applyBorder="0" applyAlignment="0" applyProtection="0">
      <alignment vertical="top"/>
      <protection locked="0"/>
    </xf>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1" fillId="0" borderId="0"/>
    <xf numFmtId="43" fontId="51" fillId="0" borderId="0" applyFont="0" applyFill="0" applyBorder="0" applyAlignment="0" applyProtection="0"/>
    <xf numFmtId="0" fontId="87" fillId="0" borderId="0" applyNumberFormat="0" applyFill="0" applyBorder="0" applyAlignment="0" applyProtection="0">
      <alignment vertical="top"/>
      <protection locked="0"/>
    </xf>
    <xf numFmtId="0" fontId="51" fillId="0" borderId="0"/>
    <xf numFmtId="0" fontId="58" fillId="0" borderId="0"/>
    <xf numFmtId="0" fontId="51" fillId="0" borderId="0"/>
    <xf numFmtId="9" fontId="51" fillId="0" borderId="0" applyFont="0" applyFill="0" applyBorder="0" applyAlignment="0" applyProtection="0"/>
    <xf numFmtId="43" fontId="58"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8" fillId="0" borderId="0"/>
    <xf numFmtId="0" fontId="58" fillId="0" borderId="0"/>
    <xf numFmtId="0" fontId="5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8" fillId="0" borderId="0"/>
    <xf numFmtId="0" fontId="50" fillId="0" borderId="0"/>
    <xf numFmtId="0" fontId="50" fillId="0" borderId="0"/>
    <xf numFmtId="0" fontId="50" fillId="0" borderId="0"/>
    <xf numFmtId="0" fontId="50" fillId="0" borderId="0"/>
    <xf numFmtId="0" fontId="58" fillId="0" borderId="0"/>
    <xf numFmtId="0" fontId="49" fillId="0" borderId="0"/>
    <xf numFmtId="43" fontId="88" fillId="0" borderId="0" applyFont="0" applyFill="0" applyBorder="0" applyAlignment="0" applyProtection="0"/>
    <xf numFmtId="0" fontId="49" fillId="0" borderId="0"/>
    <xf numFmtId="0" fontId="49" fillId="0" borderId="0"/>
    <xf numFmtId="9" fontId="8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44" fontId="58"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0" fillId="0" borderId="0" applyNumberFormat="0" applyFill="0" applyBorder="0" applyAlignment="0" applyProtection="0">
      <alignment vertical="top"/>
      <protection locked="0"/>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7" fillId="0" borderId="0" applyNumberFormat="0" applyFill="0" applyBorder="0" applyAlignment="0" applyProtection="0">
      <alignment vertical="top"/>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71" fontId="32" fillId="0" borderId="0" applyFont="0" applyFill="0" applyBorder="0" applyAlignment="0" applyProtection="0"/>
    <xf numFmtId="0" fontId="92" fillId="0" borderId="0" applyNumberFormat="0" applyFill="0" applyBorder="0" applyAlignment="0" applyProtection="0"/>
    <xf numFmtId="0" fontId="32" fillId="0" borderId="0"/>
    <xf numFmtId="43" fontId="32" fillId="0" borderId="0" applyFont="0" applyFill="0" applyBorder="0" applyAlignment="0" applyProtection="0"/>
    <xf numFmtId="9" fontId="58"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93"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0" fontId="19" fillId="0" borderId="0"/>
    <xf numFmtId="0" fontId="19" fillId="0" borderId="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3" fontId="88"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88" fillId="0" borderId="0" applyFont="0" applyFill="0" applyBorder="0" applyAlignment="0" applyProtection="0"/>
    <xf numFmtId="0" fontId="14" fillId="0" borderId="0"/>
    <xf numFmtId="43" fontId="14" fillId="0" borderId="0" applyFont="0" applyFill="0" applyBorder="0" applyAlignment="0" applyProtection="0"/>
    <xf numFmtId="171"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71"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8" fillId="0" borderId="0" applyFont="0" applyFill="0" applyBorder="0" applyAlignment="0" applyProtection="0"/>
    <xf numFmtId="171"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97"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391">
    <xf numFmtId="0" fontId="0" fillId="0" borderId="0" xfId="0"/>
    <xf numFmtId="0" fontId="0" fillId="0" borderId="0" xfId="0" applyAlignment="1">
      <alignment horizontal="center"/>
    </xf>
    <xf numFmtId="0" fontId="0" fillId="0" borderId="1" xfId="0" applyBorder="1" applyAlignment="1">
      <alignment horizontal="center" vertical="center" wrapText="1"/>
    </xf>
    <xf numFmtId="0" fontId="60" fillId="0" borderId="1" xfId="0" applyFont="1" applyBorder="1" applyAlignment="1">
      <alignment horizontal="center" vertical="center" wrapText="1"/>
    </xf>
    <xf numFmtId="0" fontId="0" fillId="0" borderId="1" xfId="0" applyBorder="1" applyAlignment="1">
      <alignment horizontal="center" vertical="center"/>
    </xf>
    <xf numFmtId="14" fontId="0" fillId="0" borderId="0" xfId="0" applyNumberFormat="1"/>
    <xf numFmtId="0" fontId="61" fillId="0" borderId="2" xfId="0" applyFont="1" applyFill="1" applyBorder="1" applyAlignment="1">
      <alignment wrapText="1"/>
    </xf>
    <xf numFmtId="0" fontId="61" fillId="0" borderId="2" xfId="0" applyFont="1" applyFill="1" applyBorder="1" applyAlignment="1"/>
    <xf numFmtId="0" fontId="0" fillId="0" borderId="3" xfId="0" applyFill="1" applyBorder="1"/>
    <xf numFmtId="20" fontId="0" fillId="0" borderId="0" xfId="0" applyNumberFormat="1"/>
    <xf numFmtId="0" fontId="0" fillId="0" borderId="0" xfId="0" quotePrefix="1"/>
    <xf numFmtId="8" fontId="0" fillId="0" borderId="0" xfId="0" applyNumberFormat="1"/>
    <xf numFmtId="14" fontId="0" fillId="0" borderId="3" xfId="0" applyNumberFormat="1" applyFill="1" applyBorder="1"/>
    <xf numFmtId="20" fontId="0" fillId="0" borderId="3" xfId="0" applyNumberFormat="1" applyFill="1" applyBorder="1"/>
    <xf numFmtId="0" fontId="0" fillId="0" borderId="3" xfId="0" quotePrefix="1" applyFill="1" applyBorder="1"/>
    <xf numFmtId="0" fontId="0" fillId="0" borderId="0" xfId="0" applyAlignment="1">
      <alignment wrapText="1"/>
    </xf>
    <xf numFmtId="0" fontId="62" fillId="0" borderId="2" xfId="0" applyFont="1" applyFill="1" applyBorder="1" applyAlignment="1">
      <alignment wrapText="1"/>
    </xf>
    <xf numFmtId="0" fontId="62" fillId="0" borderId="2" xfId="0" applyFont="1" applyFill="1" applyBorder="1" applyAlignment="1"/>
    <xf numFmtId="8" fontId="0" fillId="0" borderId="3" xfId="0" applyNumberFormat="1" applyFill="1" applyBorder="1"/>
    <xf numFmtId="0" fontId="59" fillId="0" borderId="0" xfId="0" applyFont="1"/>
    <xf numFmtId="0" fontId="0" fillId="0" borderId="1" xfId="0" applyBorder="1"/>
    <xf numFmtId="0" fontId="59" fillId="0" borderId="1" xfId="0" applyFont="1" applyBorder="1" applyAlignment="1">
      <alignment horizontal="center"/>
    </xf>
    <xf numFmtId="0" fontId="0" fillId="0" borderId="1" xfId="0" applyBorder="1" applyAlignment="1">
      <alignment horizontal="center"/>
    </xf>
    <xf numFmtId="0" fontId="60" fillId="0" borderId="1" xfId="0" applyFont="1" applyBorder="1" applyAlignment="1">
      <alignment horizontal="left" vertical="top" wrapText="1"/>
    </xf>
    <xf numFmtId="0" fontId="60" fillId="0" borderId="1" xfId="0" applyFont="1" applyBorder="1" applyAlignment="1">
      <alignment horizontal="left" vertical="center" wrapText="1"/>
    </xf>
    <xf numFmtId="14" fontId="0" fillId="0" borderId="1" xfId="0" applyNumberFormat="1" applyBorder="1" applyAlignment="1">
      <alignment horizontal="center" vertical="center" wrapText="1"/>
    </xf>
    <xf numFmtId="0" fontId="60" fillId="0" borderId="1" xfId="0" applyFont="1" applyBorder="1" applyAlignment="1">
      <alignment horizontal="left" vertical="center"/>
    </xf>
    <xf numFmtId="0" fontId="60" fillId="0" borderId="1" xfId="0" applyFont="1" applyFill="1" applyBorder="1" applyAlignment="1">
      <alignment horizontal="left" vertical="center"/>
    </xf>
    <xf numFmtId="17" fontId="0" fillId="0" borderId="1" xfId="0" applyNumberFormat="1" applyBorder="1" applyAlignment="1">
      <alignment horizontal="center" vertical="center"/>
    </xf>
    <xf numFmtId="0" fontId="60" fillId="0" borderId="1" xfId="0" applyFont="1" applyFill="1" applyBorder="1" applyAlignment="1">
      <alignment horizontal="left" vertical="center" wrapText="1"/>
    </xf>
    <xf numFmtId="14" fontId="0" fillId="0" borderId="1" xfId="0" applyNumberFormat="1" applyBorder="1" applyAlignment="1">
      <alignment horizontal="center" vertical="center"/>
    </xf>
    <xf numFmtId="0" fontId="60" fillId="0" borderId="1" xfId="0" applyFont="1" applyBorder="1" applyAlignment="1">
      <alignment vertical="center"/>
    </xf>
    <xf numFmtId="0" fontId="0" fillId="0" borderId="1" xfId="0" applyBorder="1" applyAlignment="1">
      <alignment vertical="center"/>
    </xf>
    <xf numFmtId="0" fontId="60" fillId="0" borderId="1" xfId="0" applyFont="1" applyBorder="1" applyAlignment="1">
      <alignment vertical="center" wrapText="1"/>
    </xf>
    <xf numFmtId="0" fontId="0" fillId="0" borderId="1" xfId="0" applyBorder="1" applyAlignment="1"/>
    <xf numFmtId="0" fontId="60" fillId="0" borderId="1" xfId="0" applyFont="1" applyFill="1" applyBorder="1" applyAlignment="1">
      <alignment horizontal="left" vertical="top" wrapText="1"/>
    </xf>
    <xf numFmtId="0" fontId="0" fillId="0" borderId="1" xfId="0" applyBorder="1" applyAlignment="1">
      <alignment vertical="center" wrapText="1"/>
    </xf>
    <xf numFmtId="6" fontId="0" fillId="0" borderId="1" xfId="0" applyNumberFormat="1" applyBorder="1" applyAlignment="1">
      <alignment horizontal="left" vertical="center" wrapText="1"/>
    </xf>
    <xf numFmtId="0" fontId="60" fillId="2" borderId="1" xfId="0" applyFont="1" applyFill="1" applyBorder="1" applyAlignment="1">
      <alignment vertical="center"/>
    </xf>
    <xf numFmtId="0" fontId="60" fillId="0" borderId="1" xfId="0" applyFont="1" applyBorder="1" applyAlignment="1">
      <alignment horizontal="center" wrapText="1"/>
    </xf>
    <xf numFmtId="0" fontId="59" fillId="0" borderId="0" xfId="0" applyFont="1" applyAlignment="1">
      <alignment horizontal="left"/>
    </xf>
    <xf numFmtId="0" fontId="63" fillId="0" borderId="0" xfId="0" applyFont="1" applyAlignment="1">
      <alignment horizontal="center" vertical="center" wrapText="1"/>
    </xf>
    <xf numFmtId="0" fontId="63" fillId="0" borderId="0" xfId="0" applyFont="1" applyFill="1" applyAlignment="1">
      <alignment horizontal="center" vertical="center" wrapText="1"/>
    </xf>
    <xf numFmtId="0" fontId="63" fillId="0" borderId="0" xfId="0" applyFont="1" applyBorder="1" applyAlignment="1">
      <alignment horizontal="center" vertical="center" wrapText="1"/>
    </xf>
    <xf numFmtId="0" fontId="63" fillId="0" borderId="0" xfId="0" applyFont="1" applyFill="1"/>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164" fontId="63" fillId="0" borderId="0" xfId="0" applyNumberFormat="1" applyFont="1" applyFill="1" applyBorder="1" applyAlignment="1" applyProtection="1">
      <alignment horizontal="center" vertical="center" wrapText="1"/>
      <protection locked="0"/>
    </xf>
    <xf numFmtId="0" fontId="63" fillId="0" borderId="0" xfId="0" applyFont="1" applyFill="1" applyAlignment="1">
      <alignment horizontal="center" vertical="center"/>
    </xf>
    <xf numFmtId="165" fontId="63" fillId="0" borderId="0" xfId="0" applyNumberFormat="1" applyFont="1" applyFill="1" applyAlignment="1">
      <alignment horizontal="center" vertical="center" wrapText="1"/>
    </xf>
    <xf numFmtId="0" fontId="63" fillId="0" borderId="0" xfId="0" applyNumberFormat="1" applyFont="1" applyFill="1" applyAlignment="1">
      <alignment horizontal="center" vertical="center" wrapText="1"/>
    </xf>
    <xf numFmtId="164" fontId="63" fillId="0" borderId="0" xfId="0" applyNumberFormat="1" applyFont="1" applyFill="1" applyAlignment="1">
      <alignment horizontal="center" vertical="center" wrapText="1"/>
    </xf>
    <xf numFmtId="0" fontId="63" fillId="0" borderId="0" xfId="0" applyFont="1" applyFill="1" applyBorder="1"/>
    <xf numFmtId="6" fontId="63" fillId="0" borderId="1" xfId="0" applyNumberFormat="1" applyFont="1" applyFill="1" applyBorder="1" applyAlignment="1" applyProtection="1">
      <alignment horizontal="center" vertical="center" wrapText="1"/>
      <protection locked="0"/>
    </xf>
    <xf numFmtId="165" fontId="63"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164" fontId="63" fillId="0" borderId="1" xfId="0" applyNumberFormat="1" applyFont="1" applyFill="1" applyBorder="1" applyAlignment="1" applyProtection="1">
      <alignment horizontal="center" vertical="center"/>
      <protection locked="0"/>
    </xf>
    <xf numFmtId="0" fontId="63" fillId="0" borderId="1" xfId="0" applyFont="1" applyFill="1" applyBorder="1" applyAlignment="1">
      <alignment horizontal="center" vertical="center" wrapText="1"/>
    </xf>
    <xf numFmtId="165" fontId="63" fillId="0" borderId="1" xfId="0" applyNumberFormat="1" applyFont="1" applyFill="1" applyBorder="1" applyAlignment="1">
      <alignment horizontal="center" vertical="center"/>
    </xf>
    <xf numFmtId="166" fontId="63" fillId="0" borderId="1" xfId="0" applyNumberFormat="1" applyFont="1" applyFill="1" applyBorder="1" applyAlignment="1">
      <alignment horizontal="center" vertical="center"/>
    </xf>
    <xf numFmtId="0" fontId="63" fillId="0" borderId="1" xfId="0" applyFont="1" applyFill="1" applyBorder="1" applyAlignment="1" applyProtection="1">
      <alignment horizontal="center" vertical="center"/>
    </xf>
    <xf numFmtId="0" fontId="64" fillId="0" borderId="1" xfId="0" applyFont="1" applyFill="1" applyBorder="1" applyAlignment="1">
      <alignment horizontal="center" vertical="center"/>
    </xf>
    <xf numFmtId="164" fontId="63" fillId="0" borderId="1" xfId="0" applyNumberFormat="1" applyFont="1" applyFill="1" applyBorder="1" applyAlignment="1" applyProtection="1">
      <alignment horizontal="center" vertical="center"/>
    </xf>
    <xf numFmtId="0" fontId="63" fillId="0" borderId="1" xfId="0" applyNumberFormat="1" applyFont="1" applyFill="1" applyBorder="1" applyAlignment="1" applyProtection="1">
      <alignment horizontal="center" vertical="center"/>
    </xf>
    <xf numFmtId="0" fontId="64"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165" fontId="65"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lignment horizontal="center" vertical="center"/>
    </xf>
    <xf numFmtId="0" fontId="63" fillId="0" borderId="1" xfId="0" applyFont="1" applyFill="1" applyBorder="1" applyAlignment="1" applyProtection="1">
      <alignment horizontal="center" vertical="center" wrapText="1"/>
    </xf>
    <xf numFmtId="0" fontId="63" fillId="0" borderId="1" xfId="0" applyFont="1" applyFill="1" applyBorder="1"/>
    <xf numFmtId="164" fontId="63" fillId="0" borderId="4" xfId="0" applyNumberFormat="1" applyFont="1" applyFill="1" applyBorder="1" applyAlignment="1" applyProtection="1">
      <alignment horizontal="center" vertical="center" wrapText="1"/>
      <protection locked="0"/>
    </xf>
    <xf numFmtId="6" fontId="63" fillId="0" borderId="1" xfId="0" applyNumberFormat="1" applyFont="1" applyFill="1" applyBorder="1" applyAlignment="1">
      <alignment horizontal="center" vertical="center" wrapText="1"/>
    </xf>
    <xf numFmtId="165" fontId="63" fillId="0" borderId="1" xfId="0" applyNumberFormat="1" applyFont="1" applyFill="1" applyBorder="1" applyAlignment="1" applyProtection="1">
      <alignment horizontal="center" vertical="center" wrapText="1"/>
    </xf>
    <xf numFmtId="16" fontId="63" fillId="0" borderId="1" xfId="0" applyNumberFormat="1" applyFont="1" applyFill="1" applyBorder="1" applyAlignment="1">
      <alignment horizontal="center" vertical="center" wrapText="1"/>
    </xf>
    <xf numFmtId="166"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lignment horizontal="center" vertical="center"/>
    </xf>
    <xf numFmtId="6" fontId="63" fillId="0" borderId="1" xfId="0" applyNumberFormat="1" applyFont="1" applyFill="1" applyBorder="1" applyAlignment="1">
      <alignment horizontal="center" vertical="center"/>
    </xf>
    <xf numFmtId="0" fontId="63" fillId="0" borderId="1" xfId="0" applyFont="1" applyFill="1" applyBorder="1" applyAlignment="1" applyProtection="1">
      <alignment vertical="center" wrapText="1"/>
      <protection locked="0"/>
    </xf>
    <xf numFmtId="168" fontId="63" fillId="0" borderId="1" xfId="0" applyNumberFormat="1" applyFont="1" applyFill="1" applyBorder="1" applyAlignment="1" applyProtection="1">
      <alignment horizontal="center" vertical="center" wrapText="1"/>
      <protection locked="0"/>
    </xf>
    <xf numFmtId="15" fontId="63" fillId="0" borderId="1" xfId="0" applyNumberFormat="1" applyFont="1" applyFill="1" applyBorder="1" applyAlignment="1" applyProtection="1">
      <alignment horizontal="center" vertical="center" wrapText="1"/>
      <protection locked="0"/>
    </xf>
    <xf numFmtId="164" fontId="63" fillId="0" borderId="6" xfId="0" applyNumberFormat="1" applyFont="1" applyFill="1" applyBorder="1" applyAlignment="1">
      <alignment horizontal="center" vertical="center" wrapText="1"/>
    </xf>
    <xf numFmtId="164" fontId="63" fillId="0" borderId="0" xfId="0" applyNumberFormat="1" applyFont="1" applyFill="1" applyBorder="1" applyAlignment="1" applyProtection="1">
      <alignment horizontal="center" vertical="center"/>
      <protection locked="0"/>
    </xf>
    <xf numFmtId="165" fontId="60" fillId="0" borderId="1" xfId="0" applyNumberFormat="1" applyFont="1" applyFill="1" applyBorder="1" applyAlignment="1" applyProtection="1">
      <alignment horizontal="center" vertical="center" wrapText="1"/>
      <protection locked="0"/>
    </xf>
    <xf numFmtId="0" fontId="63" fillId="3" borderId="0" xfId="0" applyFont="1" applyFill="1" applyBorder="1" applyAlignment="1">
      <alignment horizontal="center" vertical="center"/>
    </xf>
    <xf numFmtId="0" fontId="63" fillId="0" borderId="10" xfId="0" applyFont="1" applyFill="1" applyBorder="1" applyAlignment="1">
      <alignment horizontal="center" vertical="center"/>
    </xf>
    <xf numFmtId="0" fontId="63" fillId="0" borderId="1" xfId="0" applyFont="1" applyFill="1" applyBorder="1" applyAlignment="1">
      <alignment horizontal="left" vertical="center" wrapText="1"/>
    </xf>
    <xf numFmtId="0" fontId="63" fillId="0" borderId="4" xfId="0" applyFont="1" applyFill="1" applyBorder="1" applyAlignment="1">
      <alignment horizontal="center" vertical="center" wrapText="1"/>
    </xf>
    <xf numFmtId="166" fontId="63" fillId="0" borderId="1" xfId="0" applyNumberFormat="1" applyFont="1" applyFill="1" applyBorder="1" applyAlignment="1">
      <alignment horizontal="center" vertical="center" wrapText="1"/>
    </xf>
    <xf numFmtId="8" fontId="63" fillId="0" borderId="1" xfId="0" applyNumberFormat="1" applyFont="1" applyFill="1" applyBorder="1" applyAlignment="1">
      <alignment horizontal="center" vertical="center"/>
    </xf>
    <xf numFmtId="0" fontId="66" fillId="0" borderId="0" xfId="0" applyFont="1" applyFill="1" applyBorder="1" applyAlignment="1">
      <alignment horizontal="center" vertical="center"/>
    </xf>
    <xf numFmtId="167" fontId="63" fillId="0" borderId="1" xfId="0" applyNumberFormat="1" applyFont="1" applyFill="1" applyBorder="1" applyAlignment="1">
      <alignment horizontal="center" vertical="center" wrapText="1"/>
    </xf>
    <xf numFmtId="2" fontId="63" fillId="0" borderId="1" xfId="0" applyNumberFormat="1" applyFont="1" applyFill="1" applyBorder="1" applyAlignment="1">
      <alignment horizontal="center" vertical="center" wrapText="1"/>
    </xf>
    <xf numFmtId="15" fontId="63" fillId="0" borderId="1" xfId="0" applyNumberFormat="1" applyFont="1" applyFill="1" applyBorder="1" applyAlignment="1">
      <alignment horizontal="center" vertical="center"/>
    </xf>
    <xf numFmtId="14" fontId="73" fillId="0" borderId="0" xfId="0" applyNumberFormat="1" applyFont="1" applyFill="1" applyAlignment="1">
      <alignment horizontal="center" vertical="center" wrapText="1"/>
    </xf>
    <xf numFmtId="0" fontId="63" fillId="3" borderId="0" xfId="0" applyFont="1" applyFill="1" applyBorder="1" applyAlignment="1">
      <alignment horizontal="center" vertical="center" wrapText="1"/>
    </xf>
    <xf numFmtId="0" fontId="63" fillId="3" borderId="1" xfId="0" applyFont="1" applyFill="1" applyBorder="1" applyAlignment="1" applyProtection="1">
      <alignment horizontal="center" vertical="center" wrapText="1"/>
      <protection locked="0"/>
    </xf>
    <xf numFmtId="0" fontId="63" fillId="3" borderId="1" xfId="0" applyFont="1" applyFill="1" applyBorder="1" applyAlignment="1">
      <alignment horizontal="center" vertical="center" wrapText="1"/>
    </xf>
    <xf numFmtId="0" fontId="63" fillId="3" borderId="1" xfId="0" applyFont="1" applyFill="1" applyBorder="1" applyAlignment="1">
      <alignment horizontal="center" vertical="center"/>
    </xf>
    <xf numFmtId="0" fontId="63" fillId="4" borderId="0" xfId="0" applyFont="1" applyFill="1" applyBorder="1" applyAlignment="1">
      <alignment horizontal="center" vertical="center" wrapText="1"/>
    </xf>
    <xf numFmtId="14" fontId="63" fillId="0" borderId="1" xfId="0" applyNumberFormat="1" applyFont="1" applyFill="1" applyBorder="1" applyAlignment="1" applyProtection="1">
      <alignment horizontal="center" vertical="center" wrapText="1"/>
      <protection locked="0"/>
    </xf>
    <xf numFmtId="0" fontId="65" fillId="0" borderId="1" xfId="1" applyFont="1" applyFill="1" applyBorder="1" applyAlignment="1">
      <alignment horizontal="center" vertical="center" wrapText="1"/>
    </xf>
    <xf numFmtId="0" fontId="63" fillId="4"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0" fillId="0" borderId="0" xfId="0" applyFill="1"/>
    <xf numFmtId="165" fontId="63" fillId="0" borderId="0" xfId="0" applyNumberFormat="1" applyFont="1" applyFill="1" applyBorder="1" applyAlignment="1">
      <alignment horizontal="center" vertical="center" wrapText="1"/>
    </xf>
    <xf numFmtId="0" fontId="63" fillId="0" borderId="0" xfId="0" applyNumberFormat="1" applyFont="1" applyFill="1" applyBorder="1" applyAlignment="1">
      <alignment horizontal="center" vertical="center" wrapText="1"/>
    </xf>
    <xf numFmtId="164" fontId="63" fillId="0" borderId="0" xfId="0" applyNumberFormat="1" applyFont="1" applyFill="1" applyBorder="1" applyAlignment="1">
      <alignment horizontal="center" vertical="center" wrapText="1"/>
    </xf>
    <xf numFmtId="0" fontId="74" fillId="0" borderId="0" xfId="0" applyFont="1" applyFill="1" applyAlignment="1">
      <alignment horizontal="center" vertical="center" wrapText="1"/>
    </xf>
    <xf numFmtId="0" fontId="75" fillId="0" borderId="0" xfId="0" applyFont="1" applyFill="1"/>
    <xf numFmtId="0" fontId="63" fillId="0" borderId="0" xfId="0" applyFont="1" applyFill="1" applyBorder="1" applyAlignment="1">
      <alignment horizontal="left" vertical="top"/>
    </xf>
    <xf numFmtId="165" fontId="63" fillId="0" borderId="0" xfId="0" applyNumberFormat="1" applyFont="1" applyFill="1" applyBorder="1"/>
    <xf numFmtId="0" fontId="63" fillId="0" borderId="0" xfId="0" applyNumberFormat="1" applyFont="1" applyFill="1" applyBorder="1" applyAlignment="1">
      <alignment horizontal="center"/>
    </xf>
    <xf numFmtId="164" fontId="63" fillId="0" borderId="0" xfId="0" applyNumberFormat="1" applyFont="1" applyFill="1" applyBorder="1" applyAlignment="1">
      <alignment horizontal="center"/>
    </xf>
    <xf numFmtId="0" fontId="63" fillId="0" borderId="0" xfId="0" applyFont="1" applyFill="1" applyAlignment="1">
      <alignment horizontal="center"/>
    </xf>
    <xf numFmtId="164" fontId="63" fillId="0" borderId="0" xfId="0" applyNumberFormat="1" applyFont="1" applyFill="1"/>
    <xf numFmtId="0" fontId="63" fillId="0" borderId="0" xfId="0" applyFont="1" applyFill="1" applyBorder="1" applyAlignment="1">
      <alignment vertical="top"/>
    </xf>
    <xf numFmtId="22" fontId="63" fillId="0" borderId="0" xfId="0" applyNumberFormat="1" applyFont="1" applyFill="1"/>
    <xf numFmtId="0" fontId="64" fillId="0" borderId="0" xfId="0" applyNumberFormat="1" applyFont="1" applyFill="1" applyBorder="1" applyAlignment="1">
      <alignment horizontal="center" vertical="top" wrapText="1"/>
    </xf>
    <xf numFmtId="0" fontId="63" fillId="0" borderId="0" xfId="0" applyFont="1" applyFill="1" applyAlignment="1">
      <alignment vertical="top"/>
    </xf>
    <xf numFmtId="165" fontId="64" fillId="0" borderId="12" xfId="0" applyNumberFormat="1" applyFont="1" applyFill="1" applyBorder="1" applyAlignment="1">
      <alignment horizontal="center" vertical="top" wrapText="1"/>
    </xf>
    <xf numFmtId="164" fontId="63" fillId="0" borderId="0" xfId="0" applyNumberFormat="1" applyFont="1" applyFill="1" applyAlignment="1">
      <alignment horizontal="center"/>
    </xf>
    <xf numFmtId="164" fontId="64" fillId="0" borderId="5" xfId="0" applyNumberFormat="1" applyFont="1" applyFill="1" applyBorder="1" applyAlignment="1">
      <alignment horizontal="center" vertical="center"/>
    </xf>
    <xf numFmtId="0" fontId="64" fillId="0" borderId="8" xfId="0" applyFont="1" applyFill="1" applyBorder="1" applyAlignment="1" applyProtection="1">
      <alignment horizontal="center" vertical="center" wrapText="1"/>
      <protection locked="0"/>
    </xf>
    <xf numFmtId="0" fontId="64" fillId="0" borderId="7" xfId="0" applyFont="1" applyFill="1" applyBorder="1" applyAlignment="1" applyProtection="1">
      <alignment horizontal="center" vertical="center" wrapText="1"/>
      <protection locked="0"/>
    </xf>
    <xf numFmtId="165" fontId="64" fillId="0" borderId="1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164" fontId="64" fillId="0" borderId="7" xfId="0" applyNumberFormat="1" applyFont="1" applyFill="1" applyBorder="1" applyAlignment="1" applyProtection="1">
      <alignment horizontal="center" vertical="center" wrapText="1"/>
      <protection locked="0"/>
    </xf>
    <xf numFmtId="164" fontId="64" fillId="0" borderId="1" xfId="0" applyNumberFormat="1" applyFont="1" applyFill="1" applyBorder="1" applyAlignment="1" applyProtection="1">
      <alignment horizontal="center" vertical="center" wrapText="1"/>
      <protection locked="0"/>
    </xf>
    <xf numFmtId="0" fontId="64" fillId="0" borderId="9" xfId="0" applyFont="1" applyFill="1" applyBorder="1" applyAlignment="1" applyProtection="1">
      <alignment horizontal="center" vertical="center" wrapText="1"/>
      <protection locked="0"/>
    </xf>
    <xf numFmtId="15" fontId="63" fillId="0" borderId="0" xfId="0" applyNumberFormat="1" applyFont="1" applyFill="1" applyAlignment="1">
      <alignment horizontal="center" vertical="center" wrapText="1"/>
    </xf>
    <xf numFmtId="6" fontId="63" fillId="0" borderId="0" xfId="0" applyNumberFormat="1" applyFont="1" applyFill="1" applyAlignment="1">
      <alignment horizontal="center" vertical="center" wrapText="1"/>
    </xf>
    <xf numFmtId="0" fontId="0" fillId="0" borderId="1" xfId="0" applyFill="1" applyBorder="1"/>
    <xf numFmtId="6" fontId="0" fillId="0" borderId="1" xfId="0" applyNumberFormat="1" applyFill="1" applyBorder="1"/>
    <xf numFmtId="0" fontId="63" fillId="0" borderId="0" xfId="0" applyFont="1" applyFill="1"/>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164"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0" fontId="63" fillId="0" borderId="1" xfId="0" applyFont="1" applyFill="1" applyBorder="1" applyAlignment="1">
      <alignment horizontal="center" vertical="center" wrapText="1"/>
    </xf>
    <xf numFmtId="0" fontId="64"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0"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14" fontId="63" fillId="0" borderId="1" xfId="0" applyNumberFormat="1" applyFont="1" applyFill="1" applyBorder="1" applyAlignment="1" applyProtection="1">
      <alignment horizontal="center" vertical="center" wrapText="1"/>
      <protection locked="0"/>
    </xf>
    <xf numFmtId="0" fontId="63" fillId="0" borderId="10" xfId="0" applyFont="1" applyFill="1" applyBorder="1" applyAlignment="1">
      <alignment horizontal="center" vertical="center" wrapText="1"/>
    </xf>
    <xf numFmtId="0" fontId="63" fillId="0" borderId="10" xfId="0" applyFont="1" applyFill="1" applyBorder="1" applyAlignment="1" applyProtection="1">
      <alignment horizontal="center" vertical="center" wrapText="1"/>
      <protection locked="0"/>
    </xf>
    <xf numFmtId="0" fontId="63" fillId="0" borderId="1" xfId="0" applyFont="1" applyBorder="1" applyAlignment="1">
      <alignment horizontal="center" vertical="center" wrapText="1"/>
    </xf>
    <xf numFmtId="0" fontId="63" fillId="0" borderId="1" xfId="0"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0" xfId="0" applyFont="1" applyFill="1" applyBorder="1" applyAlignment="1">
      <alignment horizontal="center" vertical="center" wrapText="1"/>
    </xf>
    <xf numFmtId="0" fontId="63" fillId="0" borderId="1" xfId="0" applyFont="1" applyFill="1" applyBorder="1" applyAlignment="1">
      <alignment horizontal="center" vertical="center" wrapText="1"/>
    </xf>
    <xf numFmtId="165" fontId="63" fillId="0" borderId="1" xfId="0" applyNumberFormat="1" applyFont="1" applyFill="1" applyBorder="1" applyAlignment="1">
      <alignment horizontal="center" vertical="center" wrapText="1"/>
    </xf>
    <xf numFmtId="14" fontId="63" fillId="0" borderId="1" xfId="0" applyNumberFormat="1" applyFont="1" applyFill="1" applyBorder="1" applyAlignment="1" applyProtection="1">
      <alignment horizontal="center" vertical="center" wrapText="1"/>
      <protection locked="0"/>
    </xf>
    <xf numFmtId="0" fontId="65" fillId="0" borderId="0" xfId="1" applyFont="1" applyFill="1" applyBorder="1" applyAlignment="1">
      <alignment horizontal="center" vertical="center" wrapText="1"/>
    </xf>
    <xf numFmtId="165" fontId="63" fillId="0" borderId="1" xfId="14" applyNumberFormat="1" applyFont="1" applyFill="1" applyBorder="1" applyAlignment="1" applyProtection="1">
      <alignment horizontal="center" vertical="center" wrapText="1"/>
      <protection locked="0"/>
    </xf>
    <xf numFmtId="0" fontId="0" fillId="0" borderId="1" xfId="0" applyFill="1" applyBorder="1" applyAlignment="1">
      <alignment horizontal="center"/>
    </xf>
    <xf numFmtId="0" fontId="74" fillId="0" borderId="0" xfId="0" applyFont="1" applyFill="1" applyBorder="1" applyAlignment="1">
      <alignment horizontal="center" vertical="center" wrapText="1"/>
    </xf>
    <xf numFmtId="0" fontId="74" fillId="0" borderId="0" xfId="0" applyFont="1" applyFill="1" applyBorder="1" applyAlignment="1">
      <alignment horizontal="center" vertical="center"/>
    </xf>
    <xf numFmtId="43" fontId="63" fillId="0" borderId="0" xfId="26" applyFont="1" applyFill="1" applyBorder="1" applyAlignment="1">
      <alignment horizontal="center" vertical="center" wrapText="1"/>
    </xf>
    <xf numFmtId="15" fontId="0" fillId="0" borderId="1" xfId="0" applyNumberFormat="1" applyFill="1" applyBorder="1"/>
    <xf numFmtId="0" fontId="65" fillId="0" borderId="1" xfId="0" applyFont="1" applyFill="1" applyBorder="1" applyAlignment="1" applyProtection="1">
      <alignment horizontal="center" vertical="center" wrapText="1"/>
      <protection locked="0"/>
    </xf>
    <xf numFmtId="164" fontId="63" fillId="0" borderId="1" xfId="1" applyNumberFormat="1" applyFont="1" applyFill="1" applyBorder="1" applyAlignment="1" applyProtection="1">
      <alignment horizontal="center" vertical="center" wrapText="1"/>
      <protection locked="0"/>
    </xf>
    <xf numFmtId="0" fontId="63" fillId="0" borderId="1" xfId="1" applyFont="1" applyFill="1" applyBorder="1" applyAlignment="1" applyProtection="1">
      <alignment horizontal="center" vertical="center" wrapText="1"/>
      <protection locked="0"/>
    </xf>
    <xf numFmtId="0" fontId="63" fillId="0" borderId="1" xfId="1"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1" xfId="0" applyFont="1" applyFill="1" applyBorder="1" applyAlignment="1" applyProtection="1">
      <alignment horizontal="center" vertical="center" wrapText="1"/>
      <protection locked="0"/>
    </xf>
    <xf numFmtId="165" fontId="83" fillId="0" borderId="1" xfId="0" applyNumberFormat="1" applyFont="1" applyFill="1" applyBorder="1" applyAlignment="1" applyProtection="1">
      <alignment horizontal="center" vertical="center" wrapText="1"/>
      <protection locked="0"/>
    </xf>
    <xf numFmtId="0" fontId="84" fillId="0" borderId="1" xfId="14" applyFont="1" applyFill="1" applyBorder="1" applyAlignment="1" applyProtection="1">
      <alignment horizontal="center" vertical="center" wrapText="1"/>
      <protection locked="0"/>
    </xf>
    <xf numFmtId="0" fontId="84" fillId="0" borderId="1" xfId="0" applyFont="1" applyBorder="1" applyAlignment="1">
      <alignment horizontal="center" vertical="center"/>
    </xf>
    <xf numFmtId="0" fontId="84" fillId="0" borderId="1" xfId="14" applyFont="1" applyFill="1" applyBorder="1" applyAlignment="1">
      <alignment horizontal="center" vertical="center" wrapText="1"/>
    </xf>
    <xf numFmtId="165" fontId="84" fillId="0" borderId="1" xfId="14" applyNumberFormat="1" applyFont="1" applyFill="1" applyBorder="1" applyAlignment="1" applyProtection="1">
      <alignment horizontal="center" vertical="center" wrapText="1"/>
      <protection locked="0"/>
    </xf>
    <xf numFmtId="14"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164" fontId="83" fillId="0" borderId="1" xfId="0" applyNumberFormat="1" applyFont="1" applyFill="1" applyBorder="1" applyAlignment="1" applyProtection="1">
      <alignment horizontal="center" vertical="center" wrapText="1"/>
      <protection locked="0"/>
    </xf>
    <xf numFmtId="165" fontId="83" fillId="0" borderId="15" xfId="0" applyNumberFormat="1" applyFont="1" applyFill="1" applyBorder="1" applyAlignment="1" applyProtection="1">
      <alignment horizontal="center" vertical="center" wrapText="1"/>
      <protection locked="0"/>
    </xf>
    <xf numFmtId="0" fontId="84" fillId="0" borderId="4" xfId="0" applyFont="1" applyBorder="1" applyAlignment="1">
      <alignment vertical="center" wrapText="1"/>
    </xf>
    <xf numFmtId="0" fontId="84" fillId="0" borderId="4" xfId="0" applyFont="1" applyBorder="1" applyAlignment="1">
      <alignment horizontal="center" vertical="center"/>
    </xf>
    <xf numFmtId="0" fontId="84" fillId="0" borderId="4" xfId="14" applyFont="1" applyFill="1" applyBorder="1" applyAlignment="1">
      <alignment horizontal="center" vertical="center" wrapText="1"/>
    </xf>
    <xf numFmtId="165" fontId="84" fillId="0" borderId="4" xfId="14" applyNumberFormat="1" applyFont="1" applyFill="1" applyBorder="1" applyAlignment="1" applyProtection="1">
      <alignment horizontal="center" vertical="center" wrapText="1"/>
      <protection locked="0"/>
    </xf>
    <xf numFmtId="165" fontId="83" fillId="0" borderId="4" xfId="0" applyNumberFormat="1" applyFont="1" applyFill="1" applyBorder="1" applyAlignment="1" applyProtection="1">
      <alignment horizontal="center" vertical="center" wrapText="1"/>
      <protection locked="0"/>
    </xf>
    <xf numFmtId="14"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164" fontId="83" fillId="0" borderId="4" xfId="0" applyNumberFormat="1" applyFont="1" applyFill="1" applyBorder="1" applyAlignment="1" applyProtection="1">
      <alignment horizontal="center" vertical="center" wrapText="1"/>
      <protection locked="0"/>
    </xf>
    <xf numFmtId="165" fontId="83" fillId="0" borderId="16" xfId="0" applyNumberFormat="1" applyFont="1" applyFill="1" applyBorder="1" applyAlignment="1" applyProtection="1">
      <alignment horizontal="center" vertical="center" wrapText="1"/>
      <protection locked="0"/>
    </xf>
    <xf numFmtId="0" fontId="84" fillId="0" borderId="6" xfId="0" applyFont="1" applyBorder="1" applyAlignment="1">
      <alignment vertical="center" wrapText="1"/>
    </xf>
    <xf numFmtId="0" fontId="84" fillId="0" borderId="6" xfId="0" applyFont="1" applyBorder="1" applyAlignment="1">
      <alignment horizontal="center" vertical="center"/>
    </xf>
    <xf numFmtId="0" fontId="84" fillId="0" borderId="6" xfId="14" applyFont="1" applyFill="1" applyBorder="1" applyAlignment="1">
      <alignment horizontal="center" vertical="center" wrapText="1"/>
    </xf>
    <xf numFmtId="165" fontId="84" fillId="0" borderId="7" xfId="14" applyNumberFormat="1" applyFont="1" applyFill="1" applyBorder="1" applyAlignment="1" applyProtection="1">
      <alignment horizontal="center" vertical="center" wrapText="1"/>
      <protection locked="0"/>
    </xf>
    <xf numFmtId="165" fontId="83" fillId="0" borderId="6" xfId="0" applyNumberFormat="1" applyFont="1" applyFill="1" applyBorder="1" applyAlignment="1" applyProtection="1">
      <alignment horizontal="center" vertical="center" wrapText="1"/>
      <protection locked="0"/>
    </xf>
    <xf numFmtId="14"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164" fontId="83" fillId="0" borderId="6" xfId="0" applyNumberFormat="1" applyFont="1" applyFill="1" applyBorder="1" applyAlignment="1" applyProtection="1">
      <alignment horizontal="center" vertical="center" wrapText="1"/>
      <protection locked="0"/>
    </xf>
    <xf numFmtId="3" fontId="84" fillId="0" borderId="1" xfId="0" applyNumberFormat="1" applyFont="1" applyBorder="1" applyAlignment="1">
      <alignment horizontal="center" vertical="center" wrapText="1"/>
    </xf>
    <xf numFmtId="165" fontId="83" fillId="0" borderId="17" xfId="0" applyNumberFormat="1" applyFont="1" applyFill="1" applyBorder="1" applyAlignment="1" applyProtection="1">
      <alignment horizontal="center" vertical="center" wrapText="1"/>
      <protection locked="0"/>
    </xf>
    <xf numFmtId="0" fontId="84" fillId="0" borderId="11" xfId="14" applyFont="1" applyFill="1" applyBorder="1" applyAlignment="1" applyProtection="1">
      <alignment horizontal="center" vertical="center" wrapText="1"/>
      <protection locked="0"/>
    </xf>
    <xf numFmtId="0" fontId="84" fillId="0" borderId="11" xfId="0" applyFont="1" applyBorder="1" applyAlignment="1">
      <alignment horizontal="center" vertical="center"/>
    </xf>
    <xf numFmtId="0" fontId="84" fillId="0" borderId="11" xfId="14" applyFont="1" applyFill="1" applyBorder="1" applyAlignment="1">
      <alignment horizontal="center" vertical="center" wrapText="1"/>
    </xf>
    <xf numFmtId="165" fontId="84" fillId="0" borderId="11" xfId="14" applyNumberFormat="1" applyFont="1" applyFill="1" applyBorder="1" applyAlignment="1" applyProtection="1">
      <alignment horizontal="center" vertical="center" wrapText="1"/>
      <protection locked="0"/>
    </xf>
    <xf numFmtId="165" fontId="83" fillId="0" borderId="11" xfId="0" applyNumberFormat="1" applyFont="1" applyFill="1" applyBorder="1" applyAlignment="1" applyProtection="1">
      <alignment horizontal="center" vertical="center" wrapText="1"/>
      <protection locked="0"/>
    </xf>
    <xf numFmtId="14"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3" fontId="84" fillId="0" borderId="11" xfId="0" applyNumberFormat="1" applyFont="1" applyBorder="1" applyAlignment="1">
      <alignment horizontal="center" vertical="center" wrapText="1"/>
    </xf>
    <xf numFmtId="165" fontId="83" fillId="0" borderId="12" xfId="0" applyNumberFormat="1" applyFont="1" applyFill="1" applyBorder="1" applyAlignment="1" applyProtection="1">
      <alignment horizontal="center" vertical="center" wrapText="1"/>
      <protection locked="0"/>
    </xf>
    <xf numFmtId="0" fontId="84" fillId="0" borderId="1" xfId="0" applyFont="1" applyBorder="1" applyAlignment="1">
      <alignment vertical="center" wrapText="1"/>
    </xf>
    <xf numFmtId="14" fontId="83" fillId="0" borderId="18"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4" fillId="0" borderId="1" xfId="0" applyFont="1" applyFill="1" applyBorder="1" applyAlignment="1">
      <alignment vertical="center" wrapText="1"/>
    </xf>
    <xf numFmtId="0" fontId="84" fillId="0" borderId="1" xfId="0" applyFont="1" applyFill="1" applyBorder="1" applyAlignment="1">
      <alignment horizontal="center" vertical="center"/>
    </xf>
    <xf numFmtId="0" fontId="84" fillId="3" borderId="1" xfId="14" applyFont="1" applyFill="1" applyBorder="1" applyAlignment="1">
      <alignment horizontal="center" vertical="center" wrapText="1"/>
    </xf>
    <xf numFmtId="164" fontId="85" fillId="0" borderId="1" xfId="0" applyNumberFormat="1" applyFont="1" applyFill="1" applyBorder="1" applyAlignment="1" applyProtection="1">
      <alignment horizontal="center" vertical="center"/>
    </xf>
    <xf numFmtId="165" fontId="83" fillId="0" borderId="1" xfId="0" applyNumberFormat="1" applyFont="1" applyFill="1" applyBorder="1" applyAlignment="1" applyProtection="1">
      <alignment horizontal="center" vertical="center"/>
      <protection locked="0"/>
    </xf>
    <xf numFmtId="0" fontId="83" fillId="0" borderId="0" xfId="0" applyFont="1" applyBorder="1" applyAlignment="1">
      <alignment horizontal="center" vertical="center"/>
    </xf>
    <xf numFmtId="0" fontId="83" fillId="5" borderId="5" xfId="0" applyFont="1" applyFill="1" applyBorder="1"/>
    <xf numFmtId="165" fontId="86" fillId="5" borderId="19" xfId="0" applyNumberFormat="1" applyFont="1" applyFill="1" applyBorder="1" applyAlignment="1">
      <alignment horizontal="center" vertical="center"/>
    </xf>
    <xf numFmtId="0" fontId="86" fillId="5" borderId="19" xfId="0" applyFont="1" applyFill="1" applyBorder="1" applyAlignment="1">
      <alignment horizontal="right" vertical="center"/>
    </xf>
    <xf numFmtId="165" fontId="83" fillId="5" borderId="20" xfId="0" applyNumberFormat="1" applyFont="1" applyFill="1" applyBorder="1"/>
    <xf numFmtId="0" fontId="86" fillId="0" borderId="0" xfId="0" applyNumberFormat="1" applyFont="1" applyBorder="1" applyAlignment="1">
      <alignment horizontal="center" vertical="top" wrapText="1"/>
    </xf>
    <xf numFmtId="0" fontId="80" fillId="0" borderId="0" xfId="0" applyNumberFormat="1" applyFont="1" applyAlignment="1">
      <alignment horizontal="center" vertical="center" wrapText="1"/>
    </xf>
    <xf numFmtId="164" fontId="80" fillId="0" borderId="0" xfId="0" applyNumberFormat="1" applyFont="1" applyAlignment="1">
      <alignment horizontal="center" vertical="center" wrapText="1"/>
    </xf>
    <xf numFmtId="0" fontId="83" fillId="0" borderId="0" xfId="0" applyFont="1" applyAlignment="1">
      <alignment horizontal="center" vertical="center"/>
    </xf>
    <xf numFmtId="0" fontId="83" fillId="5" borderId="5" xfId="0" applyFont="1" applyFill="1" applyBorder="1" applyAlignment="1">
      <alignment horizontal="center" vertical="center"/>
    </xf>
    <xf numFmtId="165" fontId="86" fillId="5" borderId="5" xfId="0" applyNumberFormat="1" applyFont="1" applyFill="1" applyBorder="1" applyAlignment="1">
      <alignment horizontal="center" vertical="center"/>
    </xf>
    <xf numFmtId="165" fontId="86" fillId="5" borderId="20" xfId="0" applyNumberFormat="1" applyFont="1" applyFill="1" applyBorder="1" applyAlignment="1">
      <alignment horizontal="center" vertical="center"/>
    </xf>
    <xf numFmtId="165" fontId="86" fillId="5" borderId="21" xfId="0" applyNumberFormat="1" applyFont="1" applyFill="1" applyBorder="1" applyAlignment="1">
      <alignment horizontal="center" vertical="top" wrapText="1"/>
    </xf>
    <xf numFmtId="164" fontId="83" fillId="0" borderId="0" xfId="0" applyNumberFormat="1" applyFont="1" applyAlignment="1">
      <alignment horizontal="center"/>
    </xf>
    <xf numFmtId="0" fontId="86" fillId="5" borderId="8" xfId="0" applyNumberFormat="1" applyFont="1" applyFill="1" applyBorder="1" applyAlignment="1" applyProtection="1">
      <alignment horizontal="center" vertical="center" wrapText="1"/>
      <protection locked="0"/>
    </xf>
    <xf numFmtId="0" fontId="86" fillId="5" borderId="7" xfId="0" applyFont="1" applyFill="1" applyBorder="1" applyAlignment="1" applyProtection="1">
      <alignment horizontal="center" vertical="center" wrapText="1"/>
      <protection locked="0"/>
    </xf>
    <xf numFmtId="0" fontId="86" fillId="5" borderId="22" xfId="0" applyFont="1" applyFill="1" applyBorder="1" applyAlignment="1" applyProtection="1">
      <alignment horizontal="center" vertical="center" wrapText="1"/>
      <protection locked="0"/>
    </xf>
    <xf numFmtId="0" fontId="86" fillId="5" borderId="21" xfId="0" applyFont="1" applyFill="1" applyBorder="1" applyAlignment="1" applyProtection="1">
      <alignment horizontal="center" vertical="center" wrapText="1"/>
      <protection locked="0"/>
    </xf>
    <xf numFmtId="165" fontId="86" fillId="5" borderId="21"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center" vertical="center" wrapText="1"/>
      <protection locked="0"/>
    </xf>
    <xf numFmtId="164" fontId="86" fillId="5" borderId="21" xfId="0" applyNumberFormat="1" applyFont="1" applyFill="1" applyBorder="1" applyAlignment="1" applyProtection="1">
      <alignment horizontal="center" vertical="center" wrapText="1"/>
      <protection locked="0"/>
    </xf>
    <xf numFmtId="164" fontId="74" fillId="0" borderId="0" xfId="0" applyNumberFormat="1" applyFont="1" applyFill="1" applyBorder="1" applyAlignment="1">
      <alignment horizontal="center" vertical="center"/>
    </xf>
    <xf numFmtId="164" fontId="63" fillId="0" borderId="0" xfId="0" applyNumberFormat="1" applyFont="1" applyFill="1" applyBorder="1" applyAlignment="1">
      <alignment horizontal="center" vertical="center"/>
    </xf>
    <xf numFmtId="0" fontId="65" fillId="0" borderId="1" xfId="1" applyFont="1" applyFill="1" applyBorder="1" applyAlignment="1">
      <alignment vertical="center" wrapText="1"/>
    </xf>
    <xf numFmtId="0" fontId="65" fillId="6" borderId="1" xfId="1" applyFont="1" applyFill="1" applyBorder="1" applyAlignment="1">
      <alignment horizontal="center" vertical="center" wrapText="1"/>
    </xf>
    <xf numFmtId="0" fontId="63" fillId="0" borderId="6" xfId="0" applyFont="1" applyFill="1" applyBorder="1" applyAlignment="1" applyProtection="1">
      <alignment horizontal="center" vertical="center" wrapText="1"/>
      <protection locked="0"/>
    </xf>
    <xf numFmtId="165" fontId="74"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4" fontId="63" fillId="0" borderId="1" xfId="50" applyNumberFormat="1" applyFont="1" applyFill="1" applyBorder="1" applyAlignment="1">
      <alignment horizontal="center" vertical="center" wrapText="1"/>
    </xf>
    <xf numFmtId="0" fontId="65" fillId="0" borderId="6" xfId="1" applyFont="1" applyFill="1" applyBorder="1" applyAlignment="1">
      <alignment horizontal="center" vertical="center" wrapText="1"/>
    </xf>
    <xf numFmtId="165" fontId="63" fillId="0" borderId="6" xfId="0" applyNumberFormat="1" applyFont="1" applyFill="1" applyBorder="1" applyAlignment="1" applyProtection="1">
      <alignment horizontal="center" vertical="center" wrapText="1"/>
      <protection locked="0"/>
    </xf>
    <xf numFmtId="0" fontId="63" fillId="0" borderId="1" xfId="0" applyFont="1" applyFill="1" applyBorder="1" applyAlignment="1">
      <alignment vertical="center"/>
    </xf>
    <xf numFmtId="0" fontId="65" fillId="3" borderId="1" xfId="1" applyFont="1" applyFill="1" applyBorder="1" applyAlignment="1">
      <alignment horizontal="center" vertical="center" wrapText="1"/>
    </xf>
    <xf numFmtId="0" fontId="64" fillId="5" borderId="1" xfId="0" applyFont="1" applyFill="1" applyBorder="1" applyAlignment="1" applyProtection="1">
      <alignment horizontal="center" vertical="center" textRotation="90" wrapText="1"/>
      <protection locked="0"/>
    </xf>
    <xf numFmtId="164" fontId="63" fillId="0" borderId="10" xfId="0" applyNumberFormat="1" applyFont="1" applyFill="1" applyBorder="1" applyAlignment="1">
      <alignment horizontal="center" vertical="center" wrapText="1"/>
    </xf>
    <xf numFmtId="0" fontId="63" fillId="0" borderId="6" xfId="1" applyFont="1" applyFill="1" applyBorder="1" applyAlignment="1" applyProtection="1">
      <alignment horizontal="center" vertical="center" wrapText="1"/>
      <protection locked="0"/>
    </xf>
    <xf numFmtId="43" fontId="0" fillId="0" borderId="1" xfId="26" applyFont="1" applyFill="1" applyBorder="1" applyAlignment="1">
      <alignment vertical="center"/>
    </xf>
    <xf numFmtId="0" fontId="84" fillId="0" borderId="0" xfId="0" applyFont="1"/>
    <xf numFmtId="43" fontId="63" fillId="0" borderId="1" xfId="26" applyFont="1" applyFill="1" applyBorder="1" applyAlignment="1">
      <alignment horizontal="center" vertical="center" wrapText="1"/>
    </xf>
    <xf numFmtId="0" fontId="63" fillId="0" borderId="4" xfId="0" applyFont="1" applyFill="1" applyBorder="1" applyAlignment="1" applyProtection="1">
      <alignment horizontal="center" vertical="center" wrapText="1"/>
      <protection locked="0"/>
    </xf>
    <xf numFmtId="0" fontId="65" fillId="0" borderId="4" xfId="1" applyFont="1" applyFill="1" applyBorder="1" applyAlignment="1">
      <alignment horizontal="center" vertical="center" wrapText="1"/>
    </xf>
    <xf numFmtId="164" fontId="63" fillId="0" borderId="4" xfId="0" applyNumberFormat="1" applyFont="1" applyFill="1" applyBorder="1" applyAlignment="1">
      <alignment horizontal="center" vertical="center" wrapText="1"/>
    </xf>
    <xf numFmtId="0" fontId="0" fillId="0" borderId="0" xfId="0"/>
    <xf numFmtId="0" fontId="63" fillId="0" borderId="0" xfId="0" applyFont="1" applyFill="1" applyBorder="1" applyAlignment="1">
      <alignment horizontal="center" vertical="center"/>
    </xf>
    <xf numFmtId="0" fontId="63" fillId="0" borderId="1" xfId="0" applyFont="1" applyFill="1" applyBorder="1" applyAlignment="1" applyProtection="1">
      <alignment horizontal="center" vertical="center" wrapText="1"/>
      <protection locked="0"/>
    </xf>
    <xf numFmtId="165"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lignment horizontal="center" vertical="center"/>
    </xf>
    <xf numFmtId="0" fontId="63" fillId="0" borderId="0" xfId="0" applyFont="1" applyFill="1" applyBorder="1" applyAlignment="1">
      <alignment horizontal="center" vertical="center" wrapText="1"/>
    </xf>
    <xf numFmtId="0" fontId="63" fillId="0" borderId="0" xfId="0" applyFont="1" applyFill="1" applyBorder="1"/>
    <xf numFmtId="0" fontId="63" fillId="0" borderId="1" xfId="0" applyNumberFormat="1" applyFont="1" applyFill="1" applyBorder="1" applyAlignment="1">
      <alignment horizontal="center" vertical="center" wrapText="1"/>
    </xf>
    <xf numFmtId="0" fontId="63" fillId="0" borderId="1" xfId="0" applyFont="1" applyFill="1" applyBorder="1"/>
    <xf numFmtId="6" fontId="63" fillId="0" borderId="1" xfId="0" applyNumberFormat="1" applyFont="1" applyFill="1" applyBorder="1" applyAlignment="1">
      <alignment horizontal="center" vertical="center" wrapText="1"/>
    </xf>
    <xf numFmtId="0" fontId="0" fillId="0" borderId="0" xfId="0" applyFill="1"/>
    <xf numFmtId="164" fontId="63" fillId="0" borderId="0" xfId="0" applyNumberFormat="1" applyFont="1" applyFill="1" applyBorder="1" applyAlignment="1">
      <alignment horizontal="center" vertical="center" wrapText="1"/>
    </xf>
    <xf numFmtId="0" fontId="0" fillId="0" borderId="1" xfId="0" applyFill="1" applyBorder="1"/>
    <xf numFmtId="0" fontId="0" fillId="0" borderId="1" xfId="0" applyFill="1" applyBorder="1" applyAlignment="1">
      <alignment horizontal="center" vertical="center"/>
    </xf>
    <xf numFmtId="169" fontId="63" fillId="0" borderId="1" xfId="0" applyNumberFormat="1" applyFont="1" applyFill="1" applyBorder="1" applyAlignment="1" applyProtection="1">
      <alignment horizontal="center" vertical="center" wrapText="1"/>
      <protection locked="0"/>
    </xf>
    <xf numFmtId="0" fontId="63" fillId="6" borderId="1" xfId="0" applyFont="1" applyFill="1" applyBorder="1" applyAlignment="1">
      <alignment horizontal="center" vertical="center" wrapText="1"/>
    </xf>
    <xf numFmtId="0" fontId="63" fillId="0" borderId="0" xfId="0" applyFont="1" applyFill="1" applyBorder="1" applyAlignment="1">
      <alignment vertical="center"/>
    </xf>
    <xf numFmtId="164" fontId="63" fillId="6" borderId="1" xfId="0" applyNumberFormat="1" applyFont="1" applyFill="1" applyBorder="1" applyAlignment="1" applyProtection="1">
      <alignment horizontal="center" vertical="center" wrapText="1"/>
      <protection locked="0"/>
    </xf>
    <xf numFmtId="0" fontId="89" fillId="0" borderId="1" xfId="0" applyFont="1" applyFill="1" applyBorder="1" applyAlignment="1">
      <alignment horizontal="center" vertical="center" wrapText="1"/>
    </xf>
    <xf numFmtId="0" fontId="63" fillId="0" borderId="13" xfId="0" applyFont="1" applyFill="1" applyBorder="1" applyAlignment="1">
      <alignment horizontal="center" vertical="center" wrapText="1"/>
    </xf>
    <xf numFmtId="165" fontId="63" fillId="6" borderId="1" xfId="0" applyNumberFormat="1" applyFont="1" applyFill="1" applyBorder="1" applyAlignment="1">
      <alignment horizontal="center" vertical="center" wrapText="1"/>
    </xf>
    <xf numFmtId="164" fontId="63" fillId="6" borderId="1" xfId="0" applyNumberFormat="1" applyFont="1" applyFill="1" applyBorder="1" applyAlignment="1">
      <alignment horizontal="center" vertical="center" wrapText="1"/>
    </xf>
    <xf numFmtId="0" fontId="63" fillId="6" borderId="1" xfId="0" applyFont="1" applyFill="1" applyBorder="1" applyAlignment="1">
      <alignment horizontal="center" vertical="center"/>
    </xf>
    <xf numFmtId="0" fontId="63" fillId="0" borderId="6" xfId="0" applyFont="1" applyFill="1" applyBorder="1" applyAlignment="1">
      <alignment horizontal="center" vertical="center" wrapText="1"/>
    </xf>
    <xf numFmtId="0" fontId="63" fillId="0" borderId="1" xfId="0" applyFont="1" applyFill="1" applyBorder="1" applyAlignment="1">
      <alignment horizontal="center" vertical="center" wrapText="1"/>
    </xf>
    <xf numFmtId="164" fontId="63" fillId="0" borderId="1" xfId="0" applyNumberFormat="1" applyFont="1" applyFill="1" applyBorder="1" applyAlignment="1" applyProtection="1">
      <alignment horizontal="center" vertical="center" wrapText="1"/>
      <protection locked="0"/>
    </xf>
    <xf numFmtId="165" fontId="63" fillId="0" borderId="1" xfId="0" applyNumberFormat="1" applyFont="1" applyFill="1" applyBorder="1" applyAlignment="1">
      <alignment horizontal="center" vertical="center" wrapText="1"/>
    </xf>
    <xf numFmtId="164" fontId="63" fillId="0" borderId="1" xfId="0" applyNumberFormat="1" applyFont="1" applyFill="1" applyBorder="1" applyAlignment="1">
      <alignment horizontal="center" vertical="center" wrapText="1"/>
    </xf>
    <xf numFmtId="0" fontId="63" fillId="0" borderId="1" xfId="0" applyFont="1" applyFill="1" applyBorder="1" applyAlignment="1">
      <alignment horizontal="center" wrapText="1"/>
    </xf>
    <xf numFmtId="0" fontId="65" fillId="7" borderId="1" xfId="1" applyFont="1" applyFill="1" applyBorder="1" applyAlignment="1">
      <alignment vertical="center" wrapText="1"/>
    </xf>
    <xf numFmtId="43" fontId="63" fillId="0" borderId="6" xfId="26" applyFont="1" applyFill="1" applyBorder="1" applyAlignment="1">
      <alignment horizontal="center" vertical="center" wrapText="1"/>
    </xf>
    <xf numFmtId="0" fontId="58" fillId="0" borderId="0" xfId="0" applyFont="1" applyFill="1" applyBorder="1"/>
    <xf numFmtId="43" fontId="63" fillId="0" borderId="1" xfId="26" applyFont="1" applyFill="1" applyBorder="1" applyAlignment="1">
      <alignment horizontal="center" vertical="center"/>
    </xf>
    <xf numFmtId="43" fontId="63" fillId="0" borderId="1" xfId="26" applyFont="1" applyFill="1" applyBorder="1" applyAlignment="1">
      <alignment vertical="center"/>
    </xf>
    <xf numFmtId="6" fontId="63" fillId="0" borderId="1" xfId="0" applyNumberFormat="1" applyFont="1" applyFill="1" applyBorder="1" applyAlignment="1">
      <alignment horizontal="center"/>
    </xf>
    <xf numFmtId="6" fontId="63" fillId="0" borderId="1" xfId="0" applyNumberFormat="1" applyFont="1" applyFill="1" applyBorder="1" applyAlignment="1">
      <alignment vertical="center"/>
    </xf>
    <xf numFmtId="43" fontId="63" fillId="0" borderId="4" xfId="26" applyFont="1" applyFill="1" applyBorder="1" applyAlignment="1">
      <alignment horizontal="center" vertical="center"/>
    </xf>
    <xf numFmtId="170" fontId="63" fillId="0" borderId="1" xfId="26" applyNumberFormat="1" applyFont="1" applyFill="1" applyBorder="1" applyAlignment="1">
      <alignment horizontal="center" vertical="center"/>
    </xf>
    <xf numFmtId="0" fontId="63" fillId="0" borderId="1" xfId="14" applyFont="1" applyFill="1" applyBorder="1" applyAlignment="1" applyProtection="1">
      <alignment horizontal="center" vertical="center"/>
      <protection locked="0"/>
    </xf>
    <xf numFmtId="43" fontId="63" fillId="0" borderId="4" xfId="26" applyFont="1" applyFill="1" applyBorder="1" applyAlignment="1">
      <alignment vertical="center"/>
    </xf>
    <xf numFmtId="43" fontId="63" fillId="0" borderId="1" xfId="26" applyFont="1" applyFill="1" applyBorder="1" applyAlignment="1">
      <alignment horizontal="right" vertical="center"/>
    </xf>
    <xf numFmtId="15" fontId="63" fillId="6" borderId="1" xfId="0" applyNumberFormat="1" applyFont="1" applyFill="1" applyBorder="1" applyAlignment="1">
      <alignment horizontal="center" vertical="center"/>
    </xf>
    <xf numFmtId="43" fontId="63" fillId="0" borderId="6" xfId="26" applyFont="1" applyFill="1" applyBorder="1" applyAlignment="1">
      <alignment vertical="center"/>
    </xf>
    <xf numFmtId="8" fontId="63" fillId="6" borderId="1" xfId="0" applyNumberFormat="1" applyFont="1" applyFill="1" applyBorder="1" applyAlignment="1">
      <alignment horizontal="center" vertical="center"/>
    </xf>
    <xf numFmtId="8" fontId="63" fillId="6" borderId="1" xfId="0" applyNumberFormat="1" applyFont="1" applyFill="1" applyBorder="1" applyAlignment="1">
      <alignment horizontal="center"/>
    </xf>
    <xf numFmtId="0" fontId="63" fillId="0" borderId="1" xfId="0" quotePrefix="1" applyFont="1" applyFill="1" applyBorder="1" applyAlignment="1">
      <alignment horizontal="center" vertical="center" wrapText="1"/>
    </xf>
    <xf numFmtId="0" fontId="95" fillId="0" borderId="1" xfId="205" applyFont="1" applyFill="1" applyBorder="1" applyAlignment="1">
      <alignment horizontal="center" vertical="center" wrapText="1"/>
    </xf>
    <xf numFmtId="0" fontId="95" fillId="0" borderId="1" xfId="793" applyFont="1" applyFill="1" applyBorder="1" applyAlignment="1">
      <alignment horizontal="center"/>
    </xf>
    <xf numFmtId="0" fontId="91" fillId="0" borderId="1" xfId="0" applyFont="1" applyBorder="1" applyAlignment="1">
      <alignment vertical="center" wrapText="1"/>
    </xf>
    <xf numFmtId="0" fontId="95" fillId="0" borderId="1" xfId="207" applyFont="1" applyFill="1" applyBorder="1" applyAlignment="1">
      <alignment horizontal="center" vertical="center" wrapText="1"/>
    </xf>
    <xf numFmtId="0" fontId="91" fillId="0" borderId="1" xfId="0" applyFont="1" applyBorder="1" applyAlignment="1">
      <alignment horizontal="center"/>
    </xf>
    <xf numFmtId="165" fontId="63" fillId="0" borderId="4" xfId="0" applyNumberFormat="1" applyFont="1" applyFill="1" applyBorder="1" applyAlignment="1" applyProtection="1">
      <alignment horizontal="center" vertical="center" wrapText="1"/>
      <protection locked="0"/>
    </xf>
    <xf numFmtId="0" fontId="91" fillId="0" borderId="1" xfId="0" applyFont="1" applyFill="1" applyBorder="1" applyAlignment="1">
      <alignment horizontal="center" vertical="center"/>
    </xf>
    <xf numFmtId="0" fontId="95" fillId="0" borderId="1" xfId="51" applyFont="1" applyBorder="1" applyAlignment="1">
      <alignment horizontal="center" vertical="center" wrapText="1"/>
    </xf>
    <xf numFmtId="0" fontId="91" fillId="0" borderId="1" xfId="0" applyFont="1" applyFill="1" applyBorder="1" applyAlignment="1">
      <alignment horizontal="center" vertical="center" wrapText="1"/>
    </xf>
    <xf numFmtId="43" fontId="63" fillId="0" borderId="1" xfId="26" applyFont="1" applyFill="1" applyBorder="1" applyAlignment="1" applyProtection="1">
      <alignment horizontal="center" vertical="center" wrapText="1"/>
      <protection locked="0"/>
    </xf>
    <xf numFmtId="0" fontId="63" fillId="0" borderId="1" xfId="50" applyFont="1" applyBorder="1" applyAlignment="1">
      <alignment vertical="center" wrapText="1"/>
    </xf>
    <xf numFmtId="164" fontId="63" fillId="0" borderId="10" xfId="0" applyNumberFormat="1" applyFont="1" applyFill="1" applyBorder="1" applyAlignment="1" applyProtection="1">
      <alignment horizontal="center" vertical="center" wrapText="1"/>
      <protection locked="0"/>
    </xf>
    <xf numFmtId="43" fontId="63" fillId="0" borderId="4" xfId="26" applyFont="1" applyFill="1" applyBorder="1" applyAlignment="1">
      <alignment horizontal="center" vertical="center" wrapText="1"/>
    </xf>
    <xf numFmtId="0" fontId="63" fillId="0" borderId="10" xfId="1" applyFont="1" applyFill="1" applyBorder="1" applyAlignment="1" applyProtection="1">
      <alignment horizontal="center" vertical="center" wrapText="1"/>
      <protection locked="0"/>
    </xf>
    <xf numFmtId="43" fontId="63" fillId="0" borderId="6" xfId="26" applyFont="1" applyFill="1" applyBorder="1" applyAlignment="1">
      <alignment horizontal="center" vertical="center"/>
    </xf>
    <xf numFmtId="0" fontId="65" fillId="0" borderId="6" xfId="1" applyFont="1" applyFill="1" applyBorder="1" applyAlignment="1">
      <alignment vertical="center" wrapText="1"/>
    </xf>
    <xf numFmtId="0" fontId="95" fillId="0" borderId="1" xfId="793" applyFont="1" applyFill="1" applyBorder="1" applyAlignment="1">
      <alignment horizontal="center" vertical="center"/>
    </xf>
    <xf numFmtId="43" fontId="74" fillId="0" borderId="0" xfId="26" applyFont="1" applyFill="1" applyBorder="1" applyAlignment="1">
      <alignment horizontal="center" vertical="center"/>
    </xf>
    <xf numFmtId="43" fontId="63" fillId="0" borderId="0" xfId="26" applyFont="1" applyFill="1" applyBorder="1" applyAlignment="1">
      <alignment horizontal="center" vertical="center"/>
    </xf>
    <xf numFmtId="43" fontId="64" fillId="5" borderId="1" xfId="26" applyFont="1" applyFill="1" applyBorder="1" applyAlignment="1" applyProtection="1">
      <alignment horizontal="center" vertical="center" textRotation="90" wrapText="1"/>
      <protection locked="0"/>
    </xf>
    <xf numFmtId="0" fontId="63" fillId="6" borderId="1" xfId="0" quotePrefix="1" applyFont="1" applyFill="1" applyBorder="1" applyAlignment="1">
      <alignment horizontal="center" vertical="center" wrapText="1"/>
    </xf>
    <xf numFmtId="0" fontId="63" fillId="0" borderId="0" xfId="0" quotePrefix="1" applyFont="1" applyFill="1" applyBorder="1" applyAlignment="1">
      <alignment horizontal="center" vertical="center" wrapText="1"/>
    </xf>
    <xf numFmtId="6" fontId="63" fillId="0" borderId="6" xfId="0" applyNumberFormat="1" applyFont="1" applyFill="1" applyBorder="1" applyAlignment="1">
      <alignment horizontal="center" vertical="center" wrapText="1"/>
    </xf>
    <xf numFmtId="0" fontId="96" fillId="0" borderId="0" xfId="0" applyFont="1" applyFill="1" applyBorder="1" applyAlignment="1">
      <alignment horizontal="center" vertical="center" wrapText="1"/>
    </xf>
    <xf numFmtId="0" fontId="0" fillId="9" borderId="0" xfId="0" applyFill="1"/>
    <xf numFmtId="0" fontId="0" fillId="8" borderId="0" xfId="0" applyFill="1"/>
    <xf numFmtId="0" fontId="0" fillId="8" borderId="0" xfId="0" applyFill="1" applyAlignment="1">
      <alignment wrapText="1"/>
    </xf>
    <xf numFmtId="0" fontId="0" fillId="10" borderId="0" xfId="0" applyFill="1"/>
    <xf numFmtId="0" fontId="0" fillId="11" borderId="0" xfId="0" applyFill="1"/>
    <xf numFmtId="0" fontId="0" fillId="12" borderId="0" xfId="0" applyFill="1"/>
    <xf numFmtId="0" fontId="58" fillId="10" borderId="0" xfId="0" applyFont="1" applyFill="1" applyAlignment="1">
      <alignment wrapText="1"/>
    </xf>
    <xf numFmtId="0" fontId="58" fillId="10" borderId="0" xfId="0" applyFont="1" applyFill="1"/>
    <xf numFmtId="0" fontId="58" fillId="0" borderId="0" xfId="0" applyFont="1"/>
    <xf numFmtId="0" fontId="0" fillId="12" borderId="0" xfId="0" applyFont="1" applyFill="1"/>
    <xf numFmtId="0" fontId="65" fillId="0" borderId="1" xfId="1" applyFont="1" applyFill="1" applyBorder="1" applyAlignment="1">
      <alignment horizontal="center" wrapText="1"/>
    </xf>
    <xf numFmtId="0" fontId="63" fillId="0" borderId="1" xfId="0" applyFont="1" applyBorder="1"/>
    <xf numFmtId="6" fontId="63" fillId="0" borderId="1" xfId="26" applyNumberFormat="1" applyFont="1" applyFill="1" applyBorder="1" applyAlignment="1">
      <alignment horizontal="center" vertical="center" wrapText="1"/>
    </xf>
    <xf numFmtId="0" fontId="63" fillId="3" borderId="1" xfId="1" applyFont="1" applyFill="1" applyBorder="1" applyAlignment="1">
      <alignment horizontal="center" vertical="center" wrapText="1"/>
    </xf>
    <xf numFmtId="0" fontId="64" fillId="0" borderId="1" xfId="0" applyFont="1" applyFill="1" applyBorder="1" applyAlignment="1">
      <alignment horizontal="center" vertical="center" wrapText="1"/>
    </xf>
    <xf numFmtId="43" fontId="63" fillId="0" borderId="1" xfId="58" applyFont="1" applyFill="1" applyBorder="1" applyAlignment="1">
      <alignment vertical="center"/>
    </xf>
    <xf numFmtId="0" fontId="65" fillId="0" borderId="1" xfId="1" quotePrefix="1" applyFont="1" applyFill="1" applyBorder="1" applyAlignment="1">
      <alignment horizontal="center" vertical="center" wrapText="1"/>
    </xf>
    <xf numFmtId="43" fontId="63" fillId="0" borderId="1" xfId="58" applyFont="1" applyFill="1" applyBorder="1" applyAlignment="1" applyProtection="1">
      <alignment horizontal="center" vertical="center" wrapText="1"/>
      <protection locked="0"/>
    </xf>
    <xf numFmtId="43" fontId="63" fillId="0" borderId="1" xfId="58" applyFont="1" applyFill="1" applyBorder="1" applyAlignment="1">
      <alignment horizontal="center" vertical="center" wrapText="1"/>
    </xf>
    <xf numFmtId="0" fontId="91" fillId="0" borderId="1" xfId="0" applyFont="1" applyFill="1" applyBorder="1" applyAlignment="1">
      <alignment horizontal="center"/>
    </xf>
    <xf numFmtId="43" fontId="63" fillId="0" borderId="10" xfId="26" applyFont="1" applyFill="1" applyBorder="1" applyAlignment="1">
      <alignment vertical="center"/>
    </xf>
    <xf numFmtId="0" fontId="63" fillId="0" borderId="4" xfId="0" applyFont="1" applyFill="1" applyBorder="1" applyAlignment="1">
      <alignment horizontal="center" vertical="center"/>
    </xf>
    <xf numFmtId="0" fontId="91" fillId="0" borderId="4" xfId="0" applyFont="1" applyFill="1" applyBorder="1" applyAlignment="1">
      <alignment horizontal="center" vertical="center" wrapText="1"/>
    </xf>
    <xf numFmtId="165" fontId="63" fillId="0" borderId="4" xfId="14" applyNumberFormat="1" applyFont="1" applyFill="1" applyBorder="1" applyAlignment="1" applyProtection="1">
      <alignment horizontal="center" vertical="center" wrapText="1"/>
      <protection locked="0"/>
    </xf>
    <xf numFmtId="0" fontId="58" fillId="0" borderId="1" xfId="0" applyFont="1" applyFill="1" applyBorder="1" applyAlignment="1">
      <alignment horizontal="center" vertical="center"/>
    </xf>
    <xf numFmtId="0" fontId="58" fillId="0" borderId="1" xfId="0" applyFont="1" applyFill="1" applyBorder="1" applyAlignment="1">
      <alignment wrapText="1"/>
    </xf>
    <xf numFmtId="0" fontId="98" fillId="0" borderId="1" xfId="0" applyFont="1" applyFill="1" applyBorder="1" applyAlignment="1">
      <alignment horizontal="center" vertical="center" wrapText="1"/>
    </xf>
    <xf numFmtId="165" fontId="63" fillId="0" borderId="6" xfId="0" applyNumberFormat="1" applyFont="1" applyFill="1" applyBorder="1" applyAlignment="1">
      <alignment horizontal="center" vertical="center" wrapText="1"/>
    </xf>
    <xf numFmtId="0" fontId="63" fillId="0" borderId="6" xfId="1" applyFont="1" applyFill="1" applyBorder="1" applyAlignment="1">
      <alignment horizontal="center" vertical="center" wrapText="1"/>
    </xf>
    <xf numFmtId="166" fontId="63" fillId="0" borderId="1" xfId="26" applyNumberFormat="1" applyFont="1" applyFill="1" applyBorder="1" applyAlignment="1">
      <alignment horizontal="center" vertical="center" wrapText="1"/>
    </xf>
    <xf numFmtId="164" fontId="63" fillId="0" borderId="6" xfId="0" applyNumberFormat="1" applyFont="1" applyFill="1" applyBorder="1" applyAlignment="1" applyProtection="1">
      <alignment horizontal="center" vertical="center" wrapText="1"/>
      <protection locked="0"/>
    </xf>
    <xf numFmtId="43" fontId="63" fillId="0" borderId="0" xfId="26" applyFont="1" applyFill="1" applyBorder="1" applyAlignment="1">
      <alignment vertical="center"/>
    </xf>
    <xf numFmtId="43" fontId="63" fillId="0" borderId="0" xfId="26" applyFont="1" applyFill="1" applyBorder="1" applyAlignment="1" applyProtection="1">
      <alignment horizontal="center" vertical="center" wrapText="1"/>
      <protection locked="0"/>
    </xf>
    <xf numFmtId="43" fontId="63" fillId="0" borderId="1" xfId="0" applyNumberFormat="1" applyFont="1" applyFill="1" applyBorder="1" applyAlignment="1">
      <alignment horizontal="center" vertical="center" wrapText="1"/>
    </xf>
    <xf numFmtId="0" fontId="63" fillId="6" borderId="0" xfId="0" applyFont="1" applyFill="1" applyBorder="1" applyAlignment="1">
      <alignment horizontal="center" vertical="center" wrapText="1"/>
    </xf>
    <xf numFmtId="0" fontId="63" fillId="6" borderId="1" xfId="0" applyFont="1" applyFill="1" applyBorder="1" applyAlignment="1">
      <alignment horizontal="left" vertical="center" wrapText="1"/>
    </xf>
    <xf numFmtId="0" fontId="63" fillId="6"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wrapText="1"/>
    </xf>
    <xf numFmtId="0" fontId="82" fillId="0" borderId="1" xfId="1" applyFont="1" applyFill="1" applyBorder="1" applyAlignment="1">
      <alignment horizontal="center" vertical="center" wrapText="1"/>
    </xf>
    <xf numFmtId="165" fontId="99" fillId="0" borderId="1" xfId="0" applyNumberFormat="1" applyFont="1" applyFill="1" applyBorder="1" applyAlignment="1" applyProtection="1">
      <alignment horizontal="center" vertical="center" wrapText="1"/>
      <protection locked="0"/>
    </xf>
    <xf numFmtId="164" fontId="64" fillId="0" borderId="1" xfId="0" applyNumberFormat="1" applyFont="1" applyFill="1" applyBorder="1" applyAlignment="1">
      <alignment horizontal="center" vertical="center" wrapText="1"/>
    </xf>
    <xf numFmtId="166" fontId="99" fillId="0" borderId="1" xfId="0" applyNumberFormat="1" applyFont="1" applyFill="1" applyBorder="1" applyAlignment="1">
      <alignment horizontal="center" vertical="center" wrapText="1"/>
    </xf>
    <xf numFmtId="164" fontId="99" fillId="0" borderId="1" xfId="0" applyNumberFormat="1" applyFont="1" applyFill="1" applyBorder="1" applyAlignment="1">
      <alignment horizontal="center" vertical="center" wrapText="1"/>
    </xf>
    <xf numFmtId="165" fontId="64" fillId="0" borderId="1" xfId="0" applyNumberFormat="1" applyFont="1" applyFill="1" applyBorder="1" applyAlignment="1">
      <alignment horizontal="center" vertical="center" wrapText="1"/>
    </xf>
    <xf numFmtId="43" fontId="64" fillId="0" borderId="1" xfId="58" applyFont="1" applyFill="1" applyBorder="1" applyAlignment="1">
      <alignment horizontal="center" vertical="center" wrapText="1"/>
    </xf>
    <xf numFmtId="49" fontId="74" fillId="0" borderId="0" xfId="0" applyNumberFormat="1" applyFont="1" applyFill="1" applyBorder="1" applyAlignment="1">
      <alignment horizontal="center" vertical="center"/>
    </xf>
    <xf numFmtId="166" fontId="63" fillId="0" borderId="1" xfId="26" applyNumberFormat="1" applyFont="1" applyFill="1" applyBorder="1" applyAlignment="1" applyProtection="1">
      <alignment horizontal="center" vertical="center" wrapText="1"/>
      <protection locked="0"/>
    </xf>
    <xf numFmtId="0" fontId="64" fillId="5" borderId="13" xfId="0" applyFont="1" applyFill="1" applyBorder="1" applyAlignment="1" applyProtection="1">
      <alignment horizontal="center" vertical="center" textRotation="90" wrapText="1"/>
      <protection locked="0"/>
    </xf>
    <xf numFmtId="0" fontId="64" fillId="5" borderId="10" xfId="0" applyFont="1" applyFill="1" applyBorder="1" applyAlignment="1" applyProtection="1">
      <alignment horizontal="center" vertical="center" textRotation="90" wrapText="1"/>
      <protection locked="0"/>
    </xf>
    <xf numFmtId="0" fontId="64" fillId="5" borderId="1" xfId="0" applyFont="1" applyFill="1" applyBorder="1" applyAlignment="1">
      <alignment horizontal="center" vertical="center"/>
    </xf>
    <xf numFmtId="14" fontId="94" fillId="0" borderId="0" xfId="0" applyNumberFormat="1" applyFont="1" applyFill="1" applyBorder="1" applyAlignment="1">
      <alignment horizontal="center" vertical="center" wrapText="1"/>
    </xf>
    <xf numFmtId="165" fontId="64" fillId="0" borderId="13" xfId="0" applyNumberFormat="1" applyFont="1" applyFill="1" applyBorder="1" applyAlignment="1">
      <alignment horizontal="center" vertical="center"/>
    </xf>
    <xf numFmtId="165" fontId="64" fillId="0" borderId="14" xfId="0" applyNumberFormat="1" applyFont="1" applyFill="1" applyBorder="1" applyAlignment="1">
      <alignment horizontal="center" vertical="center"/>
    </xf>
  </cellXfs>
  <cellStyles count="61820">
    <cellStyle name="Comma" xfId="26" builtinId="3"/>
    <cellStyle name="Comma 2" xfId="52"/>
    <cellStyle name="Comma 2 10" xfId="7129"/>
    <cellStyle name="Comma 2 10 2" xfId="14244"/>
    <cellStyle name="Comma 2 10 2 2" xfId="16625"/>
    <cellStyle name="Comma 2 10 3" xfId="16624"/>
    <cellStyle name="Comma 2 10 4" xfId="40329"/>
    <cellStyle name="Comma 2 10 5" xfId="47444"/>
    <cellStyle name="Comma 2 10 6" xfId="54559"/>
    <cellStyle name="Comma 2 10 7" xfId="61674"/>
    <cellStyle name="Comma 2 11" xfId="7180"/>
    <cellStyle name="Comma 2 11 2" xfId="16626"/>
    <cellStyle name="Comma 2 12" xfId="14295"/>
    <cellStyle name="Comma 2 12 2" xfId="16627"/>
    <cellStyle name="Comma 2 13" xfId="33212"/>
    <cellStyle name="Comma 2 14" xfId="16623"/>
    <cellStyle name="Comma 2 15" xfId="33264"/>
    <cellStyle name="Comma 2 16" xfId="40380"/>
    <cellStyle name="Comma 2 17" xfId="47495"/>
    <cellStyle name="Comma 2 18" xfId="54610"/>
    <cellStyle name="Comma 2 19" xfId="61682"/>
    <cellStyle name="Comma 2 2" xfId="206"/>
    <cellStyle name="Comma 2 2 2" xfId="61735"/>
    <cellStyle name="Comma 2 2 2 2" xfId="61782"/>
    <cellStyle name="Comma 2 2 3" xfId="61744"/>
    <cellStyle name="Comma 2 2 4" xfId="61779"/>
    <cellStyle name="Comma 2 20" xfId="61687"/>
    <cellStyle name="Comma 2 21" xfId="61692"/>
    <cellStyle name="Comma 2 22" xfId="61697"/>
    <cellStyle name="Comma 2 23" xfId="61702"/>
    <cellStyle name="Comma 2 24" xfId="61707"/>
    <cellStyle name="Comma 2 25" xfId="61712"/>
    <cellStyle name="Comma 2 26" xfId="61721"/>
    <cellStyle name="Comma 2 27" xfId="61726"/>
    <cellStyle name="Comma 2 28" xfId="61734"/>
    <cellStyle name="Comma 2 29" xfId="61741"/>
    <cellStyle name="Comma 2 3" xfId="257"/>
    <cellStyle name="Comma 2 3 10" xfId="40575"/>
    <cellStyle name="Comma 2 3 11" xfId="47690"/>
    <cellStyle name="Comma 2 3 12" xfId="54805"/>
    <cellStyle name="Comma 2 3 13" xfId="61783"/>
    <cellStyle name="Comma 2 3 2" xfId="1058"/>
    <cellStyle name="Comma 2 3 2 10" xfId="55604"/>
    <cellStyle name="Comma 2 3 2 2" xfId="3426"/>
    <cellStyle name="Comma 2 3 2 2 2" xfId="10541"/>
    <cellStyle name="Comma 2 3 2 2 2 2" xfId="16631"/>
    <cellStyle name="Comma 2 3 2 2 3" xfId="16630"/>
    <cellStyle name="Comma 2 3 2 2 4" xfId="36626"/>
    <cellStyle name="Comma 2 3 2 2 5" xfId="43741"/>
    <cellStyle name="Comma 2 3 2 2 6" xfId="50856"/>
    <cellStyle name="Comma 2 3 2 2 7" xfId="57971"/>
    <cellStyle name="Comma 2 3 2 3" xfId="5797"/>
    <cellStyle name="Comma 2 3 2 3 2" xfId="12912"/>
    <cellStyle name="Comma 2 3 2 3 2 2" xfId="16633"/>
    <cellStyle name="Comma 2 3 2 3 3" xfId="16632"/>
    <cellStyle name="Comma 2 3 2 3 4" xfId="38997"/>
    <cellStyle name="Comma 2 3 2 3 5" xfId="46112"/>
    <cellStyle name="Comma 2 3 2 3 6" xfId="53227"/>
    <cellStyle name="Comma 2 3 2 3 7" xfId="60342"/>
    <cellStyle name="Comma 2 3 2 4" xfId="8174"/>
    <cellStyle name="Comma 2 3 2 4 2" xfId="16634"/>
    <cellStyle name="Comma 2 3 2 5" xfId="15289"/>
    <cellStyle name="Comma 2 3 2 5 2" xfId="16635"/>
    <cellStyle name="Comma 2 3 2 6" xfId="16629"/>
    <cellStyle name="Comma 2 3 2 7" xfId="34258"/>
    <cellStyle name="Comma 2 3 2 8" xfId="41374"/>
    <cellStyle name="Comma 2 3 2 9" xfId="48489"/>
    <cellStyle name="Comma 2 3 3" xfId="1848"/>
    <cellStyle name="Comma 2 3 3 10" xfId="56393"/>
    <cellStyle name="Comma 2 3 3 2" xfId="4215"/>
    <cellStyle name="Comma 2 3 3 2 2" xfId="11330"/>
    <cellStyle name="Comma 2 3 3 2 2 2" xfId="16638"/>
    <cellStyle name="Comma 2 3 3 2 3" xfId="16637"/>
    <cellStyle name="Comma 2 3 3 2 4" xfId="37415"/>
    <cellStyle name="Comma 2 3 3 2 5" xfId="44530"/>
    <cellStyle name="Comma 2 3 3 2 6" xfId="51645"/>
    <cellStyle name="Comma 2 3 3 2 7" xfId="58760"/>
    <cellStyle name="Comma 2 3 3 3" xfId="6586"/>
    <cellStyle name="Comma 2 3 3 3 2" xfId="13701"/>
    <cellStyle name="Comma 2 3 3 3 2 2" xfId="16640"/>
    <cellStyle name="Comma 2 3 3 3 3" xfId="16639"/>
    <cellStyle name="Comma 2 3 3 3 4" xfId="39786"/>
    <cellStyle name="Comma 2 3 3 3 5" xfId="46901"/>
    <cellStyle name="Comma 2 3 3 3 6" xfId="54016"/>
    <cellStyle name="Comma 2 3 3 3 7" xfId="61131"/>
    <cellStyle name="Comma 2 3 3 4" xfId="8963"/>
    <cellStyle name="Comma 2 3 3 4 2" xfId="16641"/>
    <cellStyle name="Comma 2 3 3 5" xfId="16078"/>
    <cellStyle name="Comma 2 3 3 5 2" xfId="16642"/>
    <cellStyle name="Comma 2 3 3 6" xfId="16636"/>
    <cellStyle name="Comma 2 3 3 7" xfId="35047"/>
    <cellStyle name="Comma 2 3 3 8" xfId="42163"/>
    <cellStyle name="Comma 2 3 3 9" xfId="49278"/>
    <cellStyle name="Comma 2 3 4" xfId="2627"/>
    <cellStyle name="Comma 2 3 4 2" xfId="9742"/>
    <cellStyle name="Comma 2 3 4 2 2" xfId="16644"/>
    <cellStyle name="Comma 2 3 4 3" xfId="16643"/>
    <cellStyle name="Comma 2 3 4 4" xfId="35827"/>
    <cellStyle name="Comma 2 3 4 5" xfId="42942"/>
    <cellStyle name="Comma 2 3 4 6" xfId="50057"/>
    <cellStyle name="Comma 2 3 4 7" xfId="57172"/>
    <cellStyle name="Comma 2 3 5" xfId="4998"/>
    <cellStyle name="Comma 2 3 5 2" xfId="12113"/>
    <cellStyle name="Comma 2 3 5 2 2" xfId="16646"/>
    <cellStyle name="Comma 2 3 5 3" xfId="16645"/>
    <cellStyle name="Comma 2 3 5 4" xfId="38198"/>
    <cellStyle name="Comma 2 3 5 5" xfId="45313"/>
    <cellStyle name="Comma 2 3 5 6" xfId="52428"/>
    <cellStyle name="Comma 2 3 5 7" xfId="59543"/>
    <cellStyle name="Comma 2 3 6" xfId="7375"/>
    <cellStyle name="Comma 2 3 6 2" xfId="16647"/>
    <cellStyle name="Comma 2 3 7" xfId="14490"/>
    <cellStyle name="Comma 2 3 7 2" xfId="16648"/>
    <cellStyle name="Comma 2 3 8" xfId="16628"/>
    <cellStyle name="Comma 2 3 9" xfId="33459"/>
    <cellStyle name="Comma 2 30" xfId="61747"/>
    <cellStyle name="Comma 2 31" xfId="61752"/>
    <cellStyle name="Comma 2 32" xfId="61757"/>
    <cellStyle name="Comma 2 33" xfId="61771"/>
    <cellStyle name="Comma 2 34" xfId="61778"/>
    <cellStyle name="Comma 2 35" xfId="61785"/>
    <cellStyle name="Comma 2 36" xfId="61790"/>
    <cellStyle name="Comma 2 37" xfId="61795"/>
    <cellStyle name="Comma 2 38" xfId="61800"/>
    <cellStyle name="Comma 2 39" xfId="61806"/>
    <cellStyle name="Comma 2 4" xfId="452"/>
    <cellStyle name="Comma 2 4 10" xfId="40770"/>
    <cellStyle name="Comma 2 4 11" xfId="47885"/>
    <cellStyle name="Comma 2 4 12" xfId="55000"/>
    <cellStyle name="Comma 2 4 2" xfId="1253"/>
    <cellStyle name="Comma 2 4 2 10" xfId="55799"/>
    <cellStyle name="Comma 2 4 2 2" xfId="3621"/>
    <cellStyle name="Comma 2 4 2 2 2" xfId="10736"/>
    <cellStyle name="Comma 2 4 2 2 2 2" xfId="16652"/>
    <cellStyle name="Comma 2 4 2 2 3" xfId="16651"/>
    <cellStyle name="Comma 2 4 2 2 4" xfId="36821"/>
    <cellStyle name="Comma 2 4 2 2 5" xfId="43936"/>
    <cellStyle name="Comma 2 4 2 2 6" xfId="51051"/>
    <cellStyle name="Comma 2 4 2 2 7" xfId="58166"/>
    <cellStyle name="Comma 2 4 2 3" xfId="5992"/>
    <cellStyle name="Comma 2 4 2 3 2" xfId="13107"/>
    <cellStyle name="Comma 2 4 2 3 2 2" xfId="16654"/>
    <cellStyle name="Comma 2 4 2 3 3" xfId="16653"/>
    <cellStyle name="Comma 2 4 2 3 4" xfId="39192"/>
    <cellStyle name="Comma 2 4 2 3 5" xfId="46307"/>
    <cellStyle name="Comma 2 4 2 3 6" xfId="53422"/>
    <cellStyle name="Comma 2 4 2 3 7" xfId="60537"/>
    <cellStyle name="Comma 2 4 2 4" xfId="8369"/>
    <cellStyle name="Comma 2 4 2 4 2" xfId="16655"/>
    <cellStyle name="Comma 2 4 2 5" xfId="15484"/>
    <cellStyle name="Comma 2 4 2 5 2" xfId="16656"/>
    <cellStyle name="Comma 2 4 2 6" xfId="16650"/>
    <cellStyle name="Comma 2 4 2 7" xfId="34453"/>
    <cellStyle name="Comma 2 4 2 8" xfId="41569"/>
    <cellStyle name="Comma 2 4 2 9" xfId="48684"/>
    <cellStyle name="Comma 2 4 3" xfId="2043"/>
    <cellStyle name="Comma 2 4 3 10" xfId="56588"/>
    <cellStyle name="Comma 2 4 3 2" xfId="4410"/>
    <cellStyle name="Comma 2 4 3 2 2" xfId="11525"/>
    <cellStyle name="Comma 2 4 3 2 2 2" xfId="16659"/>
    <cellStyle name="Comma 2 4 3 2 3" xfId="16658"/>
    <cellStyle name="Comma 2 4 3 2 4" xfId="37610"/>
    <cellStyle name="Comma 2 4 3 2 5" xfId="44725"/>
    <cellStyle name="Comma 2 4 3 2 6" xfId="51840"/>
    <cellStyle name="Comma 2 4 3 2 7" xfId="58955"/>
    <cellStyle name="Comma 2 4 3 3" xfId="6781"/>
    <cellStyle name="Comma 2 4 3 3 2" xfId="13896"/>
    <cellStyle name="Comma 2 4 3 3 2 2" xfId="16661"/>
    <cellStyle name="Comma 2 4 3 3 3" xfId="16660"/>
    <cellStyle name="Comma 2 4 3 3 4" xfId="39981"/>
    <cellStyle name="Comma 2 4 3 3 5" xfId="47096"/>
    <cellStyle name="Comma 2 4 3 3 6" xfId="54211"/>
    <cellStyle name="Comma 2 4 3 3 7" xfId="61326"/>
    <cellStyle name="Comma 2 4 3 4" xfId="9158"/>
    <cellStyle name="Comma 2 4 3 4 2" xfId="16662"/>
    <cellStyle name="Comma 2 4 3 5" xfId="16273"/>
    <cellStyle name="Comma 2 4 3 5 2" xfId="16663"/>
    <cellStyle name="Comma 2 4 3 6" xfId="16657"/>
    <cellStyle name="Comma 2 4 3 7" xfId="35242"/>
    <cellStyle name="Comma 2 4 3 8" xfId="42358"/>
    <cellStyle name="Comma 2 4 3 9" xfId="49473"/>
    <cellStyle name="Comma 2 4 4" xfId="2822"/>
    <cellStyle name="Comma 2 4 4 2" xfId="9937"/>
    <cellStyle name="Comma 2 4 4 2 2" xfId="16665"/>
    <cellStyle name="Comma 2 4 4 3" xfId="16664"/>
    <cellStyle name="Comma 2 4 4 4" xfId="36022"/>
    <cellStyle name="Comma 2 4 4 5" xfId="43137"/>
    <cellStyle name="Comma 2 4 4 6" xfId="50252"/>
    <cellStyle name="Comma 2 4 4 7" xfId="57367"/>
    <cellStyle name="Comma 2 4 5" xfId="5193"/>
    <cellStyle name="Comma 2 4 5 2" xfId="12308"/>
    <cellStyle name="Comma 2 4 5 2 2" xfId="16667"/>
    <cellStyle name="Comma 2 4 5 3" xfId="16666"/>
    <cellStyle name="Comma 2 4 5 4" xfId="38393"/>
    <cellStyle name="Comma 2 4 5 5" xfId="45508"/>
    <cellStyle name="Comma 2 4 5 6" xfId="52623"/>
    <cellStyle name="Comma 2 4 5 7" xfId="59738"/>
    <cellStyle name="Comma 2 4 6" xfId="7570"/>
    <cellStyle name="Comma 2 4 6 2" xfId="16668"/>
    <cellStyle name="Comma 2 4 7" xfId="14685"/>
    <cellStyle name="Comma 2 4 7 2" xfId="16669"/>
    <cellStyle name="Comma 2 4 8" xfId="16649"/>
    <cellStyle name="Comma 2 4 9" xfId="33654"/>
    <cellStyle name="Comma 2 40" xfId="61811"/>
    <cellStyle name="Comma 2 41" xfId="61816"/>
    <cellStyle name="Comma 2 5" xfId="863"/>
    <cellStyle name="Comma 2 5 10" xfId="55409"/>
    <cellStyle name="Comma 2 5 2" xfId="3231"/>
    <cellStyle name="Comma 2 5 2 2" xfId="10346"/>
    <cellStyle name="Comma 2 5 2 2 2" xfId="16672"/>
    <cellStyle name="Comma 2 5 2 3" xfId="16671"/>
    <cellStyle name="Comma 2 5 2 4" xfId="36431"/>
    <cellStyle name="Comma 2 5 2 5" xfId="43546"/>
    <cellStyle name="Comma 2 5 2 6" xfId="50661"/>
    <cellStyle name="Comma 2 5 2 7" xfId="57776"/>
    <cellStyle name="Comma 2 5 3" xfId="5602"/>
    <cellStyle name="Comma 2 5 3 2" xfId="12717"/>
    <cellStyle name="Comma 2 5 3 2 2" xfId="16674"/>
    <cellStyle name="Comma 2 5 3 3" xfId="16673"/>
    <cellStyle name="Comma 2 5 3 4" xfId="38802"/>
    <cellStyle name="Comma 2 5 3 5" xfId="45917"/>
    <cellStyle name="Comma 2 5 3 6" xfId="53032"/>
    <cellStyle name="Comma 2 5 3 7" xfId="60147"/>
    <cellStyle name="Comma 2 5 4" xfId="7979"/>
    <cellStyle name="Comma 2 5 4 2" xfId="16675"/>
    <cellStyle name="Comma 2 5 5" xfId="15094"/>
    <cellStyle name="Comma 2 5 5 2" xfId="16676"/>
    <cellStyle name="Comma 2 5 6" xfId="16670"/>
    <cellStyle name="Comma 2 5 7" xfId="34063"/>
    <cellStyle name="Comma 2 5 8" xfId="41179"/>
    <cellStyle name="Comma 2 5 9" xfId="48294"/>
    <cellStyle name="Comma 2 6" xfId="1653"/>
    <cellStyle name="Comma 2 6 10" xfId="56198"/>
    <cellStyle name="Comma 2 6 2" xfId="4020"/>
    <cellStyle name="Comma 2 6 2 2" xfId="11135"/>
    <cellStyle name="Comma 2 6 2 2 2" xfId="16679"/>
    <cellStyle name="Comma 2 6 2 3" xfId="16678"/>
    <cellStyle name="Comma 2 6 2 4" xfId="37220"/>
    <cellStyle name="Comma 2 6 2 5" xfId="44335"/>
    <cellStyle name="Comma 2 6 2 6" xfId="51450"/>
    <cellStyle name="Comma 2 6 2 7" xfId="58565"/>
    <cellStyle name="Comma 2 6 3" xfId="6391"/>
    <cellStyle name="Comma 2 6 3 2" xfId="13506"/>
    <cellStyle name="Comma 2 6 3 2 2" xfId="16681"/>
    <cellStyle name="Comma 2 6 3 3" xfId="16680"/>
    <cellStyle name="Comma 2 6 3 4" xfId="39591"/>
    <cellStyle name="Comma 2 6 3 5" xfId="46706"/>
    <cellStyle name="Comma 2 6 3 6" xfId="53821"/>
    <cellStyle name="Comma 2 6 3 7" xfId="60936"/>
    <cellStyle name="Comma 2 6 4" xfId="8768"/>
    <cellStyle name="Comma 2 6 4 2" xfId="16682"/>
    <cellStyle name="Comma 2 6 5" xfId="15883"/>
    <cellStyle name="Comma 2 6 5 2" xfId="16683"/>
    <cellStyle name="Comma 2 6 6" xfId="16677"/>
    <cellStyle name="Comma 2 6 7" xfId="34852"/>
    <cellStyle name="Comma 2 6 8" xfId="41968"/>
    <cellStyle name="Comma 2 6 9" xfId="49083"/>
    <cellStyle name="Comma 2 7" xfId="2432"/>
    <cellStyle name="Comma 2 7 2" xfId="9547"/>
    <cellStyle name="Comma 2 7 2 2" xfId="16685"/>
    <cellStyle name="Comma 2 7 3" xfId="16684"/>
    <cellStyle name="Comma 2 7 4" xfId="35632"/>
    <cellStyle name="Comma 2 7 5" xfId="42747"/>
    <cellStyle name="Comma 2 7 6" xfId="49862"/>
    <cellStyle name="Comma 2 7 7" xfId="56977"/>
    <cellStyle name="Comma 2 8" xfId="4803"/>
    <cellStyle name="Comma 2 8 2" xfId="11918"/>
    <cellStyle name="Comma 2 8 2 2" xfId="16687"/>
    <cellStyle name="Comma 2 8 3" xfId="16686"/>
    <cellStyle name="Comma 2 8 4" xfId="38003"/>
    <cellStyle name="Comma 2 8 5" xfId="45118"/>
    <cellStyle name="Comma 2 8 6" xfId="52233"/>
    <cellStyle name="Comma 2 8 7" xfId="59348"/>
    <cellStyle name="Comma 2 9" xfId="7124"/>
    <cellStyle name="Comma 2 9 2" xfId="14239"/>
    <cellStyle name="Comma 2 9 2 2" xfId="16689"/>
    <cellStyle name="Comma 2 9 3" xfId="16688"/>
    <cellStyle name="Comma 2 9 4" xfId="40324"/>
    <cellStyle name="Comma 2 9 5" xfId="47439"/>
    <cellStyle name="Comma 2 9 6" xfId="54554"/>
    <cellStyle name="Comma 2 9 7" xfId="61669"/>
    <cellStyle name="Comma 3" xfId="58"/>
    <cellStyle name="Comma 3 2" xfId="61733"/>
    <cellStyle name="Comma 4" xfId="33215"/>
    <cellStyle name="Comma 5" xfId="61731"/>
    <cellStyle name="Comma 6" xfId="61740"/>
    <cellStyle name="Comma 7" xfId="61762"/>
    <cellStyle name="Comma 8" xfId="61776"/>
    <cellStyle name="Currency 2" xfId="794"/>
    <cellStyle name="Currency 3" xfId="35584"/>
    <cellStyle name="Hyperlink 2" xfId="13"/>
    <cellStyle name="Hyperlink 3" xfId="53"/>
    <cellStyle name="Hyperlink 4" xfId="805"/>
    <cellStyle name="Hyperlink 4 2" xfId="1605"/>
    <cellStyle name="Hyperlink 5" xfId="33213"/>
    <cellStyle name="Normal" xfId="0" builtinId="0"/>
    <cellStyle name="Normal 10" xfId="793"/>
    <cellStyle name="Normal 10 10" xfId="41111"/>
    <cellStyle name="Normal 10 11" xfId="48226"/>
    <cellStyle name="Normal 10 12" xfId="55341"/>
    <cellStyle name="Normal 10 13" xfId="61767"/>
    <cellStyle name="Normal 10 2" xfId="1594"/>
    <cellStyle name="Normal 10 2 10" xfId="56140"/>
    <cellStyle name="Normal 10 2 2" xfId="3962"/>
    <cellStyle name="Normal 10 2 2 2" xfId="11077"/>
    <cellStyle name="Normal 10 2 2 2 2" xfId="16692"/>
    <cellStyle name="Normal 10 2 2 3" xfId="16691"/>
    <cellStyle name="Normal 10 2 2 4" xfId="37162"/>
    <cellStyle name="Normal 10 2 2 5" xfId="44277"/>
    <cellStyle name="Normal 10 2 2 6" xfId="51392"/>
    <cellStyle name="Normal 10 2 2 7" xfId="58507"/>
    <cellStyle name="Normal 10 2 3" xfId="6333"/>
    <cellStyle name="Normal 10 2 3 2" xfId="13448"/>
    <cellStyle name="Normal 10 2 3 2 2" xfId="16694"/>
    <cellStyle name="Normal 10 2 3 3" xfId="16693"/>
    <cellStyle name="Normal 10 2 3 4" xfId="39533"/>
    <cellStyle name="Normal 10 2 3 5" xfId="46648"/>
    <cellStyle name="Normal 10 2 3 6" xfId="53763"/>
    <cellStyle name="Normal 10 2 3 7" xfId="60878"/>
    <cellStyle name="Normal 10 2 4" xfId="8710"/>
    <cellStyle name="Normal 10 2 4 2" xfId="16695"/>
    <cellStyle name="Normal 10 2 5" xfId="15825"/>
    <cellStyle name="Normal 10 2 5 2" xfId="16696"/>
    <cellStyle name="Normal 10 2 6" xfId="16690"/>
    <cellStyle name="Normal 10 2 7" xfId="34794"/>
    <cellStyle name="Normal 10 2 8" xfId="41910"/>
    <cellStyle name="Normal 10 2 9" xfId="49025"/>
    <cellStyle name="Normal 10 3" xfId="2384"/>
    <cellStyle name="Normal 10 3 10" xfId="56929"/>
    <cellStyle name="Normal 10 3 2" xfId="4751"/>
    <cellStyle name="Normal 10 3 2 2" xfId="11866"/>
    <cellStyle name="Normal 10 3 2 2 2" xfId="16699"/>
    <cellStyle name="Normal 10 3 2 3" xfId="16698"/>
    <cellStyle name="Normal 10 3 2 4" xfId="37951"/>
    <cellStyle name="Normal 10 3 2 5" xfId="45066"/>
    <cellStyle name="Normal 10 3 2 6" xfId="52181"/>
    <cellStyle name="Normal 10 3 2 7" xfId="59296"/>
    <cellStyle name="Normal 10 3 3" xfId="7122"/>
    <cellStyle name="Normal 10 3 3 2" xfId="14237"/>
    <cellStyle name="Normal 10 3 3 2 2" xfId="16701"/>
    <cellStyle name="Normal 10 3 3 3" xfId="16700"/>
    <cellStyle name="Normal 10 3 3 4" xfId="40322"/>
    <cellStyle name="Normal 10 3 3 5" xfId="47437"/>
    <cellStyle name="Normal 10 3 3 6" xfId="54552"/>
    <cellStyle name="Normal 10 3 3 7" xfId="61667"/>
    <cellStyle name="Normal 10 3 4" xfId="9499"/>
    <cellStyle name="Normal 10 3 4 2" xfId="16702"/>
    <cellStyle name="Normal 10 3 5" xfId="16614"/>
    <cellStyle name="Normal 10 3 5 2" xfId="16703"/>
    <cellStyle name="Normal 10 3 6" xfId="16697"/>
    <cellStyle name="Normal 10 3 7" xfId="35583"/>
    <cellStyle name="Normal 10 3 8" xfId="42699"/>
    <cellStyle name="Normal 10 3 9" xfId="49814"/>
    <cellStyle name="Normal 10 4" xfId="3163"/>
    <cellStyle name="Normal 10 4 2" xfId="10278"/>
    <cellStyle name="Normal 10 4 2 2" xfId="16705"/>
    <cellStyle name="Normal 10 4 3" xfId="16704"/>
    <cellStyle name="Normal 10 4 4" xfId="36363"/>
    <cellStyle name="Normal 10 4 5" xfId="43478"/>
    <cellStyle name="Normal 10 4 6" xfId="50593"/>
    <cellStyle name="Normal 10 4 7" xfId="57708"/>
    <cellStyle name="Normal 10 5" xfId="5534"/>
    <cellStyle name="Normal 10 5 2" xfId="12649"/>
    <cellStyle name="Normal 10 5 2 2" xfId="16707"/>
    <cellStyle name="Normal 10 5 3" xfId="16706"/>
    <cellStyle name="Normal 10 5 4" xfId="38734"/>
    <cellStyle name="Normal 10 5 5" xfId="45849"/>
    <cellStyle name="Normal 10 5 6" xfId="52964"/>
    <cellStyle name="Normal 10 5 7" xfId="60079"/>
    <cellStyle name="Normal 10 6" xfId="7911"/>
    <cellStyle name="Normal 10 6 2" xfId="16708"/>
    <cellStyle name="Normal 10 7" xfId="15026"/>
    <cellStyle name="Normal 10 7 2" xfId="16709"/>
    <cellStyle name="Normal 10 8" xfId="16621"/>
    <cellStyle name="Normal 10 9" xfId="33995"/>
    <cellStyle name="Normal 11" xfId="4752"/>
    <cellStyle name="Normal 11 2" xfId="11867"/>
    <cellStyle name="Normal 11 2 2" xfId="16710"/>
    <cellStyle name="Normal 11 3" xfId="16617"/>
    <cellStyle name="Normal 11 4" xfId="37952"/>
    <cellStyle name="Normal 11 5" xfId="45067"/>
    <cellStyle name="Normal 11 6" xfId="52182"/>
    <cellStyle name="Normal 11 7" xfId="59297"/>
    <cellStyle name="Normal 12" xfId="4754"/>
    <cellStyle name="Normal 12 2" xfId="11869"/>
    <cellStyle name="Normal 12 2 2" xfId="16712"/>
    <cellStyle name="Normal 12 3" xfId="16711"/>
    <cellStyle name="Normal 12 4" xfId="37954"/>
    <cellStyle name="Normal 12 5" xfId="45069"/>
    <cellStyle name="Normal 12 6" xfId="52184"/>
    <cellStyle name="Normal 12 7" xfId="59299"/>
    <cellStyle name="Normal 13" xfId="7123"/>
    <cellStyle name="Normal 13 2" xfId="14238"/>
    <cellStyle name="Normal 13 2 2" xfId="16714"/>
    <cellStyle name="Normal 13 3" xfId="16713"/>
    <cellStyle name="Normal 13 4" xfId="40323"/>
    <cellStyle name="Normal 13 5" xfId="47438"/>
    <cellStyle name="Normal 13 6" xfId="54553"/>
    <cellStyle name="Normal 13 7" xfId="61668"/>
    <cellStyle name="Normal 14" xfId="7128"/>
    <cellStyle name="Normal 14 2" xfId="14243"/>
    <cellStyle name="Normal 14 2 2" xfId="16716"/>
    <cellStyle name="Normal 14 3" xfId="16715"/>
    <cellStyle name="Normal 14 4" xfId="40328"/>
    <cellStyle name="Normal 14 5" xfId="47443"/>
    <cellStyle name="Normal 14 6" xfId="54558"/>
    <cellStyle name="Normal 14 7" xfId="61673"/>
    <cellStyle name="Normal 15" xfId="33214"/>
    <cellStyle name="Normal 16" xfId="61678"/>
    <cellStyle name="Normal 17" xfId="61681"/>
    <cellStyle name="Normal 18" xfId="61686"/>
    <cellStyle name="Normal 19" xfId="61691"/>
    <cellStyle name="Normal 2" xfId="1"/>
    <cellStyle name="Normal 2 10" xfId="210"/>
    <cellStyle name="Normal 2 10 10" xfId="40528"/>
    <cellStyle name="Normal 2 10 11" xfId="47643"/>
    <cellStyle name="Normal 2 10 12" xfId="54758"/>
    <cellStyle name="Normal 2 10 2" xfId="1011"/>
    <cellStyle name="Normal 2 10 2 10" xfId="55557"/>
    <cellStyle name="Normal 2 10 2 2" xfId="3379"/>
    <cellStyle name="Normal 2 10 2 2 2" xfId="10494"/>
    <cellStyle name="Normal 2 10 2 2 2 2" xfId="16720"/>
    <cellStyle name="Normal 2 10 2 2 3" xfId="16719"/>
    <cellStyle name="Normal 2 10 2 2 4" xfId="36579"/>
    <cellStyle name="Normal 2 10 2 2 5" xfId="43694"/>
    <cellStyle name="Normal 2 10 2 2 6" xfId="50809"/>
    <cellStyle name="Normal 2 10 2 2 7" xfId="57924"/>
    <cellStyle name="Normal 2 10 2 3" xfId="5750"/>
    <cellStyle name="Normal 2 10 2 3 2" xfId="12865"/>
    <cellStyle name="Normal 2 10 2 3 2 2" xfId="16722"/>
    <cellStyle name="Normal 2 10 2 3 3" xfId="16721"/>
    <cellStyle name="Normal 2 10 2 3 4" xfId="38950"/>
    <cellStyle name="Normal 2 10 2 3 5" xfId="46065"/>
    <cellStyle name="Normal 2 10 2 3 6" xfId="53180"/>
    <cellStyle name="Normal 2 10 2 3 7" xfId="60295"/>
    <cellStyle name="Normal 2 10 2 4" xfId="8127"/>
    <cellStyle name="Normal 2 10 2 4 2" xfId="16723"/>
    <cellStyle name="Normal 2 10 2 5" xfId="15242"/>
    <cellStyle name="Normal 2 10 2 5 2" xfId="16724"/>
    <cellStyle name="Normal 2 10 2 6" xfId="16718"/>
    <cellStyle name="Normal 2 10 2 7" xfId="34211"/>
    <cellStyle name="Normal 2 10 2 8" xfId="41327"/>
    <cellStyle name="Normal 2 10 2 9" xfId="48442"/>
    <cellStyle name="Normal 2 10 3" xfId="1801"/>
    <cellStyle name="Normal 2 10 3 10" xfId="56346"/>
    <cellStyle name="Normal 2 10 3 2" xfId="4168"/>
    <cellStyle name="Normal 2 10 3 2 2" xfId="11283"/>
    <cellStyle name="Normal 2 10 3 2 2 2" xfId="16727"/>
    <cellStyle name="Normal 2 10 3 2 3" xfId="16726"/>
    <cellStyle name="Normal 2 10 3 2 4" xfId="37368"/>
    <cellStyle name="Normal 2 10 3 2 5" xfId="44483"/>
    <cellStyle name="Normal 2 10 3 2 6" xfId="51598"/>
    <cellStyle name="Normal 2 10 3 2 7" xfId="58713"/>
    <cellStyle name="Normal 2 10 3 3" xfId="6539"/>
    <cellStyle name="Normal 2 10 3 3 2" xfId="13654"/>
    <cellStyle name="Normal 2 10 3 3 2 2" xfId="16729"/>
    <cellStyle name="Normal 2 10 3 3 3" xfId="16728"/>
    <cellStyle name="Normal 2 10 3 3 4" xfId="39739"/>
    <cellStyle name="Normal 2 10 3 3 5" xfId="46854"/>
    <cellStyle name="Normal 2 10 3 3 6" xfId="53969"/>
    <cellStyle name="Normal 2 10 3 3 7" xfId="61084"/>
    <cellStyle name="Normal 2 10 3 4" xfId="8916"/>
    <cellStyle name="Normal 2 10 3 4 2" xfId="16730"/>
    <cellStyle name="Normal 2 10 3 5" xfId="16031"/>
    <cellStyle name="Normal 2 10 3 5 2" xfId="16731"/>
    <cellStyle name="Normal 2 10 3 6" xfId="16725"/>
    <cellStyle name="Normal 2 10 3 7" xfId="35000"/>
    <cellStyle name="Normal 2 10 3 8" xfId="42116"/>
    <cellStyle name="Normal 2 10 3 9" xfId="49231"/>
    <cellStyle name="Normal 2 10 4" xfId="2580"/>
    <cellStyle name="Normal 2 10 4 2" xfId="9695"/>
    <cellStyle name="Normal 2 10 4 2 2" xfId="16733"/>
    <cellStyle name="Normal 2 10 4 3" xfId="16732"/>
    <cellStyle name="Normal 2 10 4 4" xfId="35780"/>
    <cellStyle name="Normal 2 10 4 5" xfId="42895"/>
    <cellStyle name="Normal 2 10 4 6" xfId="50010"/>
    <cellStyle name="Normal 2 10 4 7" xfId="57125"/>
    <cellStyle name="Normal 2 10 5" xfId="4951"/>
    <cellStyle name="Normal 2 10 5 2" xfId="12066"/>
    <cellStyle name="Normal 2 10 5 2 2" xfId="16735"/>
    <cellStyle name="Normal 2 10 5 3" xfId="16734"/>
    <cellStyle name="Normal 2 10 5 4" xfId="38151"/>
    <cellStyle name="Normal 2 10 5 5" xfId="45266"/>
    <cellStyle name="Normal 2 10 5 6" xfId="52381"/>
    <cellStyle name="Normal 2 10 5 7" xfId="59496"/>
    <cellStyle name="Normal 2 10 6" xfId="7328"/>
    <cellStyle name="Normal 2 10 6 2" xfId="16736"/>
    <cellStyle name="Normal 2 10 7" xfId="14443"/>
    <cellStyle name="Normal 2 10 7 2" xfId="16737"/>
    <cellStyle name="Normal 2 10 8" xfId="16717"/>
    <cellStyle name="Normal 2 10 9" xfId="33412"/>
    <cellStyle name="Normal 2 11" xfId="405"/>
    <cellStyle name="Normal 2 11 10" xfId="40723"/>
    <cellStyle name="Normal 2 11 11" xfId="47838"/>
    <cellStyle name="Normal 2 11 12" xfId="54953"/>
    <cellStyle name="Normal 2 11 2" xfId="1206"/>
    <cellStyle name="Normal 2 11 2 10" xfId="55752"/>
    <cellStyle name="Normal 2 11 2 2" xfId="3574"/>
    <cellStyle name="Normal 2 11 2 2 2" xfId="10689"/>
    <cellStyle name="Normal 2 11 2 2 2 2" xfId="16741"/>
    <cellStyle name="Normal 2 11 2 2 3" xfId="16740"/>
    <cellStyle name="Normal 2 11 2 2 4" xfId="36774"/>
    <cellStyle name="Normal 2 11 2 2 5" xfId="43889"/>
    <cellStyle name="Normal 2 11 2 2 6" xfId="51004"/>
    <cellStyle name="Normal 2 11 2 2 7" xfId="58119"/>
    <cellStyle name="Normal 2 11 2 3" xfId="5945"/>
    <cellStyle name="Normal 2 11 2 3 2" xfId="13060"/>
    <cellStyle name="Normal 2 11 2 3 2 2" xfId="16743"/>
    <cellStyle name="Normal 2 11 2 3 3" xfId="16742"/>
    <cellStyle name="Normal 2 11 2 3 4" xfId="39145"/>
    <cellStyle name="Normal 2 11 2 3 5" xfId="46260"/>
    <cellStyle name="Normal 2 11 2 3 6" xfId="53375"/>
    <cellStyle name="Normal 2 11 2 3 7" xfId="60490"/>
    <cellStyle name="Normal 2 11 2 4" xfId="8322"/>
    <cellStyle name="Normal 2 11 2 4 2" xfId="16744"/>
    <cellStyle name="Normal 2 11 2 5" xfId="15437"/>
    <cellStyle name="Normal 2 11 2 5 2" xfId="16745"/>
    <cellStyle name="Normal 2 11 2 6" xfId="16739"/>
    <cellStyle name="Normal 2 11 2 7" xfId="34406"/>
    <cellStyle name="Normal 2 11 2 8" xfId="41522"/>
    <cellStyle name="Normal 2 11 2 9" xfId="48637"/>
    <cellStyle name="Normal 2 11 3" xfId="1996"/>
    <cellStyle name="Normal 2 11 3 10" xfId="56541"/>
    <cellStyle name="Normal 2 11 3 2" xfId="4363"/>
    <cellStyle name="Normal 2 11 3 2 2" xfId="11478"/>
    <cellStyle name="Normal 2 11 3 2 2 2" xfId="16748"/>
    <cellStyle name="Normal 2 11 3 2 3" xfId="16747"/>
    <cellStyle name="Normal 2 11 3 2 4" xfId="37563"/>
    <cellStyle name="Normal 2 11 3 2 5" xfId="44678"/>
    <cellStyle name="Normal 2 11 3 2 6" xfId="51793"/>
    <cellStyle name="Normal 2 11 3 2 7" xfId="58908"/>
    <cellStyle name="Normal 2 11 3 3" xfId="6734"/>
    <cellStyle name="Normal 2 11 3 3 2" xfId="13849"/>
    <cellStyle name="Normal 2 11 3 3 2 2" xfId="16750"/>
    <cellStyle name="Normal 2 11 3 3 3" xfId="16749"/>
    <cellStyle name="Normal 2 11 3 3 4" xfId="39934"/>
    <cellStyle name="Normal 2 11 3 3 5" xfId="47049"/>
    <cellStyle name="Normal 2 11 3 3 6" xfId="54164"/>
    <cellStyle name="Normal 2 11 3 3 7" xfId="61279"/>
    <cellStyle name="Normal 2 11 3 4" xfId="9111"/>
    <cellStyle name="Normal 2 11 3 4 2" xfId="16751"/>
    <cellStyle name="Normal 2 11 3 5" xfId="16226"/>
    <cellStyle name="Normal 2 11 3 5 2" xfId="16752"/>
    <cellStyle name="Normal 2 11 3 6" xfId="16746"/>
    <cellStyle name="Normal 2 11 3 7" xfId="35195"/>
    <cellStyle name="Normal 2 11 3 8" xfId="42311"/>
    <cellStyle name="Normal 2 11 3 9" xfId="49426"/>
    <cellStyle name="Normal 2 11 4" xfId="2775"/>
    <cellStyle name="Normal 2 11 4 2" xfId="9890"/>
    <cellStyle name="Normal 2 11 4 2 2" xfId="16754"/>
    <cellStyle name="Normal 2 11 4 3" xfId="16753"/>
    <cellStyle name="Normal 2 11 4 4" xfId="35975"/>
    <cellStyle name="Normal 2 11 4 5" xfId="43090"/>
    <cellStyle name="Normal 2 11 4 6" xfId="50205"/>
    <cellStyle name="Normal 2 11 4 7" xfId="57320"/>
    <cellStyle name="Normal 2 11 5" xfId="5146"/>
    <cellStyle name="Normal 2 11 5 2" xfId="12261"/>
    <cellStyle name="Normal 2 11 5 2 2" xfId="16756"/>
    <cellStyle name="Normal 2 11 5 3" xfId="16755"/>
    <cellStyle name="Normal 2 11 5 4" xfId="38346"/>
    <cellStyle name="Normal 2 11 5 5" xfId="45461"/>
    <cellStyle name="Normal 2 11 5 6" xfId="52576"/>
    <cellStyle name="Normal 2 11 5 7" xfId="59691"/>
    <cellStyle name="Normal 2 11 6" xfId="7523"/>
    <cellStyle name="Normal 2 11 6 2" xfId="16757"/>
    <cellStyle name="Normal 2 11 7" xfId="14638"/>
    <cellStyle name="Normal 2 11 7 2" xfId="16758"/>
    <cellStyle name="Normal 2 11 8" xfId="16738"/>
    <cellStyle name="Normal 2 11 9" xfId="33607"/>
    <cellStyle name="Normal 2 12" xfId="600"/>
    <cellStyle name="Normal 2 12 10" xfId="40918"/>
    <cellStyle name="Normal 2 12 11" xfId="48033"/>
    <cellStyle name="Normal 2 12 12" xfId="55148"/>
    <cellStyle name="Normal 2 12 2" xfId="1401"/>
    <cellStyle name="Normal 2 12 2 10" xfId="55947"/>
    <cellStyle name="Normal 2 12 2 2" xfId="3769"/>
    <cellStyle name="Normal 2 12 2 2 2" xfId="10884"/>
    <cellStyle name="Normal 2 12 2 2 2 2" xfId="16762"/>
    <cellStyle name="Normal 2 12 2 2 3" xfId="16761"/>
    <cellStyle name="Normal 2 12 2 2 4" xfId="36969"/>
    <cellStyle name="Normal 2 12 2 2 5" xfId="44084"/>
    <cellStyle name="Normal 2 12 2 2 6" xfId="51199"/>
    <cellStyle name="Normal 2 12 2 2 7" xfId="58314"/>
    <cellStyle name="Normal 2 12 2 3" xfId="6140"/>
    <cellStyle name="Normal 2 12 2 3 2" xfId="13255"/>
    <cellStyle name="Normal 2 12 2 3 2 2" xfId="16764"/>
    <cellStyle name="Normal 2 12 2 3 3" xfId="16763"/>
    <cellStyle name="Normal 2 12 2 3 4" xfId="39340"/>
    <cellStyle name="Normal 2 12 2 3 5" xfId="46455"/>
    <cellStyle name="Normal 2 12 2 3 6" xfId="53570"/>
    <cellStyle name="Normal 2 12 2 3 7" xfId="60685"/>
    <cellStyle name="Normal 2 12 2 4" xfId="8517"/>
    <cellStyle name="Normal 2 12 2 4 2" xfId="16765"/>
    <cellStyle name="Normal 2 12 2 5" xfId="15632"/>
    <cellStyle name="Normal 2 12 2 5 2" xfId="16766"/>
    <cellStyle name="Normal 2 12 2 6" xfId="16760"/>
    <cellStyle name="Normal 2 12 2 7" xfId="34601"/>
    <cellStyle name="Normal 2 12 2 8" xfId="41717"/>
    <cellStyle name="Normal 2 12 2 9" xfId="48832"/>
    <cellStyle name="Normal 2 12 3" xfId="2191"/>
    <cellStyle name="Normal 2 12 3 10" xfId="56736"/>
    <cellStyle name="Normal 2 12 3 2" xfId="4558"/>
    <cellStyle name="Normal 2 12 3 2 2" xfId="11673"/>
    <cellStyle name="Normal 2 12 3 2 2 2" xfId="16769"/>
    <cellStyle name="Normal 2 12 3 2 3" xfId="16768"/>
    <cellStyle name="Normal 2 12 3 2 4" xfId="37758"/>
    <cellStyle name="Normal 2 12 3 2 5" xfId="44873"/>
    <cellStyle name="Normal 2 12 3 2 6" xfId="51988"/>
    <cellStyle name="Normal 2 12 3 2 7" xfId="59103"/>
    <cellStyle name="Normal 2 12 3 3" xfId="6929"/>
    <cellStyle name="Normal 2 12 3 3 2" xfId="14044"/>
    <cellStyle name="Normal 2 12 3 3 2 2" xfId="16771"/>
    <cellStyle name="Normal 2 12 3 3 3" xfId="16770"/>
    <cellStyle name="Normal 2 12 3 3 4" xfId="40129"/>
    <cellStyle name="Normal 2 12 3 3 5" xfId="47244"/>
    <cellStyle name="Normal 2 12 3 3 6" xfId="54359"/>
    <cellStyle name="Normal 2 12 3 3 7" xfId="61474"/>
    <cellStyle name="Normal 2 12 3 4" xfId="9306"/>
    <cellStyle name="Normal 2 12 3 4 2" xfId="16772"/>
    <cellStyle name="Normal 2 12 3 5" xfId="16421"/>
    <cellStyle name="Normal 2 12 3 5 2" xfId="16773"/>
    <cellStyle name="Normal 2 12 3 6" xfId="16767"/>
    <cellStyle name="Normal 2 12 3 7" xfId="35390"/>
    <cellStyle name="Normal 2 12 3 8" xfId="42506"/>
    <cellStyle name="Normal 2 12 3 9" xfId="49621"/>
    <cellStyle name="Normal 2 12 4" xfId="2970"/>
    <cellStyle name="Normal 2 12 4 2" xfId="10085"/>
    <cellStyle name="Normal 2 12 4 2 2" xfId="16775"/>
    <cellStyle name="Normal 2 12 4 3" xfId="16774"/>
    <cellStyle name="Normal 2 12 4 4" xfId="36170"/>
    <cellStyle name="Normal 2 12 4 5" xfId="43285"/>
    <cellStyle name="Normal 2 12 4 6" xfId="50400"/>
    <cellStyle name="Normal 2 12 4 7" xfId="57515"/>
    <cellStyle name="Normal 2 12 5" xfId="5341"/>
    <cellStyle name="Normal 2 12 5 2" xfId="12456"/>
    <cellStyle name="Normal 2 12 5 2 2" xfId="16777"/>
    <cellStyle name="Normal 2 12 5 3" xfId="16776"/>
    <cellStyle name="Normal 2 12 5 4" xfId="38541"/>
    <cellStyle name="Normal 2 12 5 5" xfId="45656"/>
    <cellStyle name="Normal 2 12 5 6" xfId="52771"/>
    <cellStyle name="Normal 2 12 5 7" xfId="59886"/>
    <cellStyle name="Normal 2 12 6" xfId="7718"/>
    <cellStyle name="Normal 2 12 6 2" xfId="16778"/>
    <cellStyle name="Normal 2 12 7" xfId="14833"/>
    <cellStyle name="Normal 2 12 7 2" xfId="16779"/>
    <cellStyle name="Normal 2 12 8" xfId="16759"/>
    <cellStyle name="Normal 2 12 9" xfId="33802"/>
    <cellStyle name="Normal 2 13" xfId="795"/>
    <cellStyle name="Normal 2 13 10" xfId="48227"/>
    <cellStyle name="Normal 2 13 11" xfId="55342"/>
    <cellStyle name="Normal 2 13 2" xfId="1595"/>
    <cellStyle name="Normal 2 13 2 10" xfId="56141"/>
    <cellStyle name="Normal 2 13 2 2" xfId="3963"/>
    <cellStyle name="Normal 2 13 2 2 2" xfId="11078"/>
    <cellStyle name="Normal 2 13 2 2 2 2" xfId="16783"/>
    <cellStyle name="Normal 2 13 2 2 3" xfId="16782"/>
    <cellStyle name="Normal 2 13 2 2 4" xfId="37163"/>
    <cellStyle name="Normal 2 13 2 2 5" xfId="44278"/>
    <cellStyle name="Normal 2 13 2 2 6" xfId="51393"/>
    <cellStyle name="Normal 2 13 2 2 7" xfId="58508"/>
    <cellStyle name="Normal 2 13 2 3" xfId="6334"/>
    <cellStyle name="Normal 2 13 2 3 2" xfId="13449"/>
    <cellStyle name="Normal 2 13 2 3 2 2" xfId="16785"/>
    <cellStyle name="Normal 2 13 2 3 3" xfId="16784"/>
    <cellStyle name="Normal 2 13 2 3 4" xfId="39534"/>
    <cellStyle name="Normal 2 13 2 3 5" xfId="46649"/>
    <cellStyle name="Normal 2 13 2 3 6" xfId="53764"/>
    <cellStyle name="Normal 2 13 2 3 7" xfId="60879"/>
    <cellStyle name="Normal 2 13 2 4" xfId="8711"/>
    <cellStyle name="Normal 2 13 2 4 2" xfId="16786"/>
    <cellStyle name="Normal 2 13 2 5" xfId="15826"/>
    <cellStyle name="Normal 2 13 2 5 2" xfId="16787"/>
    <cellStyle name="Normal 2 13 2 6" xfId="16781"/>
    <cellStyle name="Normal 2 13 2 7" xfId="34795"/>
    <cellStyle name="Normal 2 13 2 8" xfId="41911"/>
    <cellStyle name="Normal 2 13 2 9" xfId="49026"/>
    <cellStyle name="Normal 2 13 3" xfId="3164"/>
    <cellStyle name="Normal 2 13 3 2" xfId="10279"/>
    <cellStyle name="Normal 2 13 3 2 2" xfId="16789"/>
    <cellStyle name="Normal 2 13 3 3" xfId="16788"/>
    <cellStyle name="Normal 2 13 3 4" xfId="36364"/>
    <cellStyle name="Normal 2 13 3 5" xfId="43479"/>
    <cellStyle name="Normal 2 13 3 6" xfId="50594"/>
    <cellStyle name="Normal 2 13 3 7" xfId="57709"/>
    <cellStyle name="Normal 2 13 4" xfId="5535"/>
    <cellStyle name="Normal 2 13 4 2" xfId="12650"/>
    <cellStyle name="Normal 2 13 4 2 2" xfId="16791"/>
    <cellStyle name="Normal 2 13 4 3" xfId="16790"/>
    <cellStyle name="Normal 2 13 4 4" xfId="38735"/>
    <cellStyle name="Normal 2 13 4 5" xfId="45850"/>
    <cellStyle name="Normal 2 13 4 6" xfId="52965"/>
    <cellStyle name="Normal 2 13 4 7" xfId="60080"/>
    <cellStyle name="Normal 2 13 5" xfId="7912"/>
    <cellStyle name="Normal 2 13 5 2" xfId="16792"/>
    <cellStyle name="Normal 2 13 6" xfId="15027"/>
    <cellStyle name="Normal 2 13 6 2" xfId="16793"/>
    <cellStyle name="Normal 2 13 7" xfId="16780"/>
    <cellStyle name="Normal 2 13 8" xfId="33996"/>
    <cellStyle name="Normal 2 13 9" xfId="41112"/>
    <cellStyle name="Normal 2 14" xfId="806"/>
    <cellStyle name="Normal 2 14 10" xfId="55352"/>
    <cellStyle name="Normal 2 14 2" xfId="3174"/>
    <cellStyle name="Normal 2 14 2 2" xfId="10289"/>
    <cellStyle name="Normal 2 14 2 2 2" xfId="16796"/>
    <cellStyle name="Normal 2 14 2 3" xfId="16795"/>
    <cellStyle name="Normal 2 14 2 4" xfId="36374"/>
    <cellStyle name="Normal 2 14 2 5" xfId="43489"/>
    <cellStyle name="Normal 2 14 2 6" xfId="50604"/>
    <cellStyle name="Normal 2 14 2 7" xfId="57719"/>
    <cellStyle name="Normal 2 14 3" xfId="5545"/>
    <cellStyle name="Normal 2 14 3 2" xfId="12660"/>
    <cellStyle name="Normal 2 14 3 2 2" xfId="16798"/>
    <cellStyle name="Normal 2 14 3 3" xfId="16797"/>
    <cellStyle name="Normal 2 14 3 4" xfId="38745"/>
    <cellStyle name="Normal 2 14 3 5" xfId="45860"/>
    <cellStyle name="Normal 2 14 3 6" xfId="52975"/>
    <cellStyle name="Normal 2 14 3 7" xfId="60090"/>
    <cellStyle name="Normal 2 14 4" xfId="7922"/>
    <cellStyle name="Normal 2 14 4 2" xfId="16799"/>
    <cellStyle name="Normal 2 14 5" xfId="15037"/>
    <cellStyle name="Normal 2 14 5 2" xfId="16800"/>
    <cellStyle name="Normal 2 14 6" xfId="16794"/>
    <cellStyle name="Normal 2 14 7" xfId="34006"/>
    <cellStyle name="Normal 2 14 8" xfId="41122"/>
    <cellStyle name="Normal 2 14 9" xfId="48237"/>
    <cellStyle name="Normal 2 15" xfId="816"/>
    <cellStyle name="Normal 2 15 10" xfId="55362"/>
    <cellStyle name="Normal 2 15 2" xfId="3184"/>
    <cellStyle name="Normal 2 15 2 2" xfId="10299"/>
    <cellStyle name="Normal 2 15 2 2 2" xfId="16803"/>
    <cellStyle name="Normal 2 15 2 3" xfId="16802"/>
    <cellStyle name="Normal 2 15 2 4" xfId="36384"/>
    <cellStyle name="Normal 2 15 2 5" xfId="43499"/>
    <cellStyle name="Normal 2 15 2 6" xfId="50614"/>
    <cellStyle name="Normal 2 15 2 7" xfId="57729"/>
    <cellStyle name="Normal 2 15 3" xfId="5555"/>
    <cellStyle name="Normal 2 15 3 2" xfId="12670"/>
    <cellStyle name="Normal 2 15 3 2 2" xfId="16805"/>
    <cellStyle name="Normal 2 15 3 3" xfId="16804"/>
    <cellStyle name="Normal 2 15 3 4" xfId="38755"/>
    <cellStyle name="Normal 2 15 3 5" xfId="45870"/>
    <cellStyle name="Normal 2 15 3 6" xfId="52985"/>
    <cellStyle name="Normal 2 15 3 7" xfId="60100"/>
    <cellStyle name="Normal 2 15 4" xfId="7932"/>
    <cellStyle name="Normal 2 15 4 2" xfId="16806"/>
    <cellStyle name="Normal 2 15 5" xfId="15047"/>
    <cellStyle name="Normal 2 15 5 2" xfId="16807"/>
    <cellStyle name="Normal 2 15 6" xfId="16801"/>
    <cellStyle name="Normal 2 15 7" xfId="34016"/>
    <cellStyle name="Normal 2 15 8" xfId="41132"/>
    <cellStyle name="Normal 2 15 9" xfId="48247"/>
    <cellStyle name="Normal 2 16" xfId="1606"/>
    <cellStyle name="Normal 2 16 10" xfId="56151"/>
    <cellStyle name="Normal 2 16 11" xfId="61768"/>
    <cellStyle name="Normal 2 16 2" xfId="3973"/>
    <cellStyle name="Normal 2 16 2 2" xfId="11088"/>
    <cellStyle name="Normal 2 16 2 2 2" xfId="16809"/>
    <cellStyle name="Normal 2 16 2 3" xfId="16808"/>
    <cellStyle name="Normal 2 16 2 4" xfId="37173"/>
    <cellStyle name="Normal 2 16 2 5" xfId="44288"/>
    <cellStyle name="Normal 2 16 2 6" xfId="51403"/>
    <cellStyle name="Normal 2 16 2 7" xfId="58518"/>
    <cellStyle name="Normal 2 16 3" xfId="6344"/>
    <cellStyle name="Normal 2 16 3 2" xfId="13459"/>
    <cellStyle name="Normal 2 16 3 2 2" xfId="16811"/>
    <cellStyle name="Normal 2 16 3 3" xfId="16810"/>
    <cellStyle name="Normal 2 16 3 4" xfId="39544"/>
    <cellStyle name="Normal 2 16 3 5" xfId="46659"/>
    <cellStyle name="Normal 2 16 3 6" xfId="53774"/>
    <cellStyle name="Normal 2 16 3 7" xfId="60889"/>
    <cellStyle name="Normal 2 16 4" xfId="8721"/>
    <cellStyle name="Normal 2 16 4 2" xfId="16812"/>
    <cellStyle name="Normal 2 16 5" xfId="15836"/>
    <cellStyle name="Normal 2 16 5 2" xfId="16813"/>
    <cellStyle name="Normal 2 16 6" xfId="16622"/>
    <cellStyle name="Normal 2 16 7" xfId="34805"/>
    <cellStyle name="Normal 2 16 8" xfId="41921"/>
    <cellStyle name="Normal 2 16 9" xfId="49036"/>
    <cellStyle name="Normal 2 17" xfId="2385"/>
    <cellStyle name="Normal 2 17 2" xfId="9500"/>
    <cellStyle name="Normal 2 17 2 2" xfId="16815"/>
    <cellStyle name="Normal 2 17 3" xfId="16814"/>
    <cellStyle name="Normal 2 17 4" xfId="35585"/>
    <cellStyle name="Normal 2 17 5" xfId="42700"/>
    <cellStyle name="Normal 2 17 6" xfId="49815"/>
    <cellStyle name="Normal 2 17 7" xfId="56930"/>
    <cellStyle name="Normal 2 18" xfId="4756"/>
    <cellStyle name="Normal 2 18 2" xfId="11871"/>
    <cellStyle name="Normal 2 18 2 2" xfId="16817"/>
    <cellStyle name="Normal 2 18 3" xfId="16816"/>
    <cellStyle name="Normal 2 18 4" xfId="37956"/>
    <cellStyle name="Normal 2 18 5" xfId="45071"/>
    <cellStyle name="Normal 2 18 6" xfId="52186"/>
    <cellStyle name="Normal 2 18 7" xfId="59301"/>
    <cellStyle name="Normal 2 19" xfId="7133"/>
    <cellStyle name="Normal 2 19 2" xfId="16818"/>
    <cellStyle name="Normal 2 2" xfId="5"/>
    <cellStyle name="Normal 2 2 10" xfId="408"/>
    <cellStyle name="Normal 2 2 10 10" xfId="40726"/>
    <cellStyle name="Normal 2 2 10 11" xfId="47841"/>
    <cellStyle name="Normal 2 2 10 12" xfId="54956"/>
    <cellStyle name="Normal 2 2 10 2" xfId="1209"/>
    <cellStyle name="Normal 2 2 10 2 10" xfId="55755"/>
    <cellStyle name="Normal 2 2 10 2 2" xfId="3577"/>
    <cellStyle name="Normal 2 2 10 2 2 2" xfId="10692"/>
    <cellStyle name="Normal 2 2 10 2 2 2 2" xfId="16823"/>
    <cellStyle name="Normal 2 2 10 2 2 3" xfId="16822"/>
    <cellStyle name="Normal 2 2 10 2 2 4" xfId="36777"/>
    <cellStyle name="Normal 2 2 10 2 2 5" xfId="43892"/>
    <cellStyle name="Normal 2 2 10 2 2 6" xfId="51007"/>
    <cellStyle name="Normal 2 2 10 2 2 7" xfId="58122"/>
    <cellStyle name="Normal 2 2 10 2 3" xfId="5948"/>
    <cellStyle name="Normal 2 2 10 2 3 2" xfId="13063"/>
    <cellStyle name="Normal 2 2 10 2 3 2 2" xfId="16825"/>
    <cellStyle name="Normal 2 2 10 2 3 3" xfId="16824"/>
    <cellStyle name="Normal 2 2 10 2 3 4" xfId="39148"/>
    <cellStyle name="Normal 2 2 10 2 3 5" xfId="46263"/>
    <cellStyle name="Normal 2 2 10 2 3 6" xfId="53378"/>
    <cellStyle name="Normal 2 2 10 2 3 7" xfId="60493"/>
    <cellStyle name="Normal 2 2 10 2 4" xfId="8325"/>
    <cellStyle name="Normal 2 2 10 2 4 2" xfId="16826"/>
    <cellStyle name="Normal 2 2 10 2 5" xfId="15440"/>
    <cellStyle name="Normal 2 2 10 2 5 2" xfId="16827"/>
    <cellStyle name="Normal 2 2 10 2 6" xfId="16821"/>
    <cellStyle name="Normal 2 2 10 2 7" xfId="34409"/>
    <cellStyle name="Normal 2 2 10 2 8" xfId="41525"/>
    <cellStyle name="Normal 2 2 10 2 9" xfId="48640"/>
    <cellStyle name="Normal 2 2 10 3" xfId="1999"/>
    <cellStyle name="Normal 2 2 10 3 10" xfId="56544"/>
    <cellStyle name="Normal 2 2 10 3 2" xfId="4366"/>
    <cellStyle name="Normal 2 2 10 3 2 2" xfId="11481"/>
    <cellStyle name="Normal 2 2 10 3 2 2 2" xfId="16830"/>
    <cellStyle name="Normal 2 2 10 3 2 3" xfId="16829"/>
    <cellStyle name="Normal 2 2 10 3 2 4" xfId="37566"/>
    <cellStyle name="Normal 2 2 10 3 2 5" xfId="44681"/>
    <cellStyle name="Normal 2 2 10 3 2 6" xfId="51796"/>
    <cellStyle name="Normal 2 2 10 3 2 7" xfId="58911"/>
    <cellStyle name="Normal 2 2 10 3 3" xfId="6737"/>
    <cellStyle name="Normal 2 2 10 3 3 2" xfId="13852"/>
    <cellStyle name="Normal 2 2 10 3 3 2 2" xfId="16832"/>
    <cellStyle name="Normal 2 2 10 3 3 3" xfId="16831"/>
    <cellStyle name="Normal 2 2 10 3 3 4" xfId="39937"/>
    <cellStyle name="Normal 2 2 10 3 3 5" xfId="47052"/>
    <cellStyle name="Normal 2 2 10 3 3 6" xfId="54167"/>
    <cellStyle name="Normal 2 2 10 3 3 7" xfId="61282"/>
    <cellStyle name="Normal 2 2 10 3 4" xfId="9114"/>
    <cellStyle name="Normal 2 2 10 3 4 2" xfId="16833"/>
    <cellStyle name="Normal 2 2 10 3 5" xfId="16229"/>
    <cellStyle name="Normal 2 2 10 3 5 2" xfId="16834"/>
    <cellStyle name="Normal 2 2 10 3 6" xfId="16828"/>
    <cellStyle name="Normal 2 2 10 3 7" xfId="35198"/>
    <cellStyle name="Normal 2 2 10 3 8" xfId="42314"/>
    <cellStyle name="Normal 2 2 10 3 9" xfId="49429"/>
    <cellStyle name="Normal 2 2 10 4" xfId="2778"/>
    <cellStyle name="Normal 2 2 10 4 2" xfId="9893"/>
    <cellStyle name="Normal 2 2 10 4 2 2" xfId="16836"/>
    <cellStyle name="Normal 2 2 10 4 3" xfId="16835"/>
    <cellStyle name="Normal 2 2 10 4 4" xfId="35978"/>
    <cellStyle name="Normal 2 2 10 4 5" xfId="43093"/>
    <cellStyle name="Normal 2 2 10 4 6" xfId="50208"/>
    <cellStyle name="Normal 2 2 10 4 7" xfId="57323"/>
    <cellStyle name="Normal 2 2 10 5" xfId="5149"/>
    <cellStyle name="Normal 2 2 10 5 2" xfId="12264"/>
    <cellStyle name="Normal 2 2 10 5 2 2" xfId="16838"/>
    <cellStyle name="Normal 2 2 10 5 3" xfId="16837"/>
    <cellStyle name="Normal 2 2 10 5 4" xfId="38349"/>
    <cellStyle name="Normal 2 2 10 5 5" xfId="45464"/>
    <cellStyle name="Normal 2 2 10 5 6" xfId="52579"/>
    <cellStyle name="Normal 2 2 10 5 7" xfId="59694"/>
    <cellStyle name="Normal 2 2 10 6" xfId="7526"/>
    <cellStyle name="Normal 2 2 10 6 2" xfId="16839"/>
    <cellStyle name="Normal 2 2 10 7" xfId="14641"/>
    <cellStyle name="Normal 2 2 10 7 2" xfId="16840"/>
    <cellStyle name="Normal 2 2 10 8" xfId="16820"/>
    <cellStyle name="Normal 2 2 10 9" xfId="33610"/>
    <cellStyle name="Normal 2 2 11" xfId="601"/>
    <cellStyle name="Normal 2 2 11 10" xfId="40919"/>
    <cellStyle name="Normal 2 2 11 11" xfId="48034"/>
    <cellStyle name="Normal 2 2 11 12" xfId="55149"/>
    <cellStyle name="Normal 2 2 11 2" xfId="1402"/>
    <cellStyle name="Normal 2 2 11 2 10" xfId="55948"/>
    <cellStyle name="Normal 2 2 11 2 2" xfId="3770"/>
    <cellStyle name="Normal 2 2 11 2 2 2" xfId="10885"/>
    <cellStyle name="Normal 2 2 11 2 2 2 2" xfId="16844"/>
    <cellStyle name="Normal 2 2 11 2 2 3" xfId="16843"/>
    <cellStyle name="Normal 2 2 11 2 2 4" xfId="36970"/>
    <cellStyle name="Normal 2 2 11 2 2 5" xfId="44085"/>
    <cellStyle name="Normal 2 2 11 2 2 6" xfId="51200"/>
    <cellStyle name="Normal 2 2 11 2 2 7" xfId="58315"/>
    <cellStyle name="Normal 2 2 11 2 3" xfId="6141"/>
    <cellStyle name="Normal 2 2 11 2 3 2" xfId="13256"/>
    <cellStyle name="Normal 2 2 11 2 3 2 2" xfId="16846"/>
    <cellStyle name="Normal 2 2 11 2 3 3" xfId="16845"/>
    <cellStyle name="Normal 2 2 11 2 3 4" xfId="39341"/>
    <cellStyle name="Normal 2 2 11 2 3 5" xfId="46456"/>
    <cellStyle name="Normal 2 2 11 2 3 6" xfId="53571"/>
    <cellStyle name="Normal 2 2 11 2 3 7" xfId="60686"/>
    <cellStyle name="Normal 2 2 11 2 4" xfId="8518"/>
    <cellStyle name="Normal 2 2 11 2 4 2" xfId="16847"/>
    <cellStyle name="Normal 2 2 11 2 5" xfId="15633"/>
    <cellStyle name="Normal 2 2 11 2 5 2" xfId="16848"/>
    <cellStyle name="Normal 2 2 11 2 6" xfId="16842"/>
    <cellStyle name="Normal 2 2 11 2 7" xfId="34602"/>
    <cellStyle name="Normal 2 2 11 2 8" xfId="41718"/>
    <cellStyle name="Normal 2 2 11 2 9" xfId="48833"/>
    <cellStyle name="Normal 2 2 11 3" xfId="2192"/>
    <cellStyle name="Normal 2 2 11 3 10" xfId="56737"/>
    <cellStyle name="Normal 2 2 11 3 2" xfId="4559"/>
    <cellStyle name="Normal 2 2 11 3 2 2" xfId="11674"/>
    <cellStyle name="Normal 2 2 11 3 2 2 2" xfId="16851"/>
    <cellStyle name="Normal 2 2 11 3 2 3" xfId="16850"/>
    <cellStyle name="Normal 2 2 11 3 2 4" xfId="37759"/>
    <cellStyle name="Normal 2 2 11 3 2 5" xfId="44874"/>
    <cellStyle name="Normal 2 2 11 3 2 6" xfId="51989"/>
    <cellStyle name="Normal 2 2 11 3 2 7" xfId="59104"/>
    <cellStyle name="Normal 2 2 11 3 3" xfId="6930"/>
    <cellStyle name="Normal 2 2 11 3 3 2" xfId="14045"/>
    <cellStyle name="Normal 2 2 11 3 3 2 2" xfId="16853"/>
    <cellStyle name="Normal 2 2 11 3 3 3" xfId="16852"/>
    <cellStyle name="Normal 2 2 11 3 3 4" xfId="40130"/>
    <cellStyle name="Normal 2 2 11 3 3 5" xfId="47245"/>
    <cellStyle name="Normal 2 2 11 3 3 6" xfId="54360"/>
    <cellStyle name="Normal 2 2 11 3 3 7" xfId="61475"/>
    <cellStyle name="Normal 2 2 11 3 4" xfId="9307"/>
    <cellStyle name="Normal 2 2 11 3 4 2" xfId="16854"/>
    <cellStyle name="Normal 2 2 11 3 5" xfId="16422"/>
    <cellStyle name="Normal 2 2 11 3 5 2" xfId="16855"/>
    <cellStyle name="Normal 2 2 11 3 6" xfId="16849"/>
    <cellStyle name="Normal 2 2 11 3 7" xfId="35391"/>
    <cellStyle name="Normal 2 2 11 3 8" xfId="42507"/>
    <cellStyle name="Normal 2 2 11 3 9" xfId="49622"/>
    <cellStyle name="Normal 2 2 11 4" xfId="2971"/>
    <cellStyle name="Normal 2 2 11 4 2" xfId="10086"/>
    <cellStyle name="Normal 2 2 11 4 2 2" xfId="16857"/>
    <cellStyle name="Normal 2 2 11 4 3" xfId="16856"/>
    <cellStyle name="Normal 2 2 11 4 4" xfId="36171"/>
    <cellStyle name="Normal 2 2 11 4 5" xfId="43286"/>
    <cellStyle name="Normal 2 2 11 4 6" xfId="50401"/>
    <cellStyle name="Normal 2 2 11 4 7" xfId="57516"/>
    <cellStyle name="Normal 2 2 11 5" xfId="5342"/>
    <cellStyle name="Normal 2 2 11 5 2" xfId="12457"/>
    <cellStyle name="Normal 2 2 11 5 2 2" xfId="16859"/>
    <cellStyle name="Normal 2 2 11 5 3" xfId="16858"/>
    <cellStyle name="Normal 2 2 11 5 4" xfId="38542"/>
    <cellStyle name="Normal 2 2 11 5 5" xfId="45657"/>
    <cellStyle name="Normal 2 2 11 5 6" xfId="52772"/>
    <cellStyle name="Normal 2 2 11 5 7" xfId="59887"/>
    <cellStyle name="Normal 2 2 11 6" xfId="7719"/>
    <cellStyle name="Normal 2 2 11 6 2" xfId="16860"/>
    <cellStyle name="Normal 2 2 11 7" xfId="14834"/>
    <cellStyle name="Normal 2 2 11 7 2" xfId="16861"/>
    <cellStyle name="Normal 2 2 11 8" xfId="16841"/>
    <cellStyle name="Normal 2 2 11 9" xfId="33803"/>
    <cellStyle name="Normal 2 2 12" xfId="798"/>
    <cellStyle name="Normal 2 2 12 10" xfId="48230"/>
    <cellStyle name="Normal 2 2 12 11" xfId="55345"/>
    <cellStyle name="Normal 2 2 12 2" xfId="1598"/>
    <cellStyle name="Normal 2 2 12 2 10" xfId="56144"/>
    <cellStyle name="Normal 2 2 12 2 2" xfId="3966"/>
    <cellStyle name="Normal 2 2 12 2 2 2" xfId="11081"/>
    <cellStyle name="Normal 2 2 12 2 2 2 2" xfId="16865"/>
    <cellStyle name="Normal 2 2 12 2 2 3" xfId="16864"/>
    <cellStyle name="Normal 2 2 12 2 2 4" xfId="37166"/>
    <cellStyle name="Normal 2 2 12 2 2 5" xfId="44281"/>
    <cellStyle name="Normal 2 2 12 2 2 6" xfId="51396"/>
    <cellStyle name="Normal 2 2 12 2 2 7" xfId="58511"/>
    <cellStyle name="Normal 2 2 12 2 3" xfId="6337"/>
    <cellStyle name="Normal 2 2 12 2 3 2" xfId="13452"/>
    <cellStyle name="Normal 2 2 12 2 3 2 2" xfId="16867"/>
    <cellStyle name="Normal 2 2 12 2 3 3" xfId="16866"/>
    <cellStyle name="Normal 2 2 12 2 3 4" xfId="39537"/>
    <cellStyle name="Normal 2 2 12 2 3 5" xfId="46652"/>
    <cellStyle name="Normal 2 2 12 2 3 6" xfId="53767"/>
    <cellStyle name="Normal 2 2 12 2 3 7" xfId="60882"/>
    <cellStyle name="Normal 2 2 12 2 4" xfId="8714"/>
    <cellStyle name="Normal 2 2 12 2 4 2" xfId="16868"/>
    <cellStyle name="Normal 2 2 12 2 5" xfId="15829"/>
    <cellStyle name="Normal 2 2 12 2 5 2" xfId="16869"/>
    <cellStyle name="Normal 2 2 12 2 6" xfId="16863"/>
    <cellStyle name="Normal 2 2 12 2 7" xfId="34798"/>
    <cellStyle name="Normal 2 2 12 2 8" xfId="41914"/>
    <cellStyle name="Normal 2 2 12 2 9" xfId="49029"/>
    <cellStyle name="Normal 2 2 12 3" xfId="3167"/>
    <cellStyle name="Normal 2 2 12 3 2" xfId="10282"/>
    <cellStyle name="Normal 2 2 12 3 2 2" xfId="16871"/>
    <cellStyle name="Normal 2 2 12 3 3" xfId="16870"/>
    <cellStyle name="Normal 2 2 12 3 4" xfId="36367"/>
    <cellStyle name="Normal 2 2 12 3 5" xfId="43482"/>
    <cellStyle name="Normal 2 2 12 3 6" xfId="50597"/>
    <cellStyle name="Normal 2 2 12 3 7" xfId="57712"/>
    <cellStyle name="Normal 2 2 12 4" xfId="5538"/>
    <cellStyle name="Normal 2 2 12 4 2" xfId="12653"/>
    <cellStyle name="Normal 2 2 12 4 2 2" xfId="16873"/>
    <cellStyle name="Normal 2 2 12 4 3" xfId="16872"/>
    <cellStyle name="Normal 2 2 12 4 4" xfId="38738"/>
    <cellStyle name="Normal 2 2 12 4 5" xfId="45853"/>
    <cellStyle name="Normal 2 2 12 4 6" xfId="52968"/>
    <cellStyle name="Normal 2 2 12 4 7" xfId="60083"/>
    <cellStyle name="Normal 2 2 12 5" xfId="7915"/>
    <cellStyle name="Normal 2 2 12 5 2" xfId="16874"/>
    <cellStyle name="Normal 2 2 12 6" xfId="15030"/>
    <cellStyle name="Normal 2 2 12 6 2" xfId="16875"/>
    <cellStyle name="Normal 2 2 12 7" xfId="16862"/>
    <cellStyle name="Normal 2 2 12 8" xfId="33999"/>
    <cellStyle name="Normal 2 2 12 9" xfId="41115"/>
    <cellStyle name="Normal 2 2 13" xfId="809"/>
    <cellStyle name="Normal 2 2 13 10" xfId="55355"/>
    <cellStyle name="Normal 2 2 13 2" xfId="3177"/>
    <cellStyle name="Normal 2 2 13 2 2" xfId="10292"/>
    <cellStyle name="Normal 2 2 13 2 2 2" xfId="16878"/>
    <cellStyle name="Normal 2 2 13 2 3" xfId="16877"/>
    <cellStyle name="Normal 2 2 13 2 4" xfId="36377"/>
    <cellStyle name="Normal 2 2 13 2 5" xfId="43492"/>
    <cellStyle name="Normal 2 2 13 2 6" xfId="50607"/>
    <cellStyle name="Normal 2 2 13 2 7" xfId="57722"/>
    <cellStyle name="Normal 2 2 13 3" xfId="5548"/>
    <cellStyle name="Normal 2 2 13 3 2" xfId="12663"/>
    <cellStyle name="Normal 2 2 13 3 2 2" xfId="16880"/>
    <cellStyle name="Normal 2 2 13 3 3" xfId="16879"/>
    <cellStyle name="Normal 2 2 13 3 4" xfId="38748"/>
    <cellStyle name="Normal 2 2 13 3 5" xfId="45863"/>
    <cellStyle name="Normal 2 2 13 3 6" xfId="52978"/>
    <cellStyle name="Normal 2 2 13 3 7" xfId="60093"/>
    <cellStyle name="Normal 2 2 13 4" xfId="7925"/>
    <cellStyle name="Normal 2 2 13 4 2" xfId="16881"/>
    <cellStyle name="Normal 2 2 13 5" xfId="15040"/>
    <cellStyle name="Normal 2 2 13 5 2" xfId="16882"/>
    <cellStyle name="Normal 2 2 13 6" xfId="16876"/>
    <cellStyle name="Normal 2 2 13 7" xfId="34009"/>
    <cellStyle name="Normal 2 2 13 8" xfId="41125"/>
    <cellStyle name="Normal 2 2 13 9" xfId="48240"/>
    <cellStyle name="Normal 2 2 14" xfId="819"/>
    <cellStyle name="Normal 2 2 14 10" xfId="55365"/>
    <cellStyle name="Normal 2 2 14 2" xfId="3187"/>
    <cellStyle name="Normal 2 2 14 2 2" xfId="10302"/>
    <cellStyle name="Normal 2 2 14 2 2 2" xfId="16885"/>
    <cellStyle name="Normal 2 2 14 2 3" xfId="16884"/>
    <cellStyle name="Normal 2 2 14 2 4" xfId="36387"/>
    <cellStyle name="Normal 2 2 14 2 5" xfId="43502"/>
    <cellStyle name="Normal 2 2 14 2 6" xfId="50617"/>
    <cellStyle name="Normal 2 2 14 2 7" xfId="57732"/>
    <cellStyle name="Normal 2 2 14 3" xfId="5558"/>
    <cellStyle name="Normal 2 2 14 3 2" xfId="12673"/>
    <cellStyle name="Normal 2 2 14 3 2 2" xfId="16887"/>
    <cellStyle name="Normal 2 2 14 3 3" xfId="16886"/>
    <cellStyle name="Normal 2 2 14 3 4" xfId="38758"/>
    <cellStyle name="Normal 2 2 14 3 5" xfId="45873"/>
    <cellStyle name="Normal 2 2 14 3 6" xfId="52988"/>
    <cellStyle name="Normal 2 2 14 3 7" xfId="60103"/>
    <cellStyle name="Normal 2 2 14 4" xfId="7935"/>
    <cellStyle name="Normal 2 2 14 4 2" xfId="16888"/>
    <cellStyle name="Normal 2 2 14 5" xfId="15050"/>
    <cellStyle name="Normal 2 2 14 5 2" xfId="16889"/>
    <cellStyle name="Normal 2 2 14 6" xfId="16883"/>
    <cellStyle name="Normal 2 2 14 7" xfId="34019"/>
    <cellStyle name="Normal 2 2 14 8" xfId="41135"/>
    <cellStyle name="Normal 2 2 14 9" xfId="48250"/>
    <cellStyle name="Normal 2 2 15" xfId="1609"/>
    <cellStyle name="Normal 2 2 15 10" xfId="56154"/>
    <cellStyle name="Normal 2 2 15 2" xfId="3976"/>
    <cellStyle name="Normal 2 2 15 2 2" xfId="11091"/>
    <cellStyle name="Normal 2 2 15 2 2 2" xfId="16892"/>
    <cellStyle name="Normal 2 2 15 2 3" xfId="16891"/>
    <cellStyle name="Normal 2 2 15 2 4" xfId="37176"/>
    <cellStyle name="Normal 2 2 15 2 5" xfId="44291"/>
    <cellStyle name="Normal 2 2 15 2 6" xfId="51406"/>
    <cellStyle name="Normal 2 2 15 2 7" xfId="58521"/>
    <cellStyle name="Normal 2 2 15 3" xfId="6347"/>
    <cellStyle name="Normal 2 2 15 3 2" xfId="13462"/>
    <cellStyle name="Normal 2 2 15 3 2 2" xfId="16894"/>
    <cellStyle name="Normal 2 2 15 3 3" xfId="16893"/>
    <cellStyle name="Normal 2 2 15 3 4" xfId="39547"/>
    <cellStyle name="Normal 2 2 15 3 5" xfId="46662"/>
    <cellStyle name="Normal 2 2 15 3 6" xfId="53777"/>
    <cellStyle name="Normal 2 2 15 3 7" xfId="60892"/>
    <cellStyle name="Normal 2 2 15 4" xfId="8724"/>
    <cellStyle name="Normal 2 2 15 4 2" xfId="16895"/>
    <cellStyle name="Normal 2 2 15 5" xfId="15839"/>
    <cellStyle name="Normal 2 2 15 5 2" xfId="16896"/>
    <cellStyle name="Normal 2 2 15 6" xfId="16890"/>
    <cellStyle name="Normal 2 2 15 7" xfId="34808"/>
    <cellStyle name="Normal 2 2 15 8" xfId="41924"/>
    <cellStyle name="Normal 2 2 15 9" xfId="49039"/>
    <cellStyle name="Normal 2 2 16" xfId="2388"/>
    <cellStyle name="Normal 2 2 16 2" xfId="9503"/>
    <cellStyle name="Normal 2 2 16 2 2" xfId="16898"/>
    <cellStyle name="Normal 2 2 16 3" xfId="16897"/>
    <cellStyle name="Normal 2 2 16 4" xfId="35588"/>
    <cellStyle name="Normal 2 2 16 5" xfId="42703"/>
    <cellStyle name="Normal 2 2 16 6" xfId="49818"/>
    <cellStyle name="Normal 2 2 16 7" xfId="56933"/>
    <cellStyle name="Normal 2 2 17" xfId="4759"/>
    <cellStyle name="Normal 2 2 17 2" xfId="11874"/>
    <cellStyle name="Normal 2 2 17 2 2" xfId="16900"/>
    <cellStyle name="Normal 2 2 17 3" xfId="16899"/>
    <cellStyle name="Normal 2 2 17 4" xfId="37959"/>
    <cellStyle name="Normal 2 2 17 5" xfId="45074"/>
    <cellStyle name="Normal 2 2 17 6" xfId="52189"/>
    <cellStyle name="Normal 2 2 17 7" xfId="59304"/>
    <cellStyle name="Normal 2 2 18" xfId="7125"/>
    <cellStyle name="Normal 2 2 18 2" xfId="14240"/>
    <cellStyle name="Normal 2 2 18 2 2" xfId="16902"/>
    <cellStyle name="Normal 2 2 18 3" xfId="16901"/>
    <cellStyle name="Normal 2 2 18 4" xfId="40325"/>
    <cellStyle name="Normal 2 2 18 5" xfId="47440"/>
    <cellStyle name="Normal 2 2 18 6" xfId="54555"/>
    <cellStyle name="Normal 2 2 18 7" xfId="61670"/>
    <cellStyle name="Normal 2 2 19" xfId="7130"/>
    <cellStyle name="Normal 2 2 19 2" xfId="14245"/>
    <cellStyle name="Normal 2 2 19 2 2" xfId="16904"/>
    <cellStyle name="Normal 2 2 19 3" xfId="16903"/>
    <cellStyle name="Normal 2 2 19 4" xfId="40330"/>
    <cellStyle name="Normal 2 2 19 5" xfId="47445"/>
    <cellStyle name="Normal 2 2 19 6" xfId="54560"/>
    <cellStyle name="Normal 2 2 19 7" xfId="61675"/>
    <cellStyle name="Normal 2 2 2" xfId="8"/>
    <cellStyle name="Normal 2 2 2 10" xfId="801"/>
    <cellStyle name="Normal 2 2 2 10 10" xfId="48233"/>
    <cellStyle name="Normal 2 2 2 10 11" xfId="55348"/>
    <cellStyle name="Normal 2 2 2 10 2" xfId="1601"/>
    <cellStyle name="Normal 2 2 2 10 2 10" xfId="56147"/>
    <cellStyle name="Normal 2 2 2 10 2 2" xfId="3969"/>
    <cellStyle name="Normal 2 2 2 10 2 2 2" xfId="11084"/>
    <cellStyle name="Normal 2 2 2 10 2 2 2 2" xfId="16909"/>
    <cellStyle name="Normal 2 2 2 10 2 2 3" xfId="16908"/>
    <cellStyle name="Normal 2 2 2 10 2 2 4" xfId="37169"/>
    <cellStyle name="Normal 2 2 2 10 2 2 5" xfId="44284"/>
    <cellStyle name="Normal 2 2 2 10 2 2 6" xfId="51399"/>
    <cellStyle name="Normal 2 2 2 10 2 2 7" xfId="58514"/>
    <cellStyle name="Normal 2 2 2 10 2 3" xfId="6340"/>
    <cellStyle name="Normal 2 2 2 10 2 3 2" xfId="13455"/>
    <cellStyle name="Normal 2 2 2 10 2 3 2 2" xfId="16911"/>
    <cellStyle name="Normal 2 2 2 10 2 3 3" xfId="16910"/>
    <cellStyle name="Normal 2 2 2 10 2 3 4" xfId="39540"/>
    <cellStyle name="Normal 2 2 2 10 2 3 5" xfId="46655"/>
    <cellStyle name="Normal 2 2 2 10 2 3 6" xfId="53770"/>
    <cellStyle name="Normal 2 2 2 10 2 3 7" xfId="60885"/>
    <cellStyle name="Normal 2 2 2 10 2 4" xfId="8717"/>
    <cellStyle name="Normal 2 2 2 10 2 4 2" xfId="16912"/>
    <cellStyle name="Normal 2 2 2 10 2 5" xfId="15832"/>
    <cellStyle name="Normal 2 2 2 10 2 5 2" xfId="16913"/>
    <cellStyle name="Normal 2 2 2 10 2 6" xfId="16907"/>
    <cellStyle name="Normal 2 2 2 10 2 7" xfId="34801"/>
    <cellStyle name="Normal 2 2 2 10 2 8" xfId="41917"/>
    <cellStyle name="Normal 2 2 2 10 2 9" xfId="49032"/>
    <cellStyle name="Normal 2 2 2 10 3" xfId="3170"/>
    <cellStyle name="Normal 2 2 2 10 3 2" xfId="10285"/>
    <cellStyle name="Normal 2 2 2 10 3 2 2" xfId="16915"/>
    <cellStyle name="Normal 2 2 2 10 3 3" xfId="16914"/>
    <cellStyle name="Normal 2 2 2 10 3 4" xfId="36370"/>
    <cellStyle name="Normal 2 2 2 10 3 5" xfId="43485"/>
    <cellStyle name="Normal 2 2 2 10 3 6" xfId="50600"/>
    <cellStyle name="Normal 2 2 2 10 3 7" xfId="57715"/>
    <cellStyle name="Normal 2 2 2 10 4" xfId="5541"/>
    <cellStyle name="Normal 2 2 2 10 4 2" xfId="12656"/>
    <cellStyle name="Normal 2 2 2 10 4 2 2" xfId="16917"/>
    <cellStyle name="Normal 2 2 2 10 4 3" xfId="16916"/>
    <cellStyle name="Normal 2 2 2 10 4 4" xfId="38741"/>
    <cellStyle name="Normal 2 2 2 10 4 5" xfId="45856"/>
    <cellStyle name="Normal 2 2 2 10 4 6" xfId="52971"/>
    <cellStyle name="Normal 2 2 2 10 4 7" xfId="60086"/>
    <cellStyle name="Normal 2 2 2 10 5" xfId="7918"/>
    <cellStyle name="Normal 2 2 2 10 5 2" xfId="16918"/>
    <cellStyle name="Normal 2 2 2 10 6" xfId="15033"/>
    <cellStyle name="Normal 2 2 2 10 6 2" xfId="16919"/>
    <cellStyle name="Normal 2 2 2 10 7" xfId="16906"/>
    <cellStyle name="Normal 2 2 2 10 8" xfId="34002"/>
    <cellStyle name="Normal 2 2 2 10 9" xfId="41118"/>
    <cellStyle name="Normal 2 2 2 11" xfId="812"/>
    <cellStyle name="Normal 2 2 2 11 10" xfId="55358"/>
    <cellStyle name="Normal 2 2 2 11 2" xfId="3180"/>
    <cellStyle name="Normal 2 2 2 11 2 2" xfId="10295"/>
    <cellStyle name="Normal 2 2 2 11 2 2 2" xfId="16922"/>
    <cellStyle name="Normal 2 2 2 11 2 3" xfId="16921"/>
    <cellStyle name="Normal 2 2 2 11 2 4" xfId="36380"/>
    <cellStyle name="Normal 2 2 2 11 2 5" xfId="43495"/>
    <cellStyle name="Normal 2 2 2 11 2 6" xfId="50610"/>
    <cellStyle name="Normal 2 2 2 11 2 7" xfId="57725"/>
    <cellStyle name="Normal 2 2 2 11 3" xfId="5551"/>
    <cellStyle name="Normal 2 2 2 11 3 2" xfId="12666"/>
    <cellStyle name="Normal 2 2 2 11 3 2 2" xfId="16924"/>
    <cellStyle name="Normal 2 2 2 11 3 3" xfId="16923"/>
    <cellStyle name="Normal 2 2 2 11 3 4" xfId="38751"/>
    <cellStyle name="Normal 2 2 2 11 3 5" xfId="45866"/>
    <cellStyle name="Normal 2 2 2 11 3 6" xfId="52981"/>
    <cellStyle name="Normal 2 2 2 11 3 7" xfId="60096"/>
    <cellStyle name="Normal 2 2 2 11 4" xfId="7928"/>
    <cellStyle name="Normal 2 2 2 11 4 2" xfId="16925"/>
    <cellStyle name="Normal 2 2 2 11 5" xfId="15043"/>
    <cellStyle name="Normal 2 2 2 11 5 2" xfId="16926"/>
    <cellStyle name="Normal 2 2 2 11 6" xfId="16920"/>
    <cellStyle name="Normal 2 2 2 11 7" xfId="34012"/>
    <cellStyle name="Normal 2 2 2 11 8" xfId="41128"/>
    <cellStyle name="Normal 2 2 2 11 9" xfId="48243"/>
    <cellStyle name="Normal 2 2 2 12" xfId="822"/>
    <cellStyle name="Normal 2 2 2 12 10" xfId="55368"/>
    <cellStyle name="Normal 2 2 2 12 2" xfId="3190"/>
    <cellStyle name="Normal 2 2 2 12 2 2" xfId="10305"/>
    <cellStyle name="Normal 2 2 2 12 2 2 2" xfId="16929"/>
    <cellStyle name="Normal 2 2 2 12 2 3" xfId="16928"/>
    <cellStyle name="Normal 2 2 2 12 2 4" xfId="36390"/>
    <cellStyle name="Normal 2 2 2 12 2 5" xfId="43505"/>
    <cellStyle name="Normal 2 2 2 12 2 6" xfId="50620"/>
    <cellStyle name="Normal 2 2 2 12 2 7" xfId="57735"/>
    <cellStyle name="Normal 2 2 2 12 3" xfId="5561"/>
    <cellStyle name="Normal 2 2 2 12 3 2" xfId="12676"/>
    <cellStyle name="Normal 2 2 2 12 3 2 2" xfId="16931"/>
    <cellStyle name="Normal 2 2 2 12 3 3" xfId="16930"/>
    <cellStyle name="Normal 2 2 2 12 3 4" xfId="38761"/>
    <cellStyle name="Normal 2 2 2 12 3 5" xfId="45876"/>
    <cellStyle name="Normal 2 2 2 12 3 6" xfId="52991"/>
    <cellStyle name="Normal 2 2 2 12 3 7" xfId="60106"/>
    <cellStyle name="Normal 2 2 2 12 4" xfId="7938"/>
    <cellStyle name="Normal 2 2 2 12 4 2" xfId="16932"/>
    <cellStyle name="Normal 2 2 2 12 5" xfId="15053"/>
    <cellStyle name="Normal 2 2 2 12 5 2" xfId="16933"/>
    <cellStyle name="Normal 2 2 2 12 6" xfId="16927"/>
    <cellStyle name="Normal 2 2 2 12 7" xfId="34022"/>
    <cellStyle name="Normal 2 2 2 12 8" xfId="41138"/>
    <cellStyle name="Normal 2 2 2 12 9" xfId="48253"/>
    <cellStyle name="Normal 2 2 2 13" xfId="1612"/>
    <cellStyle name="Normal 2 2 2 13 10" xfId="56157"/>
    <cellStyle name="Normal 2 2 2 13 2" xfId="3979"/>
    <cellStyle name="Normal 2 2 2 13 2 2" xfId="11094"/>
    <cellStyle name="Normal 2 2 2 13 2 2 2" xfId="16936"/>
    <cellStyle name="Normal 2 2 2 13 2 3" xfId="16935"/>
    <cellStyle name="Normal 2 2 2 13 2 4" xfId="37179"/>
    <cellStyle name="Normal 2 2 2 13 2 5" xfId="44294"/>
    <cellStyle name="Normal 2 2 2 13 2 6" xfId="51409"/>
    <cellStyle name="Normal 2 2 2 13 2 7" xfId="58524"/>
    <cellStyle name="Normal 2 2 2 13 3" xfId="6350"/>
    <cellStyle name="Normal 2 2 2 13 3 2" xfId="13465"/>
    <cellStyle name="Normal 2 2 2 13 3 2 2" xfId="16938"/>
    <cellStyle name="Normal 2 2 2 13 3 3" xfId="16937"/>
    <cellStyle name="Normal 2 2 2 13 3 4" xfId="39550"/>
    <cellStyle name="Normal 2 2 2 13 3 5" xfId="46665"/>
    <cellStyle name="Normal 2 2 2 13 3 6" xfId="53780"/>
    <cellStyle name="Normal 2 2 2 13 3 7" xfId="60895"/>
    <cellStyle name="Normal 2 2 2 13 4" xfId="8727"/>
    <cellStyle name="Normal 2 2 2 13 4 2" xfId="16939"/>
    <cellStyle name="Normal 2 2 2 13 5" xfId="15842"/>
    <cellStyle name="Normal 2 2 2 13 5 2" xfId="16940"/>
    <cellStyle name="Normal 2 2 2 13 6" xfId="16934"/>
    <cellStyle name="Normal 2 2 2 13 7" xfId="34811"/>
    <cellStyle name="Normal 2 2 2 13 8" xfId="41927"/>
    <cellStyle name="Normal 2 2 2 13 9" xfId="49042"/>
    <cellStyle name="Normal 2 2 2 14" xfId="2391"/>
    <cellStyle name="Normal 2 2 2 14 2" xfId="9506"/>
    <cellStyle name="Normal 2 2 2 14 2 2" xfId="16942"/>
    <cellStyle name="Normal 2 2 2 14 3" xfId="16941"/>
    <cellStyle name="Normal 2 2 2 14 4" xfId="35591"/>
    <cellStyle name="Normal 2 2 2 14 5" xfId="42706"/>
    <cellStyle name="Normal 2 2 2 14 6" xfId="49821"/>
    <cellStyle name="Normal 2 2 2 14 7" xfId="56936"/>
    <cellStyle name="Normal 2 2 2 15" xfId="4762"/>
    <cellStyle name="Normal 2 2 2 15 2" xfId="11877"/>
    <cellStyle name="Normal 2 2 2 15 2 2" xfId="16944"/>
    <cellStyle name="Normal 2 2 2 15 3" xfId="16943"/>
    <cellStyle name="Normal 2 2 2 15 4" xfId="37962"/>
    <cellStyle name="Normal 2 2 2 15 5" xfId="45077"/>
    <cellStyle name="Normal 2 2 2 15 6" xfId="52192"/>
    <cellStyle name="Normal 2 2 2 15 7" xfId="59307"/>
    <cellStyle name="Normal 2 2 2 16" xfId="7139"/>
    <cellStyle name="Normal 2 2 2 16 2" xfId="16945"/>
    <cellStyle name="Normal 2 2 2 17" xfId="14254"/>
    <cellStyle name="Normal 2 2 2 17 2" xfId="16946"/>
    <cellStyle name="Normal 2 2 2 18" xfId="16905"/>
    <cellStyle name="Normal 2 2 2 19" xfId="33223"/>
    <cellStyle name="Normal 2 2 2 2" xfId="17"/>
    <cellStyle name="Normal 2 2 2 2 10" xfId="1620"/>
    <cellStyle name="Normal 2 2 2 2 10 10" xfId="56165"/>
    <cellStyle name="Normal 2 2 2 2 10 2" xfId="3987"/>
    <cellStyle name="Normal 2 2 2 2 10 2 2" xfId="11102"/>
    <cellStyle name="Normal 2 2 2 2 10 2 2 2" xfId="16950"/>
    <cellStyle name="Normal 2 2 2 2 10 2 3" xfId="16949"/>
    <cellStyle name="Normal 2 2 2 2 10 2 4" xfId="37187"/>
    <cellStyle name="Normal 2 2 2 2 10 2 5" xfId="44302"/>
    <cellStyle name="Normal 2 2 2 2 10 2 6" xfId="51417"/>
    <cellStyle name="Normal 2 2 2 2 10 2 7" xfId="58532"/>
    <cellStyle name="Normal 2 2 2 2 10 3" xfId="6358"/>
    <cellStyle name="Normal 2 2 2 2 10 3 2" xfId="13473"/>
    <cellStyle name="Normal 2 2 2 2 10 3 2 2" xfId="16952"/>
    <cellStyle name="Normal 2 2 2 2 10 3 3" xfId="16951"/>
    <cellStyle name="Normal 2 2 2 2 10 3 4" xfId="39558"/>
    <cellStyle name="Normal 2 2 2 2 10 3 5" xfId="46673"/>
    <cellStyle name="Normal 2 2 2 2 10 3 6" xfId="53788"/>
    <cellStyle name="Normal 2 2 2 2 10 3 7" xfId="60903"/>
    <cellStyle name="Normal 2 2 2 2 10 4" xfId="8735"/>
    <cellStyle name="Normal 2 2 2 2 10 4 2" xfId="16953"/>
    <cellStyle name="Normal 2 2 2 2 10 5" xfId="15850"/>
    <cellStyle name="Normal 2 2 2 2 10 5 2" xfId="16954"/>
    <cellStyle name="Normal 2 2 2 2 10 6" xfId="16948"/>
    <cellStyle name="Normal 2 2 2 2 10 7" xfId="34819"/>
    <cellStyle name="Normal 2 2 2 2 10 8" xfId="41935"/>
    <cellStyle name="Normal 2 2 2 2 10 9" xfId="49050"/>
    <cellStyle name="Normal 2 2 2 2 11" xfId="2399"/>
    <cellStyle name="Normal 2 2 2 2 11 2" xfId="9514"/>
    <cellStyle name="Normal 2 2 2 2 11 2 2" xfId="16956"/>
    <cellStyle name="Normal 2 2 2 2 11 3" xfId="16955"/>
    <cellStyle name="Normal 2 2 2 2 11 4" xfId="35599"/>
    <cellStyle name="Normal 2 2 2 2 11 5" xfId="42714"/>
    <cellStyle name="Normal 2 2 2 2 11 6" xfId="49829"/>
    <cellStyle name="Normal 2 2 2 2 11 7" xfId="56944"/>
    <cellStyle name="Normal 2 2 2 2 12" xfId="4770"/>
    <cellStyle name="Normal 2 2 2 2 12 2" xfId="11885"/>
    <cellStyle name="Normal 2 2 2 2 12 2 2" xfId="16958"/>
    <cellStyle name="Normal 2 2 2 2 12 3" xfId="16957"/>
    <cellStyle name="Normal 2 2 2 2 12 4" xfId="37970"/>
    <cellStyle name="Normal 2 2 2 2 12 5" xfId="45085"/>
    <cellStyle name="Normal 2 2 2 2 12 6" xfId="52200"/>
    <cellStyle name="Normal 2 2 2 2 12 7" xfId="59315"/>
    <cellStyle name="Normal 2 2 2 2 13" xfId="7147"/>
    <cellStyle name="Normal 2 2 2 2 13 2" xfId="16959"/>
    <cellStyle name="Normal 2 2 2 2 14" xfId="14262"/>
    <cellStyle name="Normal 2 2 2 2 14 2" xfId="16960"/>
    <cellStyle name="Normal 2 2 2 2 15" xfId="16947"/>
    <cellStyle name="Normal 2 2 2 2 16" xfId="33231"/>
    <cellStyle name="Normal 2 2 2 2 17" xfId="40347"/>
    <cellStyle name="Normal 2 2 2 2 18" xfId="47462"/>
    <cellStyle name="Normal 2 2 2 2 19" xfId="54577"/>
    <cellStyle name="Normal 2 2 2 2 2" xfId="27"/>
    <cellStyle name="Normal 2 2 2 2 2 10" xfId="4779"/>
    <cellStyle name="Normal 2 2 2 2 2 10 2" xfId="11894"/>
    <cellStyle name="Normal 2 2 2 2 2 10 2 2" xfId="16963"/>
    <cellStyle name="Normal 2 2 2 2 2 10 3" xfId="16962"/>
    <cellStyle name="Normal 2 2 2 2 2 10 4" xfId="37979"/>
    <cellStyle name="Normal 2 2 2 2 2 10 5" xfId="45094"/>
    <cellStyle name="Normal 2 2 2 2 2 10 6" xfId="52209"/>
    <cellStyle name="Normal 2 2 2 2 2 10 7" xfId="59324"/>
    <cellStyle name="Normal 2 2 2 2 2 11" xfId="7156"/>
    <cellStyle name="Normal 2 2 2 2 2 11 2" xfId="16964"/>
    <cellStyle name="Normal 2 2 2 2 2 12" xfId="14271"/>
    <cellStyle name="Normal 2 2 2 2 2 12 2" xfId="16965"/>
    <cellStyle name="Normal 2 2 2 2 2 13" xfId="16961"/>
    <cellStyle name="Normal 2 2 2 2 2 14" xfId="33240"/>
    <cellStyle name="Normal 2 2 2 2 2 15" xfId="40356"/>
    <cellStyle name="Normal 2 2 2 2 2 16" xfId="47471"/>
    <cellStyle name="Normal 2 2 2 2 2 17" xfId="54586"/>
    <cellStyle name="Normal 2 2 2 2 2 2" xfId="61"/>
    <cellStyle name="Normal 2 2 2 2 2 2 10" xfId="14301"/>
    <cellStyle name="Normal 2 2 2 2 2 2 10 2" xfId="16967"/>
    <cellStyle name="Normal 2 2 2 2 2 2 11" xfId="16966"/>
    <cellStyle name="Normal 2 2 2 2 2 2 12" xfId="33270"/>
    <cellStyle name="Normal 2 2 2 2 2 2 13" xfId="40386"/>
    <cellStyle name="Normal 2 2 2 2 2 2 14" xfId="47501"/>
    <cellStyle name="Normal 2 2 2 2 2 2 15" xfId="54616"/>
    <cellStyle name="Normal 2 2 2 2 2 2 2" xfId="263"/>
    <cellStyle name="Normal 2 2 2 2 2 2 2 10" xfId="40581"/>
    <cellStyle name="Normal 2 2 2 2 2 2 2 11" xfId="47696"/>
    <cellStyle name="Normal 2 2 2 2 2 2 2 12" xfId="54811"/>
    <cellStyle name="Normal 2 2 2 2 2 2 2 2" xfId="1064"/>
    <cellStyle name="Normal 2 2 2 2 2 2 2 2 10" xfId="55610"/>
    <cellStyle name="Normal 2 2 2 2 2 2 2 2 2" xfId="3432"/>
    <cellStyle name="Normal 2 2 2 2 2 2 2 2 2 2" xfId="10547"/>
    <cellStyle name="Normal 2 2 2 2 2 2 2 2 2 2 2" xfId="16971"/>
    <cellStyle name="Normal 2 2 2 2 2 2 2 2 2 3" xfId="16970"/>
    <cellStyle name="Normal 2 2 2 2 2 2 2 2 2 4" xfId="36632"/>
    <cellStyle name="Normal 2 2 2 2 2 2 2 2 2 5" xfId="43747"/>
    <cellStyle name="Normal 2 2 2 2 2 2 2 2 2 6" xfId="50862"/>
    <cellStyle name="Normal 2 2 2 2 2 2 2 2 2 7" xfId="57977"/>
    <cellStyle name="Normal 2 2 2 2 2 2 2 2 3" xfId="5803"/>
    <cellStyle name="Normal 2 2 2 2 2 2 2 2 3 2" xfId="12918"/>
    <cellStyle name="Normal 2 2 2 2 2 2 2 2 3 2 2" xfId="16973"/>
    <cellStyle name="Normal 2 2 2 2 2 2 2 2 3 3" xfId="16972"/>
    <cellStyle name="Normal 2 2 2 2 2 2 2 2 3 4" xfId="39003"/>
    <cellStyle name="Normal 2 2 2 2 2 2 2 2 3 5" xfId="46118"/>
    <cellStyle name="Normal 2 2 2 2 2 2 2 2 3 6" xfId="53233"/>
    <cellStyle name="Normal 2 2 2 2 2 2 2 2 3 7" xfId="60348"/>
    <cellStyle name="Normal 2 2 2 2 2 2 2 2 4" xfId="8180"/>
    <cellStyle name="Normal 2 2 2 2 2 2 2 2 4 2" xfId="16974"/>
    <cellStyle name="Normal 2 2 2 2 2 2 2 2 5" xfId="15295"/>
    <cellStyle name="Normal 2 2 2 2 2 2 2 2 5 2" xfId="16975"/>
    <cellStyle name="Normal 2 2 2 2 2 2 2 2 6" xfId="16969"/>
    <cellStyle name="Normal 2 2 2 2 2 2 2 2 7" xfId="34264"/>
    <cellStyle name="Normal 2 2 2 2 2 2 2 2 8" xfId="41380"/>
    <cellStyle name="Normal 2 2 2 2 2 2 2 2 9" xfId="48495"/>
    <cellStyle name="Normal 2 2 2 2 2 2 2 3" xfId="1854"/>
    <cellStyle name="Normal 2 2 2 2 2 2 2 3 10" xfId="56399"/>
    <cellStyle name="Normal 2 2 2 2 2 2 2 3 2" xfId="4221"/>
    <cellStyle name="Normal 2 2 2 2 2 2 2 3 2 2" xfId="11336"/>
    <cellStyle name="Normal 2 2 2 2 2 2 2 3 2 2 2" xfId="16978"/>
    <cellStyle name="Normal 2 2 2 2 2 2 2 3 2 3" xfId="16977"/>
    <cellStyle name="Normal 2 2 2 2 2 2 2 3 2 4" xfId="37421"/>
    <cellStyle name="Normal 2 2 2 2 2 2 2 3 2 5" xfId="44536"/>
    <cellStyle name="Normal 2 2 2 2 2 2 2 3 2 6" xfId="51651"/>
    <cellStyle name="Normal 2 2 2 2 2 2 2 3 2 7" xfId="58766"/>
    <cellStyle name="Normal 2 2 2 2 2 2 2 3 3" xfId="6592"/>
    <cellStyle name="Normal 2 2 2 2 2 2 2 3 3 2" xfId="13707"/>
    <cellStyle name="Normal 2 2 2 2 2 2 2 3 3 2 2" xfId="16980"/>
    <cellStyle name="Normal 2 2 2 2 2 2 2 3 3 3" xfId="16979"/>
    <cellStyle name="Normal 2 2 2 2 2 2 2 3 3 4" xfId="39792"/>
    <cellStyle name="Normal 2 2 2 2 2 2 2 3 3 5" xfId="46907"/>
    <cellStyle name="Normal 2 2 2 2 2 2 2 3 3 6" xfId="54022"/>
    <cellStyle name="Normal 2 2 2 2 2 2 2 3 3 7" xfId="61137"/>
    <cellStyle name="Normal 2 2 2 2 2 2 2 3 4" xfId="8969"/>
    <cellStyle name="Normal 2 2 2 2 2 2 2 3 4 2" xfId="16981"/>
    <cellStyle name="Normal 2 2 2 2 2 2 2 3 5" xfId="16084"/>
    <cellStyle name="Normal 2 2 2 2 2 2 2 3 5 2" xfId="16982"/>
    <cellStyle name="Normal 2 2 2 2 2 2 2 3 6" xfId="16976"/>
    <cellStyle name="Normal 2 2 2 2 2 2 2 3 7" xfId="35053"/>
    <cellStyle name="Normal 2 2 2 2 2 2 2 3 8" xfId="42169"/>
    <cellStyle name="Normal 2 2 2 2 2 2 2 3 9" xfId="49284"/>
    <cellStyle name="Normal 2 2 2 2 2 2 2 4" xfId="2633"/>
    <cellStyle name="Normal 2 2 2 2 2 2 2 4 2" xfId="9748"/>
    <cellStyle name="Normal 2 2 2 2 2 2 2 4 2 2" xfId="16984"/>
    <cellStyle name="Normal 2 2 2 2 2 2 2 4 3" xfId="16983"/>
    <cellStyle name="Normal 2 2 2 2 2 2 2 4 4" xfId="35833"/>
    <cellStyle name="Normal 2 2 2 2 2 2 2 4 5" xfId="42948"/>
    <cellStyle name="Normal 2 2 2 2 2 2 2 4 6" xfId="50063"/>
    <cellStyle name="Normal 2 2 2 2 2 2 2 4 7" xfId="57178"/>
    <cellStyle name="Normal 2 2 2 2 2 2 2 5" xfId="5004"/>
    <cellStyle name="Normal 2 2 2 2 2 2 2 5 2" xfId="12119"/>
    <cellStyle name="Normal 2 2 2 2 2 2 2 5 2 2" xfId="16986"/>
    <cellStyle name="Normal 2 2 2 2 2 2 2 5 3" xfId="16985"/>
    <cellStyle name="Normal 2 2 2 2 2 2 2 5 4" xfId="38204"/>
    <cellStyle name="Normal 2 2 2 2 2 2 2 5 5" xfId="45319"/>
    <cellStyle name="Normal 2 2 2 2 2 2 2 5 6" xfId="52434"/>
    <cellStyle name="Normal 2 2 2 2 2 2 2 5 7" xfId="59549"/>
    <cellStyle name="Normal 2 2 2 2 2 2 2 6" xfId="7381"/>
    <cellStyle name="Normal 2 2 2 2 2 2 2 6 2" xfId="16987"/>
    <cellStyle name="Normal 2 2 2 2 2 2 2 7" xfId="14496"/>
    <cellStyle name="Normal 2 2 2 2 2 2 2 7 2" xfId="16988"/>
    <cellStyle name="Normal 2 2 2 2 2 2 2 8" xfId="16968"/>
    <cellStyle name="Normal 2 2 2 2 2 2 2 9" xfId="33465"/>
    <cellStyle name="Normal 2 2 2 2 2 2 3" xfId="458"/>
    <cellStyle name="Normal 2 2 2 2 2 2 3 10" xfId="40776"/>
    <cellStyle name="Normal 2 2 2 2 2 2 3 11" xfId="47891"/>
    <cellStyle name="Normal 2 2 2 2 2 2 3 12" xfId="55006"/>
    <cellStyle name="Normal 2 2 2 2 2 2 3 2" xfId="1259"/>
    <cellStyle name="Normal 2 2 2 2 2 2 3 2 10" xfId="55805"/>
    <cellStyle name="Normal 2 2 2 2 2 2 3 2 2" xfId="3627"/>
    <cellStyle name="Normal 2 2 2 2 2 2 3 2 2 2" xfId="10742"/>
    <cellStyle name="Normal 2 2 2 2 2 2 3 2 2 2 2" xfId="16992"/>
    <cellStyle name="Normal 2 2 2 2 2 2 3 2 2 3" xfId="16991"/>
    <cellStyle name="Normal 2 2 2 2 2 2 3 2 2 4" xfId="36827"/>
    <cellStyle name="Normal 2 2 2 2 2 2 3 2 2 5" xfId="43942"/>
    <cellStyle name="Normal 2 2 2 2 2 2 3 2 2 6" xfId="51057"/>
    <cellStyle name="Normal 2 2 2 2 2 2 3 2 2 7" xfId="58172"/>
    <cellStyle name="Normal 2 2 2 2 2 2 3 2 3" xfId="5998"/>
    <cellStyle name="Normal 2 2 2 2 2 2 3 2 3 2" xfId="13113"/>
    <cellStyle name="Normal 2 2 2 2 2 2 3 2 3 2 2" xfId="16994"/>
    <cellStyle name="Normal 2 2 2 2 2 2 3 2 3 3" xfId="16993"/>
    <cellStyle name="Normal 2 2 2 2 2 2 3 2 3 4" xfId="39198"/>
    <cellStyle name="Normal 2 2 2 2 2 2 3 2 3 5" xfId="46313"/>
    <cellStyle name="Normal 2 2 2 2 2 2 3 2 3 6" xfId="53428"/>
    <cellStyle name="Normal 2 2 2 2 2 2 3 2 3 7" xfId="60543"/>
    <cellStyle name="Normal 2 2 2 2 2 2 3 2 4" xfId="8375"/>
    <cellStyle name="Normal 2 2 2 2 2 2 3 2 4 2" xfId="16995"/>
    <cellStyle name="Normal 2 2 2 2 2 2 3 2 5" xfId="15490"/>
    <cellStyle name="Normal 2 2 2 2 2 2 3 2 5 2" xfId="16996"/>
    <cellStyle name="Normal 2 2 2 2 2 2 3 2 6" xfId="16990"/>
    <cellStyle name="Normal 2 2 2 2 2 2 3 2 7" xfId="34459"/>
    <cellStyle name="Normal 2 2 2 2 2 2 3 2 8" xfId="41575"/>
    <cellStyle name="Normal 2 2 2 2 2 2 3 2 9" xfId="48690"/>
    <cellStyle name="Normal 2 2 2 2 2 2 3 3" xfId="2049"/>
    <cellStyle name="Normal 2 2 2 2 2 2 3 3 10" xfId="56594"/>
    <cellStyle name="Normal 2 2 2 2 2 2 3 3 2" xfId="4416"/>
    <cellStyle name="Normal 2 2 2 2 2 2 3 3 2 2" xfId="11531"/>
    <cellStyle name="Normal 2 2 2 2 2 2 3 3 2 2 2" xfId="16999"/>
    <cellStyle name="Normal 2 2 2 2 2 2 3 3 2 3" xfId="16998"/>
    <cellStyle name="Normal 2 2 2 2 2 2 3 3 2 4" xfId="37616"/>
    <cellStyle name="Normal 2 2 2 2 2 2 3 3 2 5" xfId="44731"/>
    <cellStyle name="Normal 2 2 2 2 2 2 3 3 2 6" xfId="51846"/>
    <cellStyle name="Normal 2 2 2 2 2 2 3 3 2 7" xfId="58961"/>
    <cellStyle name="Normal 2 2 2 2 2 2 3 3 3" xfId="6787"/>
    <cellStyle name="Normal 2 2 2 2 2 2 3 3 3 2" xfId="13902"/>
    <cellStyle name="Normal 2 2 2 2 2 2 3 3 3 2 2" xfId="17001"/>
    <cellStyle name="Normal 2 2 2 2 2 2 3 3 3 3" xfId="17000"/>
    <cellStyle name="Normal 2 2 2 2 2 2 3 3 3 4" xfId="39987"/>
    <cellStyle name="Normal 2 2 2 2 2 2 3 3 3 5" xfId="47102"/>
    <cellStyle name="Normal 2 2 2 2 2 2 3 3 3 6" xfId="54217"/>
    <cellStyle name="Normal 2 2 2 2 2 2 3 3 3 7" xfId="61332"/>
    <cellStyle name="Normal 2 2 2 2 2 2 3 3 4" xfId="9164"/>
    <cellStyle name="Normal 2 2 2 2 2 2 3 3 4 2" xfId="17002"/>
    <cellStyle name="Normal 2 2 2 2 2 2 3 3 5" xfId="16279"/>
    <cellStyle name="Normal 2 2 2 2 2 2 3 3 5 2" xfId="17003"/>
    <cellStyle name="Normal 2 2 2 2 2 2 3 3 6" xfId="16997"/>
    <cellStyle name="Normal 2 2 2 2 2 2 3 3 7" xfId="35248"/>
    <cellStyle name="Normal 2 2 2 2 2 2 3 3 8" xfId="42364"/>
    <cellStyle name="Normal 2 2 2 2 2 2 3 3 9" xfId="49479"/>
    <cellStyle name="Normal 2 2 2 2 2 2 3 4" xfId="2828"/>
    <cellStyle name="Normal 2 2 2 2 2 2 3 4 2" xfId="9943"/>
    <cellStyle name="Normal 2 2 2 2 2 2 3 4 2 2" xfId="17005"/>
    <cellStyle name="Normal 2 2 2 2 2 2 3 4 3" xfId="17004"/>
    <cellStyle name="Normal 2 2 2 2 2 2 3 4 4" xfId="36028"/>
    <cellStyle name="Normal 2 2 2 2 2 2 3 4 5" xfId="43143"/>
    <cellStyle name="Normal 2 2 2 2 2 2 3 4 6" xfId="50258"/>
    <cellStyle name="Normal 2 2 2 2 2 2 3 4 7" xfId="57373"/>
    <cellStyle name="Normal 2 2 2 2 2 2 3 5" xfId="5199"/>
    <cellStyle name="Normal 2 2 2 2 2 2 3 5 2" xfId="12314"/>
    <cellStyle name="Normal 2 2 2 2 2 2 3 5 2 2" xfId="17007"/>
    <cellStyle name="Normal 2 2 2 2 2 2 3 5 3" xfId="17006"/>
    <cellStyle name="Normal 2 2 2 2 2 2 3 5 4" xfId="38399"/>
    <cellStyle name="Normal 2 2 2 2 2 2 3 5 5" xfId="45514"/>
    <cellStyle name="Normal 2 2 2 2 2 2 3 5 6" xfId="52629"/>
    <cellStyle name="Normal 2 2 2 2 2 2 3 5 7" xfId="59744"/>
    <cellStyle name="Normal 2 2 2 2 2 2 3 6" xfId="7576"/>
    <cellStyle name="Normal 2 2 2 2 2 2 3 6 2" xfId="17008"/>
    <cellStyle name="Normal 2 2 2 2 2 2 3 7" xfId="14691"/>
    <cellStyle name="Normal 2 2 2 2 2 2 3 7 2" xfId="17009"/>
    <cellStyle name="Normal 2 2 2 2 2 2 3 8" xfId="16989"/>
    <cellStyle name="Normal 2 2 2 2 2 2 3 9" xfId="33660"/>
    <cellStyle name="Normal 2 2 2 2 2 2 4" xfId="605"/>
    <cellStyle name="Normal 2 2 2 2 2 2 4 10" xfId="40923"/>
    <cellStyle name="Normal 2 2 2 2 2 2 4 11" xfId="48038"/>
    <cellStyle name="Normal 2 2 2 2 2 2 4 12" xfId="55153"/>
    <cellStyle name="Normal 2 2 2 2 2 2 4 2" xfId="1406"/>
    <cellStyle name="Normal 2 2 2 2 2 2 4 2 10" xfId="55952"/>
    <cellStyle name="Normal 2 2 2 2 2 2 4 2 2" xfId="3774"/>
    <cellStyle name="Normal 2 2 2 2 2 2 4 2 2 2" xfId="10889"/>
    <cellStyle name="Normal 2 2 2 2 2 2 4 2 2 2 2" xfId="17013"/>
    <cellStyle name="Normal 2 2 2 2 2 2 4 2 2 3" xfId="17012"/>
    <cellStyle name="Normal 2 2 2 2 2 2 4 2 2 4" xfId="36974"/>
    <cellStyle name="Normal 2 2 2 2 2 2 4 2 2 5" xfId="44089"/>
    <cellStyle name="Normal 2 2 2 2 2 2 4 2 2 6" xfId="51204"/>
    <cellStyle name="Normal 2 2 2 2 2 2 4 2 2 7" xfId="58319"/>
    <cellStyle name="Normal 2 2 2 2 2 2 4 2 3" xfId="6145"/>
    <cellStyle name="Normal 2 2 2 2 2 2 4 2 3 2" xfId="13260"/>
    <cellStyle name="Normal 2 2 2 2 2 2 4 2 3 2 2" xfId="17015"/>
    <cellStyle name="Normal 2 2 2 2 2 2 4 2 3 3" xfId="17014"/>
    <cellStyle name="Normal 2 2 2 2 2 2 4 2 3 4" xfId="39345"/>
    <cellStyle name="Normal 2 2 2 2 2 2 4 2 3 5" xfId="46460"/>
    <cellStyle name="Normal 2 2 2 2 2 2 4 2 3 6" xfId="53575"/>
    <cellStyle name="Normal 2 2 2 2 2 2 4 2 3 7" xfId="60690"/>
    <cellStyle name="Normal 2 2 2 2 2 2 4 2 4" xfId="8522"/>
    <cellStyle name="Normal 2 2 2 2 2 2 4 2 4 2" xfId="17016"/>
    <cellStyle name="Normal 2 2 2 2 2 2 4 2 5" xfId="15637"/>
    <cellStyle name="Normal 2 2 2 2 2 2 4 2 5 2" xfId="17017"/>
    <cellStyle name="Normal 2 2 2 2 2 2 4 2 6" xfId="17011"/>
    <cellStyle name="Normal 2 2 2 2 2 2 4 2 7" xfId="34606"/>
    <cellStyle name="Normal 2 2 2 2 2 2 4 2 8" xfId="41722"/>
    <cellStyle name="Normal 2 2 2 2 2 2 4 2 9" xfId="48837"/>
    <cellStyle name="Normal 2 2 2 2 2 2 4 3" xfId="2196"/>
    <cellStyle name="Normal 2 2 2 2 2 2 4 3 10" xfId="56741"/>
    <cellStyle name="Normal 2 2 2 2 2 2 4 3 2" xfId="4563"/>
    <cellStyle name="Normal 2 2 2 2 2 2 4 3 2 2" xfId="11678"/>
    <cellStyle name="Normal 2 2 2 2 2 2 4 3 2 2 2" xfId="17020"/>
    <cellStyle name="Normal 2 2 2 2 2 2 4 3 2 3" xfId="17019"/>
    <cellStyle name="Normal 2 2 2 2 2 2 4 3 2 4" xfId="37763"/>
    <cellStyle name="Normal 2 2 2 2 2 2 4 3 2 5" xfId="44878"/>
    <cellStyle name="Normal 2 2 2 2 2 2 4 3 2 6" xfId="51993"/>
    <cellStyle name="Normal 2 2 2 2 2 2 4 3 2 7" xfId="59108"/>
    <cellStyle name="Normal 2 2 2 2 2 2 4 3 3" xfId="6934"/>
    <cellStyle name="Normal 2 2 2 2 2 2 4 3 3 2" xfId="14049"/>
    <cellStyle name="Normal 2 2 2 2 2 2 4 3 3 2 2" xfId="17022"/>
    <cellStyle name="Normal 2 2 2 2 2 2 4 3 3 3" xfId="17021"/>
    <cellStyle name="Normal 2 2 2 2 2 2 4 3 3 4" xfId="40134"/>
    <cellStyle name="Normal 2 2 2 2 2 2 4 3 3 5" xfId="47249"/>
    <cellStyle name="Normal 2 2 2 2 2 2 4 3 3 6" xfId="54364"/>
    <cellStyle name="Normal 2 2 2 2 2 2 4 3 3 7" xfId="61479"/>
    <cellStyle name="Normal 2 2 2 2 2 2 4 3 4" xfId="9311"/>
    <cellStyle name="Normal 2 2 2 2 2 2 4 3 4 2" xfId="17023"/>
    <cellStyle name="Normal 2 2 2 2 2 2 4 3 5" xfId="16426"/>
    <cellStyle name="Normal 2 2 2 2 2 2 4 3 5 2" xfId="17024"/>
    <cellStyle name="Normal 2 2 2 2 2 2 4 3 6" xfId="17018"/>
    <cellStyle name="Normal 2 2 2 2 2 2 4 3 7" xfId="35395"/>
    <cellStyle name="Normal 2 2 2 2 2 2 4 3 8" xfId="42511"/>
    <cellStyle name="Normal 2 2 2 2 2 2 4 3 9" xfId="49626"/>
    <cellStyle name="Normal 2 2 2 2 2 2 4 4" xfId="2975"/>
    <cellStyle name="Normal 2 2 2 2 2 2 4 4 2" xfId="10090"/>
    <cellStyle name="Normal 2 2 2 2 2 2 4 4 2 2" xfId="17026"/>
    <cellStyle name="Normal 2 2 2 2 2 2 4 4 3" xfId="17025"/>
    <cellStyle name="Normal 2 2 2 2 2 2 4 4 4" xfId="36175"/>
    <cellStyle name="Normal 2 2 2 2 2 2 4 4 5" xfId="43290"/>
    <cellStyle name="Normal 2 2 2 2 2 2 4 4 6" xfId="50405"/>
    <cellStyle name="Normal 2 2 2 2 2 2 4 4 7" xfId="57520"/>
    <cellStyle name="Normal 2 2 2 2 2 2 4 5" xfId="5346"/>
    <cellStyle name="Normal 2 2 2 2 2 2 4 5 2" xfId="12461"/>
    <cellStyle name="Normal 2 2 2 2 2 2 4 5 2 2" xfId="17028"/>
    <cellStyle name="Normal 2 2 2 2 2 2 4 5 3" xfId="17027"/>
    <cellStyle name="Normal 2 2 2 2 2 2 4 5 4" xfId="38546"/>
    <cellStyle name="Normal 2 2 2 2 2 2 4 5 5" xfId="45661"/>
    <cellStyle name="Normal 2 2 2 2 2 2 4 5 6" xfId="52776"/>
    <cellStyle name="Normal 2 2 2 2 2 2 4 5 7" xfId="59891"/>
    <cellStyle name="Normal 2 2 2 2 2 2 4 6" xfId="7723"/>
    <cellStyle name="Normal 2 2 2 2 2 2 4 6 2" xfId="17029"/>
    <cellStyle name="Normal 2 2 2 2 2 2 4 7" xfId="14838"/>
    <cellStyle name="Normal 2 2 2 2 2 2 4 7 2" xfId="17030"/>
    <cellStyle name="Normal 2 2 2 2 2 2 4 8" xfId="17010"/>
    <cellStyle name="Normal 2 2 2 2 2 2 4 9" xfId="33807"/>
    <cellStyle name="Normal 2 2 2 2 2 2 5" xfId="869"/>
    <cellStyle name="Normal 2 2 2 2 2 2 5 10" xfId="55415"/>
    <cellStyle name="Normal 2 2 2 2 2 2 5 2" xfId="3237"/>
    <cellStyle name="Normal 2 2 2 2 2 2 5 2 2" xfId="10352"/>
    <cellStyle name="Normal 2 2 2 2 2 2 5 2 2 2" xfId="17033"/>
    <cellStyle name="Normal 2 2 2 2 2 2 5 2 3" xfId="17032"/>
    <cellStyle name="Normal 2 2 2 2 2 2 5 2 4" xfId="36437"/>
    <cellStyle name="Normal 2 2 2 2 2 2 5 2 5" xfId="43552"/>
    <cellStyle name="Normal 2 2 2 2 2 2 5 2 6" xfId="50667"/>
    <cellStyle name="Normal 2 2 2 2 2 2 5 2 7" xfId="57782"/>
    <cellStyle name="Normal 2 2 2 2 2 2 5 3" xfId="5608"/>
    <cellStyle name="Normal 2 2 2 2 2 2 5 3 2" xfId="12723"/>
    <cellStyle name="Normal 2 2 2 2 2 2 5 3 2 2" xfId="17035"/>
    <cellStyle name="Normal 2 2 2 2 2 2 5 3 3" xfId="17034"/>
    <cellStyle name="Normal 2 2 2 2 2 2 5 3 4" xfId="38808"/>
    <cellStyle name="Normal 2 2 2 2 2 2 5 3 5" xfId="45923"/>
    <cellStyle name="Normal 2 2 2 2 2 2 5 3 6" xfId="53038"/>
    <cellStyle name="Normal 2 2 2 2 2 2 5 3 7" xfId="60153"/>
    <cellStyle name="Normal 2 2 2 2 2 2 5 4" xfId="7985"/>
    <cellStyle name="Normal 2 2 2 2 2 2 5 4 2" xfId="17036"/>
    <cellStyle name="Normal 2 2 2 2 2 2 5 5" xfId="15100"/>
    <cellStyle name="Normal 2 2 2 2 2 2 5 5 2" xfId="17037"/>
    <cellStyle name="Normal 2 2 2 2 2 2 5 6" xfId="17031"/>
    <cellStyle name="Normal 2 2 2 2 2 2 5 7" xfId="34069"/>
    <cellStyle name="Normal 2 2 2 2 2 2 5 8" xfId="41185"/>
    <cellStyle name="Normal 2 2 2 2 2 2 5 9" xfId="48300"/>
    <cellStyle name="Normal 2 2 2 2 2 2 6" xfId="1659"/>
    <cellStyle name="Normal 2 2 2 2 2 2 6 10" xfId="56204"/>
    <cellStyle name="Normal 2 2 2 2 2 2 6 2" xfId="4026"/>
    <cellStyle name="Normal 2 2 2 2 2 2 6 2 2" xfId="11141"/>
    <cellStyle name="Normal 2 2 2 2 2 2 6 2 2 2" xfId="17040"/>
    <cellStyle name="Normal 2 2 2 2 2 2 6 2 3" xfId="17039"/>
    <cellStyle name="Normal 2 2 2 2 2 2 6 2 4" xfId="37226"/>
    <cellStyle name="Normal 2 2 2 2 2 2 6 2 5" xfId="44341"/>
    <cellStyle name="Normal 2 2 2 2 2 2 6 2 6" xfId="51456"/>
    <cellStyle name="Normal 2 2 2 2 2 2 6 2 7" xfId="58571"/>
    <cellStyle name="Normal 2 2 2 2 2 2 6 3" xfId="6397"/>
    <cellStyle name="Normal 2 2 2 2 2 2 6 3 2" xfId="13512"/>
    <cellStyle name="Normal 2 2 2 2 2 2 6 3 2 2" xfId="17042"/>
    <cellStyle name="Normal 2 2 2 2 2 2 6 3 3" xfId="17041"/>
    <cellStyle name="Normal 2 2 2 2 2 2 6 3 4" xfId="39597"/>
    <cellStyle name="Normal 2 2 2 2 2 2 6 3 5" xfId="46712"/>
    <cellStyle name="Normal 2 2 2 2 2 2 6 3 6" xfId="53827"/>
    <cellStyle name="Normal 2 2 2 2 2 2 6 3 7" xfId="60942"/>
    <cellStyle name="Normal 2 2 2 2 2 2 6 4" xfId="8774"/>
    <cellStyle name="Normal 2 2 2 2 2 2 6 4 2" xfId="17043"/>
    <cellStyle name="Normal 2 2 2 2 2 2 6 5" xfId="15889"/>
    <cellStyle name="Normal 2 2 2 2 2 2 6 5 2" xfId="17044"/>
    <cellStyle name="Normal 2 2 2 2 2 2 6 6" xfId="17038"/>
    <cellStyle name="Normal 2 2 2 2 2 2 6 7" xfId="34858"/>
    <cellStyle name="Normal 2 2 2 2 2 2 6 8" xfId="41974"/>
    <cellStyle name="Normal 2 2 2 2 2 2 6 9" xfId="49089"/>
    <cellStyle name="Normal 2 2 2 2 2 2 7" xfId="2438"/>
    <cellStyle name="Normal 2 2 2 2 2 2 7 2" xfId="9553"/>
    <cellStyle name="Normal 2 2 2 2 2 2 7 2 2" xfId="17046"/>
    <cellStyle name="Normal 2 2 2 2 2 2 7 3" xfId="17045"/>
    <cellStyle name="Normal 2 2 2 2 2 2 7 4" xfId="35638"/>
    <cellStyle name="Normal 2 2 2 2 2 2 7 5" xfId="42753"/>
    <cellStyle name="Normal 2 2 2 2 2 2 7 6" xfId="49868"/>
    <cellStyle name="Normal 2 2 2 2 2 2 7 7" xfId="56983"/>
    <cellStyle name="Normal 2 2 2 2 2 2 8" xfId="4809"/>
    <cellStyle name="Normal 2 2 2 2 2 2 8 2" xfId="11924"/>
    <cellStyle name="Normal 2 2 2 2 2 2 8 2 2" xfId="17048"/>
    <cellStyle name="Normal 2 2 2 2 2 2 8 3" xfId="17047"/>
    <cellStyle name="Normal 2 2 2 2 2 2 8 4" xfId="38009"/>
    <cellStyle name="Normal 2 2 2 2 2 2 8 5" xfId="45124"/>
    <cellStyle name="Normal 2 2 2 2 2 2 8 6" xfId="52239"/>
    <cellStyle name="Normal 2 2 2 2 2 2 8 7" xfId="59354"/>
    <cellStyle name="Normal 2 2 2 2 2 2 9" xfId="7186"/>
    <cellStyle name="Normal 2 2 2 2 2 2 9 2" xfId="17049"/>
    <cellStyle name="Normal 2 2 2 2 2 3" xfId="130"/>
    <cellStyle name="Normal 2 2 2 2 2 3 10" xfId="14370"/>
    <cellStyle name="Normal 2 2 2 2 2 3 10 2" xfId="17051"/>
    <cellStyle name="Normal 2 2 2 2 2 3 11" xfId="17050"/>
    <cellStyle name="Normal 2 2 2 2 2 3 12" xfId="33339"/>
    <cellStyle name="Normal 2 2 2 2 2 3 13" xfId="40455"/>
    <cellStyle name="Normal 2 2 2 2 2 3 14" xfId="47570"/>
    <cellStyle name="Normal 2 2 2 2 2 3 15" xfId="54685"/>
    <cellStyle name="Normal 2 2 2 2 2 3 2" xfId="332"/>
    <cellStyle name="Normal 2 2 2 2 2 3 2 10" xfId="40650"/>
    <cellStyle name="Normal 2 2 2 2 2 3 2 11" xfId="47765"/>
    <cellStyle name="Normal 2 2 2 2 2 3 2 12" xfId="54880"/>
    <cellStyle name="Normal 2 2 2 2 2 3 2 2" xfId="1133"/>
    <cellStyle name="Normal 2 2 2 2 2 3 2 2 10" xfId="55679"/>
    <cellStyle name="Normal 2 2 2 2 2 3 2 2 2" xfId="3501"/>
    <cellStyle name="Normal 2 2 2 2 2 3 2 2 2 2" xfId="10616"/>
    <cellStyle name="Normal 2 2 2 2 2 3 2 2 2 2 2" xfId="17055"/>
    <cellStyle name="Normal 2 2 2 2 2 3 2 2 2 3" xfId="17054"/>
    <cellStyle name="Normal 2 2 2 2 2 3 2 2 2 4" xfId="36701"/>
    <cellStyle name="Normal 2 2 2 2 2 3 2 2 2 5" xfId="43816"/>
    <cellStyle name="Normal 2 2 2 2 2 3 2 2 2 6" xfId="50931"/>
    <cellStyle name="Normal 2 2 2 2 2 3 2 2 2 7" xfId="58046"/>
    <cellStyle name="Normal 2 2 2 2 2 3 2 2 3" xfId="5872"/>
    <cellStyle name="Normal 2 2 2 2 2 3 2 2 3 2" xfId="12987"/>
    <cellStyle name="Normal 2 2 2 2 2 3 2 2 3 2 2" xfId="17057"/>
    <cellStyle name="Normal 2 2 2 2 2 3 2 2 3 3" xfId="17056"/>
    <cellStyle name="Normal 2 2 2 2 2 3 2 2 3 4" xfId="39072"/>
    <cellStyle name="Normal 2 2 2 2 2 3 2 2 3 5" xfId="46187"/>
    <cellStyle name="Normal 2 2 2 2 2 3 2 2 3 6" xfId="53302"/>
    <cellStyle name="Normal 2 2 2 2 2 3 2 2 3 7" xfId="60417"/>
    <cellStyle name="Normal 2 2 2 2 2 3 2 2 4" xfId="8249"/>
    <cellStyle name="Normal 2 2 2 2 2 3 2 2 4 2" xfId="17058"/>
    <cellStyle name="Normal 2 2 2 2 2 3 2 2 5" xfId="15364"/>
    <cellStyle name="Normal 2 2 2 2 2 3 2 2 5 2" xfId="17059"/>
    <cellStyle name="Normal 2 2 2 2 2 3 2 2 6" xfId="17053"/>
    <cellStyle name="Normal 2 2 2 2 2 3 2 2 7" xfId="34333"/>
    <cellStyle name="Normal 2 2 2 2 2 3 2 2 8" xfId="41449"/>
    <cellStyle name="Normal 2 2 2 2 2 3 2 2 9" xfId="48564"/>
    <cellStyle name="Normal 2 2 2 2 2 3 2 3" xfId="1923"/>
    <cellStyle name="Normal 2 2 2 2 2 3 2 3 10" xfId="56468"/>
    <cellStyle name="Normal 2 2 2 2 2 3 2 3 2" xfId="4290"/>
    <cellStyle name="Normal 2 2 2 2 2 3 2 3 2 2" xfId="11405"/>
    <cellStyle name="Normal 2 2 2 2 2 3 2 3 2 2 2" xfId="17062"/>
    <cellStyle name="Normal 2 2 2 2 2 3 2 3 2 3" xfId="17061"/>
    <cellStyle name="Normal 2 2 2 2 2 3 2 3 2 4" xfId="37490"/>
    <cellStyle name="Normal 2 2 2 2 2 3 2 3 2 5" xfId="44605"/>
    <cellStyle name="Normal 2 2 2 2 2 3 2 3 2 6" xfId="51720"/>
    <cellStyle name="Normal 2 2 2 2 2 3 2 3 2 7" xfId="58835"/>
    <cellStyle name="Normal 2 2 2 2 2 3 2 3 3" xfId="6661"/>
    <cellStyle name="Normal 2 2 2 2 2 3 2 3 3 2" xfId="13776"/>
    <cellStyle name="Normal 2 2 2 2 2 3 2 3 3 2 2" xfId="17064"/>
    <cellStyle name="Normal 2 2 2 2 2 3 2 3 3 3" xfId="17063"/>
    <cellStyle name="Normal 2 2 2 2 2 3 2 3 3 4" xfId="39861"/>
    <cellStyle name="Normal 2 2 2 2 2 3 2 3 3 5" xfId="46976"/>
    <cellStyle name="Normal 2 2 2 2 2 3 2 3 3 6" xfId="54091"/>
    <cellStyle name="Normal 2 2 2 2 2 3 2 3 3 7" xfId="61206"/>
    <cellStyle name="Normal 2 2 2 2 2 3 2 3 4" xfId="9038"/>
    <cellStyle name="Normal 2 2 2 2 2 3 2 3 4 2" xfId="17065"/>
    <cellStyle name="Normal 2 2 2 2 2 3 2 3 5" xfId="16153"/>
    <cellStyle name="Normal 2 2 2 2 2 3 2 3 5 2" xfId="17066"/>
    <cellStyle name="Normal 2 2 2 2 2 3 2 3 6" xfId="17060"/>
    <cellStyle name="Normal 2 2 2 2 2 3 2 3 7" xfId="35122"/>
    <cellStyle name="Normal 2 2 2 2 2 3 2 3 8" xfId="42238"/>
    <cellStyle name="Normal 2 2 2 2 2 3 2 3 9" xfId="49353"/>
    <cellStyle name="Normal 2 2 2 2 2 3 2 4" xfId="2702"/>
    <cellStyle name="Normal 2 2 2 2 2 3 2 4 2" xfId="9817"/>
    <cellStyle name="Normal 2 2 2 2 2 3 2 4 2 2" xfId="17068"/>
    <cellStyle name="Normal 2 2 2 2 2 3 2 4 3" xfId="17067"/>
    <cellStyle name="Normal 2 2 2 2 2 3 2 4 4" xfId="35902"/>
    <cellStyle name="Normal 2 2 2 2 2 3 2 4 5" xfId="43017"/>
    <cellStyle name="Normal 2 2 2 2 2 3 2 4 6" xfId="50132"/>
    <cellStyle name="Normal 2 2 2 2 2 3 2 4 7" xfId="57247"/>
    <cellStyle name="Normal 2 2 2 2 2 3 2 5" xfId="5073"/>
    <cellStyle name="Normal 2 2 2 2 2 3 2 5 2" xfId="12188"/>
    <cellStyle name="Normal 2 2 2 2 2 3 2 5 2 2" xfId="17070"/>
    <cellStyle name="Normal 2 2 2 2 2 3 2 5 3" xfId="17069"/>
    <cellStyle name="Normal 2 2 2 2 2 3 2 5 4" xfId="38273"/>
    <cellStyle name="Normal 2 2 2 2 2 3 2 5 5" xfId="45388"/>
    <cellStyle name="Normal 2 2 2 2 2 3 2 5 6" xfId="52503"/>
    <cellStyle name="Normal 2 2 2 2 2 3 2 5 7" xfId="59618"/>
    <cellStyle name="Normal 2 2 2 2 2 3 2 6" xfId="7450"/>
    <cellStyle name="Normal 2 2 2 2 2 3 2 6 2" xfId="17071"/>
    <cellStyle name="Normal 2 2 2 2 2 3 2 7" xfId="14565"/>
    <cellStyle name="Normal 2 2 2 2 2 3 2 7 2" xfId="17072"/>
    <cellStyle name="Normal 2 2 2 2 2 3 2 8" xfId="17052"/>
    <cellStyle name="Normal 2 2 2 2 2 3 2 9" xfId="33534"/>
    <cellStyle name="Normal 2 2 2 2 2 3 3" xfId="527"/>
    <cellStyle name="Normal 2 2 2 2 2 3 3 10" xfId="40845"/>
    <cellStyle name="Normal 2 2 2 2 2 3 3 11" xfId="47960"/>
    <cellStyle name="Normal 2 2 2 2 2 3 3 12" xfId="55075"/>
    <cellStyle name="Normal 2 2 2 2 2 3 3 2" xfId="1328"/>
    <cellStyle name="Normal 2 2 2 2 2 3 3 2 10" xfId="55874"/>
    <cellStyle name="Normal 2 2 2 2 2 3 3 2 2" xfId="3696"/>
    <cellStyle name="Normal 2 2 2 2 2 3 3 2 2 2" xfId="10811"/>
    <cellStyle name="Normal 2 2 2 2 2 3 3 2 2 2 2" xfId="17076"/>
    <cellStyle name="Normal 2 2 2 2 2 3 3 2 2 3" xfId="17075"/>
    <cellStyle name="Normal 2 2 2 2 2 3 3 2 2 4" xfId="36896"/>
    <cellStyle name="Normal 2 2 2 2 2 3 3 2 2 5" xfId="44011"/>
    <cellStyle name="Normal 2 2 2 2 2 3 3 2 2 6" xfId="51126"/>
    <cellStyle name="Normal 2 2 2 2 2 3 3 2 2 7" xfId="58241"/>
    <cellStyle name="Normal 2 2 2 2 2 3 3 2 3" xfId="6067"/>
    <cellStyle name="Normal 2 2 2 2 2 3 3 2 3 2" xfId="13182"/>
    <cellStyle name="Normal 2 2 2 2 2 3 3 2 3 2 2" xfId="17078"/>
    <cellStyle name="Normal 2 2 2 2 2 3 3 2 3 3" xfId="17077"/>
    <cellStyle name="Normal 2 2 2 2 2 3 3 2 3 4" xfId="39267"/>
    <cellStyle name="Normal 2 2 2 2 2 3 3 2 3 5" xfId="46382"/>
    <cellStyle name="Normal 2 2 2 2 2 3 3 2 3 6" xfId="53497"/>
    <cellStyle name="Normal 2 2 2 2 2 3 3 2 3 7" xfId="60612"/>
    <cellStyle name="Normal 2 2 2 2 2 3 3 2 4" xfId="8444"/>
    <cellStyle name="Normal 2 2 2 2 2 3 3 2 4 2" xfId="17079"/>
    <cellStyle name="Normal 2 2 2 2 2 3 3 2 5" xfId="15559"/>
    <cellStyle name="Normal 2 2 2 2 2 3 3 2 5 2" xfId="17080"/>
    <cellStyle name="Normal 2 2 2 2 2 3 3 2 6" xfId="17074"/>
    <cellStyle name="Normal 2 2 2 2 2 3 3 2 7" xfId="34528"/>
    <cellStyle name="Normal 2 2 2 2 2 3 3 2 8" xfId="41644"/>
    <cellStyle name="Normal 2 2 2 2 2 3 3 2 9" xfId="48759"/>
    <cellStyle name="Normal 2 2 2 2 2 3 3 3" xfId="2118"/>
    <cellStyle name="Normal 2 2 2 2 2 3 3 3 10" xfId="56663"/>
    <cellStyle name="Normal 2 2 2 2 2 3 3 3 2" xfId="4485"/>
    <cellStyle name="Normal 2 2 2 2 2 3 3 3 2 2" xfId="11600"/>
    <cellStyle name="Normal 2 2 2 2 2 3 3 3 2 2 2" xfId="17083"/>
    <cellStyle name="Normal 2 2 2 2 2 3 3 3 2 3" xfId="17082"/>
    <cellStyle name="Normal 2 2 2 2 2 3 3 3 2 4" xfId="37685"/>
    <cellStyle name="Normal 2 2 2 2 2 3 3 3 2 5" xfId="44800"/>
    <cellStyle name="Normal 2 2 2 2 2 3 3 3 2 6" xfId="51915"/>
    <cellStyle name="Normal 2 2 2 2 2 3 3 3 2 7" xfId="59030"/>
    <cellStyle name="Normal 2 2 2 2 2 3 3 3 3" xfId="6856"/>
    <cellStyle name="Normal 2 2 2 2 2 3 3 3 3 2" xfId="13971"/>
    <cellStyle name="Normal 2 2 2 2 2 3 3 3 3 2 2" xfId="17085"/>
    <cellStyle name="Normal 2 2 2 2 2 3 3 3 3 3" xfId="17084"/>
    <cellStyle name="Normal 2 2 2 2 2 3 3 3 3 4" xfId="40056"/>
    <cellStyle name="Normal 2 2 2 2 2 3 3 3 3 5" xfId="47171"/>
    <cellStyle name="Normal 2 2 2 2 2 3 3 3 3 6" xfId="54286"/>
    <cellStyle name="Normal 2 2 2 2 2 3 3 3 3 7" xfId="61401"/>
    <cellStyle name="Normal 2 2 2 2 2 3 3 3 4" xfId="9233"/>
    <cellStyle name="Normal 2 2 2 2 2 3 3 3 4 2" xfId="17086"/>
    <cellStyle name="Normal 2 2 2 2 2 3 3 3 5" xfId="16348"/>
    <cellStyle name="Normal 2 2 2 2 2 3 3 3 5 2" xfId="17087"/>
    <cellStyle name="Normal 2 2 2 2 2 3 3 3 6" xfId="17081"/>
    <cellStyle name="Normal 2 2 2 2 2 3 3 3 7" xfId="35317"/>
    <cellStyle name="Normal 2 2 2 2 2 3 3 3 8" xfId="42433"/>
    <cellStyle name="Normal 2 2 2 2 2 3 3 3 9" xfId="49548"/>
    <cellStyle name="Normal 2 2 2 2 2 3 3 4" xfId="2897"/>
    <cellStyle name="Normal 2 2 2 2 2 3 3 4 2" xfId="10012"/>
    <cellStyle name="Normal 2 2 2 2 2 3 3 4 2 2" xfId="17089"/>
    <cellStyle name="Normal 2 2 2 2 2 3 3 4 3" xfId="17088"/>
    <cellStyle name="Normal 2 2 2 2 2 3 3 4 4" xfId="36097"/>
    <cellStyle name="Normal 2 2 2 2 2 3 3 4 5" xfId="43212"/>
    <cellStyle name="Normal 2 2 2 2 2 3 3 4 6" xfId="50327"/>
    <cellStyle name="Normal 2 2 2 2 2 3 3 4 7" xfId="57442"/>
    <cellStyle name="Normal 2 2 2 2 2 3 3 5" xfId="5268"/>
    <cellStyle name="Normal 2 2 2 2 2 3 3 5 2" xfId="12383"/>
    <cellStyle name="Normal 2 2 2 2 2 3 3 5 2 2" xfId="17091"/>
    <cellStyle name="Normal 2 2 2 2 2 3 3 5 3" xfId="17090"/>
    <cellStyle name="Normal 2 2 2 2 2 3 3 5 4" xfId="38468"/>
    <cellStyle name="Normal 2 2 2 2 2 3 3 5 5" xfId="45583"/>
    <cellStyle name="Normal 2 2 2 2 2 3 3 5 6" xfId="52698"/>
    <cellStyle name="Normal 2 2 2 2 2 3 3 5 7" xfId="59813"/>
    <cellStyle name="Normal 2 2 2 2 2 3 3 6" xfId="7645"/>
    <cellStyle name="Normal 2 2 2 2 2 3 3 6 2" xfId="17092"/>
    <cellStyle name="Normal 2 2 2 2 2 3 3 7" xfId="14760"/>
    <cellStyle name="Normal 2 2 2 2 2 3 3 7 2" xfId="17093"/>
    <cellStyle name="Normal 2 2 2 2 2 3 3 8" xfId="17073"/>
    <cellStyle name="Normal 2 2 2 2 2 3 3 9" xfId="33729"/>
    <cellStyle name="Normal 2 2 2 2 2 3 4" xfId="606"/>
    <cellStyle name="Normal 2 2 2 2 2 3 4 10" xfId="40924"/>
    <cellStyle name="Normal 2 2 2 2 2 3 4 11" xfId="48039"/>
    <cellStyle name="Normal 2 2 2 2 2 3 4 12" xfId="55154"/>
    <cellStyle name="Normal 2 2 2 2 2 3 4 2" xfId="1407"/>
    <cellStyle name="Normal 2 2 2 2 2 3 4 2 10" xfId="55953"/>
    <cellStyle name="Normal 2 2 2 2 2 3 4 2 2" xfId="3775"/>
    <cellStyle name="Normal 2 2 2 2 2 3 4 2 2 2" xfId="10890"/>
    <cellStyle name="Normal 2 2 2 2 2 3 4 2 2 2 2" xfId="17097"/>
    <cellStyle name="Normal 2 2 2 2 2 3 4 2 2 3" xfId="17096"/>
    <cellStyle name="Normal 2 2 2 2 2 3 4 2 2 4" xfId="36975"/>
    <cellStyle name="Normal 2 2 2 2 2 3 4 2 2 5" xfId="44090"/>
    <cellStyle name="Normal 2 2 2 2 2 3 4 2 2 6" xfId="51205"/>
    <cellStyle name="Normal 2 2 2 2 2 3 4 2 2 7" xfId="58320"/>
    <cellStyle name="Normal 2 2 2 2 2 3 4 2 3" xfId="6146"/>
    <cellStyle name="Normal 2 2 2 2 2 3 4 2 3 2" xfId="13261"/>
    <cellStyle name="Normal 2 2 2 2 2 3 4 2 3 2 2" xfId="17099"/>
    <cellStyle name="Normal 2 2 2 2 2 3 4 2 3 3" xfId="17098"/>
    <cellStyle name="Normal 2 2 2 2 2 3 4 2 3 4" xfId="39346"/>
    <cellStyle name="Normal 2 2 2 2 2 3 4 2 3 5" xfId="46461"/>
    <cellStyle name="Normal 2 2 2 2 2 3 4 2 3 6" xfId="53576"/>
    <cellStyle name="Normal 2 2 2 2 2 3 4 2 3 7" xfId="60691"/>
    <cellStyle name="Normal 2 2 2 2 2 3 4 2 4" xfId="8523"/>
    <cellStyle name="Normal 2 2 2 2 2 3 4 2 4 2" xfId="17100"/>
    <cellStyle name="Normal 2 2 2 2 2 3 4 2 5" xfId="15638"/>
    <cellStyle name="Normal 2 2 2 2 2 3 4 2 5 2" xfId="17101"/>
    <cellStyle name="Normal 2 2 2 2 2 3 4 2 6" xfId="17095"/>
    <cellStyle name="Normal 2 2 2 2 2 3 4 2 7" xfId="34607"/>
    <cellStyle name="Normal 2 2 2 2 2 3 4 2 8" xfId="41723"/>
    <cellStyle name="Normal 2 2 2 2 2 3 4 2 9" xfId="48838"/>
    <cellStyle name="Normal 2 2 2 2 2 3 4 3" xfId="2197"/>
    <cellStyle name="Normal 2 2 2 2 2 3 4 3 10" xfId="56742"/>
    <cellStyle name="Normal 2 2 2 2 2 3 4 3 2" xfId="4564"/>
    <cellStyle name="Normal 2 2 2 2 2 3 4 3 2 2" xfId="11679"/>
    <cellStyle name="Normal 2 2 2 2 2 3 4 3 2 2 2" xfId="17104"/>
    <cellStyle name="Normal 2 2 2 2 2 3 4 3 2 3" xfId="17103"/>
    <cellStyle name="Normal 2 2 2 2 2 3 4 3 2 4" xfId="37764"/>
    <cellStyle name="Normal 2 2 2 2 2 3 4 3 2 5" xfId="44879"/>
    <cellStyle name="Normal 2 2 2 2 2 3 4 3 2 6" xfId="51994"/>
    <cellStyle name="Normal 2 2 2 2 2 3 4 3 2 7" xfId="59109"/>
    <cellStyle name="Normal 2 2 2 2 2 3 4 3 3" xfId="6935"/>
    <cellStyle name="Normal 2 2 2 2 2 3 4 3 3 2" xfId="14050"/>
    <cellStyle name="Normal 2 2 2 2 2 3 4 3 3 2 2" xfId="17106"/>
    <cellStyle name="Normal 2 2 2 2 2 3 4 3 3 3" xfId="17105"/>
    <cellStyle name="Normal 2 2 2 2 2 3 4 3 3 4" xfId="40135"/>
    <cellStyle name="Normal 2 2 2 2 2 3 4 3 3 5" xfId="47250"/>
    <cellStyle name="Normal 2 2 2 2 2 3 4 3 3 6" xfId="54365"/>
    <cellStyle name="Normal 2 2 2 2 2 3 4 3 3 7" xfId="61480"/>
    <cellStyle name="Normal 2 2 2 2 2 3 4 3 4" xfId="9312"/>
    <cellStyle name="Normal 2 2 2 2 2 3 4 3 4 2" xfId="17107"/>
    <cellStyle name="Normal 2 2 2 2 2 3 4 3 5" xfId="16427"/>
    <cellStyle name="Normal 2 2 2 2 2 3 4 3 5 2" xfId="17108"/>
    <cellStyle name="Normal 2 2 2 2 2 3 4 3 6" xfId="17102"/>
    <cellStyle name="Normal 2 2 2 2 2 3 4 3 7" xfId="35396"/>
    <cellStyle name="Normal 2 2 2 2 2 3 4 3 8" xfId="42512"/>
    <cellStyle name="Normal 2 2 2 2 2 3 4 3 9" xfId="49627"/>
    <cellStyle name="Normal 2 2 2 2 2 3 4 4" xfId="2976"/>
    <cellStyle name="Normal 2 2 2 2 2 3 4 4 2" xfId="10091"/>
    <cellStyle name="Normal 2 2 2 2 2 3 4 4 2 2" xfId="17110"/>
    <cellStyle name="Normal 2 2 2 2 2 3 4 4 3" xfId="17109"/>
    <cellStyle name="Normal 2 2 2 2 2 3 4 4 4" xfId="36176"/>
    <cellStyle name="Normal 2 2 2 2 2 3 4 4 5" xfId="43291"/>
    <cellStyle name="Normal 2 2 2 2 2 3 4 4 6" xfId="50406"/>
    <cellStyle name="Normal 2 2 2 2 2 3 4 4 7" xfId="57521"/>
    <cellStyle name="Normal 2 2 2 2 2 3 4 5" xfId="5347"/>
    <cellStyle name="Normal 2 2 2 2 2 3 4 5 2" xfId="12462"/>
    <cellStyle name="Normal 2 2 2 2 2 3 4 5 2 2" xfId="17112"/>
    <cellStyle name="Normal 2 2 2 2 2 3 4 5 3" xfId="17111"/>
    <cellStyle name="Normal 2 2 2 2 2 3 4 5 4" xfId="38547"/>
    <cellStyle name="Normal 2 2 2 2 2 3 4 5 5" xfId="45662"/>
    <cellStyle name="Normal 2 2 2 2 2 3 4 5 6" xfId="52777"/>
    <cellStyle name="Normal 2 2 2 2 2 3 4 5 7" xfId="59892"/>
    <cellStyle name="Normal 2 2 2 2 2 3 4 6" xfId="7724"/>
    <cellStyle name="Normal 2 2 2 2 2 3 4 6 2" xfId="17113"/>
    <cellStyle name="Normal 2 2 2 2 2 3 4 7" xfId="14839"/>
    <cellStyle name="Normal 2 2 2 2 2 3 4 7 2" xfId="17114"/>
    <cellStyle name="Normal 2 2 2 2 2 3 4 8" xfId="17094"/>
    <cellStyle name="Normal 2 2 2 2 2 3 4 9" xfId="33808"/>
    <cellStyle name="Normal 2 2 2 2 2 3 5" xfId="938"/>
    <cellStyle name="Normal 2 2 2 2 2 3 5 10" xfId="55484"/>
    <cellStyle name="Normal 2 2 2 2 2 3 5 2" xfId="3306"/>
    <cellStyle name="Normal 2 2 2 2 2 3 5 2 2" xfId="10421"/>
    <cellStyle name="Normal 2 2 2 2 2 3 5 2 2 2" xfId="17117"/>
    <cellStyle name="Normal 2 2 2 2 2 3 5 2 3" xfId="17116"/>
    <cellStyle name="Normal 2 2 2 2 2 3 5 2 4" xfId="36506"/>
    <cellStyle name="Normal 2 2 2 2 2 3 5 2 5" xfId="43621"/>
    <cellStyle name="Normal 2 2 2 2 2 3 5 2 6" xfId="50736"/>
    <cellStyle name="Normal 2 2 2 2 2 3 5 2 7" xfId="57851"/>
    <cellStyle name="Normal 2 2 2 2 2 3 5 3" xfId="5677"/>
    <cellStyle name="Normal 2 2 2 2 2 3 5 3 2" xfId="12792"/>
    <cellStyle name="Normal 2 2 2 2 2 3 5 3 2 2" xfId="17119"/>
    <cellStyle name="Normal 2 2 2 2 2 3 5 3 3" xfId="17118"/>
    <cellStyle name="Normal 2 2 2 2 2 3 5 3 4" xfId="38877"/>
    <cellStyle name="Normal 2 2 2 2 2 3 5 3 5" xfId="45992"/>
    <cellStyle name="Normal 2 2 2 2 2 3 5 3 6" xfId="53107"/>
    <cellStyle name="Normal 2 2 2 2 2 3 5 3 7" xfId="60222"/>
    <cellStyle name="Normal 2 2 2 2 2 3 5 4" xfId="8054"/>
    <cellStyle name="Normal 2 2 2 2 2 3 5 4 2" xfId="17120"/>
    <cellStyle name="Normal 2 2 2 2 2 3 5 5" xfId="15169"/>
    <cellStyle name="Normal 2 2 2 2 2 3 5 5 2" xfId="17121"/>
    <cellStyle name="Normal 2 2 2 2 2 3 5 6" xfId="17115"/>
    <cellStyle name="Normal 2 2 2 2 2 3 5 7" xfId="34138"/>
    <cellStyle name="Normal 2 2 2 2 2 3 5 8" xfId="41254"/>
    <cellStyle name="Normal 2 2 2 2 2 3 5 9" xfId="48369"/>
    <cellStyle name="Normal 2 2 2 2 2 3 6" xfId="1728"/>
    <cellStyle name="Normal 2 2 2 2 2 3 6 10" xfId="56273"/>
    <cellStyle name="Normal 2 2 2 2 2 3 6 2" xfId="4095"/>
    <cellStyle name="Normal 2 2 2 2 2 3 6 2 2" xfId="11210"/>
    <cellStyle name="Normal 2 2 2 2 2 3 6 2 2 2" xfId="17124"/>
    <cellStyle name="Normal 2 2 2 2 2 3 6 2 3" xfId="17123"/>
    <cellStyle name="Normal 2 2 2 2 2 3 6 2 4" xfId="37295"/>
    <cellStyle name="Normal 2 2 2 2 2 3 6 2 5" xfId="44410"/>
    <cellStyle name="Normal 2 2 2 2 2 3 6 2 6" xfId="51525"/>
    <cellStyle name="Normal 2 2 2 2 2 3 6 2 7" xfId="58640"/>
    <cellStyle name="Normal 2 2 2 2 2 3 6 3" xfId="6466"/>
    <cellStyle name="Normal 2 2 2 2 2 3 6 3 2" xfId="13581"/>
    <cellStyle name="Normal 2 2 2 2 2 3 6 3 2 2" xfId="17126"/>
    <cellStyle name="Normal 2 2 2 2 2 3 6 3 3" xfId="17125"/>
    <cellStyle name="Normal 2 2 2 2 2 3 6 3 4" xfId="39666"/>
    <cellStyle name="Normal 2 2 2 2 2 3 6 3 5" xfId="46781"/>
    <cellStyle name="Normal 2 2 2 2 2 3 6 3 6" xfId="53896"/>
    <cellStyle name="Normal 2 2 2 2 2 3 6 3 7" xfId="61011"/>
    <cellStyle name="Normal 2 2 2 2 2 3 6 4" xfId="8843"/>
    <cellStyle name="Normal 2 2 2 2 2 3 6 4 2" xfId="17127"/>
    <cellStyle name="Normal 2 2 2 2 2 3 6 5" xfId="15958"/>
    <cellStyle name="Normal 2 2 2 2 2 3 6 5 2" xfId="17128"/>
    <cellStyle name="Normal 2 2 2 2 2 3 6 6" xfId="17122"/>
    <cellStyle name="Normal 2 2 2 2 2 3 6 7" xfId="34927"/>
    <cellStyle name="Normal 2 2 2 2 2 3 6 8" xfId="42043"/>
    <cellStyle name="Normal 2 2 2 2 2 3 6 9" xfId="49158"/>
    <cellStyle name="Normal 2 2 2 2 2 3 7" xfId="2507"/>
    <cellStyle name="Normal 2 2 2 2 2 3 7 2" xfId="9622"/>
    <cellStyle name="Normal 2 2 2 2 2 3 7 2 2" xfId="17130"/>
    <cellStyle name="Normal 2 2 2 2 2 3 7 3" xfId="17129"/>
    <cellStyle name="Normal 2 2 2 2 2 3 7 4" xfId="35707"/>
    <cellStyle name="Normal 2 2 2 2 2 3 7 5" xfId="42822"/>
    <cellStyle name="Normal 2 2 2 2 2 3 7 6" xfId="49937"/>
    <cellStyle name="Normal 2 2 2 2 2 3 7 7" xfId="57052"/>
    <cellStyle name="Normal 2 2 2 2 2 3 8" xfId="4878"/>
    <cellStyle name="Normal 2 2 2 2 2 3 8 2" xfId="11993"/>
    <cellStyle name="Normal 2 2 2 2 2 3 8 2 2" xfId="17132"/>
    <cellStyle name="Normal 2 2 2 2 2 3 8 3" xfId="17131"/>
    <cellStyle name="Normal 2 2 2 2 2 3 8 4" xfId="38078"/>
    <cellStyle name="Normal 2 2 2 2 2 3 8 5" xfId="45193"/>
    <cellStyle name="Normal 2 2 2 2 2 3 8 6" xfId="52308"/>
    <cellStyle name="Normal 2 2 2 2 2 3 8 7" xfId="59423"/>
    <cellStyle name="Normal 2 2 2 2 2 3 9" xfId="7255"/>
    <cellStyle name="Normal 2 2 2 2 2 3 9 2" xfId="17133"/>
    <cellStyle name="Normal 2 2 2 2 2 4" xfId="233"/>
    <cellStyle name="Normal 2 2 2 2 2 4 10" xfId="40551"/>
    <cellStyle name="Normal 2 2 2 2 2 4 11" xfId="47666"/>
    <cellStyle name="Normal 2 2 2 2 2 4 12" xfId="54781"/>
    <cellStyle name="Normal 2 2 2 2 2 4 2" xfId="1034"/>
    <cellStyle name="Normal 2 2 2 2 2 4 2 10" xfId="55580"/>
    <cellStyle name="Normal 2 2 2 2 2 4 2 2" xfId="3402"/>
    <cellStyle name="Normal 2 2 2 2 2 4 2 2 2" xfId="10517"/>
    <cellStyle name="Normal 2 2 2 2 2 4 2 2 2 2" xfId="17137"/>
    <cellStyle name="Normal 2 2 2 2 2 4 2 2 3" xfId="17136"/>
    <cellStyle name="Normal 2 2 2 2 2 4 2 2 4" xfId="36602"/>
    <cellStyle name="Normal 2 2 2 2 2 4 2 2 5" xfId="43717"/>
    <cellStyle name="Normal 2 2 2 2 2 4 2 2 6" xfId="50832"/>
    <cellStyle name="Normal 2 2 2 2 2 4 2 2 7" xfId="57947"/>
    <cellStyle name="Normal 2 2 2 2 2 4 2 3" xfId="5773"/>
    <cellStyle name="Normal 2 2 2 2 2 4 2 3 2" xfId="12888"/>
    <cellStyle name="Normal 2 2 2 2 2 4 2 3 2 2" xfId="17139"/>
    <cellStyle name="Normal 2 2 2 2 2 4 2 3 3" xfId="17138"/>
    <cellStyle name="Normal 2 2 2 2 2 4 2 3 4" xfId="38973"/>
    <cellStyle name="Normal 2 2 2 2 2 4 2 3 5" xfId="46088"/>
    <cellStyle name="Normal 2 2 2 2 2 4 2 3 6" xfId="53203"/>
    <cellStyle name="Normal 2 2 2 2 2 4 2 3 7" xfId="60318"/>
    <cellStyle name="Normal 2 2 2 2 2 4 2 4" xfId="8150"/>
    <cellStyle name="Normal 2 2 2 2 2 4 2 4 2" xfId="17140"/>
    <cellStyle name="Normal 2 2 2 2 2 4 2 5" xfId="15265"/>
    <cellStyle name="Normal 2 2 2 2 2 4 2 5 2" xfId="17141"/>
    <cellStyle name="Normal 2 2 2 2 2 4 2 6" xfId="17135"/>
    <cellStyle name="Normal 2 2 2 2 2 4 2 7" xfId="34234"/>
    <cellStyle name="Normal 2 2 2 2 2 4 2 8" xfId="41350"/>
    <cellStyle name="Normal 2 2 2 2 2 4 2 9" xfId="48465"/>
    <cellStyle name="Normal 2 2 2 2 2 4 3" xfId="1824"/>
    <cellStyle name="Normal 2 2 2 2 2 4 3 10" xfId="56369"/>
    <cellStyle name="Normal 2 2 2 2 2 4 3 2" xfId="4191"/>
    <cellStyle name="Normal 2 2 2 2 2 4 3 2 2" xfId="11306"/>
    <cellStyle name="Normal 2 2 2 2 2 4 3 2 2 2" xfId="17144"/>
    <cellStyle name="Normal 2 2 2 2 2 4 3 2 3" xfId="17143"/>
    <cellStyle name="Normal 2 2 2 2 2 4 3 2 4" xfId="37391"/>
    <cellStyle name="Normal 2 2 2 2 2 4 3 2 5" xfId="44506"/>
    <cellStyle name="Normal 2 2 2 2 2 4 3 2 6" xfId="51621"/>
    <cellStyle name="Normal 2 2 2 2 2 4 3 2 7" xfId="58736"/>
    <cellStyle name="Normal 2 2 2 2 2 4 3 3" xfId="6562"/>
    <cellStyle name="Normal 2 2 2 2 2 4 3 3 2" xfId="13677"/>
    <cellStyle name="Normal 2 2 2 2 2 4 3 3 2 2" xfId="17146"/>
    <cellStyle name="Normal 2 2 2 2 2 4 3 3 3" xfId="17145"/>
    <cellStyle name="Normal 2 2 2 2 2 4 3 3 4" xfId="39762"/>
    <cellStyle name="Normal 2 2 2 2 2 4 3 3 5" xfId="46877"/>
    <cellStyle name="Normal 2 2 2 2 2 4 3 3 6" xfId="53992"/>
    <cellStyle name="Normal 2 2 2 2 2 4 3 3 7" xfId="61107"/>
    <cellStyle name="Normal 2 2 2 2 2 4 3 4" xfId="8939"/>
    <cellStyle name="Normal 2 2 2 2 2 4 3 4 2" xfId="17147"/>
    <cellStyle name="Normal 2 2 2 2 2 4 3 5" xfId="16054"/>
    <cellStyle name="Normal 2 2 2 2 2 4 3 5 2" xfId="17148"/>
    <cellStyle name="Normal 2 2 2 2 2 4 3 6" xfId="17142"/>
    <cellStyle name="Normal 2 2 2 2 2 4 3 7" xfId="35023"/>
    <cellStyle name="Normal 2 2 2 2 2 4 3 8" xfId="42139"/>
    <cellStyle name="Normal 2 2 2 2 2 4 3 9" xfId="49254"/>
    <cellStyle name="Normal 2 2 2 2 2 4 4" xfId="2603"/>
    <cellStyle name="Normal 2 2 2 2 2 4 4 2" xfId="9718"/>
    <cellStyle name="Normal 2 2 2 2 2 4 4 2 2" xfId="17150"/>
    <cellStyle name="Normal 2 2 2 2 2 4 4 3" xfId="17149"/>
    <cellStyle name="Normal 2 2 2 2 2 4 4 4" xfId="35803"/>
    <cellStyle name="Normal 2 2 2 2 2 4 4 5" xfId="42918"/>
    <cellStyle name="Normal 2 2 2 2 2 4 4 6" xfId="50033"/>
    <cellStyle name="Normal 2 2 2 2 2 4 4 7" xfId="57148"/>
    <cellStyle name="Normal 2 2 2 2 2 4 5" xfId="4974"/>
    <cellStyle name="Normal 2 2 2 2 2 4 5 2" xfId="12089"/>
    <cellStyle name="Normal 2 2 2 2 2 4 5 2 2" xfId="17152"/>
    <cellStyle name="Normal 2 2 2 2 2 4 5 3" xfId="17151"/>
    <cellStyle name="Normal 2 2 2 2 2 4 5 4" xfId="38174"/>
    <cellStyle name="Normal 2 2 2 2 2 4 5 5" xfId="45289"/>
    <cellStyle name="Normal 2 2 2 2 2 4 5 6" xfId="52404"/>
    <cellStyle name="Normal 2 2 2 2 2 4 5 7" xfId="59519"/>
    <cellStyle name="Normal 2 2 2 2 2 4 6" xfId="7351"/>
    <cellStyle name="Normal 2 2 2 2 2 4 6 2" xfId="17153"/>
    <cellStyle name="Normal 2 2 2 2 2 4 7" xfId="14466"/>
    <cellStyle name="Normal 2 2 2 2 2 4 7 2" xfId="17154"/>
    <cellStyle name="Normal 2 2 2 2 2 4 8" xfId="17134"/>
    <cellStyle name="Normal 2 2 2 2 2 4 9" xfId="33435"/>
    <cellStyle name="Normal 2 2 2 2 2 5" xfId="428"/>
    <cellStyle name="Normal 2 2 2 2 2 5 10" xfId="40746"/>
    <cellStyle name="Normal 2 2 2 2 2 5 11" xfId="47861"/>
    <cellStyle name="Normal 2 2 2 2 2 5 12" xfId="54976"/>
    <cellStyle name="Normal 2 2 2 2 2 5 2" xfId="1229"/>
    <cellStyle name="Normal 2 2 2 2 2 5 2 10" xfId="55775"/>
    <cellStyle name="Normal 2 2 2 2 2 5 2 2" xfId="3597"/>
    <cellStyle name="Normal 2 2 2 2 2 5 2 2 2" xfId="10712"/>
    <cellStyle name="Normal 2 2 2 2 2 5 2 2 2 2" xfId="17158"/>
    <cellStyle name="Normal 2 2 2 2 2 5 2 2 3" xfId="17157"/>
    <cellStyle name="Normal 2 2 2 2 2 5 2 2 4" xfId="36797"/>
    <cellStyle name="Normal 2 2 2 2 2 5 2 2 5" xfId="43912"/>
    <cellStyle name="Normal 2 2 2 2 2 5 2 2 6" xfId="51027"/>
    <cellStyle name="Normal 2 2 2 2 2 5 2 2 7" xfId="58142"/>
    <cellStyle name="Normal 2 2 2 2 2 5 2 3" xfId="5968"/>
    <cellStyle name="Normal 2 2 2 2 2 5 2 3 2" xfId="13083"/>
    <cellStyle name="Normal 2 2 2 2 2 5 2 3 2 2" xfId="17160"/>
    <cellStyle name="Normal 2 2 2 2 2 5 2 3 3" xfId="17159"/>
    <cellStyle name="Normal 2 2 2 2 2 5 2 3 4" xfId="39168"/>
    <cellStyle name="Normal 2 2 2 2 2 5 2 3 5" xfId="46283"/>
    <cellStyle name="Normal 2 2 2 2 2 5 2 3 6" xfId="53398"/>
    <cellStyle name="Normal 2 2 2 2 2 5 2 3 7" xfId="60513"/>
    <cellStyle name="Normal 2 2 2 2 2 5 2 4" xfId="8345"/>
    <cellStyle name="Normal 2 2 2 2 2 5 2 4 2" xfId="17161"/>
    <cellStyle name="Normal 2 2 2 2 2 5 2 5" xfId="15460"/>
    <cellStyle name="Normal 2 2 2 2 2 5 2 5 2" xfId="17162"/>
    <cellStyle name="Normal 2 2 2 2 2 5 2 6" xfId="17156"/>
    <cellStyle name="Normal 2 2 2 2 2 5 2 7" xfId="34429"/>
    <cellStyle name="Normal 2 2 2 2 2 5 2 8" xfId="41545"/>
    <cellStyle name="Normal 2 2 2 2 2 5 2 9" xfId="48660"/>
    <cellStyle name="Normal 2 2 2 2 2 5 3" xfId="2019"/>
    <cellStyle name="Normal 2 2 2 2 2 5 3 10" xfId="56564"/>
    <cellStyle name="Normal 2 2 2 2 2 5 3 2" xfId="4386"/>
    <cellStyle name="Normal 2 2 2 2 2 5 3 2 2" xfId="11501"/>
    <cellStyle name="Normal 2 2 2 2 2 5 3 2 2 2" xfId="17165"/>
    <cellStyle name="Normal 2 2 2 2 2 5 3 2 3" xfId="17164"/>
    <cellStyle name="Normal 2 2 2 2 2 5 3 2 4" xfId="37586"/>
    <cellStyle name="Normal 2 2 2 2 2 5 3 2 5" xfId="44701"/>
    <cellStyle name="Normal 2 2 2 2 2 5 3 2 6" xfId="51816"/>
    <cellStyle name="Normal 2 2 2 2 2 5 3 2 7" xfId="58931"/>
    <cellStyle name="Normal 2 2 2 2 2 5 3 3" xfId="6757"/>
    <cellStyle name="Normal 2 2 2 2 2 5 3 3 2" xfId="13872"/>
    <cellStyle name="Normal 2 2 2 2 2 5 3 3 2 2" xfId="17167"/>
    <cellStyle name="Normal 2 2 2 2 2 5 3 3 3" xfId="17166"/>
    <cellStyle name="Normal 2 2 2 2 2 5 3 3 4" xfId="39957"/>
    <cellStyle name="Normal 2 2 2 2 2 5 3 3 5" xfId="47072"/>
    <cellStyle name="Normal 2 2 2 2 2 5 3 3 6" xfId="54187"/>
    <cellStyle name="Normal 2 2 2 2 2 5 3 3 7" xfId="61302"/>
    <cellStyle name="Normal 2 2 2 2 2 5 3 4" xfId="9134"/>
    <cellStyle name="Normal 2 2 2 2 2 5 3 4 2" xfId="17168"/>
    <cellStyle name="Normal 2 2 2 2 2 5 3 5" xfId="16249"/>
    <cellStyle name="Normal 2 2 2 2 2 5 3 5 2" xfId="17169"/>
    <cellStyle name="Normal 2 2 2 2 2 5 3 6" xfId="17163"/>
    <cellStyle name="Normal 2 2 2 2 2 5 3 7" xfId="35218"/>
    <cellStyle name="Normal 2 2 2 2 2 5 3 8" xfId="42334"/>
    <cellStyle name="Normal 2 2 2 2 2 5 3 9" xfId="49449"/>
    <cellStyle name="Normal 2 2 2 2 2 5 4" xfId="2798"/>
    <cellStyle name="Normal 2 2 2 2 2 5 4 2" xfId="9913"/>
    <cellStyle name="Normal 2 2 2 2 2 5 4 2 2" xfId="17171"/>
    <cellStyle name="Normal 2 2 2 2 2 5 4 3" xfId="17170"/>
    <cellStyle name="Normal 2 2 2 2 2 5 4 4" xfId="35998"/>
    <cellStyle name="Normal 2 2 2 2 2 5 4 5" xfId="43113"/>
    <cellStyle name="Normal 2 2 2 2 2 5 4 6" xfId="50228"/>
    <cellStyle name="Normal 2 2 2 2 2 5 4 7" xfId="57343"/>
    <cellStyle name="Normal 2 2 2 2 2 5 5" xfId="5169"/>
    <cellStyle name="Normal 2 2 2 2 2 5 5 2" xfId="12284"/>
    <cellStyle name="Normal 2 2 2 2 2 5 5 2 2" xfId="17173"/>
    <cellStyle name="Normal 2 2 2 2 2 5 5 3" xfId="17172"/>
    <cellStyle name="Normal 2 2 2 2 2 5 5 4" xfId="38369"/>
    <cellStyle name="Normal 2 2 2 2 2 5 5 5" xfId="45484"/>
    <cellStyle name="Normal 2 2 2 2 2 5 5 6" xfId="52599"/>
    <cellStyle name="Normal 2 2 2 2 2 5 5 7" xfId="59714"/>
    <cellStyle name="Normal 2 2 2 2 2 5 6" xfId="7546"/>
    <cellStyle name="Normal 2 2 2 2 2 5 6 2" xfId="17174"/>
    <cellStyle name="Normal 2 2 2 2 2 5 7" xfId="14661"/>
    <cellStyle name="Normal 2 2 2 2 2 5 7 2" xfId="17175"/>
    <cellStyle name="Normal 2 2 2 2 2 5 8" xfId="17155"/>
    <cellStyle name="Normal 2 2 2 2 2 5 9" xfId="33630"/>
    <cellStyle name="Normal 2 2 2 2 2 6" xfId="604"/>
    <cellStyle name="Normal 2 2 2 2 2 6 10" xfId="40922"/>
    <cellStyle name="Normal 2 2 2 2 2 6 11" xfId="48037"/>
    <cellStyle name="Normal 2 2 2 2 2 6 12" xfId="55152"/>
    <cellStyle name="Normal 2 2 2 2 2 6 2" xfId="1405"/>
    <cellStyle name="Normal 2 2 2 2 2 6 2 10" xfId="55951"/>
    <cellStyle name="Normal 2 2 2 2 2 6 2 2" xfId="3773"/>
    <cellStyle name="Normal 2 2 2 2 2 6 2 2 2" xfId="10888"/>
    <cellStyle name="Normal 2 2 2 2 2 6 2 2 2 2" xfId="17179"/>
    <cellStyle name="Normal 2 2 2 2 2 6 2 2 3" xfId="17178"/>
    <cellStyle name="Normal 2 2 2 2 2 6 2 2 4" xfId="36973"/>
    <cellStyle name="Normal 2 2 2 2 2 6 2 2 5" xfId="44088"/>
    <cellStyle name="Normal 2 2 2 2 2 6 2 2 6" xfId="51203"/>
    <cellStyle name="Normal 2 2 2 2 2 6 2 2 7" xfId="58318"/>
    <cellStyle name="Normal 2 2 2 2 2 6 2 3" xfId="6144"/>
    <cellStyle name="Normal 2 2 2 2 2 6 2 3 2" xfId="13259"/>
    <cellStyle name="Normal 2 2 2 2 2 6 2 3 2 2" xfId="17181"/>
    <cellStyle name="Normal 2 2 2 2 2 6 2 3 3" xfId="17180"/>
    <cellStyle name="Normal 2 2 2 2 2 6 2 3 4" xfId="39344"/>
    <cellStyle name="Normal 2 2 2 2 2 6 2 3 5" xfId="46459"/>
    <cellStyle name="Normal 2 2 2 2 2 6 2 3 6" xfId="53574"/>
    <cellStyle name="Normal 2 2 2 2 2 6 2 3 7" xfId="60689"/>
    <cellStyle name="Normal 2 2 2 2 2 6 2 4" xfId="8521"/>
    <cellStyle name="Normal 2 2 2 2 2 6 2 4 2" xfId="17182"/>
    <cellStyle name="Normal 2 2 2 2 2 6 2 5" xfId="15636"/>
    <cellStyle name="Normal 2 2 2 2 2 6 2 5 2" xfId="17183"/>
    <cellStyle name="Normal 2 2 2 2 2 6 2 6" xfId="17177"/>
    <cellStyle name="Normal 2 2 2 2 2 6 2 7" xfId="34605"/>
    <cellStyle name="Normal 2 2 2 2 2 6 2 8" xfId="41721"/>
    <cellStyle name="Normal 2 2 2 2 2 6 2 9" xfId="48836"/>
    <cellStyle name="Normal 2 2 2 2 2 6 3" xfId="2195"/>
    <cellStyle name="Normal 2 2 2 2 2 6 3 10" xfId="56740"/>
    <cellStyle name="Normal 2 2 2 2 2 6 3 2" xfId="4562"/>
    <cellStyle name="Normal 2 2 2 2 2 6 3 2 2" xfId="11677"/>
    <cellStyle name="Normal 2 2 2 2 2 6 3 2 2 2" xfId="17186"/>
    <cellStyle name="Normal 2 2 2 2 2 6 3 2 3" xfId="17185"/>
    <cellStyle name="Normal 2 2 2 2 2 6 3 2 4" xfId="37762"/>
    <cellStyle name="Normal 2 2 2 2 2 6 3 2 5" xfId="44877"/>
    <cellStyle name="Normal 2 2 2 2 2 6 3 2 6" xfId="51992"/>
    <cellStyle name="Normal 2 2 2 2 2 6 3 2 7" xfId="59107"/>
    <cellStyle name="Normal 2 2 2 2 2 6 3 3" xfId="6933"/>
    <cellStyle name="Normal 2 2 2 2 2 6 3 3 2" xfId="14048"/>
    <cellStyle name="Normal 2 2 2 2 2 6 3 3 2 2" xfId="17188"/>
    <cellStyle name="Normal 2 2 2 2 2 6 3 3 3" xfId="17187"/>
    <cellStyle name="Normal 2 2 2 2 2 6 3 3 4" xfId="40133"/>
    <cellStyle name="Normal 2 2 2 2 2 6 3 3 5" xfId="47248"/>
    <cellStyle name="Normal 2 2 2 2 2 6 3 3 6" xfId="54363"/>
    <cellStyle name="Normal 2 2 2 2 2 6 3 3 7" xfId="61478"/>
    <cellStyle name="Normal 2 2 2 2 2 6 3 4" xfId="9310"/>
    <cellStyle name="Normal 2 2 2 2 2 6 3 4 2" xfId="17189"/>
    <cellStyle name="Normal 2 2 2 2 2 6 3 5" xfId="16425"/>
    <cellStyle name="Normal 2 2 2 2 2 6 3 5 2" xfId="17190"/>
    <cellStyle name="Normal 2 2 2 2 2 6 3 6" xfId="17184"/>
    <cellStyle name="Normal 2 2 2 2 2 6 3 7" xfId="35394"/>
    <cellStyle name="Normal 2 2 2 2 2 6 3 8" xfId="42510"/>
    <cellStyle name="Normal 2 2 2 2 2 6 3 9" xfId="49625"/>
    <cellStyle name="Normal 2 2 2 2 2 6 4" xfId="2974"/>
    <cellStyle name="Normal 2 2 2 2 2 6 4 2" xfId="10089"/>
    <cellStyle name="Normal 2 2 2 2 2 6 4 2 2" xfId="17192"/>
    <cellStyle name="Normal 2 2 2 2 2 6 4 3" xfId="17191"/>
    <cellStyle name="Normal 2 2 2 2 2 6 4 4" xfId="36174"/>
    <cellStyle name="Normal 2 2 2 2 2 6 4 5" xfId="43289"/>
    <cellStyle name="Normal 2 2 2 2 2 6 4 6" xfId="50404"/>
    <cellStyle name="Normal 2 2 2 2 2 6 4 7" xfId="57519"/>
    <cellStyle name="Normal 2 2 2 2 2 6 5" xfId="5345"/>
    <cellStyle name="Normal 2 2 2 2 2 6 5 2" xfId="12460"/>
    <cellStyle name="Normal 2 2 2 2 2 6 5 2 2" xfId="17194"/>
    <cellStyle name="Normal 2 2 2 2 2 6 5 3" xfId="17193"/>
    <cellStyle name="Normal 2 2 2 2 2 6 5 4" xfId="38545"/>
    <cellStyle name="Normal 2 2 2 2 2 6 5 5" xfId="45660"/>
    <cellStyle name="Normal 2 2 2 2 2 6 5 6" xfId="52775"/>
    <cellStyle name="Normal 2 2 2 2 2 6 5 7" xfId="59890"/>
    <cellStyle name="Normal 2 2 2 2 2 6 6" xfId="7722"/>
    <cellStyle name="Normal 2 2 2 2 2 6 6 2" xfId="17195"/>
    <cellStyle name="Normal 2 2 2 2 2 6 7" xfId="14837"/>
    <cellStyle name="Normal 2 2 2 2 2 6 7 2" xfId="17196"/>
    <cellStyle name="Normal 2 2 2 2 2 6 8" xfId="17176"/>
    <cellStyle name="Normal 2 2 2 2 2 6 9" xfId="33806"/>
    <cellStyle name="Normal 2 2 2 2 2 7" xfId="839"/>
    <cellStyle name="Normal 2 2 2 2 2 7 10" xfId="55385"/>
    <cellStyle name="Normal 2 2 2 2 2 7 2" xfId="3207"/>
    <cellStyle name="Normal 2 2 2 2 2 7 2 2" xfId="10322"/>
    <cellStyle name="Normal 2 2 2 2 2 7 2 2 2" xfId="17199"/>
    <cellStyle name="Normal 2 2 2 2 2 7 2 3" xfId="17198"/>
    <cellStyle name="Normal 2 2 2 2 2 7 2 4" xfId="36407"/>
    <cellStyle name="Normal 2 2 2 2 2 7 2 5" xfId="43522"/>
    <cellStyle name="Normal 2 2 2 2 2 7 2 6" xfId="50637"/>
    <cellStyle name="Normal 2 2 2 2 2 7 2 7" xfId="57752"/>
    <cellStyle name="Normal 2 2 2 2 2 7 3" xfId="5578"/>
    <cellStyle name="Normal 2 2 2 2 2 7 3 2" xfId="12693"/>
    <cellStyle name="Normal 2 2 2 2 2 7 3 2 2" xfId="17201"/>
    <cellStyle name="Normal 2 2 2 2 2 7 3 3" xfId="17200"/>
    <cellStyle name="Normal 2 2 2 2 2 7 3 4" xfId="38778"/>
    <cellStyle name="Normal 2 2 2 2 2 7 3 5" xfId="45893"/>
    <cellStyle name="Normal 2 2 2 2 2 7 3 6" xfId="53008"/>
    <cellStyle name="Normal 2 2 2 2 2 7 3 7" xfId="60123"/>
    <cellStyle name="Normal 2 2 2 2 2 7 4" xfId="7955"/>
    <cellStyle name="Normal 2 2 2 2 2 7 4 2" xfId="17202"/>
    <cellStyle name="Normal 2 2 2 2 2 7 5" xfId="15070"/>
    <cellStyle name="Normal 2 2 2 2 2 7 5 2" xfId="17203"/>
    <cellStyle name="Normal 2 2 2 2 2 7 6" xfId="17197"/>
    <cellStyle name="Normal 2 2 2 2 2 7 7" xfId="34039"/>
    <cellStyle name="Normal 2 2 2 2 2 7 8" xfId="41155"/>
    <cellStyle name="Normal 2 2 2 2 2 7 9" xfId="48270"/>
    <cellStyle name="Normal 2 2 2 2 2 8" xfId="1629"/>
    <cellStyle name="Normal 2 2 2 2 2 8 10" xfId="56174"/>
    <cellStyle name="Normal 2 2 2 2 2 8 2" xfId="3996"/>
    <cellStyle name="Normal 2 2 2 2 2 8 2 2" xfId="11111"/>
    <cellStyle name="Normal 2 2 2 2 2 8 2 2 2" xfId="17206"/>
    <cellStyle name="Normal 2 2 2 2 2 8 2 3" xfId="17205"/>
    <cellStyle name="Normal 2 2 2 2 2 8 2 4" xfId="37196"/>
    <cellStyle name="Normal 2 2 2 2 2 8 2 5" xfId="44311"/>
    <cellStyle name="Normal 2 2 2 2 2 8 2 6" xfId="51426"/>
    <cellStyle name="Normal 2 2 2 2 2 8 2 7" xfId="58541"/>
    <cellStyle name="Normal 2 2 2 2 2 8 3" xfId="6367"/>
    <cellStyle name="Normal 2 2 2 2 2 8 3 2" xfId="13482"/>
    <cellStyle name="Normal 2 2 2 2 2 8 3 2 2" xfId="17208"/>
    <cellStyle name="Normal 2 2 2 2 2 8 3 3" xfId="17207"/>
    <cellStyle name="Normal 2 2 2 2 2 8 3 4" xfId="39567"/>
    <cellStyle name="Normal 2 2 2 2 2 8 3 5" xfId="46682"/>
    <cellStyle name="Normal 2 2 2 2 2 8 3 6" xfId="53797"/>
    <cellStyle name="Normal 2 2 2 2 2 8 3 7" xfId="60912"/>
    <cellStyle name="Normal 2 2 2 2 2 8 4" xfId="8744"/>
    <cellStyle name="Normal 2 2 2 2 2 8 4 2" xfId="17209"/>
    <cellStyle name="Normal 2 2 2 2 2 8 5" xfId="15859"/>
    <cellStyle name="Normal 2 2 2 2 2 8 5 2" xfId="17210"/>
    <cellStyle name="Normal 2 2 2 2 2 8 6" xfId="17204"/>
    <cellStyle name="Normal 2 2 2 2 2 8 7" xfId="34828"/>
    <cellStyle name="Normal 2 2 2 2 2 8 8" xfId="41944"/>
    <cellStyle name="Normal 2 2 2 2 2 8 9" xfId="49059"/>
    <cellStyle name="Normal 2 2 2 2 2 9" xfId="2408"/>
    <cellStyle name="Normal 2 2 2 2 2 9 2" xfId="9523"/>
    <cellStyle name="Normal 2 2 2 2 2 9 2 2" xfId="17212"/>
    <cellStyle name="Normal 2 2 2 2 2 9 3" xfId="17211"/>
    <cellStyle name="Normal 2 2 2 2 2 9 4" xfId="35608"/>
    <cellStyle name="Normal 2 2 2 2 2 9 5" xfId="42723"/>
    <cellStyle name="Normal 2 2 2 2 2 9 6" xfId="49838"/>
    <cellStyle name="Normal 2 2 2 2 2 9 7" xfId="56953"/>
    <cellStyle name="Normal 2 2 2 2 3" xfId="60"/>
    <cellStyle name="Normal 2 2 2 2 3 10" xfId="7185"/>
    <cellStyle name="Normal 2 2 2 2 3 10 2" xfId="17214"/>
    <cellStyle name="Normal 2 2 2 2 3 11" xfId="14300"/>
    <cellStyle name="Normal 2 2 2 2 3 11 2" xfId="17215"/>
    <cellStyle name="Normal 2 2 2 2 3 12" xfId="17213"/>
    <cellStyle name="Normal 2 2 2 2 3 13" xfId="33269"/>
    <cellStyle name="Normal 2 2 2 2 3 14" xfId="40385"/>
    <cellStyle name="Normal 2 2 2 2 3 15" xfId="47500"/>
    <cellStyle name="Normal 2 2 2 2 3 16" xfId="54615"/>
    <cellStyle name="Normal 2 2 2 2 3 2" xfId="158"/>
    <cellStyle name="Normal 2 2 2 2 3 2 10" xfId="14395"/>
    <cellStyle name="Normal 2 2 2 2 3 2 10 2" xfId="17217"/>
    <cellStyle name="Normal 2 2 2 2 3 2 11" xfId="17216"/>
    <cellStyle name="Normal 2 2 2 2 3 2 12" xfId="33364"/>
    <cellStyle name="Normal 2 2 2 2 3 2 13" xfId="40480"/>
    <cellStyle name="Normal 2 2 2 2 3 2 14" xfId="47595"/>
    <cellStyle name="Normal 2 2 2 2 3 2 15" xfId="54710"/>
    <cellStyle name="Normal 2 2 2 2 3 2 2" xfId="357"/>
    <cellStyle name="Normal 2 2 2 2 3 2 2 10" xfId="40675"/>
    <cellStyle name="Normal 2 2 2 2 3 2 2 11" xfId="47790"/>
    <cellStyle name="Normal 2 2 2 2 3 2 2 12" xfId="54905"/>
    <cellStyle name="Normal 2 2 2 2 3 2 2 2" xfId="1158"/>
    <cellStyle name="Normal 2 2 2 2 3 2 2 2 10" xfId="55704"/>
    <cellStyle name="Normal 2 2 2 2 3 2 2 2 2" xfId="3526"/>
    <cellStyle name="Normal 2 2 2 2 3 2 2 2 2 2" xfId="10641"/>
    <cellStyle name="Normal 2 2 2 2 3 2 2 2 2 2 2" xfId="17221"/>
    <cellStyle name="Normal 2 2 2 2 3 2 2 2 2 3" xfId="17220"/>
    <cellStyle name="Normal 2 2 2 2 3 2 2 2 2 4" xfId="36726"/>
    <cellStyle name="Normal 2 2 2 2 3 2 2 2 2 5" xfId="43841"/>
    <cellStyle name="Normal 2 2 2 2 3 2 2 2 2 6" xfId="50956"/>
    <cellStyle name="Normal 2 2 2 2 3 2 2 2 2 7" xfId="58071"/>
    <cellStyle name="Normal 2 2 2 2 3 2 2 2 3" xfId="5897"/>
    <cellStyle name="Normal 2 2 2 2 3 2 2 2 3 2" xfId="13012"/>
    <cellStyle name="Normal 2 2 2 2 3 2 2 2 3 2 2" xfId="17223"/>
    <cellStyle name="Normal 2 2 2 2 3 2 2 2 3 3" xfId="17222"/>
    <cellStyle name="Normal 2 2 2 2 3 2 2 2 3 4" xfId="39097"/>
    <cellStyle name="Normal 2 2 2 2 3 2 2 2 3 5" xfId="46212"/>
    <cellStyle name="Normal 2 2 2 2 3 2 2 2 3 6" xfId="53327"/>
    <cellStyle name="Normal 2 2 2 2 3 2 2 2 3 7" xfId="60442"/>
    <cellStyle name="Normal 2 2 2 2 3 2 2 2 4" xfId="8274"/>
    <cellStyle name="Normal 2 2 2 2 3 2 2 2 4 2" xfId="17224"/>
    <cellStyle name="Normal 2 2 2 2 3 2 2 2 5" xfId="15389"/>
    <cellStyle name="Normal 2 2 2 2 3 2 2 2 5 2" xfId="17225"/>
    <cellStyle name="Normal 2 2 2 2 3 2 2 2 6" xfId="17219"/>
    <cellStyle name="Normal 2 2 2 2 3 2 2 2 7" xfId="34358"/>
    <cellStyle name="Normal 2 2 2 2 3 2 2 2 8" xfId="41474"/>
    <cellStyle name="Normal 2 2 2 2 3 2 2 2 9" xfId="48589"/>
    <cellStyle name="Normal 2 2 2 2 3 2 2 3" xfId="1948"/>
    <cellStyle name="Normal 2 2 2 2 3 2 2 3 10" xfId="56493"/>
    <cellStyle name="Normal 2 2 2 2 3 2 2 3 2" xfId="4315"/>
    <cellStyle name="Normal 2 2 2 2 3 2 2 3 2 2" xfId="11430"/>
    <cellStyle name="Normal 2 2 2 2 3 2 2 3 2 2 2" xfId="17228"/>
    <cellStyle name="Normal 2 2 2 2 3 2 2 3 2 3" xfId="17227"/>
    <cellStyle name="Normal 2 2 2 2 3 2 2 3 2 4" xfId="37515"/>
    <cellStyle name="Normal 2 2 2 2 3 2 2 3 2 5" xfId="44630"/>
    <cellStyle name="Normal 2 2 2 2 3 2 2 3 2 6" xfId="51745"/>
    <cellStyle name="Normal 2 2 2 2 3 2 2 3 2 7" xfId="58860"/>
    <cellStyle name="Normal 2 2 2 2 3 2 2 3 3" xfId="6686"/>
    <cellStyle name="Normal 2 2 2 2 3 2 2 3 3 2" xfId="13801"/>
    <cellStyle name="Normal 2 2 2 2 3 2 2 3 3 2 2" xfId="17230"/>
    <cellStyle name="Normal 2 2 2 2 3 2 2 3 3 3" xfId="17229"/>
    <cellStyle name="Normal 2 2 2 2 3 2 2 3 3 4" xfId="39886"/>
    <cellStyle name="Normal 2 2 2 2 3 2 2 3 3 5" xfId="47001"/>
    <cellStyle name="Normal 2 2 2 2 3 2 2 3 3 6" xfId="54116"/>
    <cellStyle name="Normal 2 2 2 2 3 2 2 3 3 7" xfId="61231"/>
    <cellStyle name="Normal 2 2 2 2 3 2 2 3 4" xfId="9063"/>
    <cellStyle name="Normal 2 2 2 2 3 2 2 3 4 2" xfId="17231"/>
    <cellStyle name="Normal 2 2 2 2 3 2 2 3 5" xfId="16178"/>
    <cellStyle name="Normal 2 2 2 2 3 2 2 3 5 2" xfId="17232"/>
    <cellStyle name="Normal 2 2 2 2 3 2 2 3 6" xfId="17226"/>
    <cellStyle name="Normal 2 2 2 2 3 2 2 3 7" xfId="35147"/>
    <cellStyle name="Normal 2 2 2 2 3 2 2 3 8" xfId="42263"/>
    <cellStyle name="Normal 2 2 2 2 3 2 2 3 9" xfId="49378"/>
    <cellStyle name="Normal 2 2 2 2 3 2 2 4" xfId="2727"/>
    <cellStyle name="Normal 2 2 2 2 3 2 2 4 2" xfId="9842"/>
    <cellStyle name="Normal 2 2 2 2 3 2 2 4 2 2" xfId="17234"/>
    <cellStyle name="Normal 2 2 2 2 3 2 2 4 3" xfId="17233"/>
    <cellStyle name="Normal 2 2 2 2 3 2 2 4 4" xfId="35927"/>
    <cellStyle name="Normal 2 2 2 2 3 2 2 4 5" xfId="43042"/>
    <cellStyle name="Normal 2 2 2 2 3 2 2 4 6" xfId="50157"/>
    <cellStyle name="Normal 2 2 2 2 3 2 2 4 7" xfId="57272"/>
    <cellStyle name="Normal 2 2 2 2 3 2 2 5" xfId="5098"/>
    <cellStyle name="Normal 2 2 2 2 3 2 2 5 2" xfId="12213"/>
    <cellStyle name="Normal 2 2 2 2 3 2 2 5 2 2" xfId="17236"/>
    <cellStyle name="Normal 2 2 2 2 3 2 2 5 3" xfId="17235"/>
    <cellStyle name="Normal 2 2 2 2 3 2 2 5 4" xfId="38298"/>
    <cellStyle name="Normal 2 2 2 2 3 2 2 5 5" xfId="45413"/>
    <cellStyle name="Normal 2 2 2 2 3 2 2 5 6" xfId="52528"/>
    <cellStyle name="Normal 2 2 2 2 3 2 2 5 7" xfId="59643"/>
    <cellStyle name="Normal 2 2 2 2 3 2 2 6" xfId="7475"/>
    <cellStyle name="Normal 2 2 2 2 3 2 2 6 2" xfId="17237"/>
    <cellStyle name="Normal 2 2 2 2 3 2 2 7" xfId="14590"/>
    <cellStyle name="Normal 2 2 2 2 3 2 2 7 2" xfId="17238"/>
    <cellStyle name="Normal 2 2 2 2 3 2 2 8" xfId="17218"/>
    <cellStyle name="Normal 2 2 2 2 3 2 2 9" xfId="33559"/>
    <cellStyle name="Normal 2 2 2 2 3 2 3" xfId="552"/>
    <cellStyle name="Normal 2 2 2 2 3 2 3 10" xfId="40870"/>
    <cellStyle name="Normal 2 2 2 2 3 2 3 11" xfId="47985"/>
    <cellStyle name="Normal 2 2 2 2 3 2 3 12" xfId="55100"/>
    <cellStyle name="Normal 2 2 2 2 3 2 3 2" xfId="1353"/>
    <cellStyle name="Normal 2 2 2 2 3 2 3 2 10" xfId="55899"/>
    <cellStyle name="Normal 2 2 2 2 3 2 3 2 2" xfId="3721"/>
    <cellStyle name="Normal 2 2 2 2 3 2 3 2 2 2" xfId="10836"/>
    <cellStyle name="Normal 2 2 2 2 3 2 3 2 2 2 2" xfId="17242"/>
    <cellStyle name="Normal 2 2 2 2 3 2 3 2 2 3" xfId="17241"/>
    <cellStyle name="Normal 2 2 2 2 3 2 3 2 2 4" xfId="36921"/>
    <cellStyle name="Normal 2 2 2 2 3 2 3 2 2 5" xfId="44036"/>
    <cellStyle name="Normal 2 2 2 2 3 2 3 2 2 6" xfId="51151"/>
    <cellStyle name="Normal 2 2 2 2 3 2 3 2 2 7" xfId="58266"/>
    <cellStyle name="Normal 2 2 2 2 3 2 3 2 3" xfId="6092"/>
    <cellStyle name="Normal 2 2 2 2 3 2 3 2 3 2" xfId="13207"/>
    <cellStyle name="Normal 2 2 2 2 3 2 3 2 3 2 2" xfId="17244"/>
    <cellStyle name="Normal 2 2 2 2 3 2 3 2 3 3" xfId="17243"/>
    <cellStyle name="Normal 2 2 2 2 3 2 3 2 3 4" xfId="39292"/>
    <cellStyle name="Normal 2 2 2 2 3 2 3 2 3 5" xfId="46407"/>
    <cellStyle name="Normal 2 2 2 2 3 2 3 2 3 6" xfId="53522"/>
    <cellStyle name="Normal 2 2 2 2 3 2 3 2 3 7" xfId="60637"/>
    <cellStyle name="Normal 2 2 2 2 3 2 3 2 4" xfId="8469"/>
    <cellStyle name="Normal 2 2 2 2 3 2 3 2 4 2" xfId="17245"/>
    <cellStyle name="Normal 2 2 2 2 3 2 3 2 5" xfId="15584"/>
    <cellStyle name="Normal 2 2 2 2 3 2 3 2 5 2" xfId="17246"/>
    <cellStyle name="Normal 2 2 2 2 3 2 3 2 6" xfId="17240"/>
    <cellStyle name="Normal 2 2 2 2 3 2 3 2 7" xfId="34553"/>
    <cellStyle name="Normal 2 2 2 2 3 2 3 2 8" xfId="41669"/>
    <cellStyle name="Normal 2 2 2 2 3 2 3 2 9" xfId="48784"/>
    <cellStyle name="Normal 2 2 2 2 3 2 3 3" xfId="2143"/>
    <cellStyle name="Normal 2 2 2 2 3 2 3 3 10" xfId="56688"/>
    <cellStyle name="Normal 2 2 2 2 3 2 3 3 2" xfId="4510"/>
    <cellStyle name="Normal 2 2 2 2 3 2 3 3 2 2" xfId="11625"/>
    <cellStyle name="Normal 2 2 2 2 3 2 3 3 2 2 2" xfId="17249"/>
    <cellStyle name="Normal 2 2 2 2 3 2 3 3 2 3" xfId="17248"/>
    <cellStyle name="Normal 2 2 2 2 3 2 3 3 2 4" xfId="37710"/>
    <cellStyle name="Normal 2 2 2 2 3 2 3 3 2 5" xfId="44825"/>
    <cellStyle name="Normal 2 2 2 2 3 2 3 3 2 6" xfId="51940"/>
    <cellStyle name="Normal 2 2 2 2 3 2 3 3 2 7" xfId="59055"/>
    <cellStyle name="Normal 2 2 2 2 3 2 3 3 3" xfId="6881"/>
    <cellStyle name="Normal 2 2 2 2 3 2 3 3 3 2" xfId="13996"/>
    <cellStyle name="Normal 2 2 2 2 3 2 3 3 3 2 2" xfId="17251"/>
    <cellStyle name="Normal 2 2 2 2 3 2 3 3 3 3" xfId="17250"/>
    <cellStyle name="Normal 2 2 2 2 3 2 3 3 3 4" xfId="40081"/>
    <cellStyle name="Normal 2 2 2 2 3 2 3 3 3 5" xfId="47196"/>
    <cellStyle name="Normal 2 2 2 2 3 2 3 3 3 6" xfId="54311"/>
    <cellStyle name="Normal 2 2 2 2 3 2 3 3 3 7" xfId="61426"/>
    <cellStyle name="Normal 2 2 2 2 3 2 3 3 4" xfId="9258"/>
    <cellStyle name="Normal 2 2 2 2 3 2 3 3 4 2" xfId="17252"/>
    <cellStyle name="Normal 2 2 2 2 3 2 3 3 5" xfId="16373"/>
    <cellStyle name="Normal 2 2 2 2 3 2 3 3 5 2" xfId="17253"/>
    <cellStyle name="Normal 2 2 2 2 3 2 3 3 6" xfId="17247"/>
    <cellStyle name="Normal 2 2 2 2 3 2 3 3 7" xfId="35342"/>
    <cellStyle name="Normal 2 2 2 2 3 2 3 3 8" xfId="42458"/>
    <cellStyle name="Normal 2 2 2 2 3 2 3 3 9" xfId="49573"/>
    <cellStyle name="Normal 2 2 2 2 3 2 3 4" xfId="2922"/>
    <cellStyle name="Normal 2 2 2 2 3 2 3 4 2" xfId="10037"/>
    <cellStyle name="Normal 2 2 2 2 3 2 3 4 2 2" xfId="17255"/>
    <cellStyle name="Normal 2 2 2 2 3 2 3 4 3" xfId="17254"/>
    <cellStyle name="Normal 2 2 2 2 3 2 3 4 4" xfId="36122"/>
    <cellStyle name="Normal 2 2 2 2 3 2 3 4 5" xfId="43237"/>
    <cellStyle name="Normal 2 2 2 2 3 2 3 4 6" xfId="50352"/>
    <cellStyle name="Normal 2 2 2 2 3 2 3 4 7" xfId="57467"/>
    <cellStyle name="Normal 2 2 2 2 3 2 3 5" xfId="5293"/>
    <cellStyle name="Normal 2 2 2 2 3 2 3 5 2" xfId="12408"/>
    <cellStyle name="Normal 2 2 2 2 3 2 3 5 2 2" xfId="17257"/>
    <cellStyle name="Normal 2 2 2 2 3 2 3 5 3" xfId="17256"/>
    <cellStyle name="Normal 2 2 2 2 3 2 3 5 4" xfId="38493"/>
    <cellStyle name="Normal 2 2 2 2 3 2 3 5 5" xfId="45608"/>
    <cellStyle name="Normal 2 2 2 2 3 2 3 5 6" xfId="52723"/>
    <cellStyle name="Normal 2 2 2 2 3 2 3 5 7" xfId="59838"/>
    <cellStyle name="Normal 2 2 2 2 3 2 3 6" xfId="7670"/>
    <cellStyle name="Normal 2 2 2 2 3 2 3 6 2" xfId="17258"/>
    <cellStyle name="Normal 2 2 2 2 3 2 3 7" xfId="14785"/>
    <cellStyle name="Normal 2 2 2 2 3 2 3 7 2" xfId="17259"/>
    <cellStyle name="Normal 2 2 2 2 3 2 3 8" xfId="17239"/>
    <cellStyle name="Normal 2 2 2 2 3 2 3 9" xfId="33754"/>
    <cellStyle name="Normal 2 2 2 2 3 2 4" xfId="608"/>
    <cellStyle name="Normal 2 2 2 2 3 2 4 10" xfId="40926"/>
    <cellStyle name="Normal 2 2 2 2 3 2 4 11" xfId="48041"/>
    <cellStyle name="Normal 2 2 2 2 3 2 4 12" xfId="55156"/>
    <cellStyle name="Normal 2 2 2 2 3 2 4 2" xfId="1409"/>
    <cellStyle name="Normal 2 2 2 2 3 2 4 2 10" xfId="55955"/>
    <cellStyle name="Normal 2 2 2 2 3 2 4 2 2" xfId="3777"/>
    <cellStyle name="Normal 2 2 2 2 3 2 4 2 2 2" xfId="10892"/>
    <cellStyle name="Normal 2 2 2 2 3 2 4 2 2 2 2" xfId="17263"/>
    <cellStyle name="Normal 2 2 2 2 3 2 4 2 2 3" xfId="17262"/>
    <cellStyle name="Normal 2 2 2 2 3 2 4 2 2 4" xfId="36977"/>
    <cellStyle name="Normal 2 2 2 2 3 2 4 2 2 5" xfId="44092"/>
    <cellStyle name="Normal 2 2 2 2 3 2 4 2 2 6" xfId="51207"/>
    <cellStyle name="Normal 2 2 2 2 3 2 4 2 2 7" xfId="58322"/>
    <cellStyle name="Normal 2 2 2 2 3 2 4 2 3" xfId="6148"/>
    <cellStyle name="Normal 2 2 2 2 3 2 4 2 3 2" xfId="13263"/>
    <cellStyle name="Normal 2 2 2 2 3 2 4 2 3 2 2" xfId="17265"/>
    <cellStyle name="Normal 2 2 2 2 3 2 4 2 3 3" xfId="17264"/>
    <cellStyle name="Normal 2 2 2 2 3 2 4 2 3 4" xfId="39348"/>
    <cellStyle name="Normal 2 2 2 2 3 2 4 2 3 5" xfId="46463"/>
    <cellStyle name="Normal 2 2 2 2 3 2 4 2 3 6" xfId="53578"/>
    <cellStyle name="Normal 2 2 2 2 3 2 4 2 3 7" xfId="60693"/>
    <cellStyle name="Normal 2 2 2 2 3 2 4 2 4" xfId="8525"/>
    <cellStyle name="Normal 2 2 2 2 3 2 4 2 4 2" xfId="17266"/>
    <cellStyle name="Normal 2 2 2 2 3 2 4 2 5" xfId="15640"/>
    <cellStyle name="Normal 2 2 2 2 3 2 4 2 5 2" xfId="17267"/>
    <cellStyle name="Normal 2 2 2 2 3 2 4 2 6" xfId="17261"/>
    <cellStyle name="Normal 2 2 2 2 3 2 4 2 7" xfId="34609"/>
    <cellStyle name="Normal 2 2 2 2 3 2 4 2 8" xfId="41725"/>
    <cellStyle name="Normal 2 2 2 2 3 2 4 2 9" xfId="48840"/>
    <cellStyle name="Normal 2 2 2 2 3 2 4 3" xfId="2199"/>
    <cellStyle name="Normal 2 2 2 2 3 2 4 3 10" xfId="56744"/>
    <cellStyle name="Normal 2 2 2 2 3 2 4 3 2" xfId="4566"/>
    <cellStyle name="Normal 2 2 2 2 3 2 4 3 2 2" xfId="11681"/>
    <cellStyle name="Normal 2 2 2 2 3 2 4 3 2 2 2" xfId="17270"/>
    <cellStyle name="Normal 2 2 2 2 3 2 4 3 2 3" xfId="17269"/>
    <cellStyle name="Normal 2 2 2 2 3 2 4 3 2 4" xfId="37766"/>
    <cellStyle name="Normal 2 2 2 2 3 2 4 3 2 5" xfId="44881"/>
    <cellStyle name="Normal 2 2 2 2 3 2 4 3 2 6" xfId="51996"/>
    <cellStyle name="Normal 2 2 2 2 3 2 4 3 2 7" xfId="59111"/>
    <cellStyle name="Normal 2 2 2 2 3 2 4 3 3" xfId="6937"/>
    <cellStyle name="Normal 2 2 2 2 3 2 4 3 3 2" xfId="14052"/>
    <cellStyle name="Normal 2 2 2 2 3 2 4 3 3 2 2" xfId="17272"/>
    <cellStyle name="Normal 2 2 2 2 3 2 4 3 3 3" xfId="17271"/>
    <cellStyle name="Normal 2 2 2 2 3 2 4 3 3 4" xfId="40137"/>
    <cellStyle name="Normal 2 2 2 2 3 2 4 3 3 5" xfId="47252"/>
    <cellStyle name="Normal 2 2 2 2 3 2 4 3 3 6" xfId="54367"/>
    <cellStyle name="Normal 2 2 2 2 3 2 4 3 3 7" xfId="61482"/>
    <cellStyle name="Normal 2 2 2 2 3 2 4 3 4" xfId="9314"/>
    <cellStyle name="Normal 2 2 2 2 3 2 4 3 4 2" xfId="17273"/>
    <cellStyle name="Normal 2 2 2 2 3 2 4 3 5" xfId="16429"/>
    <cellStyle name="Normal 2 2 2 2 3 2 4 3 5 2" xfId="17274"/>
    <cellStyle name="Normal 2 2 2 2 3 2 4 3 6" xfId="17268"/>
    <cellStyle name="Normal 2 2 2 2 3 2 4 3 7" xfId="35398"/>
    <cellStyle name="Normal 2 2 2 2 3 2 4 3 8" xfId="42514"/>
    <cellStyle name="Normal 2 2 2 2 3 2 4 3 9" xfId="49629"/>
    <cellStyle name="Normal 2 2 2 2 3 2 4 4" xfId="2978"/>
    <cellStyle name="Normal 2 2 2 2 3 2 4 4 2" xfId="10093"/>
    <cellStyle name="Normal 2 2 2 2 3 2 4 4 2 2" xfId="17276"/>
    <cellStyle name="Normal 2 2 2 2 3 2 4 4 3" xfId="17275"/>
    <cellStyle name="Normal 2 2 2 2 3 2 4 4 4" xfId="36178"/>
    <cellStyle name="Normal 2 2 2 2 3 2 4 4 5" xfId="43293"/>
    <cellStyle name="Normal 2 2 2 2 3 2 4 4 6" xfId="50408"/>
    <cellStyle name="Normal 2 2 2 2 3 2 4 4 7" xfId="57523"/>
    <cellStyle name="Normal 2 2 2 2 3 2 4 5" xfId="5349"/>
    <cellStyle name="Normal 2 2 2 2 3 2 4 5 2" xfId="12464"/>
    <cellStyle name="Normal 2 2 2 2 3 2 4 5 2 2" xfId="17278"/>
    <cellStyle name="Normal 2 2 2 2 3 2 4 5 3" xfId="17277"/>
    <cellStyle name="Normal 2 2 2 2 3 2 4 5 4" xfId="38549"/>
    <cellStyle name="Normal 2 2 2 2 3 2 4 5 5" xfId="45664"/>
    <cellStyle name="Normal 2 2 2 2 3 2 4 5 6" xfId="52779"/>
    <cellStyle name="Normal 2 2 2 2 3 2 4 5 7" xfId="59894"/>
    <cellStyle name="Normal 2 2 2 2 3 2 4 6" xfId="7726"/>
    <cellStyle name="Normal 2 2 2 2 3 2 4 6 2" xfId="17279"/>
    <cellStyle name="Normal 2 2 2 2 3 2 4 7" xfId="14841"/>
    <cellStyle name="Normal 2 2 2 2 3 2 4 7 2" xfId="17280"/>
    <cellStyle name="Normal 2 2 2 2 3 2 4 8" xfId="17260"/>
    <cellStyle name="Normal 2 2 2 2 3 2 4 9" xfId="33810"/>
    <cellStyle name="Normal 2 2 2 2 3 2 5" xfId="963"/>
    <cellStyle name="Normal 2 2 2 2 3 2 5 10" xfId="55509"/>
    <cellStyle name="Normal 2 2 2 2 3 2 5 2" xfId="3331"/>
    <cellStyle name="Normal 2 2 2 2 3 2 5 2 2" xfId="10446"/>
    <cellStyle name="Normal 2 2 2 2 3 2 5 2 2 2" xfId="17283"/>
    <cellStyle name="Normal 2 2 2 2 3 2 5 2 3" xfId="17282"/>
    <cellStyle name="Normal 2 2 2 2 3 2 5 2 4" xfId="36531"/>
    <cellStyle name="Normal 2 2 2 2 3 2 5 2 5" xfId="43646"/>
    <cellStyle name="Normal 2 2 2 2 3 2 5 2 6" xfId="50761"/>
    <cellStyle name="Normal 2 2 2 2 3 2 5 2 7" xfId="57876"/>
    <cellStyle name="Normal 2 2 2 2 3 2 5 3" xfId="5702"/>
    <cellStyle name="Normal 2 2 2 2 3 2 5 3 2" xfId="12817"/>
    <cellStyle name="Normal 2 2 2 2 3 2 5 3 2 2" xfId="17285"/>
    <cellStyle name="Normal 2 2 2 2 3 2 5 3 3" xfId="17284"/>
    <cellStyle name="Normal 2 2 2 2 3 2 5 3 4" xfId="38902"/>
    <cellStyle name="Normal 2 2 2 2 3 2 5 3 5" xfId="46017"/>
    <cellStyle name="Normal 2 2 2 2 3 2 5 3 6" xfId="53132"/>
    <cellStyle name="Normal 2 2 2 2 3 2 5 3 7" xfId="60247"/>
    <cellStyle name="Normal 2 2 2 2 3 2 5 4" xfId="8079"/>
    <cellStyle name="Normal 2 2 2 2 3 2 5 4 2" xfId="17286"/>
    <cellStyle name="Normal 2 2 2 2 3 2 5 5" xfId="15194"/>
    <cellStyle name="Normal 2 2 2 2 3 2 5 5 2" xfId="17287"/>
    <cellStyle name="Normal 2 2 2 2 3 2 5 6" xfId="17281"/>
    <cellStyle name="Normal 2 2 2 2 3 2 5 7" xfId="34163"/>
    <cellStyle name="Normal 2 2 2 2 3 2 5 8" xfId="41279"/>
    <cellStyle name="Normal 2 2 2 2 3 2 5 9" xfId="48394"/>
    <cellStyle name="Normal 2 2 2 2 3 2 6" xfId="1753"/>
    <cellStyle name="Normal 2 2 2 2 3 2 6 10" xfId="56298"/>
    <cellStyle name="Normal 2 2 2 2 3 2 6 2" xfId="4120"/>
    <cellStyle name="Normal 2 2 2 2 3 2 6 2 2" xfId="11235"/>
    <cellStyle name="Normal 2 2 2 2 3 2 6 2 2 2" xfId="17290"/>
    <cellStyle name="Normal 2 2 2 2 3 2 6 2 3" xfId="17289"/>
    <cellStyle name="Normal 2 2 2 2 3 2 6 2 4" xfId="37320"/>
    <cellStyle name="Normal 2 2 2 2 3 2 6 2 5" xfId="44435"/>
    <cellStyle name="Normal 2 2 2 2 3 2 6 2 6" xfId="51550"/>
    <cellStyle name="Normal 2 2 2 2 3 2 6 2 7" xfId="58665"/>
    <cellStyle name="Normal 2 2 2 2 3 2 6 3" xfId="6491"/>
    <cellStyle name="Normal 2 2 2 2 3 2 6 3 2" xfId="13606"/>
    <cellStyle name="Normal 2 2 2 2 3 2 6 3 2 2" xfId="17292"/>
    <cellStyle name="Normal 2 2 2 2 3 2 6 3 3" xfId="17291"/>
    <cellStyle name="Normal 2 2 2 2 3 2 6 3 4" xfId="39691"/>
    <cellStyle name="Normal 2 2 2 2 3 2 6 3 5" xfId="46806"/>
    <cellStyle name="Normal 2 2 2 2 3 2 6 3 6" xfId="53921"/>
    <cellStyle name="Normal 2 2 2 2 3 2 6 3 7" xfId="61036"/>
    <cellStyle name="Normal 2 2 2 2 3 2 6 4" xfId="8868"/>
    <cellStyle name="Normal 2 2 2 2 3 2 6 4 2" xfId="17293"/>
    <cellStyle name="Normal 2 2 2 2 3 2 6 5" xfId="15983"/>
    <cellStyle name="Normal 2 2 2 2 3 2 6 5 2" xfId="17294"/>
    <cellStyle name="Normal 2 2 2 2 3 2 6 6" xfId="17288"/>
    <cellStyle name="Normal 2 2 2 2 3 2 6 7" xfId="34952"/>
    <cellStyle name="Normal 2 2 2 2 3 2 6 8" xfId="42068"/>
    <cellStyle name="Normal 2 2 2 2 3 2 6 9" xfId="49183"/>
    <cellStyle name="Normal 2 2 2 2 3 2 7" xfId="2532"/>
    <cellStyle name="Normal 2 2 2 2 3 2 7 2" xfId="9647"/>
    <cellStyle name="Normal 2 2 2 2 3 2 7 2 2" xfId="17296"/>
    <cellStyle name="Normal 2 2 2 2 3 2 7 3" xfId="17295"/>
    <cellStyle name="Normal 2 2 2 2 3 2 7 4" xfId="35732"/>
    <cellStyle name="Normal 2 2 2 2 3 2 7 5" xfId="42847"/>
    <cellStyle name="Normal 2 2 2 2 3 2 7 6" xfId="49962"/>
    <cellStyle name="Normal 2 2 2 2 3 2 7 7" xfId="57077"/>
    <cellStyle name="Normal 2 2 2 2 3 2 8" xfId="4903"/>
    <cellStyle name="Normal 2 2 2 2 3 2 8 2" xfId="12018"/>
    <cellStyle name="Normal 2 2 2 2 3 2 8 2 2" xfId="17298"/>
    <cellStyle name="Normal 2 2 2 2 3 2 8 3" xfId="17297"/>
    <cellStyle name="Normal 2 2 2 2 3 2 8 4" xfId="38103"/>
    <cellStyle name="Normal 2 2 2 2 3 2 8 5" xfId="45218"/>
    <cellStyle name="Normal 2 2 2 2 3 2 8 6" xfId="52333"/>
    <cellStyle name="Normal 2 2 2 2 3 2 8 7" xfId="59448"/>
    <cellStyle name="Normal 2 2 2 2 3 2 9" xfId="7280"/>
    <cellStyle name="Normal 2 2 2 2 3 2 9 2" xfId="17299"/>
    <cellStyle name="Normal 2 2 2 2 3 3" xfId="262"/>
    <cellStyle name="Normal 2 2 2 2 3 3 10" xfId="40580"/>
    <cellStyle name="Normal 2 2 2 2 3 3 11" xfId="47695"/>
    <cellStyle name="Normal 2 2 2 2 3 3 12" xfId="54810"/>
    <cellStyle name="Normal 2 2 2 2 3 3 2" xfId="1063"/>
    <cellStyle name="Normal 2 2 2 2 3 3 2 10" xfId="55609"/>
    <cellStyle name="Normal 2 2 2 2 3 3 2 2" xfId="3431"/>
    <cellStyle name="Normal 2 2 2 2 3 3 2 2 2" xfId="10546"/>
    <cellStyle name="Normal 2 2 2 2 3 3 2 2 2 2" xfId="17303"/>
    <cellStyle name="Normal 2 2 2 2 3 3 2 2 3" xfId="17302"/>
    <cellStyle name="Normal 2 2 2 2 3 3 2 2 4" xfId="36631"/>
    <cellStyle name="Normal 2 2 2 2 3 3 2 2 5" xfId="43746"/>
    <cellStyle name="Normal 2 2 2 2 3 3 2 2 6" xfId="50861"/>
    <cellStyle name="Normal 2 2 2 2 3 3 2 2 7" xfId="57976"/>
    <cellStyle name="Normal 2 2 2 2 3 3 2 3" xfId="5802"/>
    <cellStyle name="Normal 2 2 2 2 3 3 2 3 2" xfId="12917"/>
    <cellStyle name="Normal 2 2 2 2 3 3 2 3 2 2" xfId="17305"/>
    <cellStyle name="Normal 2 2 2 2 3 3 2 3 3" xfId="17304"/>
    <cellStyle name="Normal 2 2 2 2 3 3 2 3 4" xfId="39002"/>
    <cellStyle name="Normal 2 2 2 2 3 3 2 3 5" xfId="46117"/>
    <cellStyle name="Normal 2 2 2 2 3 3 2 3 6" xfId="53232"/>
    <cellStyle name="Normal 2 2 2 2 3 3 2 3 7" xfId="60347"/>
    <cellStyle name="Normal 2 2 2 2 3 3 2 4" xfId="8179"/>
    <cellStyle name="Normal 2 2 2 2 3 3 2 4 2" xfId="17306"/>
    <cellStyle name="Normal 2 2 2 2 3 3 2 5" xfId="15294"/>
    <cellStyle name="Normal 2 2 2 2 3 3 2 5 2" xfId="17307"/>
    <cellStyle name="Normal 2 2 2 2 3 3 2 6" xfId="17301"/>
    <cellStyle name="Normal 2 2 2 2 3 3 2 7" xfId="34263"/>
    <cellStyle name="Normal 2 2 2 2 3 3 2 8" xfId="41379"/>
    <cellStyle name="Normal 2 2 2 2 3 3 2 9" xfId="48494"/>
    <cellStyle name="Normal 2 2 2 2 3 3 3" xfId="1853"/>
    <cellStyle name="Normal 2 2 2 2 3 3 3 10" xfId="56398"/>
    <cellStyle name="Normal 2 2 2 2 3 3 3 2" xfId="4220"/>
    <cellStyle name="Normal 2 2 2 2 3 3 3 2 2" xfId="11335"/>
    <cellStyle name="Normal 2 2 2 2 3 3 3 2 2 2" xfId="17310"/>
    <cellStyle name="Normal 2 2 2 2 3 3 3 2 3" xfId="17309"/>
    <cellStyle name="Normal 2 2 2 2 3 3 3 2 4" xfId="37420"/>
    <cellStyle name="Normal 2 2 2 2 3 3 3 2 5" xfId="44535"/>
    <cellStyle name="Normal 2 2 2 2 3 3 3 2 6" xfId="51650"/>
    <cellStyle name="Normal 2 2 2 2 3 3 3 2 7" xfId="58765"/>
    <cellStyle name="Normal 2 2 2 2 3 3 3 3" xfId="6591"/>
    <cellStyle name="Normal 2 2 2 2 3 3 3 3 2" xfId="13706"/>
    <cellStyle name="Normal 2 2 2 2 3 3 3 3 2 2" xfId="17312"/>
    <cellStyle name="Normal 2 2 2 2 3 3 3 3 3" xfId="17311"/>
    <cellStyle name="Normal 2 2 2 2 3 3 3 3 4" xfId="39791"/>
    <cellStyle name="Normal 2 2 2 2 3 3 3 3 5" xfId="46906"/>
    <cellStyle name="Normal 2 2 2 2 3 3 3 3 6" xfId="54021"/>
    <cellStyle name="Normal 2 2 2 2 3 3 3 3 7" xfId="61136"/>
    <cellStyle name="Normal 2 2 2 2 3 3 3 4" xfId="8968"/>
    <cellStyle name="Normal 2 2 2 2 3 3 3 4 2" xfId="17313"/>
    <cellStyle name="Normal 2 2 2 2 3 3 3 5" xfId="16083"/>
    <cellStyle name="Normal 2 2 2 2 3 3 3 5 2" xfId="17314"/>
    <cellStyle name="Normal 2 2 2 2 3 3 3 6" xfId="17308"/>
    <cellStyle name="Normal 2 2 2 2 3 3 3 7" xfId="35052"/>
    <cellStyle name="Normal 2 2 2 2 3 3 3 8" xfId="42168"/>
    <cellStyle name="Normal 2 2 2 2 3 3 3 9" xfId="49283"/>
    <cellStyle name="Normal 2 2 2 2 3 3 4" xfId="2632"/>
    <cellStyle name="Normal 2 2 2 2 3 3 4 2" xfId="9747"/>
    <cellStyle name="Normal 2 2 2 2 3 3 4 2 2" xfId="17316"/>
    <cellStyle name="Normal 2 2 2 2 3 3 4 3" xfId="17315"/>
    <cellStyle name="Normal 2 2 2 2 3 3 4 4" xfId="35832"/>
    <cellStyle name="Normal 2 2 2 2 3 3 4 5" xfId="42947"/>
    <cellStyle name="Normal 2 2 2 2 3 3 4 6" xfId="50062"/>
    <cellStyle name="Normal 2 2 2 2 3 3 4 7" xfId="57177"/>
    <cellStyle name="Normal 2 2 2 2 3 3 5" xfId="5003"/>
    <cellStyle name="Normal 2 2 2 2 3 3 5 2" xfId="12118"/>
    <cellStyle name="Normal 2 2 2 2 3 3 5 2 2" xfId="17318"/>
    <cellStyle name="Normal 2 2 2 2 3 3 5 3" xfId="17317"/>
    <cellStyle name="Normal 2 2 2 2 3 3 5 4" xfId="38203"/>
    <cellStyle name="Normal 2 2 2 2 3 3 5 5" xfId="45318"/>
    <cellStyle name="Normal 2 2 2 2 3 3 5 6" xfId="52433"/>
    <cellStyle name="Normal 2 2 2 2 3 3 5 7" xfId="59548"/>
    <cellStyle name="Normal 2 2 2 2 3 3 6" xfId="7380"/>
    <cellStyle name="Normal 2 2 2 2 3 3 6 2" xfId="17319"/>
    <cellStyle name="Normal 2 2 2 2 3 3 7" xfId="14495"/>
    <cellStyle name="Normal 2 2 2 2 3 3 7 2" xfId="17320"/>
    <cellStyle name="Normal 2 2 2 2 3 3 8" xfId="17300"/>
    <cellStyle name="Normal 2 2 2 2 3 3 9" xfId="33464"/>
    <cellStyle name="Normal 2 2 2 2 3 4" xfId="457"/>
    <cellStyle name="Normal 2 2 2 2 3 4 10" xfId="40775"/>
    <cellStyle name="Normal 2 2 2 2 3 4 11" xfId="47890"/>
    <cellStyle name="Normal 2 2 2 2 3 4 12" xfId="55005"/>
    <cellStyle name="Normal 2 2 2 2 3 4 2" xfId="1258"/>
    <cellStyle name="Normal 2 2 2 2 3 4 2 10" xfId="55804"/>
    <cellStyle name="Normal 2 2 2 2 3 4 2 2" xfId="3626"/>
    <cellStyle name="Normal 2 2 2 2 3 4 2 2 2" xfId="10741"/>
    <cellStyle name="Normal 2 2 2 2 3 4 2 2 2 2" xfId="17324"/>
    <cellStyle name="Normal 2 2 2 2 3 4 2 2 3" xfId="17323"/>
    <cellStyle name="Normal 2 2 2 2 3 4 2 2 4" xfId="36826"/>
    <cellStyle name="Normal 2 2 2 2 3 4 2 2 5" xfId="43941"/>
    <cellStyle name="Normal 2 2 2 2 3 4 2 2 6" xfId="51056"/>
    <cellStyle name="Normal 2 2 2 2 3 4 2 2 7" xfId="58171"/>
    <cellStyle name="Normal 2 2 2 2 3 4 2 3" xfId="5997"/>
    <cellStyle name="Normal 2 2 2 2 3 4 2 3 2" xfId="13112"/>
    <cellStyle name="Normal 2 2 2 2 3 4 2 3 2 2" xfId="17326"/>
    <cellStyle name="Normal 2 2 2 2 3 4 2 3 3" xfId="17325"/>
    <cellStyle name="Normal 2 2 2 2 3 4 2 3 4" xfId="39197"/>
    <cellStyle name="Normal 2 2 2 2 3 4 2 3 5" xfId="46312"/>
    <cellStyle name="Normal 2 2 2 2 3 4 2 3 6" xfId="53427"/>
    <cellStyle name="Normal 2 2 2 2 3 4 2 3 7" xfId="60542"/>
    <cellStyle name="Normal 2 2 2 2 3 4 2 4" xfId="8374"/>
    <cellStyle name="Normal 2 2 2 2 3 4 2 4 2" xfId="17327"/>
    <cellStyle name="Normal 2 2 2 2 3 4 2 5" xfId="15489"/>
    <cellStyle name="Normal 2 2 2 2 3 4 2 5 2" xfId="17328"/>
    <cellStyle name="Normal 2 2 2 2 3 4 2 6" xfId="17322"/>
    <cellStyle name="Normal 2 2 2 2 3 4 2 7" xfId="34458"/>
    <cellStyle name="Normal 2 2 2 2 3 4 2 8" xfId="41574"/>
    <cellStyle name="Normal 2 2 2 2 3 4 2 9" xfId="48689"/>
    <cellStyle name="Normal 2 2 2 2 3 4 3" xfId="2048"/>
    <cellStyle name="Normal 2 2 2 2 3 4 3 10" xfId="56593"/>
    <cellStyle name="Normal 2 2 2 2 3 4 3 2" xfId="4415"/>
    <cellStyle name="Normal 2 2 2 2 3 4 3 2 2" xfId="11530"/>
    <cellStyle name="Normal 2 2 2 2 3 4 3 2 2 2" xfId="17331"/>
    <cellStyle name="Normal 2 2 2 2 3 4 3 2 3" xfId="17330"/>
    <cellStyle name="Normal 2 2 2 2 3 4 3 2 4" xfId="37615"/>
    <cellStyle name="Normal 2 2 2 2 3 4 3 2 5" xfId="44730"/>
    <cellStyle name="Normal 2 2 2 2 3 4 3 2 6" xfId="51845"/>
    <cellStyle name="Normal 2 2 2 2 3 4 3 2 7" xfId="58960"/>
    <cellStyle name="Normal 2 2 2 2 3 4 3 3" xfId="6786"/>
    <cellStyle name="Normal 2 2 2 2 3 4 3 3 2" xfId="13901"/>
    <cellStyle name="Normal 2 2 2 2 3 4 3 3 2 2" xfId="17333"/>
    <cellStyle name="Normal 2 2 2 2 3 4 3 3 3" xfId="17332"/>
    <cellStyle name="Normal 2 2 2 2 3 4 3 3 4" xfId="39986"/>
    <cellStyle name="Normal 2 2 2 2 3 4 3 3 5" xfId="47101"/>
    <cellStyle name="Normal 2 2 2 2 3 4 3 3 6" xfId="54216"/>
    <cellStyle name="Normal 2 2 2 2 3 4 3 3 7" xfId="61331"/>
    <cellStyle name="Normal 2 2 2 2 3 4 3 4" xfId="9163"/>
    <cellStyle name="Normal 2 2 2 2 3 4 3 4 2" xfId="17334"/>
    <cellStyle name="Normal 2 2 2 2 3 4 3 5" xfId="16278"/>
    <cellStyle name="Normal 2 2 2 2 3 4 3 5 2" xfId="17335"/>
    <cellStyle name="Normal 2 2 2 2 3 4 3 6" xfId="17329"/>
    <cellStyle name="Normal 2 2 2 2 3 4 3 7" xfId="35247"/>
    <cellStyle name="Normal 2 2 2 2 3 4 3 8" xfId="42363"/>
    <cellStyle name="Normal 2 2 2 2 3 4 3 9" xfId="49478"/>
    <cellStyle name="Normal 2 2 2 2 3 4 4" xfId="2827"/>
    <cellStyle name="Normal 2 2 2 2 3 4 4 2" xfId="9942"/>
    <cellStyle name="Normal 2 2 2 2 3 4 4 2 2" xfId="17337"/>
    <cellStyle name="Normal 2 2 2 2 3 4 4 3" xfId="17336"/>
    <cellStyle name="Normal 2 2 2 2 3 4 4 4" xfId="36027"/>
    <cellStyle name="Normal 2 2 2 2 3 4 4 5" xfId="43142"/>
    <cellStyle name="Normal 2 2 2 2 3 4 4 6" xfId="50257"/>
    <cellStyle name="Normal 2 2 2 2 3 4 4 7" xfId="57372"/>
    <cellStyle name="Normal 2 2 2 2 3 4 5" xfId="5198"/>
    <cellStyle name="Normal 2 2 2 2 3 4 5 2" xfId="12313"/>
    <cellStyle name="Normal 2 2 2 2 3 4 5 2 2" xfId="17339"/>
    <cellStyle name="Normal 2 2 2 2 3 4 5 3" xfId="17338"/>
    <cellStyle name="Normal 2 2 2 2 3 4 5 4" xfId="38398"/>
    <cellStyle name="Normal 2 2 2 2 3 4 5 5" xfId="45513"/>
    <cellStyle name="Normal 2 2 2 2 3 4 5 6" xfId="52628"/>
    <cellStyle name="Normal 2 2 2 2 3 4 5 7" xfId="59743"/>
    <cellStyle name="Normal 2 2 2 2 3 4 6" xfId="7575"/>
    <cellStyle name="Normal 2 2 2 2 3 4 6 2" xfId="17340"/>
    <cellStyle name="Normal 2 2 2 2 3 4 7" xfId="14690"/>
    <cellStyle name="Normal 2 2 2 2 3 4 7 2" xfId="17341"/>
    <cellStyle name="Normal 2 2 2 2 3 4 8" xfId="17321"/>
    <cellStyle name="Normal 2 2 2 2 3 4 9" xfId="33659"/>
    <cellStyle name="Normal 2 2 2 2 3 5" xfId="607"/>
    <cellStyle name="Normal 2 2 2 2 3 5 10" xfId="40925"/>
    <cellStyle name="Normal 2 2 2 2 3 5 11" xfId="48040"/>
    <cellStyle name="Normal 2 2 2 2 3 5 12" xfId="55155"/>
    <cellStyle name="Normal 2 2 2 2 3 5 2" xfId="1408"/>
    <cellStyle name="Normal 2 2 2 2 3 5 2 10" xfId="55954"/>
    <cellStyle name="Normal 2 2 2 2 3 5 2 2" xfId="3776"/>
    <cellStyle name="Normal 2 2 2 2 3 5 2 2 2" xfId="10891"/>
    <cellStyle name="Normal 2 2 2 2 3 5 2 2 2 2" xfId="17345"/>
    <cellStyle name="Normal 2 2 2 2 3 5 2 2 3" xfId="17344"/>
    <cellStyle name="Normal 2 2 2 2 3 5 2 2 4" xfId="36976"/>
    <cellStyle name="Normal 2 2 2 2 3 5 2 2 5" xfId="44091"/>
    <cellStyle name="Normal 2 2 2 2 3 5 2 2 6" xfId="51206"/>
    <cellStyle name="Normal 2 2 2 2 3 5 2 2 7" xfId="58321"/>
    <cellStyle name="Normal 2 2 2 2 3 5 2 3" xfId="6147"/>
    <cellStyle name="Normal 2 2 2 2 3 5 2 3 2" xfId="13262"/>
    <cellStyle name="Normal 2 2 2 2 3 5 2 3 2 2" xfId="17347"/>
    <cellStyle name="Normal 2 2 2 2 3 5 2 3 3" xfId="17346"/>
    <cellStyle name="Normal 2 2 2 2 3 5 2 3 4" xfId="39347"/>
    <cellStyle name="Normal 2 2 2 2 3 5 2 3 5" xfId="46462"/>
    <cellStyle name="Normal 2 2 2 2 3 5 2 3 6" xfId="53577"/>
    <cellStyle name="Normal 2 2 2 2 3 5 2 3 7" xfId="60692"/>
    <cellStyle name="Normal 2 2 2 2 3 5 2 4" xfId="8524"/>
    <cellStyle name="Normal 2 2 2 2 3 5 2 4 2" xfId="17348"/>
    <cellStyle name="Normal 2 2 2 2 3 5 2 5" xfId="15639"/>
    <cellStyle name="Normal 2 2 2 2 3 5 2 5 2" xfId="17349"/>
    <cellStyle name="Normal 2 2 2 2 3 5 2 6" xfId="17343"/>
    <cellStyle name="Normal 2 2 2 2 3 5 2 7" xfId="34608"/>
    <cellStyle name="Normal 2 2 2 2 3 5 2 8" xfId="41724"/>
    <cellStyle name="Normal 2 2 2 2 3 5 2 9" xfId="48839"/>
    <cellStyle name="Normal 2 2 2 2 3 5 3" xfId="2198"/>
    <cellStyle name="Normal 2 2 2 2 3 5 3 10" xfId="56743"/>
    <cellStyle name="Normal 2 2 2 2 3 5 3 2" xfId="4565"/>
    <cellStyle name="Normal 2 2 2 2 3 5 3 2 2" xfId="11680"/>
    <cellStyle name="Normal 2 2 2 2 3 5 3 2 2 2" xfId="17352"/>
    <cellStyle name="Normal 2 2 2 2 3 5 3 2 3" xfId="17351"/>
    <cellStyle name="Normal 2 2 2 2 3 5 3 2 4" xfId="37765"/>
    <cellStyle name="Normal 2 2 2 2 3 5 3 2 5" xfId="44880"/>
    <cellStyle name="Normal 2 2 2 2 3 5 3 2 6" xfId="51995"/>
    <cellStyle name="Normal 2 2 2 2 3 5 3 2 7" xfId="59110"/>
    <cellStyle name="Normal 2 2 2 2 3 5 3 3" xfId="6936"/>
    <cellStyle name="Normal 2 2 2 2 3 5 3 3 2" xfId="14051"/>
    <cellStyle name="Normal 2 2 2 2 3 5 3 3 2 2" xfId="17354"/>
    <cellStyle name="Normal 2 2 2 2 3 5 3 3 3" xfId="17353"/>
    <cellStyle name="Normal 2 2 2 2 3 5 3 3 4" xfId="40136"/>
    <cellStyle name="Normal 2 2 2 2 3 5 3 3 5" xfId="47251"/>
    <cellStyle name="Normal 2 2 2 2 3 5 3 3 6" xfId="54366"/>
    <cellStyle name="Normal 2 2 2 2 3 5 3 3 7" xfId="61481"/>
    <cellStyle name="Normal 2 2 2 2 3 5 3 4" xfId="9313"/>
    <cellStyle name="Normal 2 2 2 2 3 5 3 4 2" xfId="17355"/>
    <cellStyle name="Normal 2 2 2 2 3 5 3 5" xfId="16428"/>
    <cellStyle name="Normal 2 2 2 2 3 5 3 5 2" xfId="17356"/>
    <cellStyle name="Normal 2 2 2 2 3 5 3 6" xfId="17350"/>
    <cellStyle name="Normal 2 2 2 2 3 5 3 7" xfId="35397"/>
    <cellStyle name="Normal 2 2 2 2 3 5 3 8" xfId="42513"/>
    <cellStyle name="Normal 2 2 2 2 3 5 3 9" xfId="49628"/>
    <cellStyle name="Normal 2 2 2 2 3 5 4" xfId="2977"/>
    <cellStyle name="Normal 2 2 2 2 3 5 4 2" xfId="10092"/>
    <cellStyle name="Normal 2 2 2 2 3 5 4 2 2" xfId="17358"/>
    <cellStyle name="Normal 2 2 2 2 3 5 4 3" xfId="17357"/>
    <cellStyle name="Normal 2 2 2 2 3 5 4 4" xfId="36177"/>
    <cellStyle name="Normal 2 2 2 2 3 5 4 5" xfId="43292"/>
    <cellStyle name="Normal 2 2 2 2 3 5 4 6" xfId="50407"/>
    <cellStyle name="Normal 2 2 2 2 3 5 4 7" xfId="57522"/>
    <cellStyle name="Normal 2 2 2 2 3 5 5" xfId="5348"/>
    <cellStyle name="Normal 2 2 2 2 3 5 5 2" xfId="12463"/>
    <cellStyle name="Normal 2 2 2 2 3 5 5 2 2" xfId="17360"/>
    <cellStyle name="Normal 2 2 2 2 3 5 5 3" xfId="17359"/>
    <cellStyle name="Normal 2 2 2 2 3 5 5 4" xfId="38548"/>
    <cellStyle name="Normal 2 2 2 2 3 5 5 5" xfId="45663"/>
    <cellStyle name="Normal 2 2 2 2 3 5 5 6" xfId="52778"/>
    <cellStyle name="Normal 2 2 2 2 3 5 5 7" xfId="59893"/>
    <cellStyle name="Normal 2 2 2 2 3 5 6" xfId="7725"/>
    <cellStyle name="Normal 2 2 2 2 3 5 6 2" xfId="17361"/>
    <cellStyle name="Normal 2 2 2 2 3 5 7" xfId="14840"/>
    <cellStyle name="Normal 2 2 2 2 3 5 7 2" xfId="17362"/>
    <cellStyle name="Normal 2 2 2 2 3 5 8" xfId="17342"/>
    <cellStyle name="Normal 2 2 2 2 3 5 9" xfId="33809"/>
    <cellStyle name="Normal 2 2 2 2 3 6" xfId="868"/>
    <cellStyle name="Normal 2 2 2 2 3 6 10" xfId="55414"/>
    <cellStyle name="Normal 2 2 2 2 3 6 2" xfId="3236"/>
    <cellStyle name="Normal 2 2 2 2 3 6 2 2" xfId="10351"/>
    <cellStyle name="Normal 2 2 2 2 3 6 2 2 2" xfId="17365"/>
    <cellStyle name="Normal 2 2 2 2 3 6 2 3" xfId="17364"/>
    <cellStyle name="Normal 2 2 2 2 3 6 2 4" xfId="36436"/>
    <cellStyle name="Normal 2 2 2 2 3 6 2 5" xfId="43551"/>
    <cellStyle name="Normal 2 2 2 2 3 6 2 6" xfId="50666"/>
    <cellStyle name="Normal 2 2 2 2 3 6 2 7" xfId="57781"/>
    <cellStyle name="Normal 2 2 2 2 3 6 3" xfId="5607"/>
    <cellStyle name="Normal 2 2 2 2 3 6 3 2" xfId="12722"/>
    <cellStyle name="Normal 2 2 2 2 3 6 3 2 2" xfId="17367"/>
    <cellStyle name="Normal 2 2 2 2 3 6 3 3" xfId="17366"/>
    <cellStyle name="Normal 2 2 2 2 3 6 3 4" xfId="38807"/>
    <cellStyle name="Normal 2 2 2 2 3 6 3 5" xfId="45922"/>
    <cellStyle name="Normal 2 2 2 2 3 6 3 6" xfId="53037"/>
    <cellStyle name="Normal 2 2 2 2 3 6 3 7" xfId="60152"/>
    <cellStyle name="Normal 2 2 2 2 3 6 4" xfId="7984"/>
    <cellStyle name="Normal 2 2 2 2 3 6 4 2" xfId="17368"/>
    <cellStyle name="Normal 2 2 2 2 3 6 5" xfId="15099"/>
    <cellStyle name="Normal 2 2 2 2 3 6 5 2" xfId="17369"/>
    <cellStyle name="Normal 2 2 2 2 3 6 6" xfId="17363"/>
    <cellStyle name="Normal 2 2 2 2 3 6 7" xfId="34068"/>
    <cellStyle name="Normal 2 2 2 2 3 6 8" xfId="41184"/>
    <cellStyle name="Normal 2 2 2 2 3 6 9" xfId="48299"/>
    <cellStyle name="Normal 2 2 2 2 3 7" xfId="1658"/>
    <cellStyle name="Normal 2 2 2 2 3 7 10" xfId="56203"/>
    <cellStyle name="Normal 2 2 2 2 3 7 2" xfId="4025"/>
    <cellStyle name="Normal 2 2 2 2 3 7 2 2" xfId="11140"/>
    <cellStyle name="Normal 2 2 2 2 3 7 2 2 2" xfId="17372"/>
    <cellStyle name="Normal 2 2 2 2 3 7 2 3" xfId="17371"/>
    <cellStyle name="Normal 2 2 2 2 3 7 2 4" xfId="37225"/>
    <cellStyle name="Normal 2 2 2 2 3 7 2 5" xfId="44340"/>
    <cellStyle name="Normal 2 2 2 2 3 7 2 6" xfId="51455"/>
    <cellStyle name="Normal 2 2 2 2 3 7 2 7" xfId="58570"/>
    <cellStyle name="Normal 2 2 2 2 3 7 3" xfId="6396"/>
    <cellStyle name="Normal 2 2 2 2 3 7 3 2" xfId="13511"/>
    <cellStyle name="Normal 2 2 2 2 3 7 3 2 2" xfId="17374"/>
    <cellStyle name="Normal 2 2 2 2 3 7 3 3" xfId="17373"/>
    <cellStyle name="Normal 2 2 2 2 3 7 3 4" xfId="39596"/>
    <cellStyle name="Normal 2 2 2 2 3 7 3 5" xfId="46711"/>
    <cellStyle name="Normal 2 2 2 2 3 7 3 6" xfId="53826"/>
    <cellStyle name="Normal 2 2 2 2 3 7 3 7" xfId="60941"/>
    <cellStyle name="Normal 2 2 2 2 3 7 4" xfId="8773"/>
    <cellStyle name="Normal 2 2 2 2 3 7 4 2" xfId="17375"/>
    <cellStyle name="Normal 2 2 2 2 3 7 5" xfId="15888"/>
    <cellStyle name="Normal 2 2 2 2 3 7 5 2" xfId="17376"/>
    <cellStyle name="Normal 2 2 2 2 3 7 6" xfId="17370"/>
    <cellStyle name="Normal 2 2 2 2 3 7 7" xfId="34857"/>
    <cellStyle name="Normal 2 2 2 2 3 7 8" xfId="41973"/>
    <cellStyle name="Normal 2 2 2 2 3 7 9" xfId="49088"/>
    <cellStyle name="Normal 2 2 2 2 3 8" xfId="2437"/>
    <cellStyle name="Normal 2 2 2 2 3 8 2" xfId="9552"/>
    <cellStyle name="Normal 2 2 2 2 3 8 2 2" xfId="17378"/>
    <cellStyle name="Normal 2 2 2 2 3 8 3" xfId="17377"/>
    <cellStyle name="Normal 2 2 2 2 3 8 4" xfId="35637"/>
    <cellStyle name="Normal 2 2 2 2 3 8 5" xfId="42752"/>
    <cellStyle name="Normal 2 2 2 2 3 8 6" xfId="49867"/>
    <cellStyle name="Normal 2 2 2 2 3 8 7" xfId="56982"/>
    <cellStyle name="Normal 2 2 2 2 3 9" xfId="4808"/>
    <cellStyle name="Normal 2 2 2 2 3 9 2" xfId="11923"/>
    <cellStyle name="Normal 2 2 2 2 3 9 2 2" xfId="17380"/>
    <cellStyle name="Normal 2 2 2 2 3 9 3" xfId="17379"/>
    <cellStyle name="Normal 2 2 2 2 3 9 4" xfId="38008"/>
    <cellStyle name="Normal 2 2 2 2 3 9 5" xfId="45123"/>
    <cellStyle name="Normal 2 2 2 2 3 9 6" xfId="52238"/>
    <cellStyle name="Normal 2 2 2 2 3 9 7" xfId="59353"/>
    <cellStyle name="Normal 2 2 2 2 4" xfId="181"/>
    <cellStyle name="Normal 2 2 2 2 4 10" xfId="14418"/>
    <cellStyle name="Normal 2 2 2 2 4 10 2" xfId="17382"/>
    <cellStyle name="Normal 2 2 2 2 4 11" xfId="17381"/>
    <cellStyle name="Normal 2 2 2 2 4 12" xfId="33387"/>
    <cellStyle name="Normal 2 2 2 2 4 13" xfId="40503"/>
    <cellStyle name="Normal 2 2 2 2 4 14" xfId="47618"/>
    <cellStyle name="Normal 2 2 2 2 4 15" xfId="54733"/>
    <cellStyle name="Normal 2 2 2 2 4 2" xfId="380"/>
    <cellStyle name="Normal 2 2 2 2 4 2 10" xfId="40698"/>
    <cellStyle name="Normal 2 2 2 2 4 2 11" xfId="47813"/>
    <cellStyle name="Normal 2 2 2 2 4 2 12" xfId="54928"/>
    <cellStyle name="Normal 2 2 2 2 4 2 2" xfId="1181"/>
    <cellStyle name="Normal 2 2 2 2 4 2 2 10" xfId="55727"/>
    <cellStyle name="Normal 2 2 2 2 4 2 2 2" xfId="3549"/>
    <cellStyle name="Normal 2 2 2 2 4 2 2 2 2" xfId="10664"/>
    <cellStyle name="Normal 2 2 2 2 4 2 2 2 2 2" xfId="17386"/>
    <cellStyle name="Normal 2 2 2 2 4 2 2 2 3" xfId="17385"/>
    <cellStyle name="Normal 2 2 2 2 4 2 2 2 4" xfId="36749"/>
    <cellStyle name="Normal 2 2 2 2 4 2 2 2 5" xfId="43864"/>
    <cellStyle name="Normal 2 2 2 2 4 2 2 2 6" xfId="50979"/>
    <cellStyle name="Normal 2 2 2 2 4 2 2 2 7" xfId="58094"/>
    <cellStyle name="Normal 2 2 2 2 4 2 2 3" xfId="5920"/>
    <cellStyle name="Normal 2 2 2 2 4 2 2 3 2" xfId="13035"/>
    <cellStyle name="Normal 2 2 2 2 4 2 2 3 2 2" xfId="17388"/>
    <cellStyle name="Normal 2 2 2 2 4 2 2 3 3" xfId="17387"/>
    <cellStyle name="Normal 2 2 2 2 4 2 2 3 4" xfId="39120"/>
    <cellStyle name="Normal 2 2 2 2 4 2 2 3 5" xfId="46235"/>
    <cellStyle name="Normal 2 2 2 2 4 2 2 3 6" xfId="53350"/>
    <cellStyle name="Normal 2 2 2 2 4 2 2 3 7" xfId="60465"/>
    <cellStyle name="Normal 2 2 2 2 4 2 2 4" xfId="8297"/>
    <cellStyle name="Normal 2 2 2 2 4 2 2 4 2" xfId="17389"/>
    <cellStyle name="Normal 2 2 2 2 4 2 2 5" xfId="15412"/>
    <cellStyle name="Normal 2 2 2 2 4 2 2 5 2" xfId="17390"/>
    <cellStyle name="Normal 2 2 2 2 4 2 2 6" xfId="17384"/>
    <cellStyle name="Normal 2 2 2 2 4 2 2 7" xfId="34381"/>
    <cellStyle name="Normal 2 2 2 2 4 2 2 8" xfId="41497"/>
    <cellStyle name="Normal 2 2 2 2 4 2 2 9" xfId="48612"/>
    <cellStyle name="Normal 2 2 2 2 4 2 3" xfId="1971"/>
    <cellStyle name="Normal 2 2 2 2 4 2 3 10" xfId="56516"/>
    <cellStyle name="Normal 2 2 2 2 4 2 3 2" xfId="4338"/>
    <cellStyle name="Normal 2 2 2 2 4 2 3 2 2" xfId="11453"/>
    <cellStyle name="Normal 2 2 2 2 4 2 3 2 2 2" xfId="17393"/>
    <cellStyle name="Normal 2 2 2 2 4 2 3 2 3" xfId="17392"/>
    <cellStyle name="Normal 2 2 2 2 4 2 3 2 4" xfId="37538"/>
    <cellStyle name="Normal 2 2 2 2 4 2 3 2 5" xfId="44653"/>
    <cellStyle name="Normal 2 2 2 2 4 2 3 2 6" xfId="51768"/>
    <cellStyle name="Normal 2 2 2 2 4 2 3 2 7" xfId="58883"/>
    <cellStyle name="Normal 2 2 2 2 4 2 3 3" xfId="6709"/>
    <cellStyle name="Normal 2 2 2 2 4 2 3 3 2" xfId="13824"/>
    <cellStyle name="Normal 2 2 2 2 4 2 3 3 2 2" xfId="17395"/>
    <cellStyle name="Normal 2 2 2 2 4 2 3 3 3" xfId="17394"/>
    <cellStyle name="Normal 2 2 2 2 4 2 3 3 4" xfId="39909"/>
    <cellStyle name="Normal 2 2 2 2 4 2 3 3 5" xfId="47024"/>
    <cellStyle name="Normal 2 2 2 2 4 2 3 3 6" xfId="54139"/>
    <cellStyle name="Normal 2 2 2 2 4 2 3 3 7" xfId="61254"/>
    <cellStyle name="Normal 2 2 2 2 4 2 3 4" xfId="9086"/>
    <cellStyle name="Normal 2 2 2 2 4 2 3 4 2" xfId="17396"/>
    <cellStyle name="Normal 2 2 2 2 4 2 3 5" xfId="16201"/>
    <cellStyle name="Normal 2 2 2 2 4 2 3 5 2" xfId="17397"/>
    <cellStyle name="Normal 2 2 2 2 4 2 3 6" xfId="17391"/>
    <cellStyle name="Normal 2 2 2 2 4 2 3 7" xfId="35170"/>
    <cellStyle name="Normal 2 2 2 2 4 2 3 8" xfId="42286"/>
    <cellStyle name="Normal 2 2 2 2 4 2 3 9" xfId="49401"/>
    <cellStyle name="Normal 2 2 2 2 4 2 4" xfId="2750"/>
    <cellStyle name="Normal 2 2 2 2 4 2 4 2" xfId="9865"/>
    <cellStyle name="Normal 2 2 2 2 4 2 4 2 2" xfId="17399"/>
    <cellStyle name="Normal 2 2 2 2 4 2 4 3" xfId="17398"/>
    <cellStyle name="Normal 2 2 2 2 4 2 4 4" xfId="35950"/>
    <cellStyle name="Normal 2 2 2 2 4 2 4 5" xfId="43065"/>
    <cellStyle name="Normal 2 2 2 2 4 2 4 6" xfId="50180"/>
    <cellStyle name="Normal 2 2 2 2 4 2 4 7" xfId="57295"/>
    <cellStyle name="Normal 2 2 2 2 4 2 5" xfId="5121"/>
    <cellStyle name="Normal 2 2 2 2 4 2 5 2" xfId="12236"/>
    <cellStyle name="Normal 2 2 2 2 4 2 5 2 2" xfId="17401"/>
    <cellStyle name="Normal 2 2 2 2 4 2 5 3" xfId="17400"/>
    <cellStyle name="Normal 2 2 2 2 4 2 5 4" xfId="38321"/>
    <cellStyle name="Normal 2 2 2 2 4 2 5 5" xfId="45436"/>
    <cellStyle name="Normal 2 2 2 2 4 2 5 6" xfId="52551"/>
    <cellStyle name="Normal 2 2 2 2 4 2 5 7" xfId="59666"/>
    <cellStyle name="Normal 2 2 2 2 4 2 6" xfId="7498"/>
    <cellStyle name="Normal 2 2 2 2 4 2 6 2" xfId="17402"/>
    <cellStyle name="Normal 2 2 2 2 4 2 7" xfId="14613"/>
    <cellStyle name="Normal 2 2 2 2 4 2 7 2" xfId="17403"/>
    <cellStyle name="Normal 2 2 2 2 4 2 8" xfId="17383"/>
    <cellStyle name="Normal 2 2 2 2 4 2 9" xfId="33582"/>
    <cellStyle name="Normal 2 2 2 2 4 3" xfId="575"/>
    <cellStyle name="Normal 2 2 2 2 4 3 10" xfId="40893"/>
    <cellStyle name="Normal 2 2 2 2 4 3 11" xfId="48008"/>
    <cellStyle name="Normal 2 2 2 2 4 3 12" xfId="55123"/>
    <cellStyle name="Normal 2 2 2 2 4 3 2" xfId="1376"/>
    <cellStyle name="Normal 2 2 2 2 4 3 2 10" xfId="55922"/>
    <cellStyle name="Normal 2 2 2 2 4 3 2 2" xfId="3744"/>
    <cellStyle name="Normal 2 2 2 2 4 3 2 2 2" xfId="10859"/>
    <cellStyle name="Normal 2 2 2 2 4 3 2 2 2 2" xfId="17407"/>
    <cellStyle name="Normal 2 2 2 2 4 3 2 2 3" xfId="17406"/>
    <cellStyle name="Normal 2 2 2 2 4 3 2 2 4" xfId="36944"/>
    <cellStyle name="Normal 2 2 2 2 4 3 2 2 5" xfId="44059"/>
    <cellStyle name="Normal 2 2 2 2 4 3 2 2 6" xfId="51174"/>
    <cellStyle name="Normal 2 2 2 2 4 3 2 2 7" xfId="58289"/>
    <cellStyle name="Normal 2 2 2 2 4 3 2 3" xfId="6115"/>
    <cellStyle name="Normal 2 2 2 2 4 3 2 3 2" xfId="13230"/>
    <cellStyle name="Normal 2 2 2 2 4 3 2 3 2 2" xfId="17409"/>
    <cellStyle name="Normal 2 2 2 2 4 3 2 3 3" xfId="17408"/>
    <cellStyle name="Normal 2 2 2 2 4 3 2 3 4" xfId="39315"/>
    <cellStyle name="Normal 2 2 2 2 4 3 2 3 5" xfId="46430"/>
    <cellStyle name="Normal 2 2 2 2 4 3 2 3 6" xfId="53545"/>
    <cellStyle name="Normal 2 2 2 2 4 3 2 3 7" xfId="60660"/>
    <cellStyle name="Normal 2 2 2 2 4 3 2 4" xfId="8492"/>
    <cellStyle name="Normal 2 2 2 2 4 3 2 4 2" xfId="17410"/>
    <cellStyle name="Normal 2 2 2 2 4 3 2 5" xfId="15607"/>
    <cellStyle name="Normal 2 2 2 2 4 3 2 5 2" xfId="17411"/>
    <cellStyle name="Normal 2 2 2 2 4 3 2 6" xfId="17405"/>
    <cellStyle name="Normal 2 2 2 2 4 3 2 7" xfId="34576"/>
    <cellStyle name="Normal 2 2 2 2 4 3 2 8" xfId="41692"/>
    <cellStyle name="Normal 2 2 2 2 4 3 2 9" xfId="48807"/>
    <cellStyle name="Normal 2 2 2 2 4 3 3" xfId="2166"/>
    <cellStyle name="Normal 2 2 2 2 4 3 3 10" xfId="56711"/>
    <cellStyle name="Normal 2 2 2 2 4 3 3 2" xfId="4533"/>
    <cellStyle name="Normal 2 2 2 2 4 3 3 2 2" xfId="11648"/>
    <cellStyle name="Normal 2 2 2 2 4 3 3 2 2 2" xfId="17414"/>
    <cellStyle name="Normal 2 2 2 2 4 3 3 2 3" xfId="17413"/>
    <cellStyle name="Normal 2 2 2 2 4 3 3 2 4" xfId="37733"/>
    <cellStyle name="Normal 2 2 2 2 4 3 3 2 5" xfId="44848"/>
    <cellStyle name="Normal 2 2 2 2 4 3 3 2 6" xfId="51963"/>
    <cellStyle name="Normal 2 2 2 2 4 3 3 2 7" xfId="59078"/>
    <cellStyle name="Normal 2 2 2 2 4 3 3 3" xfId="6904"/>
    <cellStyle name="Normal 2 2 2 2 4 3 3 3 2" xfId="14019"/>
    <cellStyle name="Normal 2 2 2 2 4 3 3 3 2 2" xfId="17416"/>
    <cellStyle name="Normal 2 2 2 2 4 3 3 3 3" xfId="17415"/>
    <cellStyle name="Normal 2 2 2 2 4 3 3 3 4" xfId="40104"/>
    <cellStyle name="Normal 2 2 2 2 4 3 3 3 5" xfId="47219"/>
    <cellStyle name="Normal 2 2 2 2 4 3 3 3 6" xfId="54334"/>
    <cellStyle name="Normal 2 2 2 2 4 3 3 3 7" xfId="61449"/>
    <cellStyle name="Normal 2 2 2 2 4 3 3 4" xfId="9281"/>
    <cellStyle name="Normal 2 2 2 2 4 3 3 4 2" xfId="17417"/>
    <cellStyle name="Normal 2 2 2 2 4 3 3 5" xfId="16396"/>
    <cellStyle name="Normal 2 2 2 2 4 3 3 5 2" xfId="17418"/>
    <cellStyle name="Normal 2 2 2 2 4 3 3 6" xfId="17412"/>
    <cellStyle name="Normal 2 2 2 2 4 3 3 7" xfId="35365"/>
    <cellStyle name="Normal 2 2 2 2 4 3 3 8" xfId="42481"/>
    <cellStyle name="Normal 2 2 2 2 4 3 3 9" xfId="49596"/>
    <cellStyle name="Normal 2 2 2 2 4 3 4" xfId="2945"/>
    <cellStyle name="Normal 2 2 2 2 4 3 4 2" xfId="10060"/>
    <cellStyle name="Normal 2 2 2 2 4 3 4 2 2" xfId="17420"/>
    <cellStyle name="Normal 2 2 2 2 4 3 4 3" xfId="17419"/>
    <cellStyle name="Normal 2 2 2 2 4 3 4 4" xfId="36145"/>
    <cellStyle name="Normal 2 2 2 2 4 3 4 5" xfId="43260"/>
    <cellStyle name="Normal 2 2 2 2 4 3 4 6" xfId="50375"/>
    <cellStyle name="Normal 2 2 2 2 4 3 4 7" xfId="57490"/>
    <cellStyle name="Normal 2 2 2 2 4 3 5" xfId="5316"/>
    <cellStyle name="Normal 2 2 2 2 4 3 5 2" xfId="12431"/>
    <cellStyle name="Normal 2 2 2 2 4 3 5 2 2" xfId="17422"/>
    <cellStyle name="Normal 2 2 2 2 4 3 5 3" xfId="17421"/>
    <cellStyle name="Normal 2 2 2 2 4 3 5 4" xfId="38516"/>
    <cellStyle name="Normal 2 2 2 2 4 3 5 5" xfId="45631"/>
    <cellStyle name="Normal 2 2 2 2 4 3 5 6" xfId="52746"/>
    <cellStyle name="Normal 2 2 2 2 4 3 5 7" xfId="59861"/>
    <cellStyle name="Normal 2 2 2 2 4 3 6" xfId="7693"/>
    <cellStyle name="Normal 2 2 2 2 4 3 6 2" xfId="17423"/>
    <cellStyle name="Normal 2 2 2 2 4 3 7" xfId="14808"/>
    <cellStyle name="Normal 2 2 2 2 4 3 7 2" xfId="17424"/>
    <cellStyle name="Normal 2 2 2 2 4 3 8" xfId="17404"/>
    <cellStyle name="Normal 2 2 2 2 4 3 9" xfId="33777"/>
    <cellStyle name="Normal 2 2 2 2 4 4" xfId="609"/>
    <cellStyle name="Normal 2 2 2 2 4 4 10" xfId="40927"/>
    <cellStyle name="Normal 2 2 2 2 4 4 11" xfId="48042"/>
    <cellStyle name="Normal 2 2 2 2 4 4 12" xfId="55157"/>
    <cellStyle name="Normal 2 2 2 2 4 4 2" xfId="1410"/>
    <cellStyle name="Normal 2 2 2 2 4 4 2 10" xfId="55956"/>
    <cellStyle name="Normal 2 2 2 2 4 4 2 2" xfId="3778"/>
    <cellStyle name="Normal 2 2 2 2 4 4 2 2 2" xfId="10893"/>
    <cellStyle name="Normal 2 2 2 2 4 4 2 2 2 2" xfId="17428"/>
    <cellStyle name="Normal 2 2 2 2 4 4 2 2 3" xfId="17427"/>
    <cellStyle name="Normal 2 2 2 2 4 4 2 2 4" xfId="36978"/>
    <cellStyle name="Normal 2 2 2 2 4 4 2 2 5" xfId="44093"/>
    <cellStyle name="Normal 2 2 2 2 4 4 2 2 6" xfId="51208"/>
    <cellStyle name="Normal 2 2 2 2 4 4 2 2 7" xfId="58323"/>
    <cellStyle name="Normal 2 2 2 2 4 4 2 3" xfId="6149"/>
    <cellStyle name="Normal 2 2 2 2 4 4 2 3 2" xfId="13264"/>
    <cellStyle name="Normal 2 2 2 2 4 4 2 3 2 2" xfId="17430"/>
    <cellStyle name="Normal 2 2 2 2 4 4 2 3 3" xfId="17429"/>
    <cellStyle name="Normal 2 2 2 2 4 4 2 3 4" xfId="39349"/>
    <cellStyle name="Normal 2 2 2 2 4 4 2 3 5" xfId="46464"/>
    <cellStyle name="Normal 2 2 2 2 4 4 2 3 6" xfId="53579"/>
    <cellStyle name="Normal 2 2 2 2 4 4 2 3 7" xfId="60694"/>
    <cellStyle name="Normal 2 2 2 2 4 4 2 4" xfId="8526"/>
    <cellStyle name="Normal 2 2 2 2 4 4 2 4 2" xfId="17431"/>
    <cellStyle name="Normal 2 2 2 2 4 4 2 5" xfId="15641"/>
    <cellStyle name="Normal 2 2 2 2 4 4 2 5 2" xfId="17432"/>
    <cellStyle name="Normal 2 2 2 2 4 4 2 6" xfId="17426"/>
    <cellStyle name="Normal 2 2 2 2 4 4 2 7" xfId="34610"/>
    <cellStyle name="Normal 2 2 2 2 4 4 2 8" xfId="41726"/>
    <cellStyle name="Normal 2 2 2 2 4 4 2 9" xfId="48841"/>
    <cellStyle name="Normal 2 2 2 2 4 4 3" xfId="2200"/>
    <cellStyle name="Normal 2 2 2 2 4 4 3 10" xfId="56745"/>
    <cellStyle name="Normal 2 2 2 2 4 4 3 2" xfId="4567"/>
    <cellStyle name="Normal 2 2 2 2 4 4 3 2 2" xfId="11682"/>
    <cellStyle name="Normal 2 2 2 2 4 4 3 2 2 2" xfId="17435"/>
    <cellStyle name="Normal 2 2 2 2 4 4 3 2 3" xfId="17434"/>
    <cellStyle name="Normal 2 2 2 2 4 4 3 2 4" xfId="37767"/>
    <cellStyle name="Normal 2 2 2 2 4 4 3 2 5" xfId="44882"/>
    <cellStyle name="Normal 2 2 2 2 4 4 3 2 6" xfId="51997"/>
    <cellStyle name="Normal 2 2 2 2 4 4 3 2 7" xfId="59112"/>
    <cellStyle name="Normal 2 2 2 2 4 4 3 3" xfId="6938"/>
    <cellStyle name="Normal 2 2 2 2 4 4 3 3 2" xfId="14053"/>
    <cellStyle name="Normal 2 2 2 2 4 4 3 3 2 2" xfId="17437"/>
    <cellStyle name="Normal 2 2 2 2 4 4 3 3 3" xfId="17436"/>
    <cellStyle name="Normal 2 2 2 2 4 4 3 3 4" xfId="40138"/>
    <cellStyle name="Normal 2 2 2 2 4 4 3 3 5" xfId="47253"/>
    <cellStyle name="Normal 2 2 2 2 4 4 3 3 6" xfId="54368"/>
    <cellStyle name="Normal 2 2 2 2 4 4 3 3 7" xfId="61483"/>
    <cellStyle name="Normal 2 2 2 2 4 4 3 4" xfId="9315"/>
    <cellStyle name="Normal 2 2 2 2 4 4 3 4 2" xfId="17438"/>
    <cellStyle name="Normal 2 2 2 2 4 4 3 5" xfId="16430"/>
    <cellStyle name="Normal 2 2 2 2 4 4 3 5 2" xfId="17439"/>
    <cellStyle name="Normal 2 2 2 2 4 4 3 6" xfId="17433"/>
    <cellStyle name="Normal 2 2 2 2 4 4 3 7" xfId="35399"/>
    <cellStyle name="Normal 2 2 2 2 4 4 3 8" xfId="42515"/>
    <cellStyle name="Normal 2 2 2 2 4 4 3 9" xfId="49630"/>
    <cellStyle name="Normal 2 2 2 2 4 4 4" xfId="2979"/>
    <cellStyle name="Normal 2 2 2 2 4 4 4 2" xfId="10094"/>
    <cellStyle name="Normal 2 2 2 2 4 4 4 2 2" xfId="17441"/>
    <cellStyle name="Normal 2 2 2 2 4 4 4 3" xfId="17440"/>
    <cellStyle name="Normal 2 2 2 2 4 4 4 4" xfId="36179"/>
    <cellStyle name="Normal 2 2 2 2 4 4 4 5" xfId="43294"/>
    <cellStyle name="Normal 2 2 2 2 4 4 4 6" xfId="50409"/>
    <cellStyle name="Normal 2 2 2 2 4 4 4 7" xfId="57524"/>
    <cellStyle name="Normal 2 2 2 2 4 4 5" xfId="5350"/>
    <cellStyle name="Normal 2 2 2 2 4 4 5 2" xfId="12465"/>
    <cellStyle name="Normal 2 2 2 2 4 4 5 2 2" xfId="17443"/>
    <cellStyle name="Normal 2 2 2 2 4 4 5 3" xfId="17442"/>
    <cellStyle name="Normal 2 2 2 2 4 4 5 4" xfId="38550"/>
    <cellStyle name="Normal 2 2 2 2 4 4 5 5" xfId="45665"/>
    <cellStyle name="Normal 2 2 2 2 4 4 5 6" xfId="52780"/>
    <cellStyle name="Normal 2 2 2 2 4 4 5 7" xfId="59895"/>
    <cellStyle name="Normal 2 2 2 2 4 4 6" xfId="7727"/>
    <cellStyle name="Normal 2 2 2 2 4 4 6 2" xfId="17444"/>
    <cellStyle name="Normal 2 2 2 2 4 4 7" xfId="14842"/>
    <cellStyle name="Normal 2 2 2 2 4 4 7 2" xfId="17445"/>
    <cellStyle name="Normal 2 2 2 2 4 4 8" xfId="17425"/>
    <cellStyle name="Normal 2 2 2 2 4 4 9" xfId="33811"/>
    <cellStyle name="Normal 2 2 2 2 4 5" xfId="986"/>
    <cellStyle name="Normal 2 2 2 2 4 5 10" xfId="55532"/>
    <cellStyle name="Normal 2 2 2 2 4 5 2" xfId="3354"/>
    <cellStyle name="Normal 2 2 2 2 4 5 2 2" xfId="10469"/>
    <cellStyle name="Normal 2 2 2 2 4 5 2 2 2" xfId="17448"/>
    <cellStyle name="Normal 2 2 2 2 4 5 2 3" xfId="17447"/>
    <cellStyle name="Normal 2 2 2 2 4 5 2 4" xfId="36554"/>
    <cellStyle name="Normal 2 2 2 2 4 5 2 5" xfId="43669"/>
    <cellStyle name="Normal 2 2 2 2 4 5 2 6" xfId="50784"/>
    <cellStyle name="Normal 2 2 2 2 4 5 2 7" xfId="57899"/>
    <cellStyle name="Normal 2 2 2 2 4 5 3" xfId="5725"/>
    <cellStyle name="Normal 2 2 2 2 4 5 3 2" xfId="12840"/>
    <cellStyle name="Normal 2 2 2 2 4 5 3 2 2" xfId="17450"/>
    <cellStyle name="Normal 2 2 2 2 4 5 3 3" xfId="17449"/>
    <cellStyle name="Normal 2 2 2 2 4 5 3 4" xfId="38925"/>
    <cellStyle name="Normal 2 2 2 2 4 5 3 5" xfId="46040"/>
    <cellStyle name="Normal 2 2 2 2 4 5 3 6" xfId="53155"/>
    <cellStyle name="Normal 2 2 2 2 4 5 3 7" xfId="60270"/>
    <cellStyle name="Normal 2 2 2 2 4 5 4" xfId="8102"/>
    <cellStyle name="Normal 2 2 2 2 4 5 4 2" xfId="17451"/>
    <cellStyle name="Normal 2 2 2 2 4 5 5" xfId="15217"/>
    <cellStyle name="Normal 2 2 2 2 4 5 5 2" xfId="17452"/>
    <cellStyle name="Normal 2 2 2 2 4 5 6" xfId="17446"/>
    <cellStyle name="Normal 2 2 2 2 4 5 7" xfId="34186"/>
    <cellStyle name="Normal 2 2 2 2 4 5 8" xfId="41302"/>
    <cellStyle name="Normal 2 2 2 2 4 5 9" xfId="48417"/>
    <cellStyle name="Normal 2 2 2 2 4 6" xfId="1776"/>
    <cellStyle name="Normal 2 2 2 2 4 6 10" xfId="56321"/>
    <cellStyle name="Normal 2 2 2 2 4 6 2" xfId="4143"/>
    <cellStyle name="Normal 2 2 2 2 4 6 2 2" xfId="11258"/>
    <cellStyle name="Normal 2 2 2 2 4 6 2 2 2" xfId="17455"/>
    <cellStyle name="Normal 2 2 2 2 4 6 2 3" xfId="17454"/>
    <cellStyle name="Normal 2 2 2 2 4 6 2 4" xfId="37343"/>
    <cellStyle name="Normal 2 2 2 2 4 6 2 5" xfId="44458"/>
    <cellStyle name="Normal 2 2 2 2 4 6 2 6" xfId="51573"/>
    <cellStyle name="Normal 2 2 2 2 4 6 2 7" xfId="58688"/>
    <cellStyle name="Normal 2 2 2 2 4 6 3" xfId="6514"/>
    <cellStyle name="Normal 2 2 2 2 4 6 3 2" xfId="13629"/>
    <cellStyle name="Normal 2 2 2 2 4 6 3 2 2" xfId="17457"/>
    <cellStyle name="Normal 2 2 2 2 4 6 3 3" xfId="17456"/>
    <cellStyle name="Normal 2 2 2 2 4 6 3 4" xfId="39714"/>
    <cellStyle name="Normal 2 2 2 2 4 6 3 5" xfId="46829"/>
    <cellStyle name="Normal 2 2 2 2 4 6 3 6" xfId="53944"/>
    <cellStyle name="Normal 2 2 2 2 4 6 3 7" xfId="61059"/>
    <cellStyle name="Normal 2 2 2 2 4 6 4" xfId="8891"/>
    <cellStyle name="Normal 2 2 2 2 4 6 4 2" xfId="17458"/>
    <cellStyle name="Normal 2 2 2 2 4 6 5" xfId="16006"/>
    <cellStyle name="Normal 2 2 2 2 4 6 5 2" xfId="17459"/>
    <cellStyle name="Normal 2 2 2 2 4 6 6" xfId="17453"/>
    <cellStyle name="Normal 2 2 2 2 4 6 7" xfId="34975"/>
    <cellStyle name="Normal 2 2 2 2 4 6 8" xfId="42091"/>
    <cellStyle name="Normal 2 2 2 2 4 6 9" xfId="49206"/>
    <cellStyle name="Normal 2 2 2 2 4 7" xfId="2555"/>
    <cellStyle name="Normal 2 2 2 2 4 7 2" xfId="9670"/>
    <cellStyle name="Normal 2 2 2 2 4 7 2 2" xfId="17461"/>
    <cellStyle name="Normal 2 2 2 2 4 7 3" xfId="17460"/>
    <cellStyle name="Normal 2 2 2 2 4 7 4" xfId="35755"/>
    <cellStyle name="Normal 2 2 2 2 4 7 5" xfId="42870"/>
    <cellStyle name="Normal 2 2 2 2 4 7 6" xfId="49985"/>
    <cellStyle name="Normal 2 2 2 2 4 7 7" xfId="57100"/>
    <cellStyle name="Normal 2 2 2 2 4 8" xfId="4926"/>
    <cellStyle name="Normal 2 2 2 2 4 8 2" xfId="12041"/>
    <cellStyle name="Normal 2 2 2 2 4 8 2 2" xfId="17463"/>
    <cellStyle name="Normal 2 2 2 2 4 8 3" xfId="17462"/>
    <cellStyle name="Normal 2 2 2 2 4 8 4" xfId="38126"/>
    <cellStyle name="Normal 2 2 2 2 4 8 5" xfId="45241"/>
    <cellStyle name="Normal 2 2 2 2 4 8 6" xfId="52356"/>
    <cellStyle name="Normal 2 2 2 2 4 8 7" xfId="59471"/>
    <cellStyle name="Normal 2 2 2 2 4 9" xfId="7303"/>
    <cellStyle name="Normal 2 2 2 2 4 9 2" xfId="17464"/>
    <cellStyle name="Normal 2 2 2 2 5" xfId="116"/>
    <cellStyle name="Normal 2 2 2 2 5 10" xfId="14356"/>
    <cellStyle name="Normal 2 2 2 2 5 10 2" xfId="17466"/>
    <cellStyle name="Normal 2 2 2 2 5 11" xfId="17465"/>
    <cellStyle name="Normal 2 2 2 2 5 12" xfId="33325"/>
    <cellStyle name="Normal 2 2 2 2 5 13" xfId="40441"/>
    <cellStyle name="Normal 2 2 2 2 5 14" xfId="47556"/>
    <cellStyle name="Normal 2 2 2 2 5 15" xfId="54671"/>
    <cellStyle name="Normal 2 2 2 2 5 2" xfId="318"/>
    <cellStyle name="Normal 2 2 2 2 5 2 10" xfId="40636"/>
    <cellStyle name="Normal 2 2 2 2 5 2 11" xfId="47751"/>
    <cellStyle name="Normal 2 2 2 2 5 2 12" xfId="54866"/>
    <cellStyle name="Normal 2 2 2 2 5 2 2" xfId="1119"/>
    <cellStyle name="Normal 2 2 2 2 5 2 2 10" xfId="55665"/>
    <cellStyle name="Normal 2 2 2 2 5 2 2 2" xfId="3487"/>
    <cellStyle name="Normal 2 2 2 2 5 2 2 2 2" xfId="10602"/>
    <cellStyle name="Normal 2 2 2 2 5 2 2 2 2 2" xfId="17470"/>
    <cellStyle name="Normal 2 2 2 2 5 2 2 2 3" xfId="17469"/>
    <cellStyle name="Normal 2 2 2 2 5 2 2 2 4" xfId="36687"/>
    <cellStyle name="Normal 2 2 2 2 5 2 2 2 5" xfId="43802"/>
    <cellStyle name="Normal 2 2 2 2 5 2 2 2 6" xfId="50917"/>
    <cellStyle name="Normal 2 2 2 2 5 2 2 2 7" xfId="58032"/>
    <cellStyle name="Normal 2 2 2 2 5 2 2 3" xfId="5858"/>
    <cellStyle name="Normal 2 2 2 2 5 2 2 3 2" xfId="12973"/>
    <cellStyle name="Normal 2 2 2 2 5 2 2 3 2 2" xfId="17472"/>
    <cellStyle name="Normal 2 2 2 2 5 2 2 3 3" xfId="17471"/>
    <cellStyle name="Normal 2 2 2 2 5 2 2 3 4" xfId="39058"/>
    <cellStyle name="Normal 2 2 2 2 5 2 2 3 5" xfId="46173"/>
    <cellStyle name="Normal 2 2 2 2 5 2 2 3 6" xfId="53288"/>
    <cellStyle name="Normal 2 2 2 2 5 2 2 3 7" xfId="60403"/>
    <cellStyle name="Normal 2 2 2 2 5 2 2 4" xfId="8235"/>
    <cellStyle name="Normal 2 2 2 2 5 2 2 4 2" xfId="17473"/>
    <cellStyle name="Normal 2 2 2 2 5 2 2 5" xfId="15350"/>
    <cellStyle name="Normal 2 2 2 2 5 2 2 5 2" xfId="17474"/>
    <cellStyle name="Normal 2 2 2 2 5 2 2 6" xfId="17468"/>
    <cellStyle name="Normal 2 2 2 2 5 2 2 7" xfId="34319"/>
    <cellStyle name="Normal 2 2 2 2 5 2 2 8" xfId="41435"/>
    <cellStyle name="Normal 2 2 2 2 5 2 2 9" xfId="48550"/>
    <cellStyle name="Normal 2 2 2 2 5 2 3" xfId="1909"/>
    <cellStyle name="Normal 2 2 2 2 5 2 3 10" xfId="56454"/>
    <cellStyle name="Normal 2 2 2 2 5 2 3 2" xfId="4276"/>
    <cellStyle name="Normal 2 2 2 2 5 2 3 2 2" xfId="11391"/>
    <cellStyle name="Normal 2 2 2 2 5 2 3 2 2 2" xfId="17477"/>
    <cellStyle name="Normal 2 2 2 2 5 2 3 2 3" xfId="17476"/>
    <cellStyle name="Normal 2 2 2 2 5 2 3 2 4" xfId="37476"/>
    <cellStyle name="Normal 2 2 2 2 5 2 3 2 5" xfId="44591"/>
    <cellStyle name="Normal 2 2 2 2 5 2 3 2 6" xfId="51706"/>
    <cellStyle name="Normal 2 2 2 2 5 2 3 2 7" xfId="58821"/>
    <cellStyle name="Normal 2 2 2 2 5 2 3 3" xfId="6647"/>
    <cellStyle name="Normal 2 2 2 2 5 2 3 3 2" xfId="13762"/>
    <cellStyle name="Normal 2 2 2 2 5 2 3 3 2 2" xfId="17479"/>
    <cellStyle name="Normal 2 2 2 2 5 2 3 3 3" xfId="17478"/>
    <cellStyle name="Normal 2 2 2 2 5 2 3 3 4" xfId="39847"/>
    <cellStyle name="Normal 2 2 2 2 5 2 3 3 5" xfId="46962"/>
    <cellStyle name="Normal 2 2 2 2 5 2 3 3 6" xfId="54077"/>
    <cellStyle name="Normal 2 2 2 2 5 2 3 3 7" xfId="61192"/>
    <cellStyle name="Normal 2 2 2 2 5 2 3 4" xfId="9024"/>
    <cellStyle name="Normal 2 2 2 2 5 2 3 4 2" xfId="17480"/>
    <cellStyle name="Normal 2 2 2 2 5 2 3 5" xfId="16139"/>
    <cellStyle name="Normal 2 2 2 2 5 2 3 5 2" xfId="17481"/>
    <cellStyle name="Normal 2 2 2 2 5 2 3 6" xfId="17475"/>
    <cellStyle name="Normal 2 2 2 2 5 2 3 7" xfId="35108"/>
    <cellStyle name="Normal 2 2 2 2 5 2 3 8" xfId="42224"/>
    <cellStyle name="Normal 2 2 2 2 5 2 3 9" xfId="49339"/>
    <cellStyle name="Normal 2 2 2 2 5 2 4" xfId="2688"/>
    <cellStyle name="Normal 2 2 2 2 5 2 4 2" xfId="9803"/>
    <cellStyle name="Normal 2 2 2 2 5 2 4 2 2" xfId="17483"/>
    <cellStyle name="Normal 2 2 2 2 5 2 4 3" xfId="17482"/>
    <cellStyle name="Normal 2 2 2 2 5 2 4 4" xfId="35888"/>
    <cellStyle name="Normal 2 2 2 2 5 2 4 5" xfId="43003"/>
    <cellStyle name="Normal 2 2 2 2 5 2 4 6" xfId="50118"/>
    <cellStyle name="Normal 2 2 2 2 5 2 4 7" xfId="57233"/>
    <cellStyle name="Normal 2 2 2 2 5 2 5" xfId="5059"/>
    <cellStyle name="Normal 2 2 2 2 5 2 5 2" xfId="12174"/>
    <cellStyle name="Normal 2 2 2 2 5 2 5 2 2" xfId="17485"/>
    <cellStyle name="Normal 2 2 2 2 5 2 5 3" xfId="17484"/>
    <cellStyle name="Normal 2 2 2 2 5 2 5 4" xfId="38259"/>
    <cellStyle name="Normal 2 2 2 2 5 2 5 5" xfId="45374"/>
    <cellStyle name="Normal 2 2 2 2 5 2 5 6" xfId="52489"/>
    <cellStyle name="Normal 2 2 2 2 5 2 5 7" xfId="59604"/>
    <cellStyle name="Normal 2 2 2 2 5 2 6" xfId="7436"/>
    <cellStyle name="Normal 2 2 2 2 5 2 6 2" xfId="17486"/>
    <cellStyle name="Normal 2 2 2 2 5 2 7" xfId="14551"/>
    <cellStyle name="Normal 2 2 2 2 5 2 7 2" xfId="17487"/>
    <cellStyle name="Normal 2 2 2 2 5 2 8" xfId="17467"/>
    <cellStyle name="Normal 2 2 2 2 5 2 9" xfId="33520"/>
    <cellStyle name="Normal 2 2 2 2 5 3" xfId="513"/>
    <cellStyle name="Normal 2 2 2 2 5 3 10" xfId="40831"/>
    <cellStyle name="Normal 2 2 2 2 5 3 11" xfId="47946"/>
    <cellStyle name="Normal 2 2 2 2 5 3 12" xfId="55061"/>
    <cellStyle name="Normal 2 2 2 2 5 3 2" xfId="1314"/>
    <cellStyle name="Normal 2 2 2 2 5 3 2 10" xfId="55860"/>
    <cellStyle name="Normal 2 2 2 2 5 3 2 2" xfId="3682"/>
    <cellStyle name="Normal 2 2 2 2 5 3 2 2 2" xfId="10797"/>
    <cellStyle name="Normal 2 2 2 2 5 3 2 2 2 2" xfId="17491"/>
    <cellStyle name="Normal 2 2 2 2 5 3 2 2 3" xfId="17490"/>
    <cellStyle name="Normal 2 2 2 2 5 3 2 2 4" xfId="36882"/>
    <cellStyle name="Normal 2 2 2 2 5 3 2 2 5" xfId="43997"/>
    <cellStyle name="Normal 2 2 2 2 5 3 2 2 6" xfId="51112"/>
    <cellStyle name="Normal 2 2 2 2 5 3 2 2 7" xfId="58227"/>
    <cellStyle name="Normal 2 2 2 2 5 3 2 3" xfId="6053"/>
    <cellStyle name="Normal 2 2 2 2 5 3 2 3 2" xfId="13168"/>
    <cellStyle name="Normal 2 2 2 2 5 3 2 3 2 2" xfId="17493"/>
    <cellStyle name="Normal 2 2 2 2 5 3 2 3 3" xfId="17492"/>
    <cellStyle name="Normal 2 2 2 2 5 3 2 3 4" xfId="39253"/>
    <cellStyle name="Normal 2 2 2 2 5 3 2 3 5" xfId="46368"/>
    <cellStyle name="Normal 2 2 2 2 5 3 2 3 6" xfId="53483"/>
    <cellStyle name="Normal 2 2 2 2 5 3 2 3 7" xfId="60598"/>
    <cellStyle name="Normal 2 2 2 2 5 3 2 4" xfId="8430"/>
    <cellStyle name="Normal 2 2 2 2 5 3 2 4 2" xfId="17494"/>
    <cellStyle name="Normal 2 2 2 2 5 3 2 5" xfId="15545"/>
    <cellStyle name="Normal 2 2 2 2 5 3 2 5 2" xfId="17495"/>
    <cellStyle name="Normal 2 2 2 2 5 3 2 6" xfId="17489"/>
    <cellStyle name="Normal 2 2 2 2 5 3 2 7" xfId="34514"/>
    <cellStyle name="Normal 2 2 2 2 5 3 2 8" xfId="41630"/>
    <cellStyle name="Normal 2 2 2 2 5 3 2 9" xfId="48745"/>
    <cellStyle name="Normal 2 2 2 2 5 3 3" xfId="2104"/>
    <cellStyle name="Normal 2 2 2 2 5 3 3 10" xfId="56649"/>
    <cellStyle name="Normal 2 2 2 2 5 3 3 2" xfId="4471"/>
    <cellStyle name="Normal 2 2 2 2 5 3 3 2 2" xfId="11586"/>
    <cellStyle name="Normal 2 2 2 2 5 3 3 2 2 2" xfId="17498"/>
    <cellStyle name="Normal 2 2 2 2 5 3 3 2 3" xfId="17497"/>
    <cellStyle name="Normal 2 2 2 2 5 3 3 2 4" xfId="37671"/>
    <cellStyle name="Normal 2 2 2 2 5 3 3 2 5" xfId="44786"/>
    <cellStyle name="Normal 2 2 2 2 5 3 3 2 6" xfId="51901"/>
    <cellStyle name="Normal 2 2 2 2 5 3 3 2 7" xfId="59016"/>
    <cellStyle name="Normal 2 2 2 2 5 3 3 3" xfId="6842"/>
    <cellStyle name="Normal 2 2 2 2 5 3 3 3 2" xfId="13957"/>
    <cellStyle name="Normal 2 2 2 2 5 3 3 3 2 2" xfId="17500"/>
    <cellStyle name="Normal 2 2 2 2 5 3 3 3 3" xfId="17499"/>
    <cellStyle name="Normal 2 2 2 2 5 3 3 3 4" xfId="40042"/>
    <cellStyle name="Normal 2 2 2 2 5 3 3 3 5" xfId="47157"/>
    <cellStyle name="Normal 2 2 2 2 5 3 3 3 6" xfId="54272"/>
    <cellStyle name="Normal 2 2 2 2 5 3 3 3 7" xfId="61387"/>
    <cellStyle name="Normal 2 2 2 2 5 3 3 4" xfId="9219"/>
    <cellStyle name="Normal 2 2 2 2 5 3 3 4 2" xfId="17501"/>
    <cellStyle name="Normal 2 2 2 2 5 3 3 5" xfId="16334"/>
    <cellStyle name="Normal 2 2 2 2 5 3 3 5 2" xfId="17502"/>
    <cellStyle name="Normal 2 2 2 2 5 3 3 6" xfId="17496"/>
    <cellStyle name="Normal 2 2 2 2 5 3 3 7" xfId="35303"/>
    <cellStyle name="Normal 2 2 2 2 5 3 3 8" xfId="42419"/>
    <cellStyle name="Normal 2 2 2 2 5 3 3 9" xfId="49534"/>
    <cellStyle name="Normal 2 2 2 2 5 3 4" xfId="2883"/>
    <cellStyle name="Normal 2 2 2 2 5 3 4 2" xfId="9998"/>
    <cellStyle name="Normal 2 2 2 2 5 3 4 2 2" xfId="17504"/>
    <cellStyle name="Normal 2 2 2 2 5 3 4 3" xfId="17503"/>
    <cellStyle name="Normal 2 2 2 2 5 3 4 4" xfId="36083"/>
    <cellStyle name="Normal 2 2 2 2 5 3 4 5" xfId="43198"/>
    <cellStyle name="Normal 2 2 2 2 5 3 4 6" xfId="50313"/>
    <cellStyle name="Normal 2 2 2 2 5 3 4 7" xfId="57428"/>
    <cellStyle name="Normal 2 2 2 2 5 3 5" xfId="5254"/>
    <cellStyle name="Normal 2 2 2 2 5 3 5 2" xfId="12369"/>
    <cellStyle name="Normal 2 2 2 2 5 3 5 2 2" xfId="17506"/>
    <cellStyle name="Normal 2 2 2 2 5 3 5 3" xfId="17505"/>
    <cellStyle name="Normal 2 2 2 2 5 3 5 4" xfId="38454"/>
    <cellStyle name="Normal 2 2 2 2 5 3 5 5" xfId="45569"/>
    <cellStyle name="Normal 2 2 2 2 5 3 5 6" xfId="52684"/>
    <cellStyle name="Normal 2 2 2 2 5 3 5 7" xfId="59799"/>
    <cellStyle name="Normal 2 2 2 2 5 3 6" xfId="7631"/>
    <cellStyle name="Normal 2 2 2 2 5 3 6 2" xfId="17507"/>
    <cellStyle name="Normal 2 2 2 2 5 3 7" xfId="14746"/>
    <cellStyle name="Normal 2 2 2 2 5 3 7 2" xfId="17508"/>
    <cellStyle name="Normal 2 2 2 2 5 3 8" xfId="17488"/>
    <cellStyle name="Normal 2 2 2 2 5 3 9" xfId="33715"/>
    <cellStyle name="Normal 2 2 2 2 5 4" xfId="610"/>
    <cellStyle name="Normal 2 2 2 2 5 4 10" xfId="40928"/>
    <cellStyle name="Normal 2 2 2 2 5 4 11" xfId="48043"/>
    <cellStyle name="Normal 2 2 2 2 5 4 12" xfId="55158"/>
    <cellStyle name="Normal 2 2 2 2 5 4 2" xfId="1411"/>
    <cellStyle name="Normal 2 2 2 2 5 4 2 10" xfId="55957"/>
    <cellStyle name="Normal 2 2 2 2 5 4 2 2" xfId="3779"/>
    <cellStyle name="Normal 2 2 2 2 5 4 2 2 2" xfId="10894"/>
    <cellStyle name="Normal 2 2 2 2 5 4 2 2 2 2" xfId="17512"/>
    <cellStyle name="Normal 2 2 2 2 5 4 2 2 3" xfId="17511"/>
    <cellStyle name="Normal 2 2 2 2 5 4 2 2 4" xfId="36979"/>
    <cellStyle name="Normal 2 2 2 2 5 4 2 2 5" xfId="44094"/>
    <cellStyle name="Normal 2 2 2 2 5 4 2 2 6" xfId="51209"/>
    <cellStyle name="Normal 2 2 2 2 5 4 2 2 7" xfId="58324"/>
    <cellStyle name="Normal 2 2 2 2 5 4 2 3" xfId="6150"/>
    <cellStyle name="Normal 2 2 2 2 5 4 2 3 2" xfId="13265"/>
    <cellStyle name="Normal 2 2 2 2 5 4 2 3 2 2" xfId="17514"/>
    <cellStyle name="Normal 2 2 2 2 5 4 2 3 3" xfId="17513"/>
    <cellStyle name="Normal 2 2 2 2 5 4 2 3 4" xfId="39350"/>
    <cellStyle name="Normal 2 2 2 2 5 4 2 3 5" xfId="46465"/>
    <cellStyle name="Normal 2 2 2 2 5 4 2 3 6" xfId="53580"/>
    <cellStyle name="Normal 2 2 2 2 5 4 2 3 7" xfId="60695"/>
    <cellStyle name="Normal 2 2 2 2 5 4 2 4" xfId="8527"/>
    <cellStyle name="Normal 2 2 2 2 5 4 2 4 2" xfId="17515"/>
    <cellStyle name="Normal 2 2 2 2 5 4 2 5" xfId="15642"/>
    <cellStyle name="Normal 2 2 2 2 5 4 2 5 2" xfId="17516"/>
    <cellStyle name="Normal 2 2 2 2 5 4 2 6" xfId="17510"/>
    <cellStyle name="Normal 2 2 2 2 5 4 2 7" xfId="34611"/>
    <cellStyle name="Normal 2 2 2 2 5 4 2 8" xfId="41727"/>
    <cellStyle name="Normal 2 2 2 2 5 4 2 9" xfId="48842"/>
    <cellStyle name="Normal 2 2 2 2 5 4 3" xfId="2201"/>
    <cellStyle name="Normal 2 2 2 2 5 4 3 10" xfId="56746"/>
    <cellStyle name="Normal 2 2 2 2 5 4 3 2" xfId="4568"/>
    <cellStyle name="Normal 2 2 2 2 5 4 3 2 2" xfId="11683"/>
    <cellStyle name="Normal 2 2 2 2 5 4 3 2 2 2" xfId="17519"/>
    <cellStyle name="Normal 2 2 2 2 5 4 3 2 3" xfId="17518"/>
    <cellStyle name="Normal 2 2 2 2 5 4 3 2 4" xfId="37768"/>
    <cellStyle name="Normal 2 2 2 2 5 4 3 2 5" xfId="44883"/>
    <cellStyle name="Normal 2 2 2 2 5 4 3 2 6" xfId="51998"/>
    <cellStyle name="Normal 2 2 2 2 5 4 3 2 7" xfId="59113"/>
    <cellStyle name="Normal 2 2 2 2 5 4 3 3" xfId="6939"/>
    <cellStyle name="Normal 2 2 2 2 5 4 3 3 2" xfId="14054"/>
    <cellStyle name="Normal 2 2 2 2 5 4 3 3 2 2" xfId="17521"/>
    <cellStyle name="Normal 2 2 2 2 5 4 3 3 3" xfId="17520"/>
    <cellStyle name="Normal 2 2 2 2 5 4 3 3 4" xfId="40139"/>
    <cellStyle name="Normal 2 2 2 2 5 4 3 3 5" xfId="47254"/>
    <cellStyle name="Normal 2 2 2 2 5 4 3 3 6" xfId="54369"/>
    <cellStyle name="Normal 2 2 2 2 5 4 3 3 7" xfId="61484"/>
    <cellStyle name="Normal 2 2 2 2 5 4 3 4" xfId="9316"/>
    <cellStyle name="Normal 2 2 2 2 5 4 3 4 2" xfId="17522"/>
    <cellStyle name="Normal 2 2 2 2 5 4 3 5" xfId="16431"/>
    <cellStyle name="Normal 2 2 2 2 5 4 3 5 2" xfId="17523"/>
    <cellStyle name="Normal 2 2 2 2 5 4 3 6" xfId="17517"/>
    <cellStyle name="Normal 2 2 2 2 5 4 3 7" xfId="35400"/>
    <cellStyle name="Normal 2 2 2 2 5 4 3 8" xfId="42516"/>
    <cellStyle name="Normal 2 2 2 2 5 4 3 9" xfId="49631"/>
    <cellStyle name="Normal 2 2 2 2 5 4 4" xfId="2980"/>
    <cellStyle name="Normal 2 2 2 2 5 4 4 2" xfId="10095"/>
    <cellStyle name="Normal 2 2 2 2 5 4 4 2 2" xfId="17525"/>
    <cellStyle name="Normal 2 2 2 2 5 4 4 3" xfId="17524"/>
    <cellStyle name="Normal 2 2 2 2 5 4 4 4" xfId="36180"/>
    <cellStyle name="Normal 2 2 2 2 5 4 4 5" xfId="43295"/>
    <cellStyle name="Normal 2 2 2 2 5 4 4 6" xfId="50410"/>
    <cellStyle name="Normal 2 2 2 2 5 4 4 7" xfId="57525"/>
    <cellStyle name="Normal 2 2 2 2 5 4 5" xfId="5351"/>
    <cellStyle name="Normal 2 2 2 2 5 4 5 2" xfId="12466"/>
    <cellStyle name="Normal 2 2 2 2 5 4 5 2 2" xfId="17527"/>
    <cellStyle name="Normal 2 2 2 2 5 4 5 3" xfId="17526"/>
    <cellStyle name="Normal 2 2 2 2 5 4 5 4" xfId="38551"/>
    <cellStyle name="Normal 2 2 2 2 5 4 5 5" xfId="45666"/>
    <cellStyle name="Normal 2 2 2 2 5 4 5 6" xfId="52781"/>
    <cellStyle name="Normal 2 2 2 2 5 4 5 7" xfId="59896"/>
    <cellStyle name="Normal 2 2 2 2 5 4 6" xfId="7728"/>
    <cellStyle name="Normal 2 2 2 2 5 4 6 2" xfId="17528"/>
    <cellStyle name="Normal 2 2 2 2 5 4 7" xfId="14843"/>
    <cellStyle name="Normal 2 2 2 2 5 4 7 2" xfId="17529"/>
    <cellStyle name="Normal 2 2 2 2 5 4 8" xfId="17509"/>
    <cellStyle name="Normal 2 2 2 2 5 4 9" xfId="33812"/>
    <cellStyle name="Normal 2 2 2 2 5 5" xfId="924"/>
    <cellStyle name="Normal 2 2 2 2 5 5 10" xfId="55470"/>
    <cellStyle name="Normal 2 2 2 2 5 5 2" xfId="3292"/>
    <cellStyle name="Normal 2 2 2 2 5 5 2 2" xfId="10407"/>
    <cellStyle name="Normal 2 2 2 2 5 5 2 2 2" xfId="17532"/>
    <cellStyle name="Normal 2 2 2 2 5 5 2 3" xfId="17531"/>
    <cellStyle name="Normal 2 2 2 2 5 5 2 4" xfId="36492"/>
    <cellStyle name="Normal 2 2 2 2 5 5 2 5" xfId="43607"/>
    <cellStyle name="Normal 2 2 2 2 5 5 2 6" xfId="50722"/>
    <cellStyle name="Normal 2 2 2 2 5 5 2 7" xfId="57837"/>
    <cellStyle name="Normal 2 2 2 2 5 5 3" xfId="5663"/>
    <cellStyle name="Normal 2 2 2 2 5 5 3 2" xfId="12778"/>
    <cellStyle name="Normal 2 2 2 2 5 5 3 2 2" xfId="17534"/>
    <cellStyle name="Normal 2 2 2 2 5 5 3 3" xfId="17533"/>
    <cellStyle name="Normal 2 2 2 2 5 5 3 4" xfId="38863"/>
    <cellStyle name="Normal 2 2 2 2 5 5 3 5" xfId="45978"/>
    <cellStyle name="Normal 2 2 2 2 5 5 3 6" xfId="53093"/>
    <cellStyle name="Normal 2 2 2 2 5 5 3 7" xfId="60208"/>
    <cellStyle name="Normal 2 2 2 2 5 5 4" xfId="8040"/>
    <cellStyle name="Normal 2 2 2 2 5 5 4 2" xfId="17535"/>
    <cellStyle name="Normal 2 2 2 2 5 5 5" xfId="15155"/>
    <cellStyle name="Normal 2 2 2 2 5 5 5 2" xfId="17536"/>
    <cellStyle name="Normal 2 2 2 2 5 5 6" xfId="17530"/>
    <cellStyle name="Normal 2 2 2 2 5 5 7" xfId="34124"/>
    <cellStyle name="Normal 2 2 2 2 5 5 8" xfId="41240"/>
    <cellStyle name="Normal 2 2 2 2 5 5 9" xfId="48355"/>
    <cellStyle name="Normal 2 2 2 2 5 6" xfId="1714"/>
    <cellStyle name="Normal 2 2 2 2 5 6 10" xfId="56259"/>
    <cellStyle name="Normal 2 2 2 2 5 6 2" xfId="4081"/>
    <cellStyle name="Normal 2 2 2 2 5 6 2 2" xfId="11196"/>
    <cellStyle name="Normal 2 2 2 2 5 6 2 2 2" xfId="17539"/>
    <cellStyle name="Normal 2 2 2 2 5 6 2 3" xfId="17538"/>
    <cellStyle name="Normal 2 2 2 2 5 6 2 4" xfId="37281"/>
    <cellStyle name="Normal 2 2 2 2 5 6 2 5" xfId="44396"/>
    <cellStyle name="Normal 2 2 2 2 5 6 2 6" xfId="51511"/>
    <cellStyle name="Normal 2 2 2 2 5 6 2 7" xfId="58626"/>
    <cellStyle name="Normal 2 2 2 2 5 6 3" xfId="6452"/>
    <cellStyle name="Normal 2 2 2 2 5 6 3 2" xfId="13567"/>
    <cellStyle name="Normal 2 2 2 2 5 6 3 2 2" xfId="17541"/>
    <cellStyle name="Normal 2 2 2 2 5 6 3 3" xfId="17540"/>
    <cellStyle name="Normal 2 2 2 2 5 6 3 4" xfId="39652"/>
    <cellStyle name="Normal 2 2 2 2 5 6 3 5" xfId="46767"/>
    <cellStyle name="Normal 2 2 2 2 5 6 3 6" xfId="53882"/>
    <cellStyle name="Normal 2 2 2 2 5 6 3 7" xfId="60997"/>
    <cellStyle name="Normal 2 2 2 2 5 6 4" xfId="8829"/>
    <cellStyle name="Normal 2 2 2 2 5 6 4 2" xfId="17542"/>
    <cellStyle name="Normal 2 2 2 2 5 6 5" xfId="15944"/>
    <cellStyle name="Normal 2 2 2 2 5 6 5 2" xfId="17543"/>
    <cellStyle name="Normal 2 2 2 2 5 6 6" xfId="17537"/>
    <cellStyle name="Normal 2 2 2 2 5 6 7" xfId="34913"/>
    <cellStyle name="Normal 2 2 2 2 5 6 8" xfId="42029"/>
    <cellStyle name="Normal 2 2 2 2 5 6 9" xfId="49144"/>
    <cellStyle name="Normal 2 2 2 2 5 7" xfId="2493"/>
    <cellStyle name="Normal 2 2 2 2 5 7 2" xfId="9608"/>
    <cellStyle name="Normal 2 2 2 2 5 7 2 2" xfId="17545"/>
    <cellStyle name="Normal 2 2 2 2 5 7 3" xfId="17544"/>
    <cellStyle name="Normal 2 2 2 2 5 7 4" xfId="35693"/>
    <cellStyle name="Normal 2 2 2 2 5 7 5" xfId="42808"/>
    <cellStyle name="Normal 2 2 2 2 5 7 6" xfId="49923"/>
    <cellStyle name="Normal 2 2 2 2 5 7 7" xfId="57038"/>
    <cellStyle name="Normal 2 2 2 2 5 8" xfId="4864"/>
    <cellStyle name="Normal 2 2 2 2 5 8 2" xfId="11979"/>
    <cellStyle name="Normal 2 2 2 2 5 8 2 2" xfId="17547"/>
    <cellStyle name="Normal 2 2 2 2 5 8 3" xfId="17546"/>
    <cellStyle name="Normal 2 2 2 2 5 8 4" xfId="38064"/>
    <cellStyle name="Normal 2 2 2 2 5 8 5" xfId="45179"/>
    <cellStyle name="Normal 2 2 2 2 5 8 6" xfId="52294"/>
    <cellStyle name="Normal 2 2 2 2 5 8 7" xfId="59409"/>
    <cellStyle name="Normal 2 2 2 2 5 9" xfId="7241"/>
    <cellStyle name="Normal 2 2 2 2 5 9 2" xfId="17548"/>
    <cellStyle name="Normal 2 2 2 2 6" xfId="224"/>
    <cellStyle name="Normal 2 2 2 2 6 10" xfId="40542"/>
    <cellStyle name="Normal 2 2 2 2 6 11" xfId="47657"/>
    <cellStyle name="Normal 2 2 2 2 6 12" xfId="54772"/>
    <cellStyle name="Normal 2 2 2 2 6 2" xfId="1025"/>
    <cellStyle name="Normal 2 2 2 2 6 2 10" xfId="55571"/>
    <cellStyle name="Normal 2 2 2 2 6 2 2" xfId="3393"/>
    <cellStyle name="Normal 2 2 2 2 6 2 2 2" xfId="10508"/>
    <cellStyle name="Normal 2 2 2 2 6 2 2 2 2" xfId="17552"/>
    <cellStyle name="Normal 2 2 2 2 6 2 2 3" xfId="17551"/>
    <cellStyle name="Normal 2 2 2 2 6 2 2 4" xfId="36593"/>
    <cellStyle name="Normal 2 2 2 2 6 2 2 5" xfId="43708"/>
    <cellStyle name="Normal 2 2 2 2 6 2 2 6" xfId="50823"/>
    <cellStyle name="Normal 2 2 2 2 6 2 2 7" xfId="57938"/>
    <cellStyle name="Normal 2 2 2 2 6 2 3" xfId="5764"/>
    <cellStyle name="Normal 2 2 2 2 6 2 3 2" xfId="12879"/>
    <cellStyle name="Normal 2 2 2 2 6 2 3 2 2" xfId="17554"/>
    <cellStyle name="Normal 2 2 2 2 6 2 3 3" xfId="17553"/>
    <cellStyle name="Normal 2 2 2 2 6 2 3 4" xfId="38964"/>
    <cellStyle name="Normal 2 2 2 2 6 2 3 5" xfId="46079"/>
    <cellStyle name="Normal 2 2 2 2 6 2 3 6" xfId="53194"/>
    <cellStyle name="Normal 2 2 2 2 6 2 3 7" xfId="60309"/>
    <cellStyle name="Normal 2 2 2 2 6 2 4" xfId="8141"/>
    <cellStyle name="Normal 2 2 2 2 6 2 4 2" xfId="17555"/>
    <cellStyle name="Normal 2 2 2 2 6 2 5" xfId="15256"/>
    <cellStyle name="Normal 2 2 2 2 6 2 5 2" xfId="17556"/>
    <cellStyle name="Normal 2 2 2 2 6 2 6" xfId="17550"/>
    <cellStyle name="Normal 2 2 2 2 6 2 7" xfId="34225"/>
    <cellStyle name="Normal 2 2 2 2 6 2 8" xfId="41341"/>
    <cellStyle name="Normal 2 2 2 2 6 2 9" xfId="48456"/>
    <cellStyle name="Normal 2 2 2 2 6 3" xfId="1815"/>
    <cellStyle name="Normal 2 2 2 2 6 3 10" xfId="56360"/>
    <cellStyle name="Normal 2 2 2 2 6 3 2" xfId="4182"/>
    <cellStyle name="Normal 2 2 2 2 6 3 2 2" xfId="11297"/>
    <cellStyle name="Normal 2 2 2 2 6 3 2 2 2" xfId="17559"/>
    <cellStyle name="Normal 2 2 2 2 6 3 2 3" xfId="17558"/>
    <cellStyle name="Normal 2 2 2 2 6 3 2 4" xfId="37382"/>
    <cellStyle name="Normal 2 2 2 2 6 3 2 5" xfId="44497"/>
    <cellStyle name="Normal 2 2 2 2 6 3 2 6" xfId="51612"/>
    <cellStyle name="Normal 2 2 2 2 6 3 2 7" xfId="58727"/>
    <cellStyle name="Normal 2 2 2 2 6 3 3" xfId="6553"/>
    <cellStyle name="Normal 2 2 2 2 6 3 3 2" xfId="13668"/>
    <cellStyle name="Normal 2 2 2 2 6 3 3 2 2" xfId="17561"/>
    <cellStyle name="Normal 2 2 2 2 6 3 3 3" xfId="17560"/>
    <cellStyle name="Normal 2 2 2 2 6 3 3 4" xfId="39753"/>
    <cellStyle name="Normal 2 2 2 2 6 3 3 5" xfId="46868"/>
    <cellStyle name="Normal 2 2 2 2 6 3 3 6" xfId="53983"/>
    <cellStyle name="Normal 2 2 2 2 6 3 3 7" xfId="61098"/>
    <cellStyle name="Normal 2 2 2 2 6 3 4" xfId="8930"/>
    <cellStyle name="Normal 2 2 2 2 6 3 4 2" xfId="17562"/>
    <cellStyle name="Normal 2 2 2 2 6 3 5" xfId="16045"/>
    <cellStyle name="Normal 2 2 2 2 6 3 5 2" xfId="17563"/>
    <cellStyle name="Normal 2 2 2 2 6 3 6" xfId="17557"/>
    <cellStyle name="Normal 2 2 2 2 6 3 7" xfId="35014"/>
    <cellStyle name="Normal 2 2 2 2 6 3 8" xfId="42130"/>
    <cellStyle name="Normal 2 2 2 2 6 3 9" xfId="49245"/>
    <cellStyle name="Normal 2 2 2 2 6 4" xfId="2594"/>
    <cellStyle name="Normal 2 2 2 2 6 4 2" xfId="9709"/>
    <cellStyle name="Normal 2 2 2 2 6 4 2 2" xfId="17565"/>
    <cellStyle name="Normal 2 2 2 2 6 4 3" xfId="17564"/>
    <cellStyle name="Normal 2 2 2 2 6 4 4" xfId="35794"/>
    <cellStyle name="Normal 2 2 2 2 6 4 5" xfId="42909"/>
    <cellStyle name="Normal 2 2 2 2 6 4 6" xfId="50024"/>
    <cellStyle name="Normal 2 2 2 2 6 4 7" xfId="57139"/>
    <cellStyle name="Normal 2 2 2 2 6 5" xfId="4965"/>
    <cellStyle name="Normal 2 2 2 2 6 5 2" xfId="12080"/>
    <cellStyle name="Normal 2 2 2 2 6 5 2 2" xfId="17567"/>
    <cellStyle name="Normal 2 2 2 2 6 5 3" xfId="17566"/>
    <cellStyle name="Normal 2 2 2 2 6 5 4" xfId="38165"/>
    <cellStyle name="Normal 2 2 2 2 6 5 5" xfId="45280"/>
    <cellStyle name="Normal 2 2 2 2 6 5 6" xfId="52395"/>
    <cellStyle name="Normal 2 2 2 2 6 5 7" xfId="59510"/>
    <cellStyle name="Normal 2 2 2 2 6 6" xfId="7342"/>
    <cellStyle name="Normal 2 2 2 2 6 6 2" xfId="17568"/>
    <cellStyle name="Normal 2 2 2 2 6 7" xfId="14457"/>
    <cellStyle name="Normal 2 2 2 2 6 7 2" xfId="17569"/>
    <cellStyle name="Normal 2 2 2 2 6 8" xfId="17549"/>
    <cellStyle name="Normal 2 2 2 2 6 9" xfId="33426"/>
    <cellStyle name="Normal 2 2 2 2 7" xfId="419"/>
    <cellStyle name="Normal 2 2 2 2 7 10" xfId="40737"/>
    <cellStyle name="Normal 2 2 2 2 7 11" xfId="47852"/>
    <cellStyle name="Normal 2 2 2 2 7 12" xfId="54967"/>
    <cellStyle name="Normal 2 2 2 2 7 2" xfId="1220"/>
    <cellStyle name="Normal 2 2 2 2 7 2 10" xfId="55766"/>
    <cellStyle name="Normal 2 2 2 2 7 2 2" xfId="3588"/>
    <cellStyle name="Normal 2 2 2 2 7 2 2 2" xfId="10703"/>
    <cellStyle name="Normal 2 2 2 2 7 2 2 2 2" xfId="17573"/>
    <cellStyle name="Normal 2 2 2 2 7 2 2 3" xfId="17572"/>
    <cellStyle name="Normal 2 2 2 2 7 2 2 4" xfId="36788"/>
    <cellStyle name="Normal 2 2 2 2 7 2 2 5" xfId="43903"/>
    <cellStyle name="Normal 2 2 2 2 7 2 2 6" xfId="51018"/>
    <cellStyle name="Normal 2 2 2 2 7 2 2 7" xfId="58133"/>
    <cellStyle name="Normal 2 2 2 2 7 2 3" xfId="5959"/>
    <cellStyle name="Normal 2 2 2 2 7 2 3 2" xfId="13074"/>
    <cellStyle name="Normal 2 2 2 2 7 2 3 2 2" xfId="17575"/>
    <cellStyle name="Normal 2 2 2 2 7 2 3 3" xfId="17574"/>
    <cellStyle name="Normal 2 2 2 2 7 2 3 4" xfId="39159"/>
    <cellStyle name="Normal 2 2 2 2 7 2 3 5" xfId="46274"/>
    <cellStyle name="Normal 2 2 2 2 7 2 3 6" xfId="53389"/>
    <cellStyle name="Normal 2 2 2 2 7 2 3 7" xfId="60504"/>
    <cellStyle name="Normal 2 2 2 2 7 2 4" xfId="8336"/>
    <cellStyle name="Normal 2 2 2 2 7 2 4 2" xfId="17576"/>
    <cellStyle name="Normal 2 2 2 2 7 2 5" xfId="15451"/>
    <cellStyle name="Normal 2 2 2 2 7 2 5 2" xfId="17577"/>
    <cellStyle name="Normal 2 2 2 2 7 2 6" xfId="17571"/>
    <cellStyle name="Normal 2 2 2 2 7 2 7" xfId="34420"/>
    <cellStyle name="Normal 2 2 2 2 7 2 8" xfId="41536"/>
    <cellStyle name="Normal 2 2 2 2 7 2 9" xfId="48651"/>
    <cellStyle name="Normal 2 2 2 2 7 3" xfId="2010"/>
    <cellStyle name="Normal 2 2 2 2 7 3 10" xfId="56555"/>
    <cellStyle name="Normal 2 2 2 2 7 3 2" xfId="4377"/>
    <cellStyle name="Normal 2 2 2 2 7 3 2 2" xfId="11492"/>
    <cellStyle name="Normal 2 2 2 2 7 3 2 2 2" xfId="17580"/>
    <cellStyle name="Normal 2 2 2 2 7 3 2 3" xfId="17579"/>
    <cellStyle name="Normal 2 2 2 2 7 3 2 4" xfId="37577"/>
    <cellStyle name="Normal 2 2 2 2 7 3 2 5" xfId="44692"/>
    <cellStyle name="Normal 2 2 2 2 7 3 2 6" xfId="51807"/>
    <cellStyle name="Normal 2 2 2 2 7 3 2 7" xfId="58922"/>
    <cellStyle name="Normal 2 2 2 2 7 3 3" xfId="6748"/>
    <cellStyle name="Normal 2 2 2 2 7 3 3 2" xfId="13863"/>
    <cellStyle name="Normal 2 2 2 2 7 3 3 2 2" xfId="17582"/>
    <cellStyle name="Normal 2 2 2 2 7 3 3 3" xfId="17581"/>
    <cellStyle name="Normal 2 2 2 2 7 3 3 4" xfId="39948"/>
    <cellStyle name="Normal 2 2 2 2 7 3 3 5" xfId="47063"/>
    <cellStyle name="Normal 2 2 2 2 7 3 3 6" xfId="54178"/>
    <cellStyle name="Normal 2 2 2 2 7 3 3 7" xfId="61293"/>
    <cellStyle name="Normal 2 2 2 2 7 3 4" xfId="9125"/>
    <cellStyle name="Normal 2 2 2 2 7 3 4 2" xfId="17583"/>
    <cellStyle name="Normal 2 2 2 2 7 3 5" xfId="16240"/>
    <cellStyle name="Normal 2 2 2 2 7 3 5 2" xfId="17584"/>
    <cellStyle name="Normal 2 2 2 2 7 3 6" xfId="17578"/>
    <cellStyle name="Normal 2 2 2 2 7 3 7" xfId="35209"/>
    <cellStyle name="Normal 2 2 2 2 7 3 8" xfId="42325"/>
    <cellStyle name="Normal 2 2 2 2 7 3 9" xfId="49440"/>
    <cellStyle name="Normal 2 2 2 2 7 4" xfId="2789"/>
    <cellStyle name="Normal 2 2 2 2 7 4 2" xfId="9904"/>
    <cellStyle name="Normal 2 2 2 2 7 4 2 2" xfId="17586"/>
    <cellStyle name="Normal 2 2 2 2 7 4 3" xfId="17585"/>
    <cellStyle name="Normal 2 2 2 2 7 4 4" xfId="35989"/>
    <cellStyle name="Normal 2 2 2 2 7 4 5" xfId="43104"/>
    <cellStyle name="Normal 2 2 2 2 7 4 6" xfId="50219"/>
    <cellStyle name="Normal 2 2 2 2 7 4 7" xfId="57334"/>
    <cellStyle name="Normal 2 2 2 2 7 5" xfId="5160"/>
    <cellStyle name="Normal 2 2 2 2 7 5 2" xfId="12275"/>
    <cellStyle name="Normal 2 2 2 2 7 5 2 2" xfId="17588"/>
    <cellStyle name="Normal 2 2 2 2 7 5 3" xfId="17587"/>
    <cellStyle name="Normal 2 2 2 2 7 5 4" xfId="38360"/>
    <cellStyle name="Normal 2 2 2 2 7 5 5" xfId="45475"/>
    <cellStyle name="Normal 2 2 2 2 7 5 6" xfId="52590"/>
    <cellStyle name="Normal 2 2 2 2 7 5 7" xfId="59705"/>
    <cellStyle name="Normal 2 2 2 2 7 6" xfId="7537"/>
    <cellStyle name="Normal 2 2 2 2 7 6 2" xfId="17589"/>
    <cellStyle name="Normal 2 2 2 2 7 7" xfId="14652"/>
    <cellStyle name="Normal 2 2 2 2 7 7 2" xfId="17590"/>
    <cellStyle name="Normal 2 2 2 2 7 8" xfId="17570"/>
    <cellStyle name="Normal 2 2 2 2 7 9" xfId="33621"/>
    <cellStyle name="Normal 2 2 2 2 8" xfId="603"/>
    <cellStyle name="Normal 2 2 2 2 8 10" xfId="40921"/>
    <cellStyle name="Normal 2 2 2 2 8 11" xfId="48036"/>
    <cellStyle name="Normal 2 2 2 2 8 12" xfId="55151"/>
    <cellStyle name="Normal 2 2 2 2 8 2" xfId="1404"/>
    <cellStyle name="Normal 2 2 2 2 8 2 10" xfId="55950"/>
    <cellStyle name="Normal 2 2 2 2 8 2 2" xfId="3772"/>
    <cellStyle name="Normal 2 2 2 2 8 2 2 2" xfId="10887"/>
    <cellStyle name="Normal 2 2 2 2 8 2 2 2 2" xfId="17594"/>
    <cellStyle name="Normal 2 2 2 2 8 2 2 3" xfId="17593"/>
    <cellStyle name="Normal 2 2 2 2 8 2 2 4" xfId="36972"/>
    <cellStyle name="Normal 2 2 2 2 8 2 2 5" xfId="44087"/>
    <cellStyle name="Normal 2 2 2 2 8 2 2 6" xfId="51202"/>
    <cellStyle name="Normal 2 2 2 2 8 2 2 7" xfId="58317"/>
    <cellStyle name="Normal 2 2 2 2 8 2 3" xfId="6143"/>
    <cellStyle name="Normal 2 2 2 2 8 2 3 2" xfId="13258"/>
    <cellStyle name="Normal 2 2 2 2 8 2 3 2 2" xfId="17596"/>
    <cellStyle name="Normal 2 2 2 2 8 2 3 3" xfId="17595"/>
    <cellStyle name="Normal 2 2 2 2 8 2 3 4" xfId="39343"/>
    <cellStyle name="Normal 2 2 2 2 8 2 3 5" xfId="46458"/>
    <cellStyle name="Normal 2 2 2 2 8 2 3 6" xfId="53573"/>
    <cellStyle name="Normal 2 2 2 2 8 2 3 7" xfId="60688"/>
    <cellStyle name="Normal 2 2 2 2 8 2 4" xfId="8520"/>
    <cellStyle name="Normal 2 2 2 2 8 2 4 2" xfId="17597"/>
    <cellStyle name="Normal 2 2 2 2 8 2 5" xfId="15635"/>
    <cellStyle name="Normal 2 2 2 2 8 2 5 2" xfId="17598"/>
    <cellStyle name="Normal 2 2 2 2 8 2 6" xfId="17592"/>
    <cellStyle name="Normal 2 2 2 2 8 2 7" xfId="34604"/>
    <cellStyle name="Normal 2 2 2 2 8 2 8" xfId="41720"/>
    <cellStyle name="Normal 2 2 2 2 8 2 9" xfId="48835"/>
    <cellStyle name="Normal 2 2 2 2 8 3" xfId="2194"/>
    <cellStyle name="Normal 2 2 2 2 8 3 10" xfId="56739"/>
    <cellStyle name="Normal 2 2 2 2 8 3 2" xfId="4561"/>
    <cellStyle name="Normal 2 2 2 2 8 3 2 2" xfId="11676"/>
    <cellStyle name="Normal 2 2 2 2 8 3 2 2 2" xfId="17601"/>
    <cellStyle name="Normal 2 2 2 2 8 3 2 3" xfId="17600"/>
    <cellStyle name="Normal 2 2 2 2 8 3 2 4" xfId="37761"/>
    <cellStyle name="Normal 2 2 2 2 8 3 2 5" xfId="44876"/>
    <cellStyle name="Normal 2 2 2 2 8 3 2 6" xfId="51991"/>
    <cellStyle name="Normal 2 2 2 2 8 3 2 7" xfId="59106"/>
    <cellStyle name="Normal 2 2 2 2 8 3 3" xfId="6932"/>
    <cellStyle name="Normal 2 2 2 2 8 3 3 2" xfId="14047"/>
    <cellStyle name="Normal 2 2 2 2 8 3 3 2 2" xfId="17603"/>
    <cellStyle name="Normal 2 2 2 2 8 3 3 3" xfId="17602"/>
    <cellStyle name="Normal 2 2 2 2 8 3 3 4" xfId="40132"/>
    <cellStyle name="Normal 2 2 2 2 8 3 3 5" xfId="47247"/>
    <cellStyle name="Normal 2 2 2 2 8 3 3 6" xfId="54362"/>
    <cellStyle name="Normal 2 2 2 2 8 3 3 7" xfId="61477"/>
    <cellStyle name="Normal 2 2 2 2 8 3 4" xfId="9309"/>
    <cellStyle name="Normal 2 2 2 2 8 3 4 2" xfId="17604"/>
    <cellStyle name="Normal 2 2 2 2 8 3 5" xfId="16424"/>
    <cellStyle name="Normal 2 2 2 2 8 3 5 2" xfId="17605"/>
    <cellStyle name="Normal 2 2 2 2 8 3 6" xfId="17599"/>
    <cellStyle name="Normal 2 2 2 2 8 3 7" xfId="35393"/>
    <cellStyle name="Normal 2 2 2 2 8 3 8" xfId="42509"/>
    <cellStyle name="Normal 2 2 2 2 8 3 9" xfId="49624"/>
    <cellStyle name="Normal 2 2 2 2 8 4" xfId="2973"/>
    <cellStyle name="Normal 2 2 2 2 8 4 2" xfId="10088"/>
    <cellStyle name="Normal 2 2 2 2 8 4 2 2" xfId="17607"/>
    <cellStyle name="Normal 2 2 2 2 8 4 3" xfId="17606"/>
    <cellStyle name="Normal 2 2 2 2 8 4 4" xfId="36173"/>
    <cellStyle name="Normal 2 2 2 2 8 4 5" xfId="43288"/>
    <cellStyle name="Normal 2 2 2 2 8 4 6" xfId="50403"/>
    <cellStyle name="Normal 2 2 2 2 8 4 7" xfId="57518"/>
    <cellStyle name="Normal 2 2 2 2 8 5" xfId="5344"/>
    <cellStyle name="Normal 2 2 2 2 8 5 2" xfId="12459"/>
    <cellStyle name="Normal 2 2 2 2 8 5 2 2" xfId="17609"/>
    <cellStyle name="Normal 2 2 2 2 8 5 3" xfId="17608"/>
    <cellStyle name="Normal 2 2 2 2 8 5 4" xfId="38544"/>
    <cellStyle name="Normal 2 2 2 2 8 5 5" xfId="45659"/>
    <cellStyle name="Normal 2 2 2 2 8 5 6" xfId="52774"/>
    <cellStyle name="Normal 2 2 2 2 8 5 7" xfId="59889"/>
    <cellStyle name="Normal 2 2 2 2 8 6" xfId="7721"/>
    <cellStyle name="Normal 2 2 2 2 8 6 2" xfId="17610"/>
    <cellStyle name="Normal 2 2 2 2 8 7" xfId="14836"/>
    <cellStyle name="Normal 2 2 2 2 8 7 2" xfId="17611"/>
    <cellStyle name="Normal 2 2 2 2 8 8" xfId="17591"/>
    <cellStyle name="Normal 2 2 2 2 8 9" xfId="33805"/>
    <cellStyle name="Normal 2 2 2 2 9" xfId="830"/>
    <cellStyle name="Normal 2 2 2 2 9 10" xfId="55376"/>
    <cellStyle name="Normal 2 2 2 2 9 2" xfId="3198"/>
    <cellStyle name="Normal 2 2 2 2 9 2 2" xfId="10313"/>
    <cellStyle name="Normal 2 2 2 2 9 2 2 2" xfId="17614"/>
    <cellStyle name="Normal 2 2 2 2 9 2 3" xfId="17613"/>
    <cellStyle name="Normal 2 2 2 2 9 2 4" xfId="36398"/>
    <cellStyle name="Normal 2 2 2 2 9 2 5" xfId="43513"/>
    <cellStyle name="Normal 2 2 2 2 9 2 6" xfId="50628"/>
    <cellStyle name="Normal 2 2 2 2 9 2 7" xfId="57743"/>
    <cellStyle name="Normal 2 2 2 2 9 3" xfId="5569"/>
    <cellStyle name="Normal 2 2 2 2 9 3 2" xfId="12684"/>
    <cellStyle name="Normal 2 2 2 2 9 3 2 2" xfId="17616"/>
    <cellStyle name="Normal 2 2 2 2 9 3 3" xfId="17615"/>
    <cellStyle name="Normal 2 2 2 2 9 3 4" xfId="38769"/>
    <cellStyle name="Normal 2 2 2 2 9 3 5" xfId="45884"/>
    <cellStyle name="Normal 2 2 2 2 9 3 6" xfId="52999"/>
    <cellStyle name="Normal 2 2 2 2 9 3 7" xfId="60114"/>
    <cellStyle name="Normal 2 2 2 2 9 4" xfId="7946"/>
    <cellStyle name="Normal 2 2 2 2 9 4 2" xfId="17617"/>
    <cellStyle name="Normal 2 2 2 2 9 5" xfId="15061"/>
    <cellStyle name="Normal 2 2 2 2 9 5 2" xfId="17618"/>
    <cellStyle name="Normal 2 2 2 2 9 6" xfId="17612"/>
    <cellStyle name="Normal 2 2 2 2 9 7" xfId="34030"/>
    <cellStyle name="Normal 2 2 2 2 9 8" xfId="41146"/>
    <cellStyle name="Normal 2 2 2 2 9 9" xfId="48261"/>
    <cellStyle name="Normal 2 2 2 20" xfId="40339"/>
    <cellStyle name="Normal 2 2 2 21" xfId="47454"/>
    <cellStyle name="Normal 2 2 2 22" xfId="54569"/>
    <cellStyle name="Normal 2 2 2 3" xfId="34"/>
    <cellStyle name="Normal 2 2 2 3 10" xfId="4786"/>
    <cellStyle name="Normal 2 2 2 3 10 2" xfId="11901"/>
    <cellStyle name="Normal 2 2 2 3 10 2 2" xfId="17621"/>
    <cellStyle name="Normal 2 2 2 3 10 3" xfId="17620"/>
    <cellStyle name="Normal 2 2 2 3 10 4" xfId="37986"/>
    <cellStyle name="Normal 2 2 2 3 10 5" xfId="45101"/>
    <cellStyle name="Normal 2 2 2 3 10 6" xfId="52216"/>
    <cellStyle name="Normal 2 2 2 3 10 7" xfId="59331"/>
    <cellStyle name="Normal 2 2 2 3 11" xfId="7163"/>
    <cellStyle name="Normal 2 2 2 3 11 2" xfId="17622"/>
    <cellStyle name="Normal 2 2 2 3 12" xfId="14278"/>
    <cellStyle name="Normal 2 2 2 3 12 2" xfId="17623"/>
    <cellStyle name="Normal 2 2 2 3 13" xfId="17619"/>
    <cellStyle name="Normal 2 2 2 3 14" xfId="33247"/>
    <cellStyle name="Normal 2 2 2 3 15" xfId="40363"/>
    <cellStyle name="Normal 2 2 2 3 16" xfId="47478"/>
    <cellStyle name="Normal 2 2 2 3 17" xfId="54593"/>
    <cellStyle name="Normal 2 2 2 3 2" xfId="62"/>
    <cellStyle name="Normal 2 2 2 3 2 10" xfId="14302"/>
    <cellStyle name="Normal 2 2 2 3 2 10 2" xfId="17625"/>
    <cellStyle name="Normal 2 2 2 3 2 11" xfId="17624"/>
    <cellStyle name="Normal 2 2 2 3 2 12" xfId="33271"/>
    <cellStyle name="Normal 2 2 2 3 2 13" xfId="40387"/>
    <cellStyle name="Normal 2 2 2 3 2 14" xfId="47502"/>
    <cellStyle name="Normal 2 2 2 3 2 15" xfId="54617"/>
    <cellStyle name="Normal 2 2 2 3 2 2" xfId="264"/>
    <cellStyle name="Normal 2 2 2 3 2 2 10" xfId="40582"/>
    <cellStyle name="Normal 2 2 2 3 2 2 11" xfId="47697"/>
    <cellStyle name="Normal 2 2 2 3 2 2 12" xfId="54812"/>
    <cellStyle name="Normal 2 2 2 3 2 2 2" xfId="1065"/>
    <cellStyle name="Normal 2 2 2 3 2 2 2 10" xfId="55611"/>
    <cellStyle name="Normal 2 2 2 3 2 2 2 2" xfId="3433"/>
    <cellStyle name="Normal 2 2 2 3 2 2 2 2 2" xfId="10548"/>
    <cellStyle name="Normal 2 2 2 3 2 2 2 2 2 2" xfId="17629"/>
    <cellStyle name="Normal 2 2 2 3 2 2 2 2 3" xfId="17628"/>
    <cellStyle name="Normal 2 2 2 3 2 2 2 2 4" xfId="36633"/>
    <cellStyle name="Normal 2 2 2 3 2 2 2 2 5" xfId="43748"/>
    <cellStyle name="Normal 2 2 2 3 2 2 2 2 6" xfId="50863"/>
    <cellStyle name="Normal 2 2 2 3 2 2 2 2 7" xfId="57978"/>
    <cellStyle name="Normal 2 2 2 3 2 2 2 3" xfId="5804"/>
    <cellStyle name="Normal 2 2 2 3 2 2 2 3 2" xfId="12919"/>
    <cellStyle name="Normal 2 2 2 3 2 2 2 3 2 2" xfId="17631"/>
    <cellStyle name="Normal 2 2 2 3 2 2 2 3 3" xfId="17630"/>
    <cellStyle name="Normal 2 2 2 3 2 2 2 3 4" xfId="39004"/>
    <cellStyle name="Normal 2 2 2 3 2 2 2 3 5" xfId="46119"/>
    <cellStyle name="Normal 2 2 2 3 2 2 2 3 6" xfId="53234"/>
    <cellStyle name="Normal 2 2 2 3 2 2 2 3 7" xfId="60349"/>
    <cellStyle name="Normal 2 2 2 3 2 2 2 4" xfId="8181"/>
    <cellStyle name="Normal 2 2 2 3 2 2 2 4 2" xfId="17632"/>
    <cellStyle name="Normal 2 2 2 3 2 2 2 5" xfId="15296"/>
    <cellStyle name="Normal 2 2 2 3 2 2 2 5 2" xfId="17633"/>
    <cellStyle name="Normal 2 2 2 3 2 2 2 6" xfId="17627"/>
    <cellStyle name="Normal 2 2 2 3 2 2 2 7" xfId="34265"/>
    <cellStyle name="Normal 2 2 2 3 2 2 2 8" xfId="41381"/>
    <cellStyle name="Normal 2 2 2 3 2 2 2 9" xfId="48496"/>
    <cellStyle name="Normal 2 2 2 3 2 2 3" xfId="1855"/>
    <cellStyle name="Normal 2 2 2 3 2 2 3 10" xfId="56400"/>
    <cellStyle name="Normal 2 2 2 3 2 2 3 2" xfId="4222"/>
    <cellStyle name="Normal 2 2 2 3 2 2 3 2 2" xfId="11337"/>
    <cellStyle name="Normal 2 2 2 3 2 2 3 2 2 2" xfId="17636"/>
    <cellStyle name="Normal 2 2 2 3 2 2 3 2 3" xfId="17635"/>
    <cellStyle name="Normal 2 2 2 3 2 2 3 2 4" xfId="37422"/>
    <cellStyle name="Normal 2 2 2 3 2 2 3 2 5" xfId="44537"/>
    <cellStyle name="Normal 2 2 2 3 2 2 3 2 6" xfId="51652"/>
    <cellStyle name="Normal 2 2 2 3 2 2 3 2 7" xfId="58767"/>
    <cellStyle name="Normal 2 2 2 3 2 2 3 3" xfId="6593"/>
    <cellStyle name="Normal 2 2 2 3 2 2 3 3 2" xfId="13708"/>
    <cellStyle name="Normal 2 2 2 3 2 2 3 3 2 2" xfId="17638"/>
    <cellStyle name="Normal 2 2 2 3 2 2 3 3 3" xfId="17637"/>
    <cellStyle name="Normal 2 2 2 3 2 2 3 3 4" xfId="39793"/>
    <cellStyle name="Normal 2 2 2 3 2 2 3 3 5" xfId="46908"/>
    <cellStyle name="Normal 2 2 2 3 2 2 3 3 6" xfId="54023"/>
    <cellStyle name="Normal 2 2 2 3 2 2 3 3 7" xfId="61138"/>
    <cellStyle name="Normal 2 2 2 3 2 2 3 4" xfId="8970"/>
    <cellStyle name="Normal 2 2 2 3 2 2 3 4 2" xfId="17639"/>
    <cellStyle name="Normal 2 2 2 3 2 2 3 5" xfId="16085"/>
    <cellStyle name="Normal 2 2 2 3 2 2 3 5 2" xfId="17640"/>
    <cellStyle name="Normal 2 2 2 3 2 2 3 6" xfId="17634"/>
    <cellStyle name="Normal 2 2 2 3 2 2 3 7" xfId="35054"/>
    <cellStyle name="Normal 2 2 2 3 2 2 3 8" xfId="42170"/>
    <cellStyle name="Normal 2 2 2 3 2 2 3 9" xfId="49285"/>
    <cellStyle name="Normal 2 2 2 3 2 2 4" xfId="2634"/>
    <cellStyle name="Normal 2 2 2 3 2 2 4 2" xfId="9749"/>
    <cellStyle name="Normal 2 2 2 3 2 2 4 2 2" xfId="17642"/>
    <cellStyle name="Normal 2 2 2 3 2 2 4 3" xfId="17641"/>
    <cellStyle name="Normal 2 2 2 3 2 2 4 4" xfId="35834"/>
    <cellStyle name="Normal 2 2 2 3 2 2 4 5" xfId="42949"/>
    <cellStyle name="Normal 2 2 2 3 2 2 4 6" xfId="50064"/>
    <cellStyle name="Normal 2 2 2 3 2 2 4 7" xfId="57179"/>
    <cellStyle name="Normal 2 2 2 3 2 2 5" xfId="5005"/>
    <cellStyle name="Normal 2 2 2 3 2 2 5 2" xfId="12120"/>
    <cellStyle name="Normal 2 2 2 3 2 2 5 2 2" xfId="17644"/>
    <cellStyle name="Normal 2 2 2 3 2 2 5 3" xfId="17643"/>
    <cellStyle name="Normal 2 2 2 3 2 2 5 4" xfId="38205"/>
    <cellStyle name="Normal 2 2 2 3 2 2 5 5" xfId="45320"/>
    <cellStyle name="Normal 2 2 2 3 2 2 5 6" xfId="52435"/>
    <cellStyle name="Normal 2 2 2 3 2 2 5 7" xfId="59550"/>
    <cellStyle name="Normal 2 2 2 3 2 2 6" xfId="7382"/>
    <cellStyle name="Normal 2 2 2 3 2 2 6 2" xfId="17645"/>
    <cellStyle name="Normal 2 2 2 3 2 2 7" xfId="14497"/>
    <cellStyle name="Normal 2 2 2 3 2 2 7 2" xfId="17646"/>
    <cellStyle name="Normal 2 2 2 3 2 2 8" xfId="17626"/>
    <cellStyle name="Normal 2 2 2 3 2 2 9" xfId="33466"/>
    <cellStyle name="Normal 2 2 2 3 2 3" xfId="459"/>
    <cellStyle name="Normal 2 2 2 3 2 3 10" xfId="40777"/>
    <cellStyle name="Normal 2 2 2 3 2 3 11" xfId="47892"/>
    <cellStyle name="Normal 2 2 2 3 2 3 12" xfId="55007"/>
    <cellStyle name="Normal 2 2 2 3 2 3 2" xfId="1260"/>
    <cellStyle name="Normal 2 2 2 3 2 3 2 10" xfId="55806"/>
    <cellStyle name="Normal 2 2 2 3 2 3 2 2" xfId="3628"/>
    <cellStyle name="Normal 2 2 2 3 2 3 2 2 2" xfId="10743"/>
    <cellStyle name="Normal 2 2 2 3 2 3 2 2 2 2" xfId="17650"/>
    <cellStyle name="Normal 2 2 2 3 2 3 2 2 3" xfId="17649"/>
    <cellStyle name="Normal 2 2 2 3 2 3 2 2 4" xfId="36828"/>
    <cellStyle name="Normal 2 2 2 3 2 3 2 2 5" xfId="43943"/>
    <cellStyle name="Normal 2 2 2 3 2 3 2 2 6" xfId="51058"/>
    <cellStyle name="Normal 2 2 2 3 2 3 2 2 7" xfId="58173"/>
    <cellStyle name="Normal 2 2 2 3 2 3 2 3" xfId="5999"/>
    <cellStyle name="Normal 2 2 2 3 2 3 2 3 2" xfId="13114"/>
    <cellStyle name="Normal 2 2 2 3 2 3 2 3 2 2" xfId="17652"/>
    <cellStyle name="Normal 2 2 2 3 2 3 2 3 3" xfId="17651"/>
    <cellStyle name="Normal 2 2 2 3 2 3 2 3 4" xfId="39199"/>
    <cellStyle name="Normal 2 2 2 3 2 3 2 3 5" xfId="46314"/>
    <cellStyle name="Normal 2 2 2 3 2 3 2 3 6" xfId="53429"/>
    <cellStyle name="Normal 2 2 2 3 2 3 2 3 7" xfId="60544"/>
    <cellStyle name="Normal 2 2 2 3 2 3 2 4" xfId="8376"/>
    <cellStyle name="Normal 2 2 2 3 2 3 2 4 2" xfId="17653"/>
    <cellStyle name="Normal 2 2 2 3 2 3 2 5" xfId="15491"/>
    <cellStyle name="Normal 2 2 2 3 2 3 2 5 2" xfId="17654"/>
    <cellStyle name="Normal 2 2 2 3 2 3 2 6" xfId="17648"/>
    <cellStyle name="Normal 2 2 2 3 2 3 2 7" xfId="34460"/>
    <cellStyle name="Normal 2 2 2 3 2 3 2 8" xfId="41576"/>
    <cellStyle name="Normal 2 2 2 3 2 3 2 9" xfId="48691"/>
    <cellStyle name="Normal 2 2 2 3 2 3 3" xfId="2050"/>
    <cellStyle name="Normal 2 2 2 3 2 3 3 10" xfId="56595"/>
    <cellStyle name="Normal 2 2 2 3 2 3 3 2" xfId="4417"/>
    <cellStyle name="Normal 2 2 2 3 2 3 3 2 2" xfId="11532"/>
    <cellStyle name="Normal 2 2 2 3 2 3 3 2 2 2" xfId="17657"/>
    <cellStyle name="Normal 2 2 2 3 2 3 3 2 3" xfId="17656"/>
    <cellStyle name="Normal 2 2 2 3 2 3 3 2 4" xfId="37617"/>
    <cellStyle name="Normal 2 2 2 3 2 3 3 2 5" xfId="44732"/>
    <cellStyle name="Normal 2 2 2 3 2 3 3 2 6" xfId="51847"/>
    <cellStyle name="Normal 2 2 2 3 2 3 3 2 7" xfId="58962"/>
    <cellStyle name="Normal 2 2 2 3 2 3 3 3" xfId="6788"/>
    <cellStyle name="Normal 2 2 2 3 2 3 3 3 2" xfId="13903"/>
    <cellStyle name="Normal 2 2 2 3 2 3 3 3 2 2" xfId="17659"/>
    <cellStyle name="Normal 2 2 2 3 2 3 3 3 3" xfId="17658"/>
    <cellStyle name="Normal 2 2 2 3 2 3 3 3 4" xfId="39988"/>
    <cellStyle name="Normal 2 2 2 3 2 3 3 3 5" xfId="47103"/>
    <cellStyle name="Normal 2 2 2 3 2 3 3 3 6" xfId="54218"/>
    <cellStyle name="Normal 2 2 2 3 2 3 3 3 7" xfId="61333"/>
    <cellStyle name="Normal 2 2 2 3 2 3 3 4" xfId="9165"/>
    <cellStyle name="Normal 2 2 2 3 2 3 3 4 2" xfId="17660"/>
    <cellStyle name="Normal 2 2 2 3 2 3 3 5" xfId="16280"/>
    <cellStyle name="Normal 2 2 2 3 2 3 3 5 2" xfId="17661"/>
    <cellStyle name="Normal 2 2 2 3 2 3 3 6" xfId="17655"/>
    <cellStyle name="Normal 2 2 2 3 2 3 3 7" xfId="35249"/>
    <cellStyle name="Normal 2 2 2 3 2 3 3 8" xfId="42365"/>
    <cellStyle name="Normal 2 2 2 3 2 3 3 9" xfId="49480"/>
    <cellStyle name="Normal 2 2 2 3 2 3 4" xfId="2829"/>
    <cellStyle name="Normal 2 2 2 3 2 3 4 2" xfId="9944"/>
    <cellStyle name="Normal 2 2 2 3 2 3 4 2 2" xfId="17663"/>
    <cellStyle name="Normal 2 2 2 3 2 3 4 3" xfId="17662"/>
    <cellStyle name="Normal 2 2 2 3 2 3 4 4" xfId="36029"/>
    <cellStyle name="Normal 2 2 2 3 2 3 4 5" xfId="43144"/>
    <cellStyle name="Normal 2 2 2 3 2 3 4 6" xfId="50259"/>
    <cellStyle name="Normal 2 2 2 3 2 3 4 7" xfId="57374"/>
    <cellStyle name="Normal 2 2 2 3 2 3 5" xfId="5200"/>
    <cellStyle name="Normal 2 2 2 3 2 3 5 2" xfId="12315"/>
    <cellStyle name="Normal 2 2 2 3 2 3 5 2 2" xfId="17665"/>
    <cellStyle name="Normal 2 2 2 3 2 3 5 3" xfId="17664"/>
    <cellStyle name="Normal 2 2 2 3 2 3 5 4" xfId="38400"/>
    <cellStyle name="Normal 2 2 2 3 2 3 5 5" xfId="45515"/>
    <cellStyle name="Normal 2 2 2 3 2 3 5 6" xfId="52630"/>
    <cellStyle name="Normal 2 2 2 3 2 3 5 7" xfId="59745"/>
    <cellStyle name="Normal 2 2 2 3 2 3 6" xfId="7577"/>
    <cellStyle name="Normal 2 2 2 3 2 3 6 2" xfId="17666"/>
    <cellStyle name="Normal 2 2 2 3 2 3 7" xfId="14692"/>
    <cellStyle name="Normal 2 2 2 3 2 3 7 2" xfId="17667"/>
    <cellStyle name="Normal 2 2 2 3 2 3 8" xfId="17647"/>
    <cellStyle name="Normal 2 2 2 3 2 3 9" xfId="33661"/>
    <cellStyle name="Normal 2 2 2 3 2 4" xfId="612"/>
    <cellStyle name="Normal 2 2 2 3 2 4 10" xfId="40930"/>
    <cellStyle name="Normal 2 2 2 3 2 4 11" xfId="48045"/>
    <cellStyle name="Normal 2 2 2 3 2 4 12" xfId="55160"/>
    <cellStyle name="Normal 2 2 2 3 2 4 2" xfId="1413"/>
    <cellStyle name="Normal 2 2 2 3 2 4 2 10" xfId="55959"/>
    <cellStyle name="Normal 2 2 2 3 2 4 2 2" xfId="3781"/>
    <cellStyle name="Normal 2 2 2 3 2 4 2 2 2" xfId="10896"/>
    <cellStyle name="Normal 2 2 2 3 2 4 2 2 2 2" xfId="17671"/>
    <cellStyle name="Normal 2 2 2 3 2 4 2 2 3" xfId="17670"/>
    <cellStyle name="Normal 2 2 2 3 2 4 2 2 4" xfId="36981"/>
    <cellStyle name="Normal 2 2 2 3 2 4 2 2 5" xfId="44096"/>
    <cellStyle name="Normal 2 2 2 3 2 4 2 2 6" xfId="51211"/>
    <cellStyle name="Normal 2 2 2 3 2 4 2 2 7" xfId="58326"/>
    <cellStyle name="Normal 2 2 2 3 2 4 2 3" xfId="6152"/>
    <cellStyle name="Normal 2 2 2 3 2 4 2 3 2" xfId="13267"/>
    <cellStyle name="Normal 2 2 2 3 2 4 2 3 2 2" xfId="17673"/>
    <cellStyle name="Normal 2 2 2 3 2 4 2 3 3" xfId="17672"/>
    <cellStyle name="Normal 2 2 2 3 2 4 2 3 4" xfId="39352"/>
    <cellStyle name="Normal 2 2 2 3 2 4 2 3 5" xfId="46467"/>
    <cellStyle name="Normal 2 2 2 3 2 4 2 3 6" xfId="53582"/>
    <cellStyle name="Normal 2 2 2 3 2 4 2 3 7" xfId="60697"/>
    <cellStyle name="Normal 2 2 2 3 2 4 2 4" xfId="8529"/>
    <cellStyle name="Normal 2 2 2 3 2 4 2 4 2" xfId="17674"/>
    <cellStyle name="Normal 2 2 2 3 2 4 2 5" xfId="15644"/>
    <cellStyle name="Normal 2 2 2 3 2 4 2 5 2" xfId="17675"/>
    <cellStyle name="Normal 2 2 2 3 2 4 2 6" xfId="17669"/>
    <cellStyle name="Normal 2 2 2 3 2 4 2 7" xfId="34613"/>
    <cellStyle name="Normal 2 2 2 3 2 4 2 8" xfId="41729"/>
    <cellStyle name="Normal 2 2 2 3 2 4 2 9" xfId="48844"/>
    <cellStyle name="Normal 2 2 2 3 2 4 3" xfId="2203"/>
    <cellStyle name="Normal 2 2 2 3 2 4 3 10" xfId="56748"/>
    <cellStyle name="Normal 2 2 2 3 2 4 3 2" xfId="4570"/>
    <cellStyle name="Normal 2 2 2 3 2 4 3 2 2" xfId="11685"/>
    <cellStyle name="Normal 2 2 2 3 2 4 3 2 2 2" xfId="17678"/>
    <cellStyle name="Normal 2 2 2 3 2 4 3 2 3" xfId="17677"/>
    <cellStyle name="Normal 2 2 2 3 2 4 3 2 4" xfId="37770"/>
    <cellStyle name="Normal 2 2 2 3 2 4 3 2 5" xfId="44885"/>
    <cellStyle name="Normal 2 2 2 3 2 4 3 2 6" xfId="52000"/>
    <cellStyle name="Normal 2 2 2 3 2 4 3 2 7" xfId="59115"/>
    <cellStyle name="Normal 2 2 2 3 2 4 3 3" xfId="6941"/>
    <cellStyle name="Normal 2 2 2 3 2 4 3 3 2" xfId="14056"/>
    <cellStyle name="Normal 2 2 2 3 2 4 3 3 2 2" xfId="17680"/>
    <cellStyle name="Normal 2 2 2 3 2 4 3 3 3" xfId="17679"/>
    <cellStyle name="Normal 2 2 2 3 2 4 3 3 4" xfId="40141"/>
    <cellStyle name="Normal 2 2 2 3 2 4 3 3 5" xfId="47256"/>
    <cellStyle name="Normal 2 2 2 3 2 4 3 3 6" xfId="54371"/>
    <cellStyle name="Normal 2 2 2 3 2 4 3 3 7" xfId="61486"/>
    <cellStyle name="Normal 2 2 2 3 2 4 3 4" xfId="9318"/>
    <cellStyle name="Normal 2 2 2 3 2 4 3 4 2" xfId="17681"/>
    <cellStyle name="Normal 2 2 2 3 2 4 3 5" xfId="16433"/>
    <cellStyle name="Normal 2 2 2 3 2 4 3 5 2" xfId="17682"/>
    <cellStyle name="Normal 2 2 2 3 2 4 3 6" xfId="17676"/>
    <cellStyle name="Normal 2 2 2 3 2 4 3 7" xfId="35402"/>
    <cellStyle name="Normal 2 2 2 3 2 4 3 8" xfId="42518"/>
    <cellStyle name="Normal 2 2 2 3 2 4 3 9" xfId="49633"/>
    <cellStyle name="Normal 2 2 2 3 2 4 4" xfId="2982"/>
    <cellStyle name="Normal 2 2 2 3 2 4 4 2" xfId="10097"/>
    <cellStyle name="Normal 2 2 2 3 2 4 4 2 2" xfId="17684"/>
    <cellStyle name="Normal 2 2 2 3 2 4 4 3" xfId="17683"/>
    <cellStyle name="Normal 2 2 2 3 2 4 4 4" xfId="36182"/>
    <cellStyle name="Normal 2 2 2 3 2 4 4 5" xfId="43297"/>
    <cellStyle name="Normal 2 2 2 3 2 4 4 6" xfId="50412"/>
    <cellStyle name="Normal 2 2 2 3 2 4 4 7" xfId="57527"/>
    <cellStyle name="Normal 2 2 2 3 2 4 5" xfId="5353"/>
    <cellStyle name="Normal 2 2 2 3 2 4 5 2" xfId="12468"/>
    <cellStyle name="Normal 2 2 2 3 2 4 5 2 2" xfId="17686"/>
    <cellStyle name="Normal 2 2 2 3 2 4 5 3" xfId="17685"/>
    <cellStyle name="Normal 2 2 2 3 2 4 5 4" xfId="38553"/>
    <cellStyle name="Normal 2 2 2 3 2 4 5 5" xfId="45668"/>
    <cellStyle name="Normal 2 2 2 3 2 4 5 6" xfId="52783"/>
    <cellStyle name="Normal 2 2 2 3 2 4 5 7" xfId="59898"/>
    <cellStyle name="Normal 2 2 2 3 2 4 6" xfId="7730"/>
    <cellStyle name="Normal 2 2 2 3 2 4 6 2" xfId="17687"/>
    <cellStyle name="Normal 2 2 2 3 2 4 7" xfId="14845"/>
    <cellStyle name="Normal 2 2 2 3 2 4 7 2" xfId="17688"/>
    <cellStyle name="Normal 2 2 2 3 2 4 8" xfId="17668"/>
    <cellStyle name="Normal 2 2 2 3 2 4 9" xfId="33814"/>
    <cellStyle name="Normal 2 2 2 3 2 5" xfId="870"/>
    <cellStyle name="Normal 2 2 2 3 2 5 10" xfId="55416"/>
    <cellStyle name="Normal 2 2 2 3 2 5 2" xfId="3238"/>
    <cellStyle name="Normal 2 2 2 3 2 5 2 2" xfId="10353"/>
    <cellStyle name="Normal 2 2 2 3 2 5 2 2 2" xfId="17691"/>
    <cellStyle name="Normal 2 2 2 3 2 5 2 3" xfId="17690"/>
    <cellStyle name="Normal 2 2 2 3 2 5 2 4" xfId="36438"/>
    <cellStyle name="Normal 2 2 2 3 2 5 2 5" xfId="43553"/>
    <cellStyle name="Normal 2 2 2 3 2 5 2 6" xfId="50668"/>
    <cellStyle name="Normal 2 2 2 3 2 5 2 7" xfId="57783"/>
    <cellStyle name="Normal 2 2 2 3 2 5 3" xfId="5609"/>
    <cellStyle name="Normal 2 2 2 3 2 5 3 2" xfId="12724"/>
    <cellStyle name="Normal 2 2 2 3 2 5 3 2 2" xfId="17693"/>
    <cellStyle name="Normal 2 2 2 3 2 5 3 3" xfId="17692"/>
    <cellStyle name="Normal 2 2 2 3 2 5 3 4" xfId="38809"/>
    <cellStyle name="Normal 2 2 2 3 2 5 3 5" xfId="45924"/>
    <cellStyle name="Normal 2 2 2 3 2 5 3 6" xfId="53039"/>
    <cellStyle name="Normal 2 2 2 3 2 5 3 7" xfId="60154"/>
    <cellStyle name="Normal 2 2 2 3 2 5 4" xfId="7986"/>
    <cellStyle name="Normal 2 2 2 3 2 5 4 2" xfId="17694"/>
    <cellStyle name="Normal 2 2 2 3 2 5 5" xfId="15101"/>
    <cellStyle name="Normal 2 2 2 3 2 5 5 2" xfId="17695"/>
    <cellStyle name="Normal 2 2 2 3 2 5 6" xfId="17689"/>
    <cellStyle name="Normal 2 2 2 3 2 5 7" xfId="34070"/>
    <cellStyle name="Normal 2 2 2 3 2 5 8" xfId="41186"/>
    <cellStyle name="Normal 2 2 2 3 2 5 9" xfId="48301"/>
    <cellStyle name="Normal 2 2 2 3 2 6" xfId="1660"/>
    <cellStyle name="Normal 2 2 2 3 2 6 10" xfId="56205"/>
    <cellStyle name="Normal 2 2 2 3 2 6 2" xfId="4027"/>
    <cellStyle name="Normal 2 2 2 3 2 6 2 2" xfId="11142"/>
    <cellStyle name="Normal 2 2 2 3 2 6 2 2 2" xfId="17698"/>
    <cellStyle name="Normal 2 2 2 3 2 6 2 3" xfId="17697"/>
    <cellStyle name="Normal 2 2 2 3 2 6 2 4" xfId="37227"/>
    <cellStyle name="Normal 2 2 2 3 2 6 2 5" xfId="44342"/>
    <cellStyle name="Normal 2 2 2 3 2 6 2 6" xfId="51457"/>
    <cellStyle name="Normal 2 2 2 3 2 6 2 7" xfId="58572"/>
    <cellStyle name="Normal 2 2 2 3 2 6 3" xfId="6398"/>
    <cellStyle name="Normal 2 2 2 3 2 6 3 2" xfId="13513"/>
    <cellStyle name="Normal 2 2 2 3 2 6 3 2 2" xfId="17700"/>
    <cellStyle name="Normal 2 2 2 3 2 6 3 3" xfId="17699"/>
    <cellStyle name="Normal 2 2 2 3 2 6 3 4" xfId="39598"/>
    <cellStyle name="Normal 2 2 2 3 2 6 3 5" xfId="46713"/>
    <cellStyle name="Normal 2 2 2 3 2 6 3 6" xfId="53828"/>
    <cellStyle name="Normal 2 2 2 3 2 6 3 7" xfId="60943"/>
    <cellStyle name="Normal 2 2 2 3 2 6 4" xfId="8775"/>
    <cellStyle name="Normal 2 2 2 3 2 6 4 2" xfId="17701"/>
    <cellStyle name="Normal 2 2 2 3 2 6 5" xfId="15890"/>
    <cellStyle name="Normal 2 2 2 3 2 6 5 2" xfId="17702"/>
    <cellStyle name="Normal 2 2 2 3 2 6 6" xfId="17696"/>
    <cellStyle name="Normal 2 2 2 3 2 6 7" xfId="34859"/>
    <cellStyle name="Normal 2 2 2 3 2 6 8" xfId="41975"/>
    <cellStyle name="Normal 2 2 2 3 2 6 9" xfId="49090"/>
    <cellStyle name="Normal 2 2 2 3 2 7" xfId="2439"/>
    <cellStyle name="Normal 2 2 2 3 2 7 2" xfId="9554"/>
    <cellStyle name="Normal 2 2 2 3 2 7 2 2" xfId="17704"/>
    <cellStyle name="Normal 2 2 2 3 2 7 3" xfId="17703"/>
    <cellStyle name="Normal 2 2 2 3 2 7 4" xfId="35639"/>
    <cellStyle name="Normal 2 2 2 3 2 7 5" xfId="42754"/>
    <cellStyle name="Normal 2 2 2 3 2 7 6" xfId="49869"/>
    <cellStyle name="Normal 2 2 2 3 2 7 7" xfId="56984"/>
    <cellStyle name="Normal 2 2 2 3 2 8" xfId="4810"/>
    <cellStyle name="Normal 2 2 2 3 2 8 2" xfId="11925"/>
    <cellStyle name="Normal 2 2 2 3 2 8 2 2" xfId="17706"/>
    <cellStyle name="Normal 2 2 2 3 2 8 3" xfId="17705"/>
    <cellStyle name="Normal 2 2 2 3 2 8 4" xfId="38010"/>
    <cellStyle name="Normal 2 2 2 3 2 8 5" xfId="45125"/>
    <cellStyle name="Normal 2 2 2 3 2 8 6" xfId="52240"/>
    <cellStyle name="Normal 2 2 2 3 2 8 7" xfId="59355"/>
    <cellStyle name="Normal 2 2 2 3 2 9" xfId="7187"/>
    <cellStyle name="Normal 2 2 2 3 2 9 2" xfId="17707"/>
    <cellStyle name="Normal 2 2 2 3 3" xfId="129"/>
    <cellStyle name="Normal 2 2 2 3 3 10" xfId="14369"/>
    <cellStyle name="Normal 2 2 2 3 3 10 2" xfId="17709"/>
    <cellStyle name="Normal 2 2 2 3 3 11" xfId="17708"/>
    <cellStyle name="Normal 2 2 2 3 3 12" xfId="33338"/>
    <cellStyle name="Normal 2 2 2 3 3 13" xfId="40454"/>
    <cellStyle name="Normal 2 2 2 3 3 14" xfId="47569"/>
    <cellStyle name="Normal 2 2 2 3 3 15" xfId="54684"/>
    <cellStyle name="Normal 2 2 2 3 3 2" xfId="331"/>
    <cellStyle name="Normal 2 2 2 3 3 2 10" xfId="40649"/>
    <cellStyle name="Normal 2 2 2 3 3 2 11" xfId="47764"/>
    <cellStyle name="Normal 2 2 2 3 3 2 12" xfId="54879"/>
    <cellStyle name="Normal 2 2 2 3 3 2 2" xfId="1132"/>
    <cellStyle name="Normal 2 2 2 3 3 2 2 10" xfId="55678"/>
    <cellStyle name="Normal 2 2 2 3 3 2 2 2" xfId="3500"/>
    <cellStyle name="Normal 2 2 2 3 3 2 2 2 2" xfId="10615"/>
    <cellStyle name="Normal 2 2 2 3 3 2 2 2 2 2" xfId="17713"/>
    <cellStyle name="Normal 2 2 2 3 3 2 2 2 3" xfId="17712"/>
    <cellStyle name="Normal 2 2 2 3 3 2 2 2 4" xfId="36700"/>
    <cellStyle name="Normal 2 2 2 3 3 2 2 2 5" xfId="43815"/>
    <cellStyle name="Normal 2 2 2 3 3 2 2 2 6" xfId="50930"/>
    <cellStyle name="Normal 2 2 2 3 3 2 2 2 7" xfId="58045"/>
    <cellStyle name="Normal 2 2 2 3 3 2 2 3" xfId="5871"/>
    <cellStyle name="Normal 2 2 2 3 3 2 2 3 2" xfId="12986"/>
    <cellStyle name="Normal 2 2 2 3 3 2 2 3 2 2" xfId="17715"/>
    <cellStyle name="Normal 2 2 2 3 3 2 2 3 3" xfId="17714"/>
    <cellStyle name="Normal 2 2 2 3 3 2 2 3 4" xfId="39071"/>
    <cellStyle name="Normal 2 2 2 3 3 2 2 3 5" xfId="46186"/>
    <cellStyle name="Normal 2 2 2 3 3 2 2 3 6" xfId="53301"/>
    <cellStyle name="Normal 2 2 2 3 3 2 2 3 7" xfId="60416"/>
    <cellStyle name="Normal 2 2 2 3 3 2 2 4" xfId="8248"/>
    <cellStyle name="Normal 2 2 2 3 3 2 2 4 2" xfId="17716"/>
    <cellStyle name="Normal 2 2 2 3 3 2 2 5" xfId="15363"/>
    <cellStyle name="Normal 2 2 2 3 3 2 2 5 2" xfId="17717"/>
    <cellStyle name="Normal 2 2 2 3 3 2 2 6" xfId="17711"/>
    <cellStyle name="Normal 2 2 2 3 3 2 2 7" xfId="34332"/>
    <cellStyle name="Normal 2 2 2 3 3 2 2 8" xfId="41448"/>
    <cellStyle name="Normal 2 2 2 3 3 2 2 9" xfId="48563"/>
    <cellStyle name="Normal 2 2 2 3 3 2 3" xfId="1922"/>
    <cellStyle name="Normal 2 2 2 3 3 2 3 10" xfId="56467"/>
    <cellStyle name="Normal 2 2 2 3 3 2 3 2" xfId="4289"/>
    <cellStyle name="Normal 2 2 2 3 3 2 3 2 2" xfId="11404"/>
    <cellStyle name="Normal 2 2 2 3 3 2 3 2 2 2" xfId="17720"/>
    <cellStyle name="Normal 2 2 2 3 3 2 3 2 3" xfId="17719"/>
    <cellStyle name="Normal 2 2 2 3 3 2 3 2 4" xfId="37489"/>
    <cellStyle name="Normal 2 2 2 3 3 2 3 2 5" xfId="44604"/>
    <cellStyle name="Normal 2 2 2 3 3 2 3 2 6" xfId="51719"/>
    <cellStyle name="Normal 2 2 2 3 3 2 3 2 7" xfId="58834"/>
    <cellStyle name="Normal 2 2 2 3 3 2 3 3" xfId="6660"/>
    <cellStyle name="Normal 2 2 2 3 3 2 3 3 2" xfId="13775"/>
    <cellStyle name="Normal 2 2 2 3 3 2 3 3 2 2" xfId="17722"/>
    <cellStyle name="Normal 2 2 2 3 3 2 3 3 3" xfId="17721"/>
    <cellStyle name="Normal 2 2 2 3 3 2 3 3 4" xfId="39860"/>
    <cellStyle name="Normal 2 2 2 3 3 2 3 3 5" xfId="46975"/>
    <cellStyle name="Normal 2 2 2 3 3 2 3 3 6" xfId="54090"/>
    <cellStyle name="Normal 2 2 2 3 3 2 3 3 7" xfId="61205"/>
    <cellStyle name="Normal 2 2 2 3 3 2 3 4" xfId="9037"/>
    <cellStyle name="Normal 2 2 2 3 3 2 3 4 2" xfId="17723"/>
    <cellStyle name="Normal 2 2 2 3 3 2 3 5" xfId="16152"/>
    <cellStyle name="Normal 2 2 2 3 3 2 3 5 2" xfId="17724"/>
    <cellStyle name="Normal 2 2 2 3 3 2 3 6" xfId="17718"/>
    <cellStyle name="Normal 2 2 2 3 3 2 3 7" xfId="35121"/>
    <cellStyle name="Normal 2 2 2 3 3 2 3 8" xfId="42237"/>
    <cellStyle name="Normal 2 2 2 3 3 2 3 9" xfId="49352"/>
    <cellStyle name="Normal 2 2 2 3 3 2 4" xfId="2701"/>
    <cellStyle name="Normal 2 2 2 3 3 2 4 2" xfId="9816"/>
    <cellStyle name="Normal 2 2 2 3 3 2 4 2 2" xfId="17726"/>
    <cellStyle name="Normal 2 2 2 3 3 2 4 3" xfId="17725"/>
    <cellStyle name="Normal 2 2 2 3 3 2 4 4" xfId="35901"/>
    <cellStyle name="Normal 2 2 2 3 3 2 4 5" xfId="43016"/>
    <cellStyle name="Normal 2 2 2 3 3 2 4 6" xfId="50131"/>
    <cellStyle name="Normal 2 2 2 3 3 2 4 7" xfId="57246"/>
    <cellStyle name="Normal 2 2 2 3 3 2 5" xfId="5072"/>
    <cellStyle name="Normal 2 2 2 3 3 2 5 2" xfId="12187"/>
    <cellStyle name="Normal 2 2 2 3 3 2 5 2 2" xfId="17728"/>
    <cellStyle name="Normal 2 2 2 3 3 2 5 3" xfId="17727"/>
    <cellStyle name="Normal 2 2 2 3 3 2 5 4" xfId="38272"/>
    <cellStyle name="Normal 2 2 2 3 3 2 5 5" xfId="45387"/>
    <cellStyle name="Normal 2 2 2 3 3 2 5 6" xfId="52502"/>
    <cellStyle name="Normal 2 2 2 3 3 2 5 7" xfId="59617"/>
    <cellStyle name="Normal 2 2 2 3 3 2 6" xfId="7449"/>
    <cellStyle name="Normal 2 2 2 3 3 2 6 2" xfId="17729"/>
    <cellStyle name="Normal 2 2 2 3 3 2 7" xfId="14564"/>
    <cellStyle name="Normal 2 2 2 3 3 2 7 2" xfId="17730"/>
    <cellStyle name="Normal 2 2 2 3 3 2 8" xfId="17710"/>
    <cellStyle name="Normal 2 2 2 3 3 2 9" xfId="33533"/>
    <cellStyle name="Normal 2 2 2 3 3 3" xfId="526"/>
    <cellStyle name="Normal 2 2 2 3 3 3 10" xfId="40844"/>
    <cellStyle name="Normal 2 2 2 3 3 3 11" xfId="47959"/>
    <cellStyle name="Normal 2 2 2 3 3 3 12" xfId="55074"/>
    <cellStyle name="Normal 2 2 2 3 3 3 2" xfId="1327"/>
    <cellStyle name="Normal 2 2 2 3 3 3 2 10" xfId="55873"/>
    <cellStyle name="Normal 2 2 2 3 3 3 2 2" xfId="3695"/>
    <cellStyle name="Normal 2 2 2 3 3 3 2 2 2" xfId="10810"/>
    <cellStyle name="Normal 2 2 2 3 3 3 2 2 2 2" xfId="17734"/>
    <cellStyle name="Normal 2 2 2 3 3 3 2 2 3" xfId="17733"/>
    <cellStyle name="Normal 2 2 2 3 3 3 2 2 4" xfId="36895"/>
    <cellStyle name="Normal 2 2 2 3 3 3 2 2 5" xfId="44010"/>
    <cellStyle name="Normal 2 2 2 3 3 3 2 2 6" xfId="51125"/>
    <cellStyle name="Normal 2 2 2 3 3 3 2 2 7" xfId="58240"/>
    <cellStyle name="Normal 2 2 2 3 3 3 2 3" xfId="6066"/>
    <cellStyle name="Normal 2 2 2 3 3 3 2 3 2" xfId="13181"/>
    <cellStyle name="Normal 2 2 2 3 3 3 2 3 2 2" xfId="17736"/>
    <cellStyle name="Normal 2 2 2 3 3 3 2 3 3" xfId="17735"/>
    <cellStyle name="Normal 2 2 2 3 3 3 2 3 4" xfId="39266"/>
    <cellStyle name="Normal 2 2 2 3 3 3 2 3 5" xfId="46381"/>
    <cellStyle name="Normal 2 2 2 3 3 3 2 3 6" xfId="53496"/>
    <cellStyle name="Normal 2 2 2 3 3 3 2 3 7" xfId="60611"/>
    <cellStyle name="Normal 2 2 2 3 3 3 2 4" xfId="8443"/>
    <cellStyle name="Normal 2 2 2 3 3 3 2 4 2" xfId="17737"/>
    <cellStyle name="Normal 2 2 2 3 3 3 2 5" xfId="15558"/>
    <cellStyle name="Normal 2 2 2 3 3 3 2 5 2" xfId="17738"/>
    <cellStyle name="Normal 2 2 2 3 3 3 2 6" xfId="17732"/>
    <cellStyle name="Normal 2 2 2 3 3 3 2 7" xfId="34527"/>
    <cellStyle name="Normal 2 2 2 3 3 3 2 8" xfId="41643"/>
    <cellStyle name="Normal 2 2 2 3 3 3 2 9" xfId="48758"/>
    <cellStyle name="Normal 2 2 2 3 3 3 3" xfId="2117"/>
    <cellStyle name="Normal 2 2 2 3 3 3 3 10" xfId="56662"/>
    <cellStyle name="Normal 2 2 2 3 3 3 3 2" xfId="4484"/>
    <cellStyle name="Normal 2 2 2 3 3 3 3 2 2" xfId="11599"/>
    <cellStyle name="Normal 2 2 2 3 3 3 3 2 2 2" xfId="17741"/>
    <cellStyle name="Normal 2 2 2 3 3 3 3 2 3" xfId="17740"/>
    <cellStyle name="Normal 2 2 2 3 3 3 3 2 4" xfId="37684"/>
    <cellStyle name="Normal 2 2 2 3 3 3 3 2 5" xfId="44799"/>
    <cellStyle name="Normal 2 2 2 3 3 3 3 2 6" xfId="51914"/>
    <cellStyle name="Normal 2 2 2 3 3 3 3 2 7" xfId="59029"/>
    <cellStyle name="Normal 2 2 2 3 3 3 3 3" xfId="6855"/>
    <cellStyle name="Normal 2 2 2 3 3 3 3 3 2" xfId="13970"/>
    <cellStyle name="Normal 2 2 2 3 3 3 3 3 2 2" xfId="17743"/>
    <cellStyle name="Normal 2 2 2 3 3 3 3 3 3" xfId="17742"/>
    <cellStyle name="Normal 2 2 2 3 3 3 3 3 4" xfId="40055"/>
    <cellStyle name="Normal 2 2 2 3 3 3 3 3 5" xfId="47170"/>
    <cellStyle name="Normal 2 2 2 3 3 3 3 3 6" xfId="54285"/>
    <cellStyle name="Normal 2 2 2 3 3 3 3 3 7" xfId="61400"/>
    <cellStyle name="Normal 2 2 2 3 3 3 3 4" xfId="9232"/>
    <cellStyle name="Normal 2 2 2 3 3 3 3 4 2" xfId="17744"/>
    <cellStyle name="Normal 2 2 2 3 3 3 3 5" xfId="16347"/>
    <cellStyle name="Normal 2 2 2 3 3 3 3 5 2" xfId="17745"/>
    <cellStyle name="Normal 2 2 2 3 3 3 3 6" xfId="17739"/>
    <cellStyle name="Normal 2 2 2 3 3 3 3 7" xfId="35316"/>
    <cellStyle name="Normal 2 2 2 3 3 3 3 8" xfId="42432"/>
    <cellStyle name="Normal 2 2 2 3 3 3 3 9" xfId="49547"/>
    <cellStyle name="Normal 2 2 2 3 3 3 4" xfId="2896"/>
    <cellStyle name="Normal 2 2 2 3 3 3 4 2" xfId="10011"/>
    <cellStyle name="Normal 2 2 2 3 3 3 4 2 2" xfId="17747"/>
    <cellStyle name="Normal 2 2 2 3 3 3 4 3" xfId="17746"/>
    <cellStyle name="Normal 2 2 2 3 3 3 4 4" xfId="36096"/>
    <cellStyle name="Normal 2 2 2 3 3 3 4 5" xfId="43211"/>
    <cellStyle name="Normal 2 2 2 3 3 3 4 6" xfId="50326"/>
    <cellStyle name="Normal 2 2 2 3 3 3 4 7" xfId="57441"/>
    <cellStyle name="Normal 2 2 2 3 3 3 5" xfId="5267"/>
    <cellStyle name="Normal 2 2 2 3 3 3 5 2" xfId="12382"/>
    <cellStyle name="Normal 2 2 2 3 3 3 5 2 2" xfId="17749"/>
    <cellStyle name="Normal 2 2 2 3 3 3 5 3" xfId="17748"/>
    <cellStyle name="Normal 2 2 2 3 3 3 5 4" xfId="38467"/>
    <cellStyle name="Normal 2 2 2 3 3 3 5 5" xfId="45582"/>
    <cellStyle name="Normal 2 2 2 3 3 3 5 6" xfId="52697"/>
    <cellStyle name="Normal 2 2 2 3 3 3 5 7" xfId="59812"/>
    <cellStyle name="Normal 2 2 2 3 3 3 6" xfId="7644"/>
    <cellStyle name="Normal 2 2 2 3 3 3 6 2" xfId="17750"/>
    <cellStyle name="Normal 2 2 2 3 3 3 7" xfId="14759"/>
    <cellStyle name="Normal 2 2 2 3 3 3 7 2" xfId="17751"/>
    <cellStyle name="Normal 2 2 2 3 3 3 8" xfId="17731"/>
    <cellStyle name="Normal 2 2 2 3 3 3 9" xfId="33728"/>
    <cellStyle name="Normal 2 2 2 3 3 4" xfId="613"/>
    <cellStyle name="Normal 2 2 2 3 3 4 10" xfId="40931"/>
    <cellStyle name="Normal 2 2 2 3 3 4 11" xfId="48046"/>
    <cellStyle name="Normal 2 2 2 3 3 4 12" xfId="55161"/>
    <cellStyle name="Normal 2 2 2 3 3 4 2" xfId="1414"/>
    <cellStyle name="Normal 2 2 2 3 3 4 2 10" xfId="55960"/>
    <cellStyle name="Normal 2 2 2 3 3 4 2 2" xfId="3782"/>
    <cellStyle name="Normal 2 2 2 3 3 4 2 2 2" xfId="10897"/>
    <cellStyle name="Normal 2 2 2 3 3 4 2 2 2 2" xfId="17755"/>
    <cellStyle name="Normal 2 2 2 3 3 4 2 2 3" xfId="17754"/>
    <cellStyle name="Normal 2 2 2 3 3 4 2 2 4" xfId="36982"/>
    <cellStyle name="Normal 2 2 2 3 3 4 2 2 5" xfId="44097"/>
    <cellStyle name="Normal 2 2 2 3 3 4 2 2 6" xfId="51212"/>
    <cellStyle name="Normal 2 2 2 3 3 4 2 2 7" xfId="58327"/>
    <cellStyle name="Normal 2 2 2 3 3 4 2 3" xfId="6153"/>
    <cellStyle name="Normal 2 2 2 3 3 4 2 3 2" xfId="13268"/>
    <cellStyle name="Normal 2 2 2 3 3 4 2 3 2 2" xfId="17757"/>
    <cellStyle name="Normal 2 2 2 3 3 4 2 3 3" xfId="17756"/>
    <cellStyle name="Normal 2 2 2 3 3 4 2 3 4" xfId="39353"/>
    <cellStyle name="Normal 2 2 2 3 3 4 2 3 5" xfId="46468"/>
    <cellStyle name="Normal 2 2 2 3 3 4 2 3 6" xfId="53583"/>
    <cellStyle name="Normal 2 2 2 3 3 4 2 3 7" xfId="60698"/>
    <cellStyle name="Normal 2 2 2 3 3 4 2 4" xfId="8530"/>
    <cellStyle name="Normal 2 2 2 3 3 4 2 4 2" xfId="17758"/>
    <cellStyle name="Normal 2 2 2 3 3 4 2 5" xfId="15645"/>
    <cellStyle name="Normal 2 2 2 3 3 4 2 5 2" xfId="17759"/>
    <cellStyle name="Normal 2 2 2 3 3 4 2 6" xfId="17753"/>
    <cellStyle name="Normal 2 2 2 3 3 4 2 7" xfId="34614"/>
    <cellStyle name="Normal 2 2 2 3 3 4 2 8" xfId="41730"/>
    <cellStyle name="Normal 2 2 2 3 3 4 2 9" xfId="48845"/>
    <cellStyle name="Normal 2 2 2 3 3 4 3" xfId="2204"/>
    <cellStyle name="Normal 2 2 2 3 3 4 3 10" xfId="56749"/>
    <cellStyle name="Normal 2 2 2 3 3 4 3 2" xfId="4571"/>
    <cellStyle name="Normal 2 2 2 3 3 4 3 2 2" xfId="11686"/>
    <cellStyle name="Normal 2 2 2 3 3 4 3 2 2 2" xfId="17762"/>
    <cellStyle name="Normal 2 2 2 3 3 4 3 2 3" xfId="17761"/>
    <cellStyle name="Normal 2 2 2 3 3 4 3 2 4" xfId="37771"/>
    <cellStyle name="Normal 2 2 2 3 3 4 3 2 5" xfId="44886"/>
    <cellStyle name="Normal 2 2 2 3 3 4 3 2 6" xfId="52001"/>
    <cellStyle name="Normal 2 2 2 3 3 4 3 2 7" xfId="59116"/>
    <cellStyle name="Normal 2 2 2 3 3 4 3 3" xfId="6942"/>
    <cellStyle name="Normal 2 2 2 3 3 4 3 3 2" xfId="14057"/>
    <cellStyle name="Normal 2 2 2 3 3 4 3 3 2 2" xfId="17764"/>
    <cellStyle name="Normal 2 2 2 3 3 4 3 3 3" xfId="17763"/>
    <cellStyle name="Normal 2 2 2 3 3 4 3 3 4" xfId="40142"/>
    <cellStyle name="Normal 2 2 2 3 3 4 3 3 5" xfId="47257"/>
    <cellStyle name="Normal 2 2 2 3 3 4 3 3 6" xfId="54372"/>
    <cellStyle name="Normal 2 2 2 3 3 4 3 3 7" xfId="61487"/>
    <cellStyle name="Normal 2 2 2 3 3 4 3 4" xfId="9319"/>
    <cellStyle name="Normal 2 2 2 3 3 4 3 4 2" xfId="17765"/>
    <cellStyle name="Normal 2 2 2 3 3 4 3 5" xfId="16434"/>
    <cellStyle name="Normal 2 2 2 3 3 4 3 5 2" xfId="17766"/>
    <cellStyle name="Normal 2 2 2 3 3 4 3 6" xfId="17760"/>
    <cellStyle name="Normal 2 2 2 3 3 4 3 7" xfId="35403"/>
    <cellStyle name="Normal 2 2 2 3 3 4 3 8" xfId="42519"/>
    <cellStyle name="Normal 2 2 2 3 3 4 3 9" xfId="49634"/>
    <cellStyle name="Normal 2 2 2 3 3 4 4" xfId="2983"/>
    <cellStyle name="Normal 2 2 2 3 3 4 4 2" xfId="10098"/>
    <cellStyle name="Normal 2 2 2 3 3 4 4 2 2" xfId="17768"/>
    <cellStyle name="Normal 2 2 2 3 3 4 4 3" xfId="17767"/>
    <cellStyle name="Normal 2 2 2 3 3 4 4 4" xfId="36183"/>
    <cellStyle name="Normal 2 2 2 3 3 4 4 5" xfId="43298"/>
    <cellStyle name="Normal 2 2 2 3 3 4 4 6" xfId="50413"/>
    <cellStyle name="Normal 2 2 2 3 3 4 4 7" xfId="57528"/>
    <cellStyle name="Normal 2 2 2 3 3 4 5" xfId="5354"/>
    <cellStyle name="Normal 2 2 2 3 3 4 5 2" xfId="12469"/>
    <cellStyle name="Normal 2 2 2 3 3 4 5 2 2" xfId="17770"/>
    <cellStyle name="Normal 2 2 2 3 3 4 5 3" xfId="17769"/>
    <cellStyle name="Normal 2 2 2 3 3 4 5 4" xfId="38554"/>
    <cellStyle name="Normal 2 2 2 3 3 4 5 5" xfId="45669"/>
    <cellStyle name="Normal 2 2 2 3 3 4 5 6" xfId="52784"/>
    <cellStyle name="Normal 2 2 2 3 3 4 5 7" xfId="59899"/>
    <cellStyle name="Normal 2 2 2 3 3 4 6" xfId="7731"/>
    <cellStyle name="Normal 2 2 2 3 3 4 6 2" xfId="17771"/>
    <cellStyle name="Normal 2 2 2 3 3 4 7" xfId="14846"/>
    <cellStyle name="Normal 2 2 2 3 3 4 7 2" xfId="17772"/>
    <cellStyle name="Normal 2 2 2 3 3 4 8" xfId="17752"/>
    <cellStyle name="Normal 2 2 2 3 3 4 9" xfId="33815"/>
    <cellStyle name="Normal 2 2 2 3 3 5" xfId="937"/>
    <cellStyle name="Normal 2 2 2 3 3 5 10" xfId="55483"/>
    <cellStyle name="Normal 2 2 2 3 3 5 2" xfId="3305"/>
    <cellStyle name="Normal 2 2 2 3 3 5 2 2" xfId="10420"/>
    <cellStyle name="Normal 2 2 2 3 3 5 2 2 2" xfId="17775"/>
    <cellStyle name="Normal 2 2 2 3 3 5 2 3" xfId="17774"/>
    <cellStyle name="Normal 2 2 2 3 3 5 2 4" xfId="36505"/>
    <cellStyle name="Normal 2 2 2 3 3 5 2 5" xfId="43620"/>
    <cellStyle name="Normal 2 2 2 3 3 5 2 6" xfId="50735"/>
    <cellStyle name="Normal 2 2 2 3 3 5 2 7" xfId="57850"/>
    <cellStyle name="Normal 2 2 2 3 3 5 3" xfId="5676"/>
    <cellStyle name="Normal 2 2 2 3 3 5 3 2" xfId="12791"/>
    <cellStyle name="Normal 2 2 2 3 3 5 3 2 2" xfId="17777"/>
    <cellStyle name="Normal 2 2 2 3 3 5 3 3" xfId="17776"/>
    <cellStyle name="Normal 2 2 2 3 3 5 3 4" xfId="38876"/>
    <cellStyle name="Normal 2 2 2 3 3 5 3 5" xfId="45991"/>
    <cellStyle name="Normal 2 2 2 3 3 5 3 6" xfId="53106"/>
    <cellStyle name="Normal 2 2 2 3 3 5 3 7" xfId="60221"/>
    <cellStyle name="Normal 2 2 2 3 3 5 4" xfId="8053"/>
    <cellStyle name="Normal 2 2 2 3 3 5 4 2" xfId="17778"/>
    <cellStyle name="Normal 2 2 2 3 3 5 5" xfId="15168"/>
    <cellStyle name="Normal 2 2 2 3 3 5 5 2" xfId="17779"/>
    <cellStyle name="Normal 2 2 2 3 3 5 6" xfId="17773"/>
    <cellStyle name="Normal 2 2 2 3 3 5 7" xfId="34137"/>
    <cellStyle name="Normal 2 2 2 3 3 5 8" xfId="41253"/>
    <cellStyle name="Normal 2 2 2 3 3 5 9" xfId="48368"/>
    <cellStyle name="Normal 2 2 2 3 3 6" xfId="1727"/>
    <cellStyle name="Normal 2 2 2 3 3 6 10" xfId="56272"/>
    <cellStyle name="Normal 2 2 2 3 3 6 2" xfId="4094"/>
    <cellStyle name="Normal 2 2 2 3 3 6 2 2" xfId="11209"/>
    <cellStyle name="Normal 2 2 2 3 3 6 2 2 2" xfId="17782"/>
    <cellStyle name="Normal 2 2 2 3 3 6 2 3" xfId="17781"/>
    <cellStyle name="Normal 2 2 2 3 3 6 2 4" xfId="37294"/>
    <cellStyle name="Normal 2 2 2 3 3 6 2 5" xfId="44409"/>
    <cellStyle name="Normal 2 2 2 3 3 6 2 6" xfId="51524"/>
    <cellStyle name="Normal 2 2 2 3 3 6 2 7" xfId="58639"/>
    <cellStyle name="Normal 2 2 2 3 3 6 3" xfId="6465"/>
    <cellStyle name="Normal 2 2 2 3 3 6 3 2" xfId="13580"/>
    <cellStyle name="Normal 2 2 2 3 3 6 3 2 2" xfId="17784"/>
    <cellStyle name="Normal 2 2 2 3 3 6 3 3" xfId="17783"/>
    <cellStyle name="Normal 2 2 2 3 3 6 3 4" xfId="39665"/>
    <cellStyle name="Normal 2 2 2 3 3 6 3 5" xfId="46780"/>
    <cellStyle name="Normal 2 2 2 3 3 6 3 6" xfId="53895"/>
    <cellStyle name="Normal 2 2 2 3 3 6 3 7" xfId="61010"/>
    <cellStyle name="Normal 2 2 2 3 3 6 4" xfId="8842"/>
    <cellStyle name="Normal 2 2 2 3 3 6 4 2" xfId="17785"/>
    <cellStyle name="Normal 2 2 2 3 3 6 5" xfId="15957"/>
    <cellStyle name="Normal 2 2 2 3 3 6 5 2" xfId="17786"/>
    <cellStyle name="Normal 2 2 2 3 3 6 6" xfId="17780"/>
    <cellStyle name="Normal 2 2 2 3 3 6 7" xfId="34926"/>
    <cellStyle name="Normal 2 2 2 3 3 6 8" xfId="42042"/>
    <cellStyle name="Normal 2 2 2 3 3 6 9" xfId="49157"/>
    <cellStyle name="Normal 2 2 2 3 3 7" xfId="2506"/>
    <cellStyle name="Normal 2 2 2 3 3 7 2" xfId="9621"/>
    <cellStyle name="Normal 2 2 2 3 3 7 2 2" xfId="17788"/>
    <cellStyle name="Normal 2 2 2 3 3 7 3" xfId="17787"/>
    <cellStyle name="Normal 2 2 2 3 3 7 4" xfId="35706"/>
    <cellStyle name="Normal 2 2 2 3 3 7 5" xfId="42821"/>
    <cellStyle name="Normal 2 2 2 3 3 7 6" xfId="49936"/>
    <cellStyle name="Normal 2 2 2 3 3 7 7" xfId="57051"/>
    <cellStyle name="Normal 2 2 2 3 3 8" xfId="4877"/>
    <cellStyle name="Normal 2 2 2 3 3 8 2" xfId="11992"/>
    <cellStyle name="Normal 2 2 2 3 3 8 2 2" xfId="17790"/>
    <cellStyle name="Normal 2 2 2 3 3 8 3" xfId="17789"/>
    <cellStyle name="Normal 2 2 2 3 3 8 4" xfId="38077"/>
    <cellStyle name="Normal 2 2 2 3 3 8 5" xfId="45192"/>
    <cellStyle name="Normal 2 2 2 3 3 8 6" xfId="52307"/>
    <cellStyle name="Normal 2 2 2 3 3 8 7" xfId="59422"/>
    <cellStyle name="Normal 2 2 2 3 3 9" xfId="7254"/>
    <cellStyle name="Normal 2 2 2 3 3 9 2" xfId="17791"/>
    <cellStyle name="Normal 2 2 2 3 4" xfId="240"/>
    <cellStyle name="Normal 2 2 2 3 4 10" xfId="40558"/>
    <cellStyle name="Normal 2 2 2 3 4 11" xfId="47673"/>
    <cellStyle name="Normal 2 2 2 3 4 12" xfId="54788"/>
    <cellStyle name="Normal 2 2 2 3 4 2" xfId="1041"/>
    <cellStyle name="Normal 2 2 2 3 4 2 10" xfId="55587"/>
    <cellStyle name="Normal 2 2 2 3 4 2 2" xfId="3409"/>
    <cellStyle name="Normal 2 2 2 3 4 2 2 2" xfId="10524"/>
    <cellStyle name="Normal 2 2 2 3 4 2 2 2 2" xfId="17795"/>
    <cellStyle name="Normal 2 2 2 3 4 2 2 3" xfId="17794"/>
    <cellStyle name="Normal 2 2 2 3 4 2 2 4" xfId="36609"/>
    <cellStyle name="Normal 2 2 2 3 4 2 2 5" xfId="43724"/>
    <cellStyle name="Normal 2 2 2 3 4 2 2 6" xfId="50839"/>
    <cellStyle name="Normal 2 2 2 3 4 2 2 7" xfId="57954"/>
    <cellStyle name="Normal 2 2 2 3 4 2 3" xfId="5780"/>
    <cellStyle name="Normal 2 2 2 3 4 2 3 2" xfId="12895"/>
    <cellStyle name="Normal 2 2 2 3 4 2 3 2 2" xfId="17797"/>
    <cellStyle name="Normal 2 2 2 3 4 2 3 3" xfId="17796"/>
    <cellStyle name="Normal 2 2 2 3 4 2 3 4" xfId="38980"/>
    <cellStyle name="Normal 2 2 2 3 4 2 3 5" xfId="46095"/>
    <cellStyle name="Normal 2 2 2 3 4 2 3 6" xfId="53210"/>
    <cellStyle name="Normal 2 2 2 3 4 2 3 7" xfId="60325"/>
    <cellStyle name="Normal 2 2 2 3 4 2 4" xfId="8157"/>
    <cellStyle name="Normal 2 2 2 3 4 2 4 2" xfId="17798"/>
    <cellStyle name="Normal 2 2 2 3 4 2 5" xfId="15272"/>
    <cellStyle name="Normal 2 2 2 3 4 2 5 2" xfId="17799"/>
    <cellStyle name="Normal 2 2 2 3 4 2 6" xfId="17793"/>
    <cellStyle name="Normal 2 2 2 3 4 2 7" xfId="34241"/>
    <cellStyle name="Normal 2 2 2 3 4 2 8" xfId="41357"/>
    <cellStyle name="Normal 2 2 2 3 4 2 9" xfId="48472"/>
    <cellStyle name="Normal 2 2 2 3 4 3" xfId="1831"/>
    <cellStyle name="Normal 2 2 2 3 4 3 10" xfId="56376"/>
    <cellStyle name="Normal 2 2 2 3 4 3 2" xfId="4198"/>
    <cellStyle name="Normal 2 2 2 3 4 3 2 2" xfId="11313"/>
    <cellStyle name="Normal 2 2 2 3 4 3 2 2 2" xfId="17802"/>
    <cellStyle name="Normal 2 2 2 3 4 3 2 3" xfId="17801"/>
    <cellStyle name="Normal 2 2 2 3 4 3 2 4" xfId="37398"/>
    <cellStyle name="Normal 2 2 2 3 4 3 2 5" xfId="44513"/>
    <cellStyle name="Normal 2 2 2 3 4 3 2 6" xfId="51628"/>
    <cellStyle name="Normal 2 2 2 3 4 3 2 7" xfId="58743"/>
    <cellStyle name="Normal 2 2 2 3 4 3 3" xfId="6569"/>
    <cellStyle name="Normal 2 2 2 3 4 3 3 2" xfId="13684"/>
    <cellStyle name="Normal 2 2 2 3 4 3 3 2 2" xfId="17804"/>
    <cellStyle name="Normal 2 2 2 3 4 3 3 3" xfId="17803"/>
    <cellStyle name="Normal 2 2 2 3 4 3 3 4" xfId="39769"/>
    <cellStyle name="Normal 2 2 2 3 4 3 3 5" xfId="46884"/>
    <cellStyle name="Normal 2 2 2 3 4 3 3 6" xfId="53999"/>
    <cellStyle name="Normal 2 2 2 3 4 3 3 7" xfId="61114"/>
    <cellStyle name="Normal 2 2 2 3 4 3 4" xfId="8946"/>
    <cellStyle name="Normal 2 2 2 3 4 3 4 2" xfId="17805"/>
    <cellStyle name="Normal 2 2 2 3 4 3 5" xfId="16061"/>
    <cellStyle name="Normal 2 2 2 3 4 3 5 2" xfId="17806"/>
    <cellStyle name="Normal 2 2 2 3 4 3 6" xfId="17800"/>
    <cellStyle name="Normal 2 2 2 3 4 3 7" xfId="35030"/>
    <cellStyle name="Normal 2 2 2 3 4 3 8" xfId="42146"/>
    <cellStyle name="Normal 2 2 2 3 4 3 9" xfId="49261"/>
    <cellStyle name="Normal 2 2 2 3 4 4" xfId="2610"/>
    <cellStyle name="Normal 2 2 2 3 4 4 2" xfId="9725"/>
    <cellStyle name="Normal 2 2 2 3 4 4 2 2" xfId="17808"/>
    <cellStyle name="Normal 2 2 2 3 4 4 3" xfId="17807"/>
    <cellStyle name="Normal 2 2 2 3 4 4 4" xfId="35810"/>
    <cellStyle name="Normal 2 2 2 3 4 4 5" xfId="42925"/>
    <cellStyle name="Normal 2 2 2 3 4 4 6" xfId="50040"/>
    <cellStyle name="Normal 2 2 2 3 4 4 7" xfId="57155"/>
    <cellStyle name="Normal 2 2 2 3 4 5" xfId="4981"/>
    <cellStyle name="Normal 2 2 2 3 4 5 2" xfId="12096"/>
    <cellStyle name="Normal 2 2 2 3 4 5 2 2" xfId="17810"/>
    <cellStyle name="Normal 2 2 2 3 4 5 3" xfId="17809"/>
    <cellStyle name="Normal 2 2 2 3 4 5 4" xfId="38181"/>
    <cellStyle name="Normal 2 2 2 3 4 5 5" xfId="45296"/>
    <cellStyle name="Normal 2 2 2 3 4 5 6" xfId="52411"/>
    <cellStyle name="Normal 2 2 2 3 4 5 7" xfId="59526"/>
    <cellStyle name="Normal 2 2 2 3 4 6" xfId="7358"/>
    <cellStyle name="Normal 2 2 2 3 4 6 2" xfId="17811"/>
    <cellStyle name="Normal 2 2 2 3 4 7" xfId="14473"/>
    <cellStyle name="Normal 2 2 2 3 4 7 2" xfId="17812"/>
    <cellStyle name="Normal 2 2 2 3 4 8" xfId="17792"/>
    <cellStyle name="Normal 2 2 2 3 4 9" xfId="33442"/>
    <cellStyle name="Normal 2 2 2 3 5" xfId="435"/>
    <cellStyle name="Normal 2 2 2 3 5 10" xfId="40753"/>
    <cellStyle name="Normal 2 2 2 3 5 11" xfId="47868"/>
    <cellStyle name="Normal 2 2 2 3 5 12" xfId="54983"/>
    <cellStyle name="Normal 2 2 2 3 5 2" xfId="1236"/>
    <cellStyle name="Normal 2 2 2 3 5 2 10" xfId="55782"/>
    <cellStyle name="Normal 2 2 2 3 5 2 2" xfId="3604"/>
    <cellStyle name="Normal 2 2 2 3 5 2 2 2" xfId="10719"/>
    <cellStyle name="Normal 2 2 2 3 5 2 2 2 2" xfId="17816"/>
    <cellStyle name="Normal 2 2 2 3 5 2 2 3" xfId="17815"/>
    <cellStyle name="Normal 2 2 2 3 5 2 2 4" xfId="36804"/>
    <cellStyle name="Normal 2 2 2 3 5 2 2 5" xfId="43919"/>
    <cellStyle name="Normal 2 2 2 3 5 2 2 6" xfId="51034"/>
    <cellStyle name="Normal 2 2 2 3 5 2 2 7" xfId="58149"/>
    <cellStyle name="Normal 2 2 2 3 5 2 3" xfId="5975"/>
    <cellStyle name="Normal 2 2 2 3 5 2 3 2" xfId="13090"/>
    <cellStyle name="Normal 2 2 2 3 5 2 3 2 2" xfId="17818"/>
    <cellStyle name="Normal 2 2 2 3 5 2 3 3" xfId="17817"/>
    <cellStyle name="Normal 2 2 2 3 5 2 3 4" xfId="39175"/>
    <cellStyle name="Normal 2 2 2 3 5 2 3 5" xfId="46290"/>
    <cellStyle name="Normal 2 2 2 3 5 2 3 6" xfId="53405"/>
    <cellStyle name="Normal 2 2 2 3 5 2 3 7" xfId="60520"/>
    <cellStyle name="Normal 2 2 2 3 5 2 4" xfId="8352"/>
    <cellStyle name="Normal 2 2 2 3 5 2 4 2" xfId="17819"/>
    <cellStyle name="Normal 2 2 2 3 5 2 5" xfId="15467"/>
    <cellStyle name="Normal 2 2 2 3 5 2 5 2" xfId="17820"/>
    <cellStyle name="Normal 2 2 2 3 5 2 6" xfId="17814"/>
    <cellStyle name="Normal 2 2 2 3 5 2 7" xfId="34436"/>
    <cellStyle name="Normal 2 2 2 3 5 2 8" xfId="41552"/>
    <cellStyle name="Normal 2 2 2 3 5 2 9" xfId="48667"/>
    <cellStyle name="Normal 2 2 2 3 5 3" xfId="2026"/>
    <cellStyle name="Normal 2 2 2 3 5 3 10" xfId="56571"/>
    <cellStyle name="Normal 2 2 2 3 5 3 2" xfId="4393"/>
    <cellStyle name="Normal 2 2 2 3 5 3 2 2" xfId="11508"/>
    <cellStyle name="Normal 2 2 2 3 5 3 2 2 2" xfId="17823"/>
    <cellStyle name="Normal 2 2 2 3 5 3 2 3" xfId="17822"/>
    <cellStyle name="Normal 2 2 2 3 5 3 2 4" xfId="37593"/>
    <cellStyle name="Normal 2 2 2 3 5 3 2 5" xfId="44708"/>
    <cellStyle name="Normal 2 2 2 3 5 3 2 6" xfId="51823"/>
    <cellStyle name="Normal 2 2 2 3 5 3 2 7" xfId="58938"/>
    <cellStyle name="Normal 2 2 2 3 5 3 3" xfId="6764"/>
    <cellStyle name="Normal 2 2 2 3 5 3 3 2" xfId="13879"/>
    <cellStyle name="Normal 2 2 2 3 5 3 3 2 2" xfId="17825"/>
    <cellStyle name="Normal 2 2 2 3 5 3 3 3" xfId="17824"/>
    <cellStyle name="Normal 2 2 2 3 5 3 3 4" xfId="39964"/>
    <cellStyle name="Normal 2 2 2 3 5 3 3 5" xfId="47079"/>
    <cellStyle name="Normal 2 2 2 3 5 3 3 6" xfId="54194"/>
    <cellStyle name="Normal 2 2 2 3 5 3 3 7" xfId="61309"/>
    <cellStyle name="Normal 2 2 2 3 5 3 4" xfId="9141"/>
    <cellStyle name="Normal 2 2 2 3 5 3 4 2" xfId="17826"/>
    <cellStyle name="Normal 2 2 2 3 5 3 5" xfId="16256"/>
    <cellStyle name="Normal 2 2 2 3 5 3 5 2" xfId="17827"/>
    <cellStyle name="Normal 2 2 2 3 5 3 6" xfId="17821"/>
    <cellStyle name="Normal 2 2 2 3 5 3 7" xfId="35225"/>
    <cellStyle name="Normal 2 2 2 3 5 3 8" xfId="42341"/>
    <cellStyle name="Normal 2 2 2 3 5 3 9" xfId="49456"/>
    <cellStyle name="Normal 2 2 2 3 5 4" xfId="2805"/>
    <cellStyle name="Normal 2 2 2 3 5 4 2" xfId="9920"/>
    <cellStyle name="Normal 2 2 2 3 5 4 2 2" xfId="17829"/>
    <cellStyle name="Normal 2 2 2 3 5 4 3" xfId="17828"/>
    <cellStyle name="Normal 2 2 2 3 5 4 4" xfId="36005"/>
    <cellStyle name="Normal 2 2 2 3 5 4 5" xfId="43120"/>
    <cellStyle name="Normal 2 2 2 3 5 4 6" xfId="50235"/>
    <cellStyle name="Normal 2 2 2 3 5 4 7" xfId="57350"/>
    <cellStyle name="Normal 2 2 2 3 5 5" xfId="5176"/>
    <cellStyle name="Normal 2 2 2 3 5 5 2" xfId="12291"/>
    <cellStyle name="Normal 2 2 2 3 5 5 2 2" xfId="17831"/>
    <cellStyle name="Normal 2 2 2 3 5 5 3" xfId="17830"/>
    <cellStyle name="Normal 2 2 2 3 5 5 4" xfId="38376"/>
    <cellStyle name="Normal 2 2 2 3 5 5 5" xfId="45491"/>
    <cellStyle name="Normal 2 2 2 3 5 5 6" xfId="52606"/>
    <cellStyle name="Normal 2 2 2 3 5 5 7" xfId="59721"/>
    <cellStyle name="Normal 2 2 2 3 5 6" xfId="7553"/>
    <cellStyle name="Normal 2 2 2 3 5 6 2" xfId="17832"/>
    <cellStyle name="Normal 2 2 2 3 5 7" xfId="14668"/>
    <cellStyle name="Normal 2 2 2 3 5 7 2" xfId="17833"/>
    <cellStyle name="Normal 2 2 2 3 5 8" xfId="17813"/>
    <cellStyle name="Normal 2 2 2 3 5 9" xfId="33637"/>
    <cellStyle name="Normal 2 2 2 3 6" xfId="611"/>
    <cellStyle name="Normal 2 2 2 3 6 10" xfId="40929"/>
    <cellStyle name="Normal 2 2 2 3 6 11" xfId="48044"/>
    <cellStyle name="Normal 2 2 2 3 6 12" xfId="55159"/>
    <cellStyle name="Normal 2 2 2 3 6 2" xfId="1412"/>
    <cellStyle name="Normal 2 2 2 3 6 2 10" xfId="55958"/>
    <cellStyle name="Normal 2 2 2 3 6 2 2" xfId="3780"/>
    <cellStyle name="Normal 2 2 2 3 6 2 2 2" xfId="10895"/>
    <cellStyle name="Normal 2 2 2 3 6 2 2 2 2" xfId="17837"/>
    <cellStyle name="Normal 2 2 2 3 6 2 2 3" xfId="17836"/>
    <cellStyle name="Normal 2 2 2 3 6 2 2 4" xfId="36980"/>
    <cellStyle name="Normal 2 2 2 3 6 2 2 5" xfId="44095"/>
    <cellStyle name="Normal 2 2 2 3 6 2 2 6" xfId="51210"/>
    <cellStyle name="Normal 2 2 2 3 6 2 2 7" xfId="58325"/>
    <cellStyle name="Normal 2 2 2 3 6 2 3" xfId="6151"/>
    <cellStyle name="Normal 2 2 2 3 6 2 3 2" xfId="13266"/>
    <cellStyle name="Normal 2 2 2 3 6 2 3 2 2" xfId="17839"/>
    <cellStyle name="Normal 2 2 2 3 6 2 3 3" xfId="17838"/>
    <cellStyle name="Normal 2 2 2 3 6 2 3 4" xfId="39351"/>
    <cellStyle name="Normal 2 2 2 3 6 2 3 5" xfId="46466"/>
    <cellStyle name="Normal 2 2 2 3 6 2 3 6" xfId="53581"/>
    <cellStyle name="Normal 2 2 2 3 6 2 3 7" xfId="60696"/>
    <cellStyle name="Normal 2 2 2 3 6 2 4" xfId="8528"/>
    <cellStyle name="Normal 2 2 2 3 6 2 4 2" xfId="17840"/>
    <cellStyle name="Normal 2 2 2 3 6 2 5" xfId="15643"/>
    <cellStyle name="Normal 2 2 2 3 6 2 5 2" xfId="17841"/>
    <cellStyle name="Normal 2 2 2 3 6 2 6" xfId="17835"/>
    <cellStyle name="Normal 2 2 2 3 6 2 7" xfId="34612"/>
    <cellStyle name="Normal 2 2 2 3 6 2 8" xfId="41728"/>
    <cellStyle name="Normal 2 2 2 3 6 2 9" xfId="48843"/>
    <cellStyle name="Normal 2 2 2 3 6 3" xfId="2202"/>
    <cellStyle name="Normal 2 2 2 3 6 3 10" xfId="56747"/>
    <cellStyle name="Normal 2 2 2 3 6 3 2" xfId="4569"/>
    <cellStyle name="Normal 2 2 2 3 6 3 2 2" xfId="11684"/>
    <cellStyle name="Normal 2 2 2 3 6 3 2 2 2" xfId="17844"/>
    <cellStyle name="Normal 2 2 2 3 6 3 2 3" xfId="17843"/>
    <cellStyle name="Normal 2 2 2 3 6 3 2 4" xfId="37769"/>
    <cellStyle name="Normal 2 2 2 3 6 3 2 5" xfId="44884"/>
    <cellStyle name="Normal 2 2 2 3 6 3 2 6" xfId="51999"/>
    <cellStyle name="Normal 2 2 2 3 6 3 2 7" xfId="59114"/>
    <cellStyle name="Normal 2 2 2 3 6 3 3" xfId="6940"/>
    <cellStyle name="Normal 2 2 2 3 6 3 3 2" xfId="14055"/>
    <cellStyle name="Normal 2 2 2 3 6 3 3 2 2" xfId="17846"/>
    <cellStyle name="Normal 2 2 2 3 6 3 3 3" xfId="17845"/>
    <cellStyle name="Normal 2 2 2 3 6 3 3 4" xfId="40140"/>
    <cellStyle name="Normal 2 2 2 3 6 3 3 5" xfId="47255"/>
    <cellStyle name="Normal 2 2 2 3 6 3 3 6" xfId="54370"/>
    <cellStyle name="Normal 2 2 2 3 6 3 3 7" xfId="61485"/>
    <cellStyle name="Normal 2 2 2 3 6 3 4" xfId="9317"/>
    <cellStyle name="Normal 2 2 2 3 6 3 4 2" xfId="17847"/>
    <cellStyle name="Normal 2 2 2 3 6 3 5" xfId="16432"/>
    <cellStyle name="Normal 2 2 2 3 6 3 5 2" xfId="17848"/>
    <cellStyle name="Normal 2 2 2 3 6 3 6" xfId="17842"/>
    <cellStyle name="Normal 2 2 2 3 6 3 7" xfId="35401"/>
    <cellStyle name="Normal 2 2 2 3 6 3 8" xfId="42517"/>
    <cellStyle name="Normal 2 2 2 3 6 3 9" xfId="49632"/>
    <cellStyle name="Normal 2 2 2 3 6 4" xfId="2981"/>
    <cellStyle name="Normal 2 2 2 3 6 4 2" xfId="10096"/>
    <cellStyle name="Normal 2 2 2 3 6 4 2 2" xfId="17850"/>
    <cellStyle name="Normal 2 2 2 3 6 4 3" xfId="17849"/>
    <cellStyle name="Normal 2 2 2 3 6 4 4" xfId="36181"/>
    <cellStyle name="Normal 2 2 2 3 6 4 5" xfId="43296"/>
    <cellStyle name="Normal 2 2 2 3 6 4 6" xfId="50411"/>
    <cellStyle name="Normal 2 2 2 3 6 4 7" xfId="57526"/>
    <cellStyle name="Normal 2 2 2 3 6 5" xfId="5352"/>
    <cellStyle name="Normal 2 2 2 3 6 5 2" xfId="12467"/>
    <cellStyle name="Normal 2 2 2 3 6 5 2 2" xfId="17852"/>
    <cellStyle name="Normal 2 2 2 3 6 5 3" xfId="17851"/>
    <cellStyle name="Normal 2 2 2 3 6 5 4" xfId="38552"/>
    <cellStyle name="Normal 2 2 2 3 6 5 5" xfId="45667"/>
    <cellStyle name="Normal 2 2 2 3 6 5 6" xfId="52782"/>
    <cellStyle name="Normal 2 2 2 3 6 5 7" xfId="59897"/>
    <cellStyle name="Normal 2 2 2 3 6 6" xfId="7729"/>
    <cellStyle name="Normal 2 2 2 3 6 6 2" xfId="17853"/>
    <cellStyle name="Normal 2 2 2 3 6 7" xfId="14844"/>
    <cellStyle name="Normal 2 2 2 3 6 7 2" xfId="17854"/>
    <cellStyle name="Normal 2 2 2 3 6 8" xfId="17834"/>
    <cellStyle name="Normal 2 2 2 3 6 9" xfId="33813"/>
    <cellStyle name="Normal 2 2 2 3 7" xfId="846"/>
    <cellStyle name="Normal 2 2 2 3 7 10" xfId="55392"/>
    <cellStyle name="Normal 2 2 2 3 7 2" xfId="3214"/>
    <cellStyle name="Normal 2 2 2 3 7 2 2" xfId="10329"/>
    <cellStyle name="Normal 2 2 2 3 7 2 2 2" xfId="17857"/>
    <cellStyle name="Normal 2 2 2 3 7 2 3" xfId="17856"/>
    <cellStyle name="Normal 2 2 2 3 7 2 4" xfId="36414"/>
    <cellStyle name="Normal 2 2 2 3 7 2 5" xfId="43529"/>
    <cellStyle name="Normal 2 2 2 3 7 2 6" xfId="50644"/>
    <cellStyle name="Normal 2 2 2 3 7 2 7" xfId="57759"/>
    <cellStyle name="Normal 2 2 2 3 7 3" xfId="5585"/>
    <cellStyle name="Normal 2 2 2 3 7 3 2" xfId="12700"/>
    <cellStyle name="Normal 2 2 2 3 7 3 2 2" xfId="17859"/>
    <cellStyle name="Normal 2 2 2 3 7 3 3" xfId="17858"/>
    <cellStyle name="Normal 2 2 2 3 7 3 4" xfId="38785"/>
    <cellStyle name="Normal 2 2 2 3 7 3 5" xfId="45900"/>
    <cellStyle name="Normal 2 2 2 3 7 3 6" xfId="53015"/>
    <cellStyle name="Normal 2 2 2 3 7 3 7" xfId="60130"/>
    <cellStyle name="Normal 2 2 2 3 7 4" xfId="7962"/>
    <cellStyle name="Normal 2 2 2 3 7 4 2" xfId="17860"/>
    <cellStyle name="Normal 2 2 2 3 7 5" xfId="15077"/>
    <cellStyle name="Normal 2 2 2 3 7 5 2" xfId="17861"/>
    <cellStyle name="Normal 2 2 2 3 7 6" xfId="17855"/>
    <cellStyle name="Normal 2 2 2 3 7 7" xfId="34046"/>
    <cellStyle name="Normal 2 2 2 3 7 8" xfId="41162"/>
    <cellStyle name="Normal 2 2 2 3 7 9" xfId="48277"/>
    <cellStyle name="Normal 2 2 2 3 8" xfId="1636"/>
    <cellStyle name="Normal 2 2 2 3 8 10" xfId="56181"/>
    <cellStyle name="Normal 2 2 2 3 8 2" xfId="4003"/>
    <cellStyle name="Normal 2 2 2 3 8 2 2" xfId="11118"/>
    <cellStyle name="Normal 2 2 2 3 8 2 2 2" xfId="17864"/>
    <cellStyle name="Normal 2 2 2 3 8 2 3" xfId="17863"/>
    <cellStyle name="Normal 2 2 2 3 8 2 4" xfId="37203"/>
    <cellStyle name="Normal 2 2 2 3 8 2 5" xfId="44318"/>
    <cellStyle name="Normal 2 2 2 3 8 2 6" xfId="51433"/>
    <cellStyle name="Normal 2 2 2 3 8 2 7" xfId="58548"/>
    <cellStyle name="Normal 2 2 2 3 8 3" xfId="6374"/>
    <cellStyle name="Normal 2 2 2 3 8 3 2" xfId="13489"/>
    <cellStyle name="Normal 2 2 2 3 8 3 2 2" xfId="17866"/>
    <cellStyle name="Normal 2 2 2 3 8 3 3" xfId="17865"/>
    <cellStyle name="Normal 2 2 2 3 8 3 4" xfId="39574"/>
    <cellStyle name="Normal 2 2 2 3 8 3 5" xfId="46689"/>
    <cellStyle name="Normal 2 2 2 3 8 3 6" xfId="53804"/>
    <cellStyle name="Normal 2 2 2 3 8 3 7" xfId="60919"/>
    <cellStyle name="Normal 2 2 2 3 8 4" xfId="8751"/>
    <cellStyle name="Normal 2 2 2 3 8 4 2" xfId="17867"/>
    <cellStyle name="Normal 2 2 2 3 8 5" xfId="15866"/>
    <cellStyle name="Normal 2 2 2 3 8 5 2" xfId="17868"/>
    <cellStyle name="Normal 2 2 2 3 8 6" xfId="17862"/>
    <cellStyle name="Normal 2 2 2 3 8 7" xfId="34835"/>
    <cellStyle name="Normal 2 2 2 3 8 8" xfId="41951"/>
    <cellStyle name="Normal 2 2 2 3 8 9" xfId="49066"/>
    <cellStyle name="Normal 2 2 2 3 9" xfId="2415"/>
    <cellStyle name="Normal 2 2 2 3 9 2" xfId="9530"/>
    <cellStyle name="Normal 2 2 2 3 9 2 2" xfId="17870"/>
    <cellStyle name="Normal 2 2 2 3 9 3" xfId="17869"/>
    <cellStyle name="Normal 2 2 2 3 9 4" xfId="35615"/>
    <cellStyle name="Normal 2 2 2 3 9 5" xfId="42730"/>
    <cellStyle name="Normal 2 2 2 3 9 6" xfId="49845"/>
    <cellStyle name="Normal 2 2 2 3 9 7" xfId="56960"/>
    <cellStyle name="Normal 2 2 2 4" xfId="59"/>
    <cellStyle name="Normal 2 2 2 4 10" xfId="7184"/>
    <cellStyle name="Normal 2 2 2 4 10 2" xfId="17872"/>
    <cellStyle name="Normal 2 2 2 4 11" xfId="14299"/>
    <cellStyle name="Normal 2 2 2 4 11 2" xfId="17873"/>
    <cellStyle name="Normal 2 2 2 4 12" xfId="17871"/>
    <cellStyle name="Normal 2 2 2 4 13" xfId="33268"/>
    <cellStyle name="Normal 2 2 2 4 14" xfId="40384"/>
    <cellStyle name="Normal 2 2 2 4 15" xfId="47499"/>
    <cellStyle name="Normal 2 2 2 4 16" xfId="54614"/>
    <cellStyle name="Normal 2 2 2 4 2" xfId="157"/>
    <cellStyle name="Normal 2 2 2 4 2 10" xfId="14394"/>
    <cellStyle name="Normal 2 2 2 4 2 10 2" xfId="17875"/>
    <cellStyle name="Normal 2 2 2 4 2 11" xfId="17874"/>
    <cellStyle name="Normal 2 2 2 4 2 12" xfId="33363"/>
    <cellStyle name="Normal 2 2 2 4 2 13" xfId="40479"/>
    <cellStyle name="Normal 2 2 2 4 2 14" xfId="47594"/>
    <cellStyle name="Normal 2 2 2 4 2 15" xfId="54709"/>
    <cellStyle name="Normal 2 2 2 4 2 2" xfId="356"/>
    <cellStyle name="Normal 2 2 2 4 2 2 10" xfId="40674"/>
    <cellStyle name="Normal 2 2 2 4 2 2 11" xfId="47789"/>
    <cellStyle name="Normal 2 2 2 4 2 2 12" xfId="54904"/>
    <cellStyle name="Normal 2 2 2 4 2 2 2" xfId="1157"/>
    <cellStyle name="Normal 2 2 2 4 2 2 2 10" xfId="55703"/>
    <cellStyle name="Normal 2 2 2 4 2 2 2 2" xfId="3525"/>
    <cellStyle name="Normal 2 2 2 4 2 2 2 2 2" xfId="10640"/>
    <cellStyle name="Normal 2 2 2 4 2 2 2 2 2 2" xfId="17879"/>
    <cellStyle name="Normal 2 2 2 4 2 2 2 2 3" xfId="17878"/>
    <cellStyle name="Normal 2 2 2 4 2 2 2 2 4" xfId="36725"/>
    <cellStyle name="Normal 2 2 2 4 2 2 2 2 5" xfId="43840"/>
    <cellStyle name="Normal 2 2 2 4 2 2 2 2 6" xfId="50955"/>
    <cellStyle name="Normal 2 2 2 4 2 2 2 2 7" xfId="58070"/>
    <cellStyle name="Normal 2 2 2 4 2 2 2 3" xfId="5896"/>
    <cellStyle name="Normal 2 2 2 4 2 2 2 3 2" xfId="13011"/>
    <cellStyle name="Normal 2 2 2 4 2 2 2 3 2 2" xfId="17881"/>
    <cellStyle name="Normal 2 2 2 4 2 2 2 3 3" xfId="17880"/>
    <cellStyle name="Normal 2 2 2 4 2 2 2 3 4" xfId="39096"/>
    <cellStyle name="Normal 2 2 2 4 2 2 2 3 5" xfId="46211"/>
    <cellStyle name="Normal 2 2 2 4 2 2 2 3 6" xfId="53326"/>
    <cellStyle name="Normal 2 2 2 4 2 2 2 3 7" xfId="60441"/>
    <cellStyle name="Normal 2 2 2 4 2 2 2 4" xfId="8273"/>
    <cellStyle name="Normal 2 2 2 4 2 2 2 4 2" xfId="17882"/>
    <cellStyle name="Normal 2 2 2 4 2 2 2 5" xfId="15388"/>
    <cellStyle name="Normal 2 2 2 4 2 2 2 5 2" xfId="17883"/>
    <cellStyle name="Normal 2 2 2 4 2 2 2 6" xfId="17877"/>
    <cellStyle name="Normal 2 2 2 4 2 2 2 7" xfId="34357"/>
    <cellStyle name="Normal 2 2 2 4 2 2 2 8" xfId="41473"/>
    <cellStyle name="Normal 2 2 2 4 2 2 2 9" xfId="48588"/>
    <cellStyle name="Normal 2 2 2 4 2 2 3" xfId="1947"/>
    <cellStyle name="Normal 2 2 2 4 2 2 3 10" xfId="56492"/>
    <cellStyle name="Normal 2 2 2 4 2 2 3 2" xfId="4314"/>
    <cellStyle name="Normal 2 2 2 4 2 2 3 2 2" xfId="11429"/>
    <cellStyle name="Normal 2 2 2 4 2 2 3 2 2 2" xfId="17886"/>
    <cellStyle name="Normal 2 2 2 4 2 2 3 2 3" xfId="17885"/>
    <cellStyle name="Normal 2 2 2 4 2 2 3 2 4" xfId="37514"/>
    <cellStyle name="Normal 2 2 2 4 2 2 3 2 5" xfId="44629"/>
    <cellStyle name="Normal 2 2 2 4 2 2 3 2 6" xfId="51744"/>
    <cellStyle name="Normal 2 2 2 4 2 2 3 2 7" xfId="58859"/>
    <cellStyle name="Normal 2 2 2 4 2 2 3 3" xfId="6685"/>
    <cellStyle name="Normal 2 2 2 4 2 2 3 3 2" xfId="13800"/>
    <cellStyle name="Normal 2 2 2 4 2 2 3 3 2 2" xfId="17888"/>
    <cellStyle name="Normal 2 2 2 4 2 2 3 3 3" xfId="17887"/>
    <cellStyle name="Normal 2 2 2 4 2 2 3 3 4" xfId="39885"/>
    <cellStyle name="Normal 2 2 2 4 2 2 3 3 5" xfId="47000"/>
    <cellStyle name="Normal 2 2 2 4 2 2 3 3 6" xfId="54115"/>
    <cellStyle name="Normal 2 2 2 4 2 2 3 3 7" xfId="61230"/>
    <cellStyle name="Normal 2 2 2 4 2 2 3 4" xfId="9062"/>
    <cellStyle name="Normal 2 2 2 4 2 2 3 4 2" xfId="17889"/>
    <cellStyle name="Normal 2 2 2 4 2 2 3 5" xfId="16177"/>
    <cellStyle name="Normal 2 2 2 4 2 2 3 5 2" xfId="17890"/>
    <cellStyle name="Normal 2 2 2 4 2 2 3 6" xfId="17884"/>
    <cellStyle name="Normal 2 2 2 4 2 2 3 7" xfId="35146"/>
    <cellStyle name="Normal 2 2 2 4 2 2 3 8" xfId="42262"/>
    <cellStyle name="Normal 2 2 2 4 2 2 3 9" xfId="49377"/>
    <cellStyle name="Normal 2 2 2 4 2 2 4" xfId="2726"/>
    <cellStyle name="Normal 2 2 2 4 2 2 4 2" xfId="9841"/>
    <cellStyle name="Normal 2 2 2 4 2 2 4 2 2" xfId="17892"/>
    <cellStyle name="Normal 2 2 2 4 2 2 4 3" xfId="17891"/>
    <cellStyle name="Normal 2 2 2 4 2 2 4 4" xfId="35926"/>
    <cellStyle name="Normal 2 2 2 4 2 2 4 5" xfId="43041"/>
    <cellStyle name="Normal 2 2 2 4 2 2 4 6" xfId="50156"/>
    <cellStyle name="Normal 2 2 2 4 2 2 4 7" xfId="57271"/>
    <cellStyle name="Normal 2 2 2 4 2 2 5" xfId="5097"/>
    <cellStyle name="Normal 2 2 2 4 2 2 5 2" xfId="12212"/>
    <cellStyle name="Normal 2 2 2 4 2 2 5 2 2" xfId="17894"/>
    <cellStyle name="Normal 2 2 2 4 2 2 5 3" xfId="17893"/>
    <cellStyle name="Normal 2 2 2 4 2 2 5 4" xfId="38297"/>
    <cellStyle name="Normal 2 2 2 4 2 2 5 5" xfId="45412"/>
    <cellStyle name="Normal 2 2 2 4 2 2 5 6" xfId="52527"/>
    <cellStyle name="Normal 2 2 2 4 2 2 5 7" xfId="59642"/>
    <cellStyle name="Normal 2 2 2 4 2 2 6" xfId="7474"/>
    <cellStyle name="Normal 2 2 2 4 2 2 6 2" xfId="17895"/>
    <cellStyle name="Normal 2 2 2 4 2 2 7" xfId="14589"/>
    <cellStyle name="Normal 2 2 2 4 2 2 7 2" xfId="17896"/>
    <cellStyle name="Normal 2 2 2 4 2 2 8" xfId="17876"/>
    <cellStyle name="Normal 2 2 2 4 2 2 9" xfId="33558"/>
    <cellStyle name="Normal 2 2 2 4 2 3" xfId="551"/>
    <cellStyle name="Normal 2 2 2 4 2 3 10" xfId="40869"/>
    <cellStyle name="Normal 2 2 2 4 2 3 11" xfId="47984"/>
    <cellStyle name="Normal 2 2 2 4 2 3 12" xfId="55099"/>
    <cellStyle name="Normal 2 2 2 4 2 3 2" xfId="1352"/>
    <cellStyle name="Normal 2 2 2 4 2 3 2 10" xfId="55898"/>
    <cellStyle name="Normal 2 2 2 4 2 3 2 2" xfId="3720"/>
    <cellStyle name="Normal 2 2 2 4 2 3 2 2 2" xfId="10835"/>
    <cellStyle name="Normal 2 2 2 4 2 3 2 2 2 2" xfId="17900"/>
    <cellStyle name="Normal 2 2 2 4 2 3 2 2 3" xfId="17899"/>
    <cellStyle name="Normal 2 2 2 4 2 3 2 2 4" xfId="36920"/>
    <cellStyle name="Normal 2 2 2 4 2 3 2 2 5" xfId="44035"/>
    <cellStyle name="Normal 2 2 2 4 2 3 2 2 6" xfId="51150"/>
    <cellStyle name="Normal 2 2 2 4 2 3 2 2 7" xfId="58265"/>
    <cellStyle name="Normal 2 2 2 4 2 3 2 3" xfId="6091"/>
    <cellStyle name="Normal 2 2 2 4 2 3 2 3 2" xfId="13206"/>
    <cellStyle name="Normal 2 2 2 4 2 3 2 3 2 2" xfId="17902"/>
    <cellStyle name="Normal 2 2 2 4 2 3 2 3 3" xfId="17901"/>
    <cellStyle name="Normal 2 2 2 4 2 3 2 3 4" xfId="39291"/>
    <cellStyle name="Normal 2 2 2 4 2 3 2 3 5" xfId="46406"/>
    <cellStyle name="Normal 2 2 2 4 2 3 2 3 6" xfId="53521"/>
    <cellStyle name="Normal 2 2 2 4 2 3 2 3 7" xfId="60636"/>
    <cellStyle name="Normal 2 2 2 4 2 3 2 4" xfId="8468"/>
    <cellStyle name="Normal 2 2 2 4 2 3 2 4 2" xfId="17903"/>
    <cellStyle name="Normal 2 2 2 4 2 3 2 5" xfId="15583"/>
    <cellStyle name="Normal 2 2 2 4 2 3 2 5 2" xfId="17904"/>
    <cellStyle name="Normal 2 2 2 4 2 3 2 6" xfId="17898"/>
    <cellStyle name="Normal 2 2 2 4 2 3 2 7" xfId="34552"/>
    <cellStyle name="Normal 2 2 2 4 2 3 2 8" xfId="41668"/>
    <cellStyle name="Normal 2 2 2 4 2 3 2 9" xfId="48783"/>
    <cellStyle name="Normal 2 2 2 4 2 3 3" xfId="2142"/>
    <cellStyle name="Normal 2 2 2 4 2 3 3 10" xfId="56687"/>
    <cellStyle name="Normal 2 2 2 4 2 3 3 2" xfId="4509"/>
    <cellStyle name="Normal 2 2 2 4 2 3 3 2 2" xfId="11624"/>
    <cellStyle name="Normal 2 2 2 4 2 3 3 2 2 2" xfId="17907"/>
    <cellStyle name="Normal 2 2 2 4 2 3 3 2 3" xfId="17906"/>
    <cellStyle name="Normal 2 2 2 4 2 3 3 2 4" xfId="37709"/>
    <cellStyle name="Normal 2 2 2 4 2 3 3 2 5" xfId="44824"/>
    <cellStyle name="Normal 2 2 2 4 2 3 3 2 6" xfId="51939"/>
    <cellStyle name="Normal 2 2 2 4 2 3 3 2 7" xfId="59054"/>
    <cellStyle name="Normal 2 2 2 4 2 3 3 3" xfId="6880"/>
    <cellStyle name="Normal 2 2 2 4 2 3 3 3 2" xfId="13995"/>
    <cellStyle name="Normal 2 2 2 4 2 3 3 3 2 2" xfId="17909"/>
    <cellStyle name="Normal 2 2 2 4 2 3 3 3 3" xfId="17908"/>
    <cellStyle name="Normal 2 2 2 4 2 3 3 3 4" xfId="40080"/>
    <cellStyle name="Normal 2 2 2 4 2 3 3 3 5" xfId="47195"/>
    <cellStyle name="Normal 2 2 2 4 2 3 3 3 6" xfId="54310"/>
    <cellStyle name="Normal 2 2 2 4 2 3 3 3 7" xfId="61425"/>
    <cellStyle name="Normal 2 2 2 4 2 3 3 4" xfId="9257"/>
    <cellStyle name="Normal 2 2 2 4 2 3 3 4 2" xfId="17910"/>
    <cellStyle name="Normal 2 2 2 4 2 3 3 5" xfId="16372"/>
    <cellStyle name="Normal 2 2 2 4 2 3 3 5 2" xfId="17911"/>
    <cellStyle name="Normal 2 2 2 4 2 3 3 6" xfId="17905"/>
    <cellStyle name="Normal 2 2 2 4 2 3 3 7" xfId="35341"/>
    <cellStyle name="Normal 2 2 2 4 2 3 3 8" xfId="42457"/>
    <cellStyle name="Normal 2 2 2 4 2 3 3 9" xfId="49572"/>
    <cellStyle name="Normal 2 2 2 4 2 3 4" xfId="2921"/>
    <cellStyle name="Normal 2 2 2 4 2 3 4 2" xfId="10036"/>
    <cellStyle name="Normal 2 2 2 4 2 3 4 2 2" xfId="17913"/>
    <cellStyle name="Normal 2 2 2 4 2 3 4 3" xfId="17912"/>
    <cellStyle name="Normal 2 2 2 4 2 3 4 4" xfId="36121"/>
    <cellStyle name="Normal 2 2 2 4 2 3 4 5" xfId="43236"/>
    <cellStyle name="Normal 2 2 2 4 2 3 4 6" xfId="50351"/>
    <cellStyle name="Normal 2 2 2 4 2 3 4 7" xfId="57466"/>
    <cellStyle name="Normal 2 2 2 4 2 3 5" xfId="5292"/>
    <cellStyle name="Normal 2 2 2 4 2 3 5 2" xfId="12407"/>
    <cellStyle name="Normal 2 2 2 4 2 3 5 2 2" xfId="17915"/>
    <cellStyle name="Normal 2 2 2 4 2 3 5 3" xfId="17914"/>
    <cellStyle name="Normal 2 2 2 4 2 3 5 4" xfId="38492"/>
    <cellStyle name="Normal 2 2 2 4 2 3 5 5" xfId="45607"/>
    <cellStyle name="Normal 2 2 2 4 2 3 5 6" xfId="52722"/>
    <cellStyle name="Normal 2 2 2 4 2 3 5 7" xfId="59837"/>
    <cellStyle name="Normal 2 2 2 4 2 3 6" xfId="7669"/>
    <cellStyle name="Normal 2 2 2 4 2 3 6 2" xfId="17916"/>
    <cellStyle name="Normal 2 2 2 4 2 3 7" xfId="14784"/>
    <cellStyle name="Normal 2 2 2 4 2 3 7 2" xfId="17917"/>
    <cellStyle name="Normal 2 2 2 4 2 3 8" xfId="17897"/>
    <cellStyle name="Normal 2 2 2 4 2 3 9" xfId="33753"/>
    <cellStyle name="Normal 2 2 2 4 2 4" xfId="615"/>
    <cellStyle name="Normal 2 2 2 4 2 4 10" xfId="40933"/>
    <cellStyle name="Normal 2 2 2 4 2 4 11" xfId="48048"/>
    <cellStyle name="Normal 2 2 2 4 2 4 12" xfId="55163"/>
    <cellStyle name="Normal 2 2 2 4 2 4 2" xfId="1416"/>
    <cellStyle name="Normal 2 2 2 4 2 4 2 10" xfId="55962"/>
    <cellStyle name="Normal 2 2 2 4 2 4 2 2" xfId="3784"/>
    <cellStyle name="Normal 2 2 2 4 2 4 2 2 2" xfId="10899"/>
    <cellStyle name="Normal 2 2 2 4 2 4 2 2 2 2" xfId="17921"/>
    <cellStyle name="Normal 2 2 2 4 2 4 2 2 3" xfId="17920"/>
    <cellStyle name="Normal 2 2 2 4 2 4 2 2 4" xfId="36984"/>
    <cellStyle name="Normal 2 2 2 4 2 4 2 2 5" xfId="44099"/>
    <cellStyle name="Normal 2 2 2 4 2 4 2 2 6" xfId="51214"/>
    <cellStyle name="Normal 2 2 2 4 2 4 2 2 7" xfId="58329"/>
    <cellStyle name="Normal 2 2 2 4 2 4 2 3" xfId="6155"/>
    <cellStyle name="Normal 2 2 2 4 2 4 2 3 2" xfId="13270"/>
    <cellStyle name="Normal 2 2 2 4 2 4 2 3 2 2" xfId="17923"/>
    <cellStyle name="Normal 2 2 2 4 2 4 2 3 3" xfId="17922"/>
    <cellStyle name="Normal 2 2 2 4 2 4 2 3 4" xfId="39355"/>
    <cellStyle name="Normal 2 2 2 4 2 4 2 3 5" xfId="46470"/>
    <cellStyle name="Normal 2 2 2 4 2 4 2 3 6" xfId="53585"/>
    <cellStyle name="Normal 2 2 2 4 2 4 2 3 7" xfId="60700"/>
    <cellStyle name="Normal 2 2 2 4 2 4 2 4" xfId="8532"/>
    <cellStyle name="Normal 2 2 2 4 2 4 2 4 2" xfId="17924"/>
    <cellStyle name="Normal 2 2 2 4 2 4 2 5" xfId="15647"/>
    <cellStyle name="Normal 2 2 2 4 2 4 2 5 2" xfId="17925"/>
    <cellStyle name="Normal 2 2 2 4 2 4 2 6" xfId="17919"/>
    <cellStyle name="Normal 2 2 2 4 2 4 2 7" xfId="34616"/>
    <cellStyle name="Normal 2 2 2 4 2 4 2 8" xfId="41732"/>
    <cellStyle name="Normal 2 2 2 4 2 4 2 9" xfId="48847"/>
    <cellStyle name="Normal 2 2 2 4 2 4 3" xfId="2206"/>
    <cellStyle name="Normal 2 2 2 4 2 4 3 10" xfId="56751"/>
    <cellStyle name="Normal 2 2 2 4 2 4 3 2" xfId="4573"/>
    <cellStyle name="Normal 2 2 2 4 2 4 3 2 2" xfId="11688"/>
    <cellStyle name="Normal 2 2 2 4 2 4 3 2 2 2" xfId="17928"/>
    <cellStyle name="Normal 2 2 2 4 2 4 3 2 3" xfId="17927"/>
    <cellStyle name="Normal 2 2 2 4 2 4 3 2 4" xfId="37773"/>
    <cellStyle name="Normal 2 2 2 4 2 4 3 2 5" xfId="44888"/>
    <cellStyle name="Normal 2 2 2 4 2 4 3 2 6" xfId="52003"/>
    <cellStyle name="Normal 2 2 2 4 2 4 3 2 7" xfId="59118"/>
    <cellStyle name="Normal 2 2 2 4 2 4 3 3" xfId="6944"/>
    <cellStyle name="Normal 2 2 2 4 2 4 3 3 2" xfId="14059"/>
    <cellStyle name="Normal 2 2 2 4 2 4 3 3 2 2" xfId="17930"/>
    <cellStyle name="Normal 2 2 2 4 2 4 3 3 3" xfId="17929"/>
    <cellStyle name="Normal 2 2 2 4 2 4 3 3 4" xfId="40144"/>
    <cellStyle name="Normal 2 2 2 4 2 4 3 3 5" xfId="47259"/>
    <cellStyle name="Normal 2 2 2 4 2 4 3 3 6" xfId="54374"/>
    <cellStyle name="Normal 2 2 2 4 2 4 3 3 7" xfId="61489"/>
    <cellStyle name="Normal 2 2 2 4 2 4 3 4" xfId="9321"/>
    <cellStyle name="Normal 2 2 2 4 2 4 3 4 2" xfId="17931"/>
    <cellStyle name="Normal 2 2 2 4 2 4 3 5" xfId="16436"/>
    <cellStyle name="Normal 2 2 2 4 2 4 3 5 2" xfId="17932"/>
    <cellStyle name="Normal 2 2 2 4 2 4 3 6" xfId="17926"/>
    <cellStyle name="Normal 2 2 2 4 2 4 3 7" xfId="35405"/>
    <cellStyle name="Normal 2 2 2 4 2 4 3 8" xfId="42521"/>
    <cellStyle name="Normal 2 2 2 4 2 4 3 9" xfId="49636"/>
    <cellStyle name="Normal 2 2 2 4 2 4 4" xfId="2985"/>
    <cellStyle name="Normal 2 2 2 4 2 4 4 2" xfId="10100"/>
    <cellStyle name="Normal 2 2 2 4 2 4 4 2 2" xfId="17934"/>
    <cellStyle name="Normal 2 2 2 4 2 4 4 3" xfId="17933"/>
    <cellStyle name="Normal 2 2 2 4 2 4 4 4" xfId="36185"/>
    <cellStyle name="Normal 2 2 2 4 2 4 4 5" xfId="43300"/>
    <cellStyle name="Normal 2 2 2 4 2 4 4 6" xfId="50415"/>
    <cellStyle name="Normal 2 2 2 4 2 4 4 7" xfId="57530"/>
    <cellStyle name="Normal 2 2 2 4 2 4 5" xfId="5356"/>
    <cellStyle name="Normal 2 2 2 4 2 4 5 2" xfId="12471"/>
    <cellStyle name="Normal 2 2 2 4 2 4 5 2 2" xfId="17936"/>
    <cellStyle name="Normal 2 2 2 4 2 4 5 3" xfId="17935"/>
    <cellStyle name="Normal 2 2 2 4 2 4 5 4" xfId="38556"/>
    <cellStyle name="Normal 2 2 2 4 2 4 5 5" xfId="45671"/>
    <cellStyle name="Normal 2 2 2 4 2 4 5 6" xfId="52786"/>
    <cellStyle name="Normal 2 2 2 4 2 4 5 7" xfId="59901"/>
    <cellStyle name="Normal 2 2 2 4 2 4 6" xfId="7733"/>
    <cellStyle name="Normal 2 2 2 4 2 4 6 2" xfId="17937"/>
    <cellStyle name="Normal 2 2 2 4 2 4 7" xfId="14848"/>
    <cellStyle name="Normal 2 2 2 4 2 4 7 2" xfId="17938"/>
    <cellStyle name="Normal 2 2 2 4 2 4 8" xfId="17918"/>
    <cellStyle name="Normal 2 2 2 4 2 4 9" xfId="33817"/>
    <cellStyle name="Normal 2 2 2 4 2 5" xfId="962"/>
    <cellStyle name="Normal 2 2 2 4 2 5 10" xfId="55508"/>
    <cellStyle name="Normal 2 2 2 4 2 5 2" xfId="3330"/>
    <cellStyle name="Normal 2 2 2 4 2 5 2 2" xfId="10445"/>
    <cellStyle name="Normal 2 2 2 4 2 5 2 2 2" xfId="17941"/>
    <cellStyle name="Normal 2 2 2 4 2 5 2 3" xfId="17940"/>
    <cellStyle name="Normal 2 2 2 4 2 5 2 4" xfId="36530"/>
    <cellStyle name="Normal 2 2 2 4 2 5 2 5" xfId="43645"/>
    <cellStyle name="Normal 2 2 2 4 2 5 2 6" xfId="50760"/>
    <cellStyle name="Normal 2 2 2 4 2 5 2 7" xfId="57875"/>
    <cellStyle name="Normal 2 2 2 4 2 5 3" xfId="5701"/>
    <cellStyle name="Normal 2 2 2 4 2 5 3 2" xfId="12816"/>
    <cellStyle name="Normal 2 2 2 4 2 5 3 2 2" xfId="17943"/>
    <cellStyle name="Normal 2 2 2 4 2 5 3 3" xfId="17942"/>
    <cellStyle name="Normal 2 2 2 4 2 5 3 4" xfId="38901"/>
    <cellStyle name="Normal 2 2 2 4 2 5 3 5" xfId="46016"/>
    <cellStyle name="Normal 2 2 2 4 2 5 3 6" xfId="53131"/>
    <cellStyle name="Normal 2 2 2 4 2 5 3 7" xfId="60246"/>
    <cellStyle name="Normal 2 2 2 4 2 5 4" xfId="8078"/>
    <cellStyle name="Normal 2 2 2 4 2 5 4 2" xfId="17944"/>
    <cellStyle name="Normal 2 2 2 4 2 5 5" xfId="15193"/>
    <cellStyle name="Normal 2 2 2 4 2 5 5 2" xfId="17945"/>
    <cellStyle name="Normal 2 2 2 4 2 5 6" xfId="17939"/>
    <cellStyle name="Normal 2 2 2 4 2 5 7" xfId="34162"/>
    <cellStyle name="Normal 2 2 2 4 2 5 8" xfId="41278"/>
    <cellStyle name="Normal 2 2 2 4 2 5 9" xfId="48393"/>
    <cellStyle name="Normal 2 2 2 4 2 6" xfId="1752"/>
    <cellStyle name="Normal 2 2 2 4 2 6 10" xfId="56297"/>
    <cellStyle name="Normal 2 2 2 4 2 6 2" xfId="4119"/>
    <cellStyle name="Normal 2 2 2 4 2 6 2 2" xfId="11234"/>
    <cellStyle name="Normal 2 2 2 4 2 6 2 2 2" xfId="17948"/>
    <cellStyle name="Normal 2 2 2 4 2 6 2 3" xfId="17947"/>
    <cellStyle name="Normal 2 2 2 4 2 6 2 4" xfId="37319"/>
    <cellStyle name="Normal 2 2 2 4 2 6 2 5" xfId="44434"/>
    <cellStyle name="Normal 2 2 2 4 2 6 2 6" xfId="51549"/>
    <cellStyle name="Normal 2 2 2 4 2 6 2 7" xfId="58664"/>
    <cellStyle name="Normal 2 2 2 4 2 6 3" xfId="6490"/>
    <cellStyle name="Normal 2 2 2 4 2 6 3 2" xfId="13605"/>
    <cellStyle name="Normal 2 2 2 4 2 6 3 2 2" xfId="17950"/>
    <cellStyle name="Normal 2 2 2 4 2 6 3 3" xfId="17949"/>
    <cellStyle name="Normal 2 2 2 4 2 6 3 4" xfId="39690"/>
    <cellStyle name="Normal 2 2 2 4 2 6 3 5" xfId="46805"/>
    <cellStyle name="Normal 2 2 2 4 2 6 3 6" xfId="53920"/>
    <cellStyle name="Normal 2 2 2 4 2 6 3 7" xfId="61035"/>
    <cellStyle name="Normal 2 2 2 4 2 6 4" xfId="8867"/>
    <cellStyle name="Normal 2 2 2 4 2 6 4 2" xfId="17951"/>
    <cellStyle name="Normal 2 2 2 4 2 6 5" xfId="15982"/>
    <cellStyle name="Normal 2 2 2 4 2 6 5 2" xfId="17952"/>
    <cellStyle name="Normal 2 2 2 4 2 6 6" xfId="17946"/>
    <cellStyle name="Normal 2 2 2 4 2 6 7" xfId="34951"/>
    <cellStyle name="Normal 2 2 2 4 2 6 8" xfId="42067"/>
    <cellStyle name="Normal 2 2 2 4 2 6 9" xfId="49182"/>
    <cellStyle name="Normal 2 2 2 4 2 7" xfId="2531"/>
    <cellStyle name="Normal 2 2 2 4 2 7 2" xfId="9646"/>
    <cellStyle name="Normal 2 2 2 4 2 7 2 2" xfId="17954"/>
    <cellStyle name="Normal 2 2 2 4 2 7 3" xfId="17953"/>
    <cellStyle name="Normal 2 2 2 4 2 7 4" xfId="35731"/>
    <cellStyle name="Normal 2 2 2 4 2 7 5" xfId="42846"/>
    <cellStyle name="Normal 2 2 2 4 2 7 6" xfId="49961"/>
    <cellStyle name="Normal 2 2 2 4 2 7 7" xfId="57076"/>
    <cellStyle name="Normal 2 2 2 4 2 8" xfId="4902"/>
    <cellStyle name="Normal 2 2 2 4 2 8 2" xfId="12017"/>
    <cellStyle name="Normal 2 2 2 4 2 8 2 2" xfId="17956"/>
    <cellStyle name="Normal 2 2 2 4 2 8 3" xfId="17955"/>
    <cellStyle name="Normal 2 2 2 4 2 8 4" xfId="38102"/>
    <cellStyle name="Normal 2 2 2 4 2 8 5" xfId="45217"/>
    <cellStyle name="Normal 2 2 2 4 2 8 6" xfId="52332"/>
    <cellStyle name="Normal 2 2 2 4 2 8 7" xfId="59447"/>
    <cellStyle name="Normal 2 2 2 4 2 9" xfId="7279"/>
    <cellStyle name="Normal 2 2 2 4 2 9 2" xfId="17957"/>
    <cellStyle name="Normal 2 2 2 4 3" xfId="261"/>
    <cellStyle name="Normal 2 2 2 4 3 10" xfId="40579"/>
    <cellStyle name="Normal 2 2 2 4 3 11" xfId="47694"/>
    <cellStyle name="Normal 2 2 2 4 3 12" xfId="54809"/>
    <cellStyle name="Normal 2 2 2 4 3 2" xfId="1062"/>
    <cellStyle name="Normal 2 2 2 4 3 2 10" xfId="55608"/>
    <cellStyle name="Normal 2 2 2 4 3 2 2" xfId="3430"/>
    <cellStyle name="Normal 2 2 2 4 3 2 2 2" xfId="10545"/>
    <cellStyle name="Normal 2 2 2 4 3 2 2 2 2" xfId="17961"/>
    <cellStyle name="Normal 2 2 2 4 3 2 2 3" xfId="17960"/>
    <cellStyle name="Normal 2 2 2 4 3 2 2 4" xfId="36630"/>
    <cellStyle name="Normal 2 2 2 4 3 2 2 5" xfId="43745"/>
    <cellStyle name="Normal 2 2 2 4 3 2 2 6" xfId="50860"/>
    <cellStyle name="Normal 2 2 2 4 3 2 2 7" xfId="57975"/>
    <cellStyle name="Normal 2 2 2 4 3 2 3" xfId="5801"/>
    <cellStyle name="Normal 2 2 2 4 3 2 3 2" xfId="12916"/>
    <cellStyle name="Normal 2 2 2 4 3 2 3 2 2" xfId="17963"/>
    <cellStyle name="Normal 2 2 2 4 3 2 3 3" xfId="17962"/>
    <cellStyle name="Normal 2 2 2 4 3 2 3 4" xfId="39001"/>
    <cellStyle name="Normal 2 2 2 4 3 2 3 5" xfId="46116"/>
    <cellStyle name="Normal 2 2 2 4 3 2 3 6" xfId="53231"/>
    <cellStyle name="Normal 2 2 2 4 3 2 3 7" xfId="60346"/>
    <cellStyle name="Normal 2 2 2 4 3 2 4" xfId="8178"/>
    <cellStyle name="Normal 2 2 2 4 3 2 4 2" xfId="17964"/>
    <cellStyle name="Normal 2 2 2 4 3 2 5" xfId="15293"/>
    <cellStyle name="Normal 2 2 2 4 3 2 5 2" xfId="17965"/>
    <cellStyle name="Normal 2 2 2 4 3 2 6" xfId="17959"/>
    <cellStyle name="Normal 2 2 2 4 3 2 7" xfId="34262"/>
    <cellStyle name="Normal 2 2 2 4 3 2 8" xfId="41378"/>
    <cellStyle name="Normal 2 2 2 4 3 2 9" xfId="48493"/>
    <cellStyle name="Normal 2 2 2 4 3 3" xfId="1852"/>
    <cellStyle name="Normal 2 2 2 4 3 3 10" xfId="56397"/>
    <cellStyle name="Normal 2 2 2 4 3 3 2" xfId="4219"/>
    <cellStyle name="Normal 2 2 2 4 3 3 2 2" xfId="11334"/>
    <cellStyle name="Normal 2 2 2 4 3 3 2 2 2" xfId="17968"/>
    <cellStyle name="Normal 2 2 2 4 3 3 2 3" xfId="17967"/>
    <cellStyle name="Normal 2 2 2 4 3 3 2 4" xfId="37419"/>
    <cellStyle name="Normal 2 2 2 4 3 3 2 5" xfId="44534"/>
    <cellStyle name="Normal 2 2 2 4 3 3 2 6" xfId="51649"/>
    <cellStyle name="Normal 2 2 2 4 3 3 2 7" xfId="58764"/>
    <cellStyle name="Normal 2 2 2 4 3 3 3" xfId="6590"/>
    <cellStyle name="Normal 2 2 2 4 3 3 3 2" xfId="13705"/>
    <cellStyle name="Normal 2 2 2 4 3 3 3 2 2" xfId="17970"/>
    <cellStyle name="Normal 2 2 2 4 3 3 3 3" xfId="17969"/>
    <cellStyle name="Normal 2 2 2 4 3 3 3 4" xfId="39790"/>
    <cellStyle name="Normal 2 2 2 4 3 3 3 5" xfId="46905"/>
    <cellStyle name="Normal 2 2 2 4 3 3 3 6" xfId="54020"/>
    <cellStyle name="Normal 2 2 2 4 3 3 3 7" xfId="61135"/>
    <cellStyle name="Normal 2 2 2 4 3 3 4" xfId="8967"/>
    <cellStyle name="Normal 2 2 2 4 3 3 4 2" xfId="17971"/>
    <cellStyle name="Normal 2 2 2 4 3 3 5" xfId="16082"/>
    <cellStyle name="Normal 2 2 2 4 3 3 5 2" xfId="17972"/>
    <cellStyle name="Normal 2 2 2 4 3 3 6" xfId="17966"/>
    <cellStyle name="Normal 2 2 2 4 3 3 7" xfId="35051"/>
    <cellStyle name="Normal 2 2 2 4 3 3 8" xfId="42167"/>
    <cellStyle name="Normal 2 2 2 4 3 3 9" xfId="49282"/>
    <cellStyle name="Normal 2 2 2 4 3 4" xfId="2631"/>
    <cellStyle name="Normal 2 2 2 4 3 4 2" xfId="9746"/>
    <cellStyle name="Normal 2 2 2 4 3 4 2 2" xfId="17974"/>
    <cellStyle name="Normal 2 2 2 4 3 4 3" xfId="17973"/>
    <cellStyle name="Normal 2 2 2 4 3 4 4" xfId="35831"/>
    <cellStyle name="Normal 2 2 2 4 3 4 5" xfId="42946"/>
    <cellStyle name="Normal 2 2 2 4 3 4 6" xfId="50061"/>
    <cellStyle name="Normal 2 2 2 4 3 4 7" xfId="57176"/>
    <cellStyle name="Normal 2 2 2 4 3 5" xfId="5002"/>
    <cellStyle name="Normal 2 2 2 4 3 5 2" xfId="12117"/>
    <cellStyle name="Normal 2 2 2 4 3 5 2 2" xfId="17976"/>
    <cellStyle name="Normal 2 2 2 4 3 5 3" xfId="17975"/>
    <cellStyle name="Normal 2 2 2 4 3 5 4" xfId="38202"/>
    <cellStyle name="Normal 2 2 2 4 3 5 5" xfId="45317"/>
    <cellStyle name="Normal 2 2 2 4 3 5 6" xfId="52432"/>
    <cellStyle name="Normal 2 2 2 4 3 5 7" xfId="59547"/>
    <cellStyle name="Normal 2 2 2 4 3 6" xfId="7379"/>
    <cellStyle name="Normal 2 2 2 4 3 6 2" xfId="17977"/>
    <cellStyle name="Normal 2 2 2 4 3 7" xfId="14494"/>
    <cellStyle name="Normal 2 2 2 4 3 7 2" xfId="17978"/>
    <cellStyle name="Normal 2 2 2 4 3 8" xfId="17958"/>
    <cellStyle name="Normal 2 2 2 4 3 9" xfId="33463"/>
    <cellStyle name="Normal 2 2 2 4 4" xfId="456"/>
    <cellStyle name="Normal 2 2 2 4 4 10" xfId="40774"/>
    <cellStyle name="Normal 2 2 2 4 4 11" xfId="47889"/>
    <cellStyle name="Normal 2 2 2 4 4 12" xfId="55004"/>
    <cellStyle name="Normal 2 2 2 4 4 2" xfId="1257"/>
    <cellStyle name="Normal 2 2 2 4 4 2 10" xfId="55803"/>
    <cellStyle name="Normal 2 2 2 4 4 2 2" xfId="3625"/>
    <cellStyle name="Normal 2 2 2 4 4 2 2 2" xfId="10740"/>
    <cellStyle name="Normal 2 2 2 4 4 2 2 2 2" xfId="17982"/>
    <cellStyle name="Normal 2 2 2 4 4 2 2 3" xfId="17981"/>
    <cellStyle name="Normal 2 2 2 4 4 2 2 4" xfId="36825"/>
    <cellStyle name="Normal 2 2 2 4 4 2 2 5" xfId="43940"/>
    <cellStyle name="Normal 2 2 2 4 4 2 2 6" xfId="51055"/>
    <cellStyle name="Normal 2 2 2 4 4 2 2 7" xfId="58170"/>
    <cellStyle name="Normal 2 2 2 4 4 2 3" xfId="5996"/>
    <cellStyle name="Normal 2 2 2 4 4 2 3 2" xfId="13111"/>
    <cellStyle name="Normal 2 2 2 4 4 2 3 2 2" xfId="17984"/>
    <cellStyle name="Normal 2 2 2 4 4 2 3 3" xfId="17983"/>
    <cellStyle name="Normal 2 2 2 4 4 2 3 4" xfId="39196"/>
    <cellStyle name="Normal 2 2 2 4 4 2 3 5" xfId="46311"/>
    <cellStyle name="Normal 2 2 2 4 4 2 3 6" xfId="53426"/>
    <cellStyle name="Normal 2 2 2 4 4 2 3 7" xfId="60541"/>
    <cellStyle name="Normal 2 2 2 4 4 2 4" xfId="8373"/>
    <cellStyle name="Normal 2 2 2 4 4 2 4 2" xfId="17985"/>
    <cellStyle name="Normal 2 2 2 4 4 2 5" xfId="15488"/>
    <cellStyle name="Normal 2 2 2 4 4 2 5 2" xfId="17986"/>
    <cellStyle name="Normal 2 2 2 4 4 2 6" xfId="17980"/>
    <cellStyle name="Normal 2 2 2 4 4 2 7" xfId="34457"/>
    <cellStyle name="Normal 2 2 2 4 4 2 8" xfId="41573"/>
    <cellStyle name="Normal 2 2 2 4 4 2 9" xfId="48688"/>
    <cellStyle name="Normal 2 2 2 4 4 3" xfId="2047"/>
    <cellStyle name="Normal 2 2 2 4 4 3 10" xfId="56592"/>
    <cellStyle name="Normal 2 2 2 4 4 3 2" xfId="4414"/>
    <cellStyle name="Normal 2 2 2 4 4 3 2 2" xfId="11529"/>
    <cellStyle name="Normal 2 2 2 4 4 3 2 2 2" xfId="17989"/>
    <cellStyle name="Normal 2 2 2 4 4 3 2 3" xfId="17988"/>
    <cellStyle name="Normal 2 2 2 4 4 3 2 4" xfId="37614"/>
    <cellStyle name="Normal 2 2 2 4 4 3 2 5" xfId="44729"/>
    <cellStyle name="Normal 2 2 2 4 4 3 2 6" xfId="51844"/>
    <cellStyle name="Normal 2 2 2 4 4 3 2 7" xfId="58959"/>
    <cellStyle name="Normal 2 2 2 4 4 3 3" xfId="6785"/>
    <cellStyle name="Normal 2 2 2 4 4 3 3 2" xfId="13900"/>
    <cellStyle name="Normal 2 2 2 4 4 3 3 2 2" xfId="17991"/>
    <cellStyle name="Normal 2 2 2 4 4 3 3 3" xfId="17990"/>
    <cellStyle name="Normal 2 2 2 4 4 3 3 4" xfId="39985"/>
    <cellStyle name="Normal 2 2 2 4 4 3 3 5" xfId="47100"/>
    <cellStyle name="Normal 2 2 2 4 4 3 3 6" xfId="54215"/>
    <cellStyle name="Normal 2 2 2 4 4 3 3 7" xfId="61330"/>
    <cellStyle name="Normal 2 2 2 4 4 3 4" xfId="9162"/>
    <cellStyle name="Normal 2 2 2 4 4 3 4 2" xfId="17992"/>
    <cellStyle name="Normal 2 2 2 4 4 3 5" xfId="16277"/>
    <cellStyle name="Normal 2 2 2 4 4 3 5 2" xfId="17993"/>
    <cellStyle name="Normal 2 2 2 4 4 3 6" xfId="17987"/>
    <cellStyle name="Normal 2 2 2 4 4 3 7" xfId="35246"/>
    <cellStyle name="Normal 2 2 2 4 4 3 8" xfId="42362"/>
    <cellStyle name="Normal 2 2 2 4 4 3 9" xfId="49477"/>
    <cellStyle name="Normal 2 2 2 4 4 4" xfId="2826"/>
    <cellStyle name="Normal 2 2 2 4 4 4 2" xfId="9941"/>
    <cellStyle name="Normal 2 2 2 4 4 4 2 2" xfId="17995"/>
    <cellStyle name="Normal 2 2 2 4 4 4 3" xfId="17994"/>
    <cellStyle name="Normal 2 2 2 4 4 4 4" xfId="36026"/>
    <cellStyle name="Normal 2 2 2 4 4 4 5" xfId="43141"/>
    <cellStyle name="Normal 2 2 2 4 4 4 6" xfId="50256"/>
    <cellStyle name="Normal 2 2 2 4 4 4 7" xfId="57371"/>
    <cellStyle name="Normal 2 2 2 4 4 5" xfId="5197"/>
    <cellStyle name="Normal 2 2 2 4 4 5 2" xfId="12312"/>
    <cellStyle name="Normal 2 2 2 4 4 5 2 2" xfId="17997"/>
    <cellStyle name="Normal 2 2 2 4 4 5 3" xfId="17996"/>
    <cellStyle name="Normal 2 2 2 4 4 5 4" xfId="38397"/>
    <cellStyle name="Normal 2 2 2 4 4 5 5" xfId="45512"/>
    <cellStyle name="Normal 2 2 2 4 4 5 6" xfId="52627"/>
    <cellStyle name="Normal 2 2 2 4 4 5 7" xfId="59742"/>
    <cellStyle name="Normal 2 2 2 4 4 6" xfId="7574"/>
    <cellStyle name="Normal 2 2 2 4 4 6 2" xfId="17998"/>
    <cellStyle name="Normal 2 2 2 4 4 7" xfId="14689"/>
    <cellStyle name="Normal 2 2 2 4 4 7 2" xfId="17999"/>
    <cellStyle name="Normal 2 2 2 4 4 8" xfId="17979"/>
    <cellStyle name="Normal 2 2 2 4 4 9" xfId="33658"/>
    <cellStyle name="Normal 2 2 2 4 5" xfId="614"/>
    <cellStyle name="Normal 2 2 2 4 5 10" xfId="40932"/>
    <cellStyle name="Normal 2 2 2 4 5 11" xfId="48047"/>
    <cellStyle name="Normal 2 2 2 4 5 12" xfId="55162"/>
    <cellStyle name="Normal 2 2 2 4 5 2" xfId="1415"/>
    <cellStyle name="Normal 2 2 2 4 5 2 10" xfId="55961"/>
    <cellStyle name="Normal 2 2 2 4 5 2 2" xfId="3783"/>
    <cellStyle name="Normal 2 2 2 4 5 2 2 2" xfId="10898"/>
    <cellStyle name="Normal 2 2 2 4 5 2 2 2 2" xfId="18003"/>
    <cellStyle name="Normal 2 2 2 4 5 2 2 3" xfId="18002"/>
    <cellStyle name="Normal 2 2 2 4 5 2 2 4" xfId="36983"/>
    <cellStyle name="Normal 2 2 2 4 5 2 2 5" xfId="44098"/>
    <cellStyle name="Normal 2 2 2 4 5 2 2 6" xfId="51213"/>
    <cellStyle name="Normal 2 2 2 4 5 2 2 7" xfId="58328"/>
    <cellStyle name="Normal 2 2 2 4 5 2 3" xfId="6154"/>
    <cellStyle name="Normal 2 2 2 4 5 2 3 2" xfId="13269"/>
    <cellStyle name="Normal 2 2 2 4 5 2 3 2 2" xfId="18005"/>
    <cellStyle name="Normal 2 2 2 4 5 2 3 3" xfId="18004"/>
    <cellStyle name="Normal 2 2 2 4 5 2 3 4" xfId="39354"/>
    <cellStyle name="Normal 2 2 2 4 5 2 3 5" xfId="46469"/>
    <cellStyle name="Normal 2 2 2 4 5 2 3 6" xfId="53584"/>
    <cellStyle name="Normal 2 2 2 4 5 2 3 7" xfId="60699"/>
    <cellStyle name="Normal 2 2 2 4 5 2 4" xfId="8531"/>
    <cellStyle name="Normal 2 2 2 4 5 2 4 2" xfId="18006"/>
    <cellStyle name="Normal 2 2 2 4 5 2 5" xfId="15646"/>
    <cellStyle name="Normal 2 2 2 4 5 2 5 2" xfId="18007"/>
    <cellStyle name="Normal 2 2 2 4 5 2 6" xfId="18001"/>
    <cellStyle name="Normal 2 2 2 4 5 2 7" xfId="34615"/>
    <cellStyle name="Normal 2 2 2 4 5 2 8" xfId="41731"/>
    <cellStyle name="Normal 2 2 2 4 5 2 9" xfId="48846"/>
    <cellStyle name="Normal 2 2 2 4 5 3" xfId="2205"/>
    <cellStyle name="Normal 2 2 2 4 5 3 10" xfId="56750"/>
    <cellStyle name="Normal 2 2 2 4 5 3 2" xfId="4572"/>
    <cellStyle name="Normal 2 2 2 4 5 3 2 2" xfId="11687"/>
    <cellStyle name="Normal 2 2 2 4 5 3 2 2 2" xfId="18010"/>
    <cellStyle name="Normal 2 2 2 4 5 3 2 3" xfId="18009"/>
    <cellStyle name="Normal 2 2 2 4 5 3 2 4" xfId="37772"/>
    <cellStyle name="Normal 2 2 2 4 5 3 2 5" xfId="44887"/>
    <cellStyle name="Normal 2 2 2 4 5 3 2 6" xfId="52002"/>
    <cellStyle name="Normal 2 2 2 4 5 3 2 7" xfId="59117"/>
    <cellStyle name="Normal 2 2 2 4 5 3 3" xfId="6943"/>
    <cellStyle name="Normal 2 2 2 4 5 3 3 2" xfId="14058"/>
    <cellStyle name="Normal 2 2 2 4 5 3 3 2 2" xfId="18012"/>
    <cellStyle name="Normal 2 2 2 4 5 3 3 3" xfId="18011"/>
    <cellStyle name="Normal 2 2 2 4 5 3 3 4" xfId="40143"/>
    <cellStyle name="Normal 2 2 2 4 5 3 3 5" xfId="47258"/>
    <cellStyle name="Normal 2 2 2 4 5 3 3 6" xfId="54373"/>
    <cellStyle name="Normal 2 2 2 4 5 3 3 7" xfId="61488"/>
    <cellStyle name="Normal 2 2 2 4 5 3 4" xfId="9320"/>
    <cellStyle name="Normal 2 2 2 4 5 3 4 2" xfId="18013"/>
    <cellStyle name="Normal 2 2 2 4 5 3 5" xfId="16435"/>
    <cellStyle name="Normal 2 2 2 4 5 3 5 2" xfId="18014"/>
    <cellStyle name="Normal 2 2 2 4 5 3 6" xfId="18008"/>
    <cellStyle name="Normal 2 2 2 4 5 3 7" xfId="35404"/>
    <cellStyle name="Normal 2 2 2 4 5 3 8" xfId="42520"/>
    <cellStyle name="Normal 2 2 2 4 5 3 9" xfId="49635"/>
    <cellStyle name="Normal 2 2 2 4 5 4" xfId="2984"/>
    <cellStyle name="Normal 2 2 2 4 5 4 2" xfId="10099"/>
    <cellStyle name="Normal 2 2 2 4 5 4 2 2" xfId="18016"/>
    <cellStyle name="Normal 2 2 2 4 5 4 3" xfId="18015"/>
    <cellStyle name="Normal 2 2 2 4 5 4 4" xfId="36184"/>
    <cellStyle name="Normal 2 2 2 4 5 4 5" xfId="43299"/>
    <cellStyle name="Normal 2 2 2 4 5 4 6" xfId="50414"/>
    <cellStyle name="Normal 2 2 2 4 5 4 7" xfId="57529"/>
    <cellStyle name="Normal 2 2 2 4 5 5" xfId="5355"/>
    <cellStyle name="Normal 2 2 2 4 5 5 2" xfId="12470"/>
    <cellStyle name="Normal 2 2 2 4 5 5 2 2" xfId="18018"/>
    <cellStyle name="Normal 2 2 2 4 5 5 3" xfId="18017"/>
    <cellStyle name="Normal 2 2 2 4 5 5 4" xfId="38555"/>
    <cellStyle name="Normal 2 2 2 4 5 5 5" xfId="45670"/>
    <cellStyle name="Normal 2 2 2 4 5 5 6" xfId="52785"/>
    <cellStyle name="Normal 2 2 2 4 5 5 7" xfId="59900"/>
    <cellStyle name="Normal 2 2 2 4 5 6" xfId="7732"/>
    <cellStyle name="Normal 2 2 2 4 5 6 2" xfId="18019"/>
    <cellStyle name="Normal 2 2 2 4 5 7" xfId="14847"/>
    <cellStyle name="Normal 2 2 2 4 5 7 2" xfId="18020"/>
    <cellStyle name="Normal 2 2 2 4 5 8" xfId="18000"/>
    <cellStyle name="Normal 2 2 2 4 5 9" xfId="33816"/>
    <cellStyle name="Normal 2 2 2 4 6" xfId="867"/>
    <cellStyle name="Normal 2 2 2 4 6 10" xfId="55413"/>
    <cellStyle name="Normal 2 2 2 4 6 2" xfId="3235"/>
    <cellStyle name="Normal 2 2 2 4 6 2 2" xfId="10350"/>
    <cellStyle name="Normal 2 2 2 4 6 2 2 2" xfId="18023"/>
    <cellStyle name="Normal 2 2 2 4 6 2 3" xfId="18022"/>
    <cellStyle name="Normal 2 2 2 4 6 2 4" xfId="36435"/>
    <cellStyle name="Normal 2 2 2 4 6 2 5" xfId="43550"/>
    <cellStyle name="Normal 2 2 2 4 6 2 6" xfId="50665"/>
    <cellStyle name="Normal 2 2 2 4 6 2 7" xfId="57780"/>
    <cellStyle name="Normal 2 2 2 4 6 3" xfId="5606"/>
    <cellStyle name="Normal 2 2 2 4 6 3 2" xfId="12721"/>
    <cellStyle name="Normal 2 2 2 4 6 3 2 2" xfId="18025"/>
    <cellStyle name="Normal 2 2 2 4 6 3 3" xfId="18024"/>
    <cellStyle name="Normal 2 2 2 4 6 3 4" xfId="38806"/>
    <cellStyle name="Normal 2 2 2 4 6 3 5" xfId="45921"/>
    <cellStyle name="Normal 2 2 2 4 6 3 6" xfId="53036"/>
    <cellStyle name="Normal 2 2 2 4 6 3 7" xfId="60151"/>
    <cellStyle name="Normal 2 2 2 4 6 4" xfId="7983"/>
    <cellStyle name="Normal 2 2 2 4 6 4 2" xfId="18026"/>
    <cellStyle name="Normal 2 2 2 4 6 5" xfId="15098"/>
    <cellStyle name="Normal 2 2 2 4 6 5 2" xfId="18027"/>
    <cellStyle name="Normal 2 2 2 4 6 6" xfId="18021"/>
    <cellStyle name="Normal 2 2 2 4 6 7" xfId="34067"/>
    <cellStyle name="Normal 2 2 2 4 6 8" xfId="41183"/>
    <cellStyle name="Normal 2 2 2 4 6 9" xfId="48298"/>
    <cellStyle name="Normal 2 2 2 4 7" xfId="1657"/>
    <cellStyle name="Normal 2 2 2 4 7 10" xfId="56202"/>
    <cellStyle name="Normal 2 2 2 4 7 2" xfId="4024"/>
    <cellStyle name="Normal 2 2 2 4 7 2 2" xfId="11139"/>
    <cellStyle name="Normal 2 2 2 4 7 2 2 2" xfId="18030"/>
    <cellStyle name="Normal 2 2 2 4 7 2 3" xfId="18029"/>
    <cellStyle name="Normal 2 2 2 4 7 2 4" xfId="37224"/>
    <cellStyle name="Normal 2 2 2 4 7 2 5" xfId="44339"/>
    <cellStyle name="Normal 2 2 2 4 7 2 6" xfId="51454"/>
    <cellStyle name="Normal 2 2 2 4 7 2 7" xfId="58569"/>
    <cellStyle name="Normal 2 2 2 4 7 3" xfId="6395"/>
    <cellStyle name="Normal 2 2 2 4 7 3 2" xfId="13510"/>
    <cellStyle name="Normal 2 2 2 4 7 3 2 2" xfId="18032"/>
    <cellStyle name="Normal 2 2 2 4 7 3 3" xfId="18031"/>
    <cellStyle name="Normal 2 2 2 4 7 3 4" xfId="39595"/>
    <cellStyle name="Normal 2 2 2 4 7 3 5" xfId="46710"/>
    <cellStyle name="Normal 2 2 2 4 7 3 6" xfId="53825"/>
    <cellStyle name="Normal 2 2 2 4 7 3 7" xfId="60940"/>
    <cellStyle name="Normal 2 2 2 4 7 4" xfId="8772"/>
    <cellStyle name="Normal 2 2 2 4 7 4 2" xfId="18033"/>
    <cellStyle name="Normal 2 2 2 4 7 5" xfId="15887"/>
    <cellStyle name="Normal 2 2 2 4 7 5 2" xfId="18034"/>
    <cellStyle name="Normal 2 2 2 4 7 6" xfId="18028"/>
    <cellStyle name="Normal 2 2 2 4 7 7" xfId="34856"/>
    <cellStyle name="Normal 2 2 2 4 7 8" xfId="41972"/>
    <cellStyle name="Normal 2 2 2 4 7 9" xfId="49087"/>
    <cellStyle name="Normal 2 2 2 4 8" xfId="2436"/>
    <cellStyle name="Normal 2 2 2 4 8 2" xfId="9551"/>
    <cellStyle name="Normal 2 2 2 4 8 2 2" xfId="18036"/>
    <cellStyle name="Normal 2 2 2 4 8 3" xfId="18035"/>
    <cellStyle name="Normal 2 2 2 4 8 4" xfId="35636"/>
    <cellStyle name="Normal 2 2 2 4 8 5" xfId="42751"/>
    <cellStyle name="Normal 2 2 2 4 8 6" xfId="49866"/>
    <cellStyle name="Normal 2 2 2 4 8 7" xfId="56981"/>
    <cellStyle name="Normal 2 2 2 4 9" xfId="4807"/>
    <cellStyle name="Normal 2 2 2 4 9 2" xfId="11922"/>
    <cellStyle name="Normal 2 2 2 4 9 2 2" xfId="18038"/>
    <cellStyle name="Normal 2 2 2 4 9 3" xfId="18037"/>
    <cellStyle name="Normal 2 2 2 4 9 4" xfId="38007"/>
    <cellStyle name="Normal 2 2 2 4 9 5" xfId="45122"/>
    <cellStyle name="Normal 2 2 2 4 9 6" xfId="52237"/>
    <cellStyle name="Normal 2 2 2 4 9 7" xfId="59352"/>
    <cellStyle name="Normal 2 2 2 5" xfId="180"/>
    <cellStyle name="Normal 2 2 2 5 10" xfId="14417"/>
    <cellStyle name="Normal 2 2 2 5 10 2" xfId="18040"/>
    <cellStyle name="Normal 2 2 2 5 11" xfId="18039"/>
    <cellStyle name="Normal 2 2 2 5 12" xfId="33386"/>
    <cellStyle name="Normal 2 2 2 5 13" xfId="40502"/>
    <cellStyle name="Normal 2 2 2 5 14" xfId="47617"/>
    <cellStyle name="Normal 2 2 2 5 15" xfId="54732"/>
    <cellStyle name="Normal 2 2 2 5 2" xfId="379"/>
    <cellStyle name="Normal 2 2 2 5 2 10" xfId="40697"/>
    <cellStyle name="Normal 2 2 2 5 2 11" xfId="47812"/>
    <cellStyle name="Normal 2 2 2 5 2 12" xfId="54927"/>
    <cellStyle name="Normal 2 2 2 5 2 2" xfId="1180"/>
    <cellStyle name="Normal 2 2 2 5 2 2 10" xfId="55726"/>
    <cellStyle name="Normal 2 2 2 5 2 2 2" xfId="3548"/>
    <cellStyle name="Normal 2 2 2 5 2 2 2 2" xfId="10663"/>
    <cellStyle name="Normal 2 2 2 5 2 2 2 2 2" xfId="18044"/>
    <cellStyle name="Normal 2 2 2 5 2 2 2 3" xfId="18043"/>
    <cellStyle name="Normal 2 2 2 5 2 2 2 4" xfId="36748"/>
    <cellStyle name="Normal 2 2 2 5 2 2 2 5" xfId="43863"/>
    <cellStyle name="Normal 2 2 2 5 2 2 2 6" xfId="50978"/>
    <cellStyle name="Normal 2 2 2 5 2 2 2 7" xfId="58093"/>
    <cellStyle name="Normal 2 2 2 5 2 2 3" xfId="5919"/>
    <cellStyle name="Normal 2 2 2 5 2 2 3 2" xfId="13034"/>
    <cellStyle name="Normal 2 2 2 5 2 2 3 2 2" xfId="18046"/>
    <cellStyle name="Normal 2 2 2 5 2 2 3 3" xfId="18045"/>
    <cellStyle name="Normal 2 2 2 5 2 2 3 4" xfId="39119"/>
    <cellStyle name="Normal 2 2 2 5 2 2 3 5" xfId="46234"/>
    <cellStyle name="Normal 2 2 2 5 2 2 3 6" xfId="53349"/>
    <cellStyle name="Normal 2 2 2 5 2 2 3 7" xfId="60464"/>
    <cellStyle name="Normal 2 2 2 5 2 2 4" xfId="8296"/>
    <cellStyle name="Normal 2 2 2 5 2 2 4 2" xfId="18047"/>
    <cellStyle name="Normal 2 2 2 5 2 2 5" xfId="15411"/>
    <cellStyle name="Normal 2 2 2 5 2 2 5 2" xfId="18048"/>
    <cellStyle name="Normal 2 2 2 5 2 2 6" xfId="18042"/>
    <cellStyle name="Normal 2 2 2 5 2 2 7" xfId="34380"/>
    <cellStyle name="Normal 2 2 2 5 2 2 8" xfId="41496"/>
    <cellStyle name="Normal 2 2 2 5 2 2 9" xfId="48611"/>
    <cellStyle name="Normal 2 2 2 5 2 3" xfId="1970"/>
    <cellStyle name="Normal 2 2 2 5 2 3 10" xfId="56515"/>
    <cellStyle name="Normal 2 2 2 5 2 3 2" xfId="4337"/>
    <cellStyle name="Normal 2 2 2 5 2 3 2 2" xfId="11452"/>
    <cellStyle name="Normal 2 2 2 5 2 3 2 2 2" xfId="18051"/>
    <cellStyle name="Normal 2 2 2 5 2 3 2 3" xfId="18050"/>
    <cellStyle name="Normal 2 2 2 5 2 3 2 4" xfId="37537"/>
    <cellStyle name="Normal 2 2 2 5 2 3 2 5" xfId="44652"/>
    <cellStyle name="Normal 2 2 2 5 2 3 2 6" xfId="51767"/>
    <cellStyle name="Normal 2 2 2 5 2 3 2 7" xfId="58882"/>
    <cellStyle name="Normal 2 2 2 5 2 3 3" xfId="6708"/>
    <cellStyle name="Normal 2 2 2 5 2 3 3 2" xfId="13823"/>
    <cellStyle name="Normal 2 2 2 5 2 3 3 2 2" xfId="18053"/>
    <cellStyle name="Normal 2 2 2 5 2 3 3 3" xfId="18052"/>
    <cellStyle name="Normal 2 2 2 5 2 3 3 4" xfId="39908"/>
    <cellStyle name="Normal 2 2 2 5 2 3 3 5" xfId="47023"/>
    <cellStyle name="Normal 2 2 2 5 2 3 3 6" xfId="54138"/>
    <cellStyle name="Normal 2 2 2 5 2 3 3 7" xfId="61253"/>
    <cellStyle name="Normal 2 2 2 5 2 3 4" xfId="9085"/>
    <cellStyle name="Normal 2 2 2 5 2 3 4 2" xfId="18054"/>
    <cellStyle name="Normal 2 2 2 5 2 3 5" xfId="16200"/>
    <cellStyle name="Normal 2 2 2 5 2 3 5 2" xfId="18055"/>
    <cellStyle name="Normal 2 2 2 5 2 3 6" xfId="18049"/>
    <cellStyle name="Normal 2 2 2 5 2 3 7" xfId="35169"/>
    <cellStyle name="Normal 2 2 2 5 2 3 8" xfId="42285"/>
    <cellStyle name="Normal 2 2 2 5 2 3 9" xfId="49400"/>
    <cellStyle name="Normal 2 2 2 5 2 4" xfId="2749"/>
    <cellStyle name="Normal 2 2 2 5 2 4 2" xfId="9864"/>
    <cellStyle name="Normal 2 2 2 5 2 4 2 2" xfId="18057"/>
    <cellStyle name="Normal 2 2 2 5 2 4 3" xfId="18056"/>
    <cellStyle name="Normal 2 2 2 5 2 4 4" xfId="35949"/>
    <cellStyle name="Normal 2 2 2 5 2 4 5" xfId="43064"/>
    <cellStyle name="Normal 2 2 2 5 2 4 6" xfId="50179"/>
    <cellStyle name="Normal 2 2 2 5 2 4 7" xfId="57294"/>
    <cellStyle name="Normal 2 2 2 5 2 5" xfId="5120"/>
    <cellStyle name="Normal 2 2 2 5 2 5 2" xfId="12235"/>
    <cellStyle name="Normal 2 2 2 5 2 5 2 2" xfId="18059"/>
    <cellStyle name="Normal 2 2 2 5 2 5 3" xfId="18058"/>
    <cellStyle name="Normal 2 2 2 5 2 5 4" xfId="38320"/>
    <cellStyle name="Normal 2 2 2 5 2 5 5" xfId="45435"/>
    <cellStyle name="Normal 2 2 2 5 2 5 6" xfId="52550"/>
    <cellStyle name="Normal 2 2 2 5 2 5 7" xfId="59665"/>
    <cellStyle name="Normal 2 2 2 5 2 6" xfId="7497"/>
    <cellStyle name="Normal 2 2 2 5 2 6 2" xfId="18060"/>
    <cellStyle name="Normal 2 2 2 5 2 7" xfId="14612"/>
    <cellStyle name="Normal 2 2 2 5 2 7 2" xfId="18061"/>
    <cellStyle name="Normal 2 2 2 5 2 8" xfId="18041"/>
    <cellStyle name="Normal 2 2 2 5 2 9" xfId="33581"/>
    <cellStyle name="Normal 2 2 2 5 3" xfId="574"/>
    <cellStyle name="Normal 2 2 2 5 3 10" xfId="40892"/>
    <cellStyle name="Normal 2 2 2 5 3 11" xfId="48007"/>
    <cellStyle name="Normal 2 2 2 5 3 12" xfId="55122"/>
    <cellStyle name="Normal 2 2 2 5 3 2" xfId="1375"/>
    <cellStyle name="Normal 2 2 2 5 3 2 10" xfId="55921"/>
    <cellStyle name="Normal 2 2 2 5 3 2 2" xfId="3743"/>
    <cellStyle name="Normal 2 2 2 5 3 2 2 2" xfId="10858"/>
    <cellStyle name="Normal 2 2 2 5 3 2 2 2 2" xfId="18065"/>
    <cellStyle name="Normal 2 2 2 5 3 2 2 3" xfId="18064"/>
    <cellStyle name="Normal 2 2 2 5 3 2 2 4" xfId="36943"/>
    <cellStyle name="Normal 2 2 2 5 3 2 2 5" xfId="44058"/>
    <cellStyle name="Normal 2 2 2 5 3 2 2 6" xfId="51173"/>
    <cellStyle name="Normal 2 2 2 5 3 2 2 7" xfId="58288"/>
    <cellStyle name="Normal 2 2 2 5 3 2 3" xfId="6114"/>
    <cellStyle name="Normal 2 2 2 5 3 2 3 2" xfId="13229"/>
    <cellStyle name="Normal 2 2 2 5 3 2 3 2 2" xfId="18067"/>
    <cellStyle name="Normal 2 2 2 5 3 2 3 3" xfId="18066"/>
    <cellStyle name="Normal 2 2 2 5 3 2 3 4" xfId="39314"/>
    <cellStyle name="Normal 2 2 2 5 3 2 3 5" xfId="46429"/>
    <cellStyle name="Normal 2 2 2 5 3 2 3 6" xfId="53544"/>
    <cellStyle name="Normal 2 2 2 5 3 2 3 7" xfId="60659"/>
    <cellStyle name="Normal 2 2 2 5 3 2 4" xfId="8491"/>
    <cellStyle name="Normal 2 2 2 5 3 2 4 2" xfId="18068"/>
    <cellStyle name="Normal 2 2 2 5 3 2 5" xfId="15606"/>
    <cellStyle name="Normal 2 2 2 5 3 2 5 2" xfId="18069"/>
    <cellStyle name="Normal 2 2 2 5 3 2 6" xfId="18063"/>
    <cellStyle name="Normal 2 2 2 5 3 2 7" xfId="34575"/>
    <cellStyle name="Normal 2 2 2 5 3 2 8" xfId="41691"/>
    <cellStyle name="Normal 2 2 2 5 3 2 9" xfId="48806"/>
    <cellStyle name="Normal 2 2 2 5 3 3" xfId="2165"/>
    <cellStyle name="Normal 2 2 2 5 3 3 10" xfId="56710"/>
    <cellStyle name="Normal 2 2 2 5 3 3 2" xfId="4532"/>
    <cellStyle name="Normal 2 2 2 5 3 3 2 2" xfId="11647"/>
    <cellStyle name="Normal 2 2 2 5 3 3 2 2 2" xfId="18072"/>
    <cellStyle name="Normal 2 2 2 5 3 3 2 3" xfId="18071"/>
    <cellStyle name="Normal 2 2 2 5 3 3 2 4" xfId="37732"/>
    <cellStyle name="Normal 2 2 2 5 3 3 2 5" xfId="44847"/>
    <cellStyle name="Normal 2 2 2 5 3 3 2 6" xfId="51962"/>
    <cellStyle name="Normal 2 2 2 5 3 3 2 7" xfId="59077"/>
    <cellStyle name="Normal 2 2 2 5 3 3 3" xfId="6903"/>
    <cellStyle name="Normal 2 2 2 5 3 3 3 2" xfId="14018"/>
    <cellStyle name="Normal 2 2 2 5 3 3 3 2 2" xfId="18074"/>
    <cellStyle name="Normal 2 2 2 5 3 3 3 3" xfId="18073"/>
    <cellStyle name="Normal 2 2 2 5 3 3 3 4" xfId="40103"/>
    <cellStyle name="Normal 2 2 2 5 3 3 3 5" xfId="47218"/>
    <cellStyle name="Normal 2 2 2 5 3 3 3 6" xfId="54333"/>
    <cellStyle name="Normal 2 2 2 5 3 3 3 7" xfId="61448"/>
    <cellStyle name="Normal 2 2 2 5 3 3 4" xfId="9280"/>
    <cellStyle name="Normal 2 2 2 5 3 3 4 2" xfId="18075"/>
    <cellStyle name="Normal 2 2 2 5 3 3 5" xfId="16395"/>
    <cellStyle name="Normal 2 2 2 5 3 3 5 2" xfId="18076"/>
    <cellStyle name="Normal 2 2 2 5 3 3 6" xfId="18070"/>
    <cellStyle name="Normal 2 2 2 5 3 3 7" xfId="35364"/>
    <cellStyle name="Normal 2 2 2 5 3 3 8" xfId="42480"/>
    <cellStyle name="Normal 2 2 2 5 3 3 9" xfId="49595"/>
    <cellStyle name="Normal 2 2 2 5 3 4" xfId="2944"/>
    <cellStyle name="Normal 2 2 2 5 3 4 2" xfId="10059"/>
    <cellStyle name="Normal 2 2 2 5 3 4 2 2" xfId="18078"/>
    <cellStyle name="Normal 2 2 2 5 3 4 3" xfId="18077"/>
    <cellStyle name="Normal 2 2 2 5 3 4 4" xfId="36144"/>
    <cellStyle name="Normal 2 2 2 5 3 4 5" xfId="43259"/>
    <cellStyle name="Normal 2 2 2 5 3 4 6" xfId="50374"/>
    <cellStyle name="Normal 2 2 2 5 3 4 7" xfId="57489"/>
    <cellStyle name="Normal 2 2 2 5 3 5" xfId="5315"/>
    <cellStyle name="Normal 2 2 2 5 3 5 2" xfId="12430"/>
    <cellStyle name="Normal 2 2 2 5 3 5 2 2" xfId="18080"/>
    <cellStyle name="Normal 2 2 2 5 3 5 3" xfId="18079"/>
    <cellStyle name="Normal 2 2 2 5 3 5 4" xfId="38515"/>
    <cellStyle name="Normal 2 2 2 5 3 5 5" xfId="45630"/>
    <cellStyle name="Normal 2 2 2 5 3 5 6" xfId="52745"/>
    <cellStyle name="Normal 2 2 2 5 3 5 7" xfId="59860"/>
    <cellStyle name="Normal 2 2 2 5 3 6" xfId="7692"/>
    <cellStyle name="Normal 2 2 2 5 3 6 2" xfId="18081"/>
    <cellStyle name="Normal 2 2 2 5 3 7" xfId="14807"/>
    <cellStyle name="Normal 2 2 2 5 3 7 2" xfId="18082"/>
    <cellStyle name="Normal 2 2 2 5 3 8" xfId="18062"/>
    <cellStyle name="Normal 2 2 2 5 3 9" xfId="33776"/>
    <cellStyle name="Normal 2 2 2 5 4" xfId="616"/>
    <cellStyle name="Normal 2 2 2 5 4 10" xfId="40934"/>
    <cellStyle name="Normal 2 2 2 5 4 11" xfId="48049"/>
    <cellStyle name="Normal 2 2 2 5 4 12" xfId="55164"/>
    <cellStyle name="Normal 2 2 2 5 4 2" xfId="1417"/>
    <cellStyle name="Normal 2 2 2 5 4 2 10" xfId="55963"/>
    <cellStyle name="Normal 2 2 2 5 4 2 2" xfId="3785"/>
    <cellStyle name="Normal 2 2 2 5 4 2 2 2" xfId="10900"/>
    <cellStyle name="Normal 2 2 2 5 4 2 2 2 2" xfId="18086"/>
    <cellStyle name="Normal 2 2 2 5 4 2 2 3" xfId="18085"/>
    <cellStyle name="Normal 2 2 2 5 4 2 2 4" xfId="36985"/>
    <cellStyle name="Normal 2 2 2 5 4 2 2 5" xfId="44100"/>
    <cellStyle name="Normal 2 2 2 5 4 2 2 6" xfId="51215"/>
    <cellStyle name="Normal 2 2 2 5 4 2 2 7" xfId="58330"/>
    <cellStyle name="Normal 2 2 2 5 4 2 3" xfId="6156"/>
    <cellStyle name="Normal 2 2 2 5 4 2 3 2" xfId="13271"/>
    <cellStyle name="Normal 2 2 2 5 4 2 3 2 2" xfId="18088"/>
    <cellStyle name="Normal 2 2 2 5 4 2 3 3" xfId="18087"/>
    <cellStyle name="Normal 2 2 2 5 4 2 3 4" xfId="39356"/>
    <cellStyle name="Normal 2 2 2 5 4 2 3 5" xfId="46471"/>
    <cellStyle name="Normal 2 2 2 5 4 2 3 6" xfId="53586"/>
    <cellStyle name="Normal 2 2 2 5 4 2 3 7" xfId="60701"/>
    <cellStyle name="Normal 2 2 2 5 4 2 4" xfId="8533"/>
    <cellStyle name="Normal 2 2 2 5 4 2 4 2" xfId="18089"/>
    <cellStyle name="Normal 2 2 2 5 4 2 5" xfId="15648"/>
    <cellStyle name="Normal 2 2 2 5 4 2 5 2" xfId="18090"/>
    <cellStyle name="Normal 2 2 2 5 4 2 6" xfId="18084"/>
    <cellStyle name="Normal 2 2 2 5 4 2 7" xfId="34617"/>
    <cellStyle name="Normal 2 2 2 5 4 2 8" xfId="41733"/>
    <cellStyle name="Normal 2 2 2 5 4 2 9" xfId="48848"/>
    <cellStyle name="Normal 2 2 2 5 4 3" xfId="2207"/>
    <cellStyle name="Normal 2 2 2 5 4 3 10" xfId="56752"/>
    <cellStyle name="Normal 2 2 2 5 4 3 2" xfId="4574"/>
    <cellStyle name="Normal 2 2 2 5 4 3 2 2" xfId="11689"/>
    <cellStyle name="Normal 2 2 2 5 4 3 2 2 2" xfId="18093"/>
    <cellStyle name="Normal 2 2 2 5 4 3 2 3" xfId="18092"/>
    <cellStyle name="Normal 2 2 2 5 4 3 2 4" xfId="37774"/>
    <cellStyle name="Normal 2 2 2 5 4 3 2 5" xfId="44889"/>
    <cellStyle name="Normal 2 2 2 5 4 3 2 6" xfId="52004"/>
    <cellStyle name="Normal 2 2 2 5 4 3 2 7" xfId="59119"/>
    <cellStyle name="Normal 2 2 2 5 4 3 3" xfId="6945"/>
    <cellStyle name="Normal 2 2 2 5 4 3 3 2" xfId="14060"/>
    <cellStyle name="Normal 2 2 2 5 4 3 3 2 2" xfId="18095"/>
    <cellStyle name="Normal 2 2 2 5 4 3 3 3" xfId="18094"/>
    <cellStyle name="Normal 2 2 2 5 4 3 3 4" xfId="40145"/>
    <cellStyle name="Normal 2 2 2 5 4 3 3 5" xfId="47260"/>
    <cellStyle name="Normal 2 2 2 5 4 3 3 6" xfId="54375"/>
    <cellStyle name="Normal 2 2 2 5 4 3 3 7" xfId="61490"/>
    <cellStyle name="Normal 2 2 2 5 4 3 4" xfId="9322"/>
    <cellStyle name="Normal 2 2 2 5 4 3 4 2" xfId="18096"/>
    <cellStyle name="Normal 2 2 2 5 4 3 5" xfId="16437"/>
    <cellStyle name="Normal 2 2 2 5 4 3 5 2" xfId="18097"/>
    <cellStyle name="Normal 2 2 2 5 4 3 6" xfId="18091"/>
    <cellStyle name="Normal 2 2 2 5 4 3 7" xfId="35406"/>
    <cellStyle name="Normal 2 2 2 5 4 3 8" xfId="42522"/>
    <cellStyle name="Normal 2 2 2 5 4 3 9" xfId="49637"/>
    <cellStyle name="Normal 2 2 2 5 4 4" xfId="2986"/>
    <cellStyle name="Normal 2 2 2 5 4 4 2" xfId="10101"/>
    <cellStyle name="Normal 2 2 2 5 4 4 2 2" xfId="18099"/>
    <cellStyle name="Normal 2 2 2 5 4 4 3" xfId="18098"/>
    <cellStyle name="Normal 2 2 2 5 4 4 4" xfId="36186"/>
    <cellStyle name="Normal 2 2 2 5 4 4 5" xfId="43301"/>
    <cellStyle name="Normal 2 2 2 5 4 4 6" xfId="50416"/>
    <cellStyle name="Normal 2 2 2 5 4 4 7" xfId="57531"/>
    <cellStyle name="Normal 2 2 2 5 4 5" xfId="5357"/>
    <cellStyle name="Normal 2 2 2 5 4 5 2" xfId="12472"/>
    <cellStyle name="Normal 2 2 2 5 4 5 2 2" xfId="18101"/>
    <cellStyle name="Normal 2 2 2 5 4 5 3" xfId="18100"/>
    <cellStyle name="Normal 2 2 2 5 4 5 4" xfId="38557"/>
    <cellStyle name="Normal 2 2 2 5 4 5 5" xfId="45672"/>
    <cellStyle name="Normal 2 2 2 5 4 5 6" xfId="52787"/>
    <cellStyle name="Normal 2 2 2 5 4 5 7" xfId="59902"/>
    <cellStyle name="Normal 2 2 2 5 4 6" xfId="7734"/>
    <cellStyle name="Normal 2 2 2 5 4 6 2" xfId="18102"/>
    <cellStyle name="Normal 2 2 2 5 4 7" xfId="14849"/>
    <cellStyle name="Normal 2 2 2 5 4 7 2" xfId="18103"/>
    <cellStyle name="Normal 2 2 2 5 4 8" xfId="18083"/>
    <cellStyle name="Normal 2 2 2 5 4 9" xfId="33818"/>
    <cellStyle name="Normal 2 2 2 5 5" xfId="985"/>
    <cellStyle name="Normal 2 2 2 5 5 10" xfId="55531"/>
    <cellStyle name="Normal 2 2 2 5 5 2" xfId="3353"/>
    <cellStyle name="Normal 2 2 2 5 5 2 2" xfId="10468"/>
    <cellStyle name="Normal 2 2 2 5 5 2 2 2" xfId="18106"/>
    <cellStyle name="Normal 2 2 2 5 5 2 3" xfId="18105"/>
    <cellStyle name="Normal 2 2 2 5 5 2 4" xfId="36553"/>
    <cellStyle name="Normal 2 2 2 5 5 2 5" xfId="43668"/>
    <cellStyle name="Normal 2 2 2 5 5 2 6" xfId="50783"/>
    <cellStyle name="Normal 2 2 2 5 5 2 7" xfId="57898"/>
    <cellStyle name="Normal 2 2 2 5 5 3" xfId="5724"/>
    <cellStyle name="Normal 2 2 2 5 5 3 2" xfId="12839"/>
    <cellStyle name="Normal 2 2 2 5 5 3 2 2" xfId="18108"/>
    <cellStyle name="Normal 2 2 2 5 5 3 3" xfId="18107"/>
    <cellStyle name="Normal 2 2 2 5 5 3 4" xfId="38924"/>
    <cellStyle name="Normal 2 2 2 5 5 3 5" xfId="46039"/>
    <cellStyle name="Normal 2 2 2 5 5 3 6" xfId="53154"/>
    <cellStyle name="Normal 2 2 2 5 5 3 7" xfId="60269"/>
    <cellStyle name="Normal 2 2 2 5 5 4" xfId="8101"/>
    <cellStyle name="Normal 2 2 2 5 5 4 2" xfId="18109"/>
    <cellStyle name="Normal 2 2 2 5 5 5" xfId="15216"/>
    <cellStyle name="Normal 2 2 2 5 5 5 2" xfId="18110"/>
    <cellStyle name="Normal 2 2 2 5 5 6" xfId="18104"/>
    <cellStyle name="Normal 2 2 2 5 5 7" xfId="34185"/>
    <cellStyle name="Normal 2 2 2 5 5 8" xfId="41301"/>
    <cellStyle name="Normal 2 2 2 5 5 9" xfId="48416"/>
    <cellStyle name="Normal 2 2 2 5 6" xfId="1775"/>
    <cellStyle name="Normal 2 2 2 5 6 10" xfId="56320"/>
    <cellStyle name="Normal 2 2 2 5 6 2" xfId="4142"/>
    <cellStyle name="Normal 2 2 2 5 6 2 2" xfId="11257"/>
    <cellStyle name="Normal 2 2 2 5 6 2 2 2" xfId="18113"/>
    <cellStyle name="Normal 2 2 2 5 6 2 3" xfId="18112"/>
    <cellStyle name="Normal 2 2 2 5 6 2 4" xfId="37342"/>
    <cellStyle name="Normal 2 2 2 5 6 2 5" xfId="44457"/>
    <cellStyle name="Normal 2 2 2 5 6 2 6" xfId="51572"/>
    <cellStyle name="Normal 2 2 2 5 6 2 7" xfId="58687"/>
    <cellStyle name="Normal 2 2 2 5 6 3" xfId="6513"/>
    <cellStyle name="Normal 2 2 2 5 6 3 2" xfId="13628"/>
    <cellStyle name="Normal 2 2 2 5 6 3 2 2" xfId="18115"/>
    <cellStyle name="Normal 2 2 2 5 6 3 3" xfId="18114"/>
    <cellStyle name="Normal 2 2 2 5 6 3 4" xfId="39713"/>
    <cellStyle name="Normal 2 2 2 5 6 3 5" xfId="46828"/>
    <cellStyle name="Normal 2 2 2 5 6 3 6" xfId="53943"/>
    <cellStyle name="Normal 2 2 2 5 6 3 7" xfId="61058"/>
    <cellStyle name="Normal 2 2 2 5 6 4" xfId="8890"/>
    <cellStyle name="Normal 2 2 2 5 6 4 2" xfId="18116"/>
    <cellStyle name="Normal 2 2 2 5 6 5" xfId="16005"/>
    <cellStyle name="Normal 2 2 2 5 6 5 2" xfId="18117"/>
    <cellStyle name="Normal 2 2 2 5 6 6" xfId="18111"/>
    <cellStyle name="Normal 2 2 2 5 6 7" xfId="34974"/>
    <cellStyle name="Normal 2 2 2 5 6 8" xfId="42090"/>
    <cellStyle name="Normal 2 2 2 5 6 9" xfId="49205"/>
    <cellStyle name="Normal 2 2 2 5 7" xfId="2554"/>
    <cellStyle name="Normal 2 2 2 5 7 2" xfId="9669"/>
    <cellStyle name="Normal 2 2 2 5 7 2 2" xfId="18119"/>
    <cellStyle name="Normal 2 2 2 5 7 3" xfId="18118"/>
    <cellStyle name="Normal 2 2 2 5 7 4" xfId="35754"/>
    <cellStyle name="Normal 2 2 2 5 7 5" xfId="42869"/>
    <cellStyle name="Normal 2 2 2 5 7 6" xfId="49984"/>
    <cellStyle name="Normal 2 2 2 5 7 7" xfId="57099"/>
    <cellStyle name="Normal 2 2 2 5 8" xfId="4925"/>
    <cellStyle name="Normal 2 2 2 5 8 2" xfId="12040"/>
    <cellStyle name="Normal 2 2 2 5 8 2 2" xfId="18121"/>
    <cellStyle name="Normal 2 2 2 5 8 3" xfId="18120"/>
    <cellStyle name="Normal 2 2 2 5 8 4" xfId="38125"/>
    <cellStyle name="Normal 2 2 2 5 8 5" xfId="45240"/>
    <cellStyle name="Normal 2 2 2 5 8 6" xfId="52355"/>
    <cellStyle name="Normal 2 2 2 5 8 7" xfId="59470"/>
    <cellStyle name="Normal 2 2 2 5 9" xfId="7302"/>
    <cellStyle name="Normal 2 2 2 5 9 2" xfId="18122"/>
    <cellStyle name="Normal 2 2 2 6" xfId="104"/>
    <cellStyle name="Normal 2 2 2 6 10" xfId="14344"/>
    <cellStyle name="Normal 2 2 2 6 10 2" xfId="18124"/>
    <cellStyle name="Normal 2 2 2 6 11" xfId="18123"/>
    <cellStyle name="Normal 2 2 2 6 12" xfId="33313"/>
    <cellStyle name="Normal 2 2 2 6 13" xfId="40429"/>
    <cellStyle name="Normal 2 2 2 6 14" xfId="47544"/>
    <cellStyle name="Normal 2 2 2 6 15" xfId="54659"/>
    <cellStyle name="Normal 2 2 2 6 2" xfId="306"/>
    <cellStyle name="Normal 2 2 2 6 2 10" xfId="40624"/>
    <cellStyle name="Normal 2 2 2 6 2 11" xfId="47739"/>
    <cellStyle name="Normal 2 2 2 6 2 12" xfId="54854"/>
    <cellStyle name="Normal 2 2 2 6 2 2" xfId="1107"/>
    <cellStyle name="Normal 2 2 2 6 2 2 10" xfId="55653"/>
    <cellStyle name="Normal 2 2 2 6 2 2 2" xfId="3475"/>
    <cellStyle name="Normal 2 2 2 6 2 2 2 2" xfId="10590"/>
    <cellStyle name="Normal 2 2 2 6 2 2 2 2 2" xfId="18128"/>
    <cellStyle name="Normal 2 2 2 6 2 2 2 3" xfId="18127"/>
    <cellStyle name="Normal 2 2 2 6 2 2 2 4" xfId="36675"/>
    <cellStyle name="Normal 2 2 2 6 2 2 2 5" xfId="43790"/>
    <cellStyle name="Normal 2 2 2 6 2 2 2 6" xfId="50905"/>
    <cellStyle name="Normal 2 2 2 6 2 2 2 7" xfId="58020"/>
    <cellStyle name="Normal 2 2 2 6 2 2 3" xfId="5846"/>
    <cellStyle name="Normal 2 2 2 6 2 2 3 2" xfId="12961"/>
    <cellStyle name="Normal 2 2 2 6 2 2 3 2 2" xfId="18130"/>
    <cellStyle name="Normal 2 2 2 6 2 2 3 3" xfId="18129"/>
    <cellStyle name="Normal 2 2 2 6 2 2 3 4" xfId="39046"/>
    <cellStyle name="Normal 2 2 2 6 2 2 3 5" xfId="46161"/>
    <cellStyle name="Normal 2 2 2 6 2 2 3 6" xfId="53276"/>
    <cellStyle name="Normal 2 2 2 6 2 2 3 7" xfId="60391"/>
    <cellStyle name="Normal 2 2 2 6 2 2 4" xfId="8223"/>
    <cellStyle name="Normal 2 2 2 6 2 2 4 2" xfId="18131"/>
    <cellStyle name="Normal 2 2 2 6 2 2 5" xfId="15338"/>
    <cellStyle name="Normal 2 2 2 6 2 2 5 2" xfId="18132"/>
    <cellStyle name="Normal 2 2 2 6 2 2 6" xfId="18126"/>
    <cellStyle name="Normal 2 2 2 6 2 2 7" xfId="34307"/>
    <cellStyle name="Normal 2 2 2 6 2 2 8" xfId="41423"/>
    <cellStyle name="Normal 2 2 2 6 2 2 9" xfId="48538"/>
    <cellStyle name="Normal 2 2 2 6 2 3" xfId="1897"/>
    <cellStyle name="Normal 2 2 2 6 2 3 10" xfId="56442"/>
    <cellStyle name="Normal 2 2 2 6 2 3 2" xfId="4264"/>
    <cellStyle name="Normal 2 2 2 6 2 3 2 2" xfId="11379"/>
    <cellStyle name="Normal 2 2 2 6 2 3 2 2 2" xfId="18135"/>
    <cellStyle name="Normal 2 2 2 6 2 3 2 3" xfId="18134"/>
    <cellStyle name="Normal 2 2 2 6 2 3 2 4" xfId="37464"/>
    <cellStyle name="Normal 2 2 2 6 2 3 2 5" xfId="44579"/>
    <cellStyle name="Normal 2 2 2 6 2 3 2 6" xfId="51694"/>
    <cellStyle name="Normal 2 2 2 6 2 3 2 7" xfId="58809"/>
    <cellStyle name="Normal 2 2 2 6 2 3 3" xfId="6635"/>
    <cellStyle name="Normal 2 2 2 6 2 3 3 2" xfId="13750"/>
    <cellStyle name="Normal 2 2 2 6 2 3 3 2 2" xfId="18137"/>
    <cellStyle name="Normal 2 2 2 6 2 3 3 3" xfId="18136"/>
    <cellStyle name="Normal 2 2 2 6 2 3 3 4" xfId="39835"/>
    <cellStyle name="Normal 2 2 2 6 2 3 3 5" xfId="46950"/>
    <cellStyle name="Normal 2 2 2 6 2 3 3 6" xfId="54065"/>
    <cellStyle name="Normal 2 2 2 6 2 3 3 7" xfId="61180"/>
    <cellStyle name="Normal 2 2 2 6 2 3 4" xfId="9012"/>
    <cellStyle name="Normal 2 2 2 6 2 3 4 2" xfId="18138"/>
    <cellStyle name="Normal 2 2 2 6 2 3 5" xfId="16127"/>
    <cellStyle name="Normal 2 2 2 6 2 3 5 2" xfId="18139"/>
    <cellStyle name="Normal 2 2 2 6 2 3 6" xfId="18133"/>
    <cellStyle name="Normal 2 2 2 6 2 3 7" xfId="35096"/>
    <cellStyle name="Normal 2 2 2 6 2 3 8" xfId="42212"/>
    <cellStyle name="Normal 2 2 2 6 2 3 9" xfId="49327"/>
    <cellStyle name="Normal 2 2 2 6 2 4" xfId="2676"/>
    <cellStyle name="Normal 2 2 2 6 2 4 2" xfId="9791"/>
    <cellStyle name="Normal 2 2 2 6 2 4 2 2" xfId="18141"/>
    <cellStyle name="Normal 2 2 2 6 2 4 3" xfId="18140"/>
    <cellStyle name="Normal 2 2 2 6 2 4 4" xfId="35876"/>
    <cellStyle name="Normal 2 2 2 6 2 4 5" xfId="42991"/>
    <cellStyle name="Normal 2 2 2 6 2 4 6" xfId="50106"/>
    <cellStyle name="Normal 2 2 2 6 2 4 7" xfId="57221"/>
    <cellStyle name="Normal 2 2 2 6 2 5" xfId="5047"/>
    <cellStyle name="Normal 2 2 2 6 2 5 2" xfId="12162"/>
    <cellStyle name="Normal 2 2 2 6 2 5 2 2" xfId="18143"/>
    <cellStyle name="Normal 2 2 2 6 2 5 3" xfId="18142"/>
    <cellStyle name="Normal 2 2 2 6 2 5 4" xfId="38247"/>
    <cellStyle name="Normal 2 2 2 6 2 5 5" xfId="45362"/>
    <cellStyle name="Normal 2 2 2 6 2 5 6" xfId="52477"/>
    <cellStyle name="Normal 2 2 2 6 2 5 7" xfId="59592"/>
    <cellStyle name="Normal 2 2 2 6 2 6" xfId="7424"/>
    <cellStyle name="Normal 2 2 2 6 2 6 2" xfId="18144"/>
    <cellStyle name="Normal 2 2 2 6 2 7" xfId="14539"/>
    <cellStyle name="Normal 2 2 2 6 2 7 2" xfId="18145"/>
    <cellStyle name="Normal 2 2 2 6 2 8" xfId="18125"/>
    <cellStyle name="Normal 2 2 2 6 2 9" xfId="33508"/>
    <cellStyle name="Normal 2 2 2 6 3" xfId="501"/>
    <cellStyle name="Normal 2 2 2 6 3 10" xfId="40819"/>
    <cellStyle name="Normal 2 2 2 6 3 11" xfId="47934"/>
    <cellStyle name="Normal 2 2 2 6 3 12" xfId="55049"/>
    <cellStyle name="Normal 2 2 2 6 3 2" xfId="1302"/>
    <cellStyle name="Normal 2 2 2 6 3 2 10" xfId="55848"/>
    <cellStyle name="Normal 2 2 2 6 3 2 2" xfId="3670"/>
    <cellStyle name="Normal 2 2 2 6 3 2 2 2" xfId="10785"/>
    <cellStyle name="Normal 2 2 2 6 3 2 2 2 2" xfId="18149"/>
    <cellStyle name="Normal 2 2 2 6 3 2 2 3" xfId="18148"/>
    <cellStyle name="Normal 2 2 2 6 3 2 2 4" xfId="36870"/>
    <cellStyle name="Normal 2 2 2 6 3 2 2 5" xfId="43985"/>
    <cellStyle name="Normal 2 2 2 6 3 2 2 6" xfId="51100"/>
    <cellStyle name="Normal 2 2 2 6 3 2 2 7" xfId="58215"/>
    <cellStyle name="Normal 2 2 2 6 3 2 3" xfId="6041"/>
    <cellStyle name="Normal 2 2 2 6 3 2 3 2" xfId="13156"/>
    <cellStyle name="Normal 2 2 2 6 3 2 3 2 2" xfId="18151"/>
    <cellStyle name="Normal 2 2 2 6 3 2 3 3" xfId="18150"/>
    <cellStyle name="Normal 2 2 2 6 3 2 3 4" xfId="39241"/>
    <cellStyle name="Normal 2 2 2 6 3 2 3 5" xfId="46356"/>
    <cellStyle name="Normal 2 2 2 6 3 2 3 6" xfId="53471"/>
    <cellStyle name="Normal 2 2 2 6 3 2 3 7" xfId="60586"/>
    <cellStyle name="Normal 2 2 2 6 3 2 4" xfId="8418"/>
    <cellStyle name="Normal 2 2 2 6 3 2 4 2" xfId="18152"/>
    <cellStyle name="Normal 2 2 2 6 3 2 5" xfId="15533"/>
    <cellStyle name="Normal 2 2 2 6 3 2 5 2" xfId="18153"/>
    <cellStyle name="Normal 2 2 2 6 3 2 6" xfId="18147"/>
    <cellStyle name="Normal 2 2 2 6 3 2 7" xfId="34502"/>
    <cellStyle name="Normal 2 2 2 6 3 2 8" xfId="41618"/>
    <cellStyle name="Normal 2 2 2 6 3 2 9" xfId="48733"/>
    <cellStyle name="Normal 2 2 2 6 3 3" xfId="2092"/>
    <cellStyle name="Normal 2 2 2 6 3 3 10" xfId="56637"/>
    <cellStyle name="Normal 2 2 2 6 3 3 2" xfId="4459"/>
    <cellStyle name="Normal 2 2 2 6 3 3 2 2" xfId="11574"/>
    <cellStyle name="Normal 2 2 2 6 3 3 2 2 2" xfId="18156"/>
    <cellStyle name="Normal 2 2 2 6 3 3 2 3" xfId="18155"/>
    <cellStyle name="Normal 2 2 2 6 3 3 2 4" xfId="37659"/>
    <cellStyle name="Normal 2 2 2 6 3 3 2 5" xfId="44774"/>
    <cellStyle name="Normal 2 2 2 6 3 3 2 6" xfId="51889"/>
    <cellStyle name="Normal 2 2 2 6 3 3 2 7" xfId="59004"/>
    <cellStyle name="Normal 2 2 2 6 3 3 3" xfId="6830"/>
    <cellStyle name="Normal 2 2 2 6 3 3 3 2" xfId="13945"/>
    <cellStyle name="Normal 2 2 2 6 3 3 3 2 2" xfId="18158"/>
    <cellStyle name="Normal 2 2 2 6 3 3 3 3" xfId="18157"/>
    <cellStyle name="Normal 2 2 2 6 3 3 3 4" xfId="40030"/>
    <cellStyle name="Normal 2 2 2 6 3 3 3 5" xfId="47145"/>
    <cellStyle name="Normal 2 2 2 6 3 3 3 6" xfId="54260"/>
    <cellStyle name="Normal 2 2 2 6 3 3 3 7" xfId="61375"/>
    <cellStyle name="Normal 2 2 2 6 3 3 4" xfId="9207"/>
    <cellStyle name="Normal 2 2 2 6 3 3 4 2" xfId="18159"/>
    <cellStyle name="Normal 2 2 2 6 3 3 5" xfId="16322"/>
    <cellStyle name="Normal 2 2 2 6 3 3 5 2" xfId="18160"/>
    <cellStyle name="Normal 2 2 2 6 3 3 6" xfId="18154"/>
    <cellStyle name="Normal 2 2 2 6 3 3 7" xfId="35291"/>
    <cellStyle name="Normal 2 2 2 6 3 3 8" xfId="42407"/>
    <cellStyle name="Normal 2 2 2 6 3 3 9" xfId="49522"/>
    <cellStyle name="Normal 2 2 2 6 3 4" xfId="2871"/>
    <cellStyle name="Normal 2 2 2 6 3 4 2" xfId="9986"/>
    <cellStyle name="Normal 2 2 2 6 3 4 2 2" xfId="18162"/>
    <cellStyle name="Normal 2 2 2 6 3 4 3" xfId="18161"/>
    <cellStyle name="Normal 2 2 2 6 3 4 4" xfId="36071"/>
    <cellStyle name="Normal 2 2 2 6 3 4 5" xfId="43186"/>
    <cellStyle name="Normal 2 2 2 6 3 4 6" xfId="50301"/>
    <cellStyle name="Normal 2 2 2 6 3 4 7" xfId="57416"/>
    <cellStyle name="Normal 2 2 2 6 3 5" xfId="5242"/>
    <cellStyle name="Normal 2 2 2 6 3 5 2" xfId="12357"/>
    <cellStyle name="Normal 2 2 2 6 3 5 2 2" xfId="18164"/>
    <cellStyle name="Normal 2 2 2 6 3 5 3" xfId="18163"/>
    <cellStyle name="Normal 2 2 2 6 3 5 4" xfId="38442"/>
    <cellStyle name="Normal 2 2 2 6 3 5 5" xfId="45557"/>
    <cellStyle name="Normal 2 2 2 6 3 5 6" xfId="52672"/>
    <cellStyle name="Normal 2 2 2 6 3 5 7" xfId="59787"/>
    <cellStyle name="Normal 2 2 2 6 3 6" xfId="7619"/>
    <cellStyle name="Normal 2 2 2 6 3 6 2" xfId="18165"/>
    <cellStyle name="Normal 2 2 2 6 3 7" xfId="14734"/>
    <cellStyle name="Normal 2 2 2 6 3 7 2" xfId="18166"/>
    <cellStyle name="Normal 2 2 2 6 3 8" xfId="18146"/>
    <cellStyle name="Normal 2 2 2 6 3 9" xfId="33703"/>
    <cellStyle name="Normal 2 2 2 6 4" xfId="617"/>
    <cellStyle name="Normal 2 2 2 6 4 10" xfId="40935"/>
    <cellStyle name="Normal 2 2 2 6 4 11" xfId="48050"/>
    <cellStyle name="Normal 2 2 2 6 4 12" xfId="55165"/>
    <cellStyle name="Normal 2 2 2 6 4 2" xfId="1418"/>
    <cellStyle name="Normal 2 2 2 6 4 2 10" xfId="55964"/>
    <cellStyle name="Normal 2 2 2 6 4 2 2" xfId="3786"/>
    <cellStyle name="Normal 2 2 2 6 4 2 2 2" xfId="10901"/>
    <cellStyle name="Normal 2 2 2 6 4 2 2 2 2" xfId="18170"/>
    <cellStyle name="Normal 2 2 2 6 4 2 2 3" xfId="18169"/>
    <cellStyle name="Normal 2 2 2 6 4 2 2 4" xfId="36986"/>
    <cellStyle name="Normal 2 2 2 6 4 2 2 5" xfId="44101"/>
    <cellStyle name="Normal 2 2 2 6 4 2 2 6" xfId="51216"/>
    <cellStyle name="Normal 2 2 2 6 4 2 2 7" xfId="58331"/>
    <cellStyle name="Normal 2 2 2 6 4 2 3" xfId="6157"/>
    <cellStyle name="Normal 2 2 2 6 4 2 3 2" xfId="13272"/>
    <cellStyle name="Normal 2 2 2 6 4 2 3 2 2" xfId="18172"/>
    <cellStyle name="Normal 2 2 2 6 4 2 3 3" xfId="18171"/>
    <cellStyle name="Normal 2 2 2 6 4 2 3 4" xfId="39357"/>
    <cellStyle name="Normal 2 2 2 6 4 2 3 5" xfId="46472"/>
    <cellStyle name="Normal 2 2 2 6 4 2 3 6" xfId="53587"/>
    <cellStyle name="Normal 2 2 2 6 4 2 3 7" xfId="60702"/>
    <cellStyle name="Normal 2 2 2 6 4 2 4" xfId="8534"/>
    <cellStyle name="Normal 2 2 2 6 4 2 4 2" xfId="18173"/>
    <cellStyle name="Normal 2 2 2 6 4 2 5" xfId="15649"/>
    <cellStyle name="Normal 2 2 2 6 4 2 5 2" xfId="18174"/>
    <cellStyle name="Normal 2 2 2 6 4 2 6" xfId="18168"/>
    <cellStyle name="Normal 2 2 2 6 4 2 7" xfId="34618"/>
    <cellStyle name="Normal 2 2 2 6 4 2 8" xfId="41734"/>
    <cellStyle name="Normal 2 2 2 6 4 2 9" xfId="48849"/>
    <cellStyle name="Normal 2 2 2 6 4 3" xfId="2208"/>
    <cellStyle name="Normal 2 2 2 6 4 3 10" xfId="56753"/>
    <cellStyle name="Normal 2 2 2 6 4 3 2" xfId="4575"/>
    <cellStyle name="Normal 2 2 2 6 4 3 2 2" xfId="11690"/>
    <cellStyle name="Normal 2 2 2 6 4 3 2 2 2" xfId="18177"/>
    <cellStyle name="Normal 2 2 2 6 4 3 2 3" xfId="18176"/>
    <cellStyle name="Normal 2 2 2 6 4 3 2 4" xfId="37775"/>
    <cellStyle name="Normal 2 2 2 6 4 3 2 5" xfId="44890"/>
    <cellStyle name="Normal 2 2 2 6 4 3 2 6" xfId="52005"/>
    <cellStyle name="Normal 2 2 2 6 4 3 2 7" xfId="59120"/>
    <cellStyle name="Normal 2 2 2 6 4 3 3" xfId="6946"/>
    <cellStyle name="Normal 2 2 2 6 4 3 3 2" xfId="14061"/>
    <cellStyle name="Normal 2 2 2 6 4 3 3 2 2" xfId="18179"/>
    <cellStyle name="Normal 2 2 2 6 4 3 3 3" xfId="18178"/>
    <cellStyle name="Normal 2 2 2 6 4 3 3 4" xfId="40146"/>
    <cellStyle name="Normal 2 2 2 6 4 3 3 5" xfId="47261"/>
    <cellStyle name="Normal 2 2 2 6 4 3 3 6" xfId="54376"/>
    <cellStyle name="Normal 2 2 2 6 4 3 3 7" xfId="61491"/>
    <cellStyle name="Normal 2 2 2 6 4 3 4" xfId="9323"/>
    <cellStyle name="Normal 2 2 2 6 4 3 4 2" xfId="18180"/>
    <cellStyle name="Normal 2 2 2 6 4 3 5" xfId="16438"/>
    <cellStyle name="Normal 2 2 2 6 4 3 5 2" xfId="18181"/>
    <cellStyle name="Normal 2 2 2 6 4 3 6" xfId="18175"/>
    <cellStyle name="Normal 2 2 2 6 4 3 7" xfId="35407"/>
    <cellStyle name="Normal 2 2 2 6 4 3 8" xfId="42523"/>
    <cellStyle name="Normal 2 2 2 6 4 3 9" xfId="49638"/>
    <cellStyle name="Normal 2 2 2 6 4 4" xfId="2987"/>
    <cellStyle name="Normal 2 2 2 6 4 4 2" xfId="10102"/>
    <cellStyle name="Normal 2 2 2 6 4 4 2 2" xfId="18183"/>
    <cellStyle name="Normal 2 2 2 6 4 4 3" xfId="18182"/>
    <cellStyle name="Normal 2 2 2 6 4 4 4" xfId="36187"/>
    <cellStyle name="Normal 2 2 2 6 4 4 5" xfId="43302"/>
    <cellStyle name="Normal 2 2 2 6 4 4 6" xfId="50417"/>
    <cellStyle name="Normal 2 2 2 6 4 4 7" xfId="57532"/>
    <cellStyle name="Normal 2 2 2 6 4 5" xfId="5358"/>
    <cellStyle name="Normal 2 2 2 6 4 5 2" xfId="12473"/>
    <cellStyle name="Normal 2 2 2 6 4 5 2 2" xfId="18185"/>
    <cellStyle name="Normal 2 2 2 6 4 5 3" xfId="18184"/>
    <cellStyle name="Normal 2 2 2 6 4 5 4" xfId="38558"/>
    <cellStyle name="Normal 2 2 2 6 4 5 5" xfId="45673"/>
    <cellStyle name="Normal 2 2 2 6 4 5 6" xfId="52788"/>
    <cellStyle name="Normal 2 2 2 6 4 5 7" xfId="59903"/>
    <cellStyle name="Normal 2 2 2 6 4 6" xfId="7735"/>
    <cellStyle name="Normal 2 2 2 6 4 6 2" xfId="18186"/>
    <cellStyle name="Normal 2 2 2 6 4 7" xfId="14850"/>
    <cellStyle name="Normal 2 2 2 6 4 7 2" xfId="18187"/>
    <cellStyle name="Normal 2 2 2 6 4 8" xfId="18167"/>
    <cellStyle name="Normal 2 2 2 6 4 9" xfId="33819"/>
    <cellStyle name="Normal 2 2 2 6 5" xfId="912"/>
    <cellStyle name="Normal 2 2 2 6 5 10" xfId="55458"/>
    <cellStyle name="Normal 2 2 2 6 5 2" xfId="3280"/>
    <cellStyle name="Normal 2 2 2 6 5 2 2" xfId="10395"/>
    <cellStyle name="Normal 2 2 2 6 5 2 2 2" xfId="18190"/>
    <cellStyle name="Normal 2 2 2 6 5 2 3" xfId="18189"/>
    <cellStyle name="Normal 2 2 2 6 5 2 4" xfId="36480"/>
    <cellStyle name="Normal 2 2 2 6 5 2 5" xfId="43595"/>
    <cellStyle name="Normal 2 2 2 6 5 2 6" xfId="50710"/>
    <cellStyle name="Normal 2 2 2 6 5 2 7" xfId="57825"/>
    <cellStyle name="Normal 2 2 2 6 5 3" xfId="5651"/>
    <cellStyle name="Normal 2 2 2 6 5 3 2" xfId="12766"/>
    <cellStyle name="Normal 2 2 2 6 5 3 2 2" xfId="18192"/>
    <cellStyle name="Normal 2 2 2 6 5 3 3" xfId="18191"/>
    <cellStyle name="Normal 2 2 2 6 5 3 4" xfId="38851"/>
    <cellStyle name="Normal 2 2 2 6 5 3 5" xfId="45966"/>
    <cellStyle name="Normal 2 2 2 6 5 3 6" xfId="53081"/>
    <cellStyle name="Normal 2 2 2 6 5 3 7" xfId="60196"/>
    <cellStyle name="Normal 2 2 2 6 5 4" xfId="8028"/>
    <cellStyle name="Normal 2 2 2 6 5 4 2" xfId="18193"/>
    <cellStyle name="Normal 2 2 2 6 5 5" xfId="15143"/>
    <cellStyle name="Normal 2 2 2 6 5 5 2" xfId="18194"/>
    <cellStyle name="Normal 2 2 2 6 5 6" xfId="18188"/>
    <cellStyle name="Normal 2 2 2 6 5 7" xfId="34112"/>
    <cellStyle name="Normal 2 2 2 6 5 8" xfId="41228"/>
    <cellStyle name="Normal 2 2 2 6 5 9" xfId="48343"/>
    <cellStyle name="Normal 2 2 2 6 6" xfId="1702"/>
    <cellStyle name="Normal 2 2 2 6 6 10" xfId="56247"/>
    <cellStyle name="Normal 2 2 2 6 6 2" xfId="4069"/>
    <cellStyle name="Normal 2 2 2 6 6 2 2" xfId="11184"/>
    <cellStyle name="Normal 2 2 2 6 6 2 2 2" xfId="18197"/>
    <cellStyle name="Normal 2 2 2 6 6 2 3" xfId="18196"/>
    <cellStyle name="Normal 2 2 2 6 6 2 4" xfId="37269"/>
    <cellStyle name="Normal 2 2 2 6 6 2 5" xfId="44384"/>
    <cellStyle name="Normal 2 2 2 6 6 2 6" xfId="51499"/>
    <cellStyle name="Normal 2 2 2 6 6 2 7" xfId="58614"/>
    <cellStyle name="Normal 2 2 2 6 6 3" xfId="6440"/>
    <cellStyle name="Normal 2 2 2 6 6 3 2" xfId="13555"/>
    <cellStyle name="Normal 2 2 2 6 6 3 2 2" xfId="18199"/>
    <cellStyle name="Normal 2 2 2 6 6 3 3" xfId="18198"/>
    <cellStyle name="Normal 2 2 2 6 6 3 4" xfId="39640"/>
    <cellStyle name="Normal 2 2 2 6 6 3 5" xfId="46755"/>
    <cellStyle name="Normal 2 2 2 6 6 3 6" xfId="53870"/>
    <cellStyle name="Normal 2 2 2 6 6 3 7" xfId="60985"/>
    <cellStyle name="Normal 2 2 2 6 6 4" xfId="8817"/>
    <cellStyle name="Normal 2 2 2 6 6 4 2" xfId="18200"/>
    <cellStyle name="Normal 2 2 2 6 6 5" xfId="15932"/>
    <cellStyle name="Normal 2 2 2 6 6 5 2" xfId="18201"/>
    <cellStyle name="Normal 2 2 2 6 6 6" xfId="18195"/>
    <cellStyle name="Normal 2 2 2 6 6 7" xfId="34901"/>
    <cellStyle name="Normal 2 2 2 6 6 8" xfId="42017"/>
    <cellStyle name="Normal 2 2 2 6 6 9" xfId="49132"/>
    <cellStyle name="Normal 2 2 2 6 7" xfId="2481"/>
    <cellStyle name="Normal 2 2 2 6 7 2" xfId="9596"/>
    <cellStyle name="Normal 2 2 2 6 7 2 2" xfId="18203"/>
    <cellStyle name="Normal 2 2 2 6 7 3" xfId="18202"/>
    <cellStyle name="Normal 2 2 2 6 7 4" xfId="35681"/>
    <cellStyle name="Normal 2 2 2 6 7 5" xfId="42796"/>
    <cellStyle name="Normal 2 2 2 6 7 6" xfId="49911"/>
    <cellStyle name="Normal 2 2 2 6 7 7" xfId="57026"/>
    <cellStyle name="Normal 2 2 2 6 8" xfId="4852"/>
    <cellStyle name="Normal 2 2 2 6 8 2" xfId="11967"/>
    <cellStyle name="Normal 2 2 2 6 8 2 2" xfId="18205"/>
    <cellStyle name="Normal 2 2 2 6 8 3" xfId="18204"/>
    <cellStyle name="Normal 2 2 2 6 8 4" xfId="38052"/>
    <cellStyle name="Normal 2 2 2 6 8 5" xfId="45167"/>
    <cellStyle name="Normal 2 2 2 6 8 6" xfId="52282"/>
    <cellStyle name="Normal 2 2 2 6 8 7" xfId="59397"/>
    <cellStyle name="Normal 2 2 2 6 9" xfId="7229"/>
    <cellStyle name="Normal 2 2 2 6 9 2" xfId="18206"/>
    <cellStyle name="Normal 2 2 2 7" xfId="216"/>
    <cellStyle name="Normal 2 2 2 7 10" xfId="40534"/>
    <cellStyle name="Normal 2 2 2 7 11" xfId="47649"/>
    <cellStyle name="Normal 2 2 2 7 12" xfId="54764"/>
    <cellStyle name="Normal 2 2 2 7 2" xfId="1017"/>
    <cellStyle name="Normal 2 2 2 7 2 10" xfId="55563"/>
    <cellStyle name="Normal 2 2 2 7 2 2" xfId="3385"/>
    <cellStyle name="Normal 2 2 2 7 2 2 2" xfId="10500"/>
    <cellStyle name="Normal 2 2 2 7 2 2 2 2" xfId="18210"/>
    <cellStyle name="Normal 2 2 2 7 2 2 3" xfId="18209"/>
    <cellStyle name="Normal 2 2 2 7 2 2 4" xfId="36585"/>
    <cellStyle name="Normal 2 2 2 7 2 2 5" xfId="43700"/>
    <cellStyle name="Normal 2 2 2 7 2 2 6" xfId="50815"/>
    <cellStyle name="Normal 2 2 2 7 2 2 7" xfId="57930"/>
    <cellStyle name="Normal 2 2 2 7 2 3" xfId="5756"/>
    <cellStyle name="Normal 2 2 2 7 2 3 2" xfId="12871"/>
    <cellStyle name="Normal 2 2 2 7 2 3 2 2" xfId="18212"/>
    <cellStyle name="Normal 2 2 2 7 2 3 3" xfId="18211"/>
    <cellStyle name="Normal 2 2 2 7 2 3 4" xfId="38956"/>
    <cellStyle name="Normal 2 2 2 7 2 3 5" xfId="46071"/>
    <cellStyle name="Normal 2 2 2 7 2 3 6" xfId="53186"/>
    <cellStyle name="Normal 2 2 2 7 2 3 7" xfId="60301"/>
    <cellStyle name="Normal 2 2 2 7 2 4" xfId="8133"/>
    <cellStyle name="Normal 2 2 2 7 2 4 2" xfId="18213"/>
    <cellStyle name="Normal 2 2 2 7 2 5" xfId="15248"/>
    <cellStyle name="Normal 2 2 2 7 2 5 2" xfId="18214"/>
    <cellStyle name="Normal 2 2 2 7 2 6" xfId="18208"/>
    <cellStyle name="Normal 2 2 2 7 2 7" xfId="34217"/>
    <cellStyle name="Normal 2 2 2 7 2 8" xfId="41333"/>
    <cellStyle name="Normal 2 2 2 7 2 9" xfId="48448"/>
    <cellStyle name="Normal 2 2 2 7 3" xfId="1807"/>
    <cellStyle name="Normal 2 2 2 7 3 10" xfId="56352"/>
    <cellStyle name="Normal 2 2 2 7 3 2" xfId="4174"/>
    <cellStyle name="Normal 2 2 2 7 3 2 2" xfId="11289"/>
    <cellStyle name="Normal 2 2 2 7 3 2 2 2" xfId="18217"/>
    <cellStyle name="Normal 2 2 2 7 3 2 3" xfId="18216"/>
    <cellStyle name="Normal 2 2 2 7 3 2 4" xfId="37374"/>
    <cellStyle name="Normal 2 2 2 7 3 2 5" xfId="44489"/>
    <cellStyle name="Normal 2 2 2 7 3 2 6" xfId="51604"/>
    <cellStyle name="Normal 2 2 2 7 3 2 7" xfId="58719"/>
    <cellStyle name="Normal 2 2 2 7 3 3" xfId="6545"/>
    <cellStyle name="Normal 2 2 2 7 3 3 2" xfId="13660"/>
    <cellStyle name="Normal 2 2 2 7 3 3 2 2" xfId="18219"/>
    <cellStyle name="Normal 2 2 2 7 3 3 3" xfId="18218"/>
    <cellStyle name="Normal 2 2 2 7 3 3 4" xfId="39745"/>
    <cellStyle name="Normal 2 2 2 7 3 3 5" xfId="46860"/>
    <cellStyle name="Normal 2 2 2 7 3 3 6" xfId="53975"/>
    <cellStyle name="Normal 2 2 2 7 3 3 7" xfId="61090"/>
    <cellStyle name="Normal 2 2 2 7 3 4" xfId="8922"/>
    <cellStyle name="Normal 2 2 2 7 3 4 2" xfId="18220"/>
    <cellStyle name="Normal 2 2 2 7 3 5" xfId="16037"/>
    <cellStyle name="Normal 2 2 2 7 3 5 2" xfId="18221"/>
    <cellStyle name="Normal 2 2 2 7 3 6" xfId="18215"/>
    <cellStyle name="Normal 2 2 2 7 3 7" xfId="35006"/>
    <cellStyle name="Normal 2 2 2 7 3 8" xfId="42122"/>
    <cellStyle name="Normal 2 2 2 7 3 9" xfId="49237"/>
    <cellStyle name="Normal 2 2 2 7 4" xfId="2586"/>
    <cellStyle name="Normal 2 2 2 7 4 2" xfId="9701"/>
    <cellStyle name="Normal 2 2 2 7 4 2 2" xfId="18223"/>
    <cellStyle name="Normal 2 2 2 7 4 3" xfId="18222"/>
    <cellStyle name="Normal 2 2 2 7 4 4" xfId="35786"/>
    <cellStyle name="Normal 2 2 2 7 4 5" xfId="42901"/>
    <cellStyle name="Normal 2 2 2 7 4 6" xfId="50016"/>
    <cellStyle name="Normal 2 2 2 7 4 7" xfId="57131"/>
    <cellStyle name="Normal 2 2 2 7 5" xfId="4957"/>
    <cellStyle name="Normal 2 2 2 7 5 2" xfId="12072"/>
    <cellStyle name="Normal 2 2 2 7 5 2 2" xfId="18225"/>
    <cellStyle name="Normal 2 2 2 7 5 3" xfId="18224"/>
    <cellStyle name="Normal 2 2 2 7 5 4" xfId="38157"/>
    <cellStyle name="Normal 2 2 2 7 5 5" xfId="45272"/>
    <cellStyle name="Normal 2 2 2 7 5 6" xfId="52387"/>
    <cellStyle name="Normal 2 2 2 7 5 7" xfId="59502"/>
    <cellStyle name="Normal 2 2 2 7 6" xfId="7334"/>
    <cellStyle name="Normal 2 2 2 7 6 2" xfId="18226"/>
    <cellStyle name="Normal 2 2 2 7 7" xfId="14449"/>
    <cellStyle name="Normal 2 2 2 7 7 2" xfId="18227"/>
    <cellStyle name="Normal 2 2 2 7 8" xfId="18207"/>
    <cellStyle name="Normal 2 2 2 7 9" xfId="33418"/>
    <cellStyle name="Normal 2 2 2 8" xfId="411"/>
    <cellStyle name="Normal 2 2 2 8 10" xfId="40729"/>
    <cellStyle name="Normal 2 2 2 8 11" xfId="47844"/>
    <cellStyle name="Normal 2 2 2 8 12" xfId="54959"/>
    <cellStyle name="Normal 2 2 2 8 2" xfId="1212"/>
    <cellStyle name="Normal 2 2 2 8 2 10" xfId="55758"/>
    <cellStyle name="Normal 2 2 2 8 2 2" xfId="3580"/>
    <cellStyle name="Normal 2 2 2 8 2 2 2" xfId="10695"/>
    <cellStyle name="Normal 2 2 2 8 2 2 2 2" xfId="18231"/>
    <cellStyle name="Normal 2 2 2 8 2 2 3" xfId="18230"/>
    <cellStyle name="Normal 2 2 2 8 2 2 4" xfId="36780"/>
    <cellStyle name="Normal 2 2 2 8 2 2 5" xfId="43895"/>
    <cellStyle name="Normal 2 2 2 8 2 2 6" xfId="51010"/>
    <cellStyle name="Normal 2 2 2 8 2 2 7" xfId="58125"/>
    <cellStyle name="Normal 2 2 2 8 2 3" xfId="5951"/>
    <cellStyle name="Normal 2 2 2 8 2 3 2" xfId="13066"/>
    <cellStyle name="Normal 2 2 2 8 2 3 2 2" xfId="18233"/>
    <cellStyle name="Normal 2 2 2 8 2 3 3" xfId="18232"/>
    <cellStyle name="Normal 2 2 2 8 2 3 4" xfId="39151"/>
    <cellStyle name="Normal 2 2 2 8 2 3 5" xfId="46266"/>
    <cellStyle name="Normal 2 2 2 8 2 3 6" xfId="53381"/>
    <cellStyle name="Normal 2 2 2 8 2 3 7" xfId="60496"/>
    <cellStyle name="Normal 2 2 2 8 2 4" xfId="8328"/>
    <cellStyle name="Normal 2 2 2 8 2 4 2" xfId="18234"/>
    <cellStyle name="Normal 2 2 2 8 2 5" xfId="15443"/>
    <cellStyle name="Normal 2 2 2 8 2 5 2" xfId="18235"/>
    <cellStyle name="Normal 2 2 2 8 2 6" xfId="18229"/>
    <cellStyle name="Normal 2 2 2 8 2 7" xfId="34412"/>
    <cellStyle name="Normal 2 2 2 8 2 8" xfId="41528"/>
    <cellStyle name="Normal 2 2 2 8 2 9" xfId="48643"/>
    <cellStyle name="Normal 2 2 2 8 3" xfId="2002"/>
    <cellStyle name="Normal 2 2 2 8 3 10" xfId="56547"/>
    <cellStyle name="Normal 2 2 2 8 3 2" xfId="4369"/>
    <cellStyle name="Normal 2 2 2 8 3 2 2" xfId="11484"/>
    <cellStyle name="Normal 2 2 2 8 3 2 2 2" xfId="18238"/>
    <cellStyle name="Normal 2 2 2 8 3 2 3" xfId="18237"/>
    <cellStyle name="Normal 2 2 2 8 3 2 4" xfId="37569"/>
    <cellStyle name="Normal 2 2 2 8 3 2 5" xfId="44684"/>
    <cellStyle name="Normal 2 2 2 8 3 2 6" xfId="51799"/>
    <cellStyle name="Normal 2 2 2 8 3 2 7" xfId="58914"/>
    <cellStyle name="Normal 2 2 2 8 3 3" xfId="6740"/>
    <cellStyle name="Normal 2 2 2 8 3 3 2" xfId="13855"/>
    <cellStyle name="Normal 2 2 2 8 3 3 2 2" xfId="18240"/>
    <cellStyle name="Normal 2 2 2 8 3 3 3" xfId="18239"/>
    <cellStyle name="Normal 2 2 2 8 3 3 4" xfId="39940"/>
    <cellStyle name="Normal 2 2 2 8 3 3 5" xfId="47055"/>
    <cellStyle name="Normal 2 2 2 8 3 3 6" xfId="54170"/>
    <cellStyle name="Normal 2 2 2 8 3 3 7" xfId="61285"/>
    <cellStyle name="Normal 2 2 2 8 3 4" xfId="9117"/>
    <cellStyle name="Normal 2 2 2 8 3 4 2" xfId="18241"/>
    <cellStyle name="Normal 2 2 2 8 3 5" xfId="16232"/>
    <cellStyle name="Normal 2 2 2 8 3 5 2" xfId="18242"/>
    <cellStyle name="Normal 2 2 2 8 3 6" xfId="18236"/>
    <cellStyle name="Normal 2 2 2 8 3 7" xfId="35201"/>
    <cellStyle name="Normal 2 2 2 8 3 8" xfId="42317"/>
    <cellStyle name="Normal 2 2 2 8 3 9" xfId="49432"/>
    <cellStyle name="Normal 2 2 2 8 4" xfId="2781"/>
    <cellStyle name="Normal 2 2 2 8 4 2" xfId="9896"/>
    <cellStyle name="Normal 2 2 2 8 4 2 2" xfId="18244"/>
    <cellStyle name="Normal 2 2 2 8 4 3" xfId="18243"/>
    <cellStyle name="Normal 2 2 2 8 4 4" xfId="35981"/>
    <cellStyle name="Normal 2 2 2 8 4 5" xfId="43096"/>
    <cellStyle name="Normal 2 2 2 8 4 6" xfId="50211"/>
    <cellStyle name="Normal 2 2 2 8 4 7" xfId="57326"/>
    <cellStyle name="Normal 2 2 2 8 5" xfId="5152"/>
    <cellStyle name="Normal 2 2 2 8 5 2" xfId="12267"/>
    <cellStyle name="Normal 2 2 2 8 5 2 2" xfId="18246"/>
    <cellStyle name="Normal 2 2 2 8 5 3" xfId="18245"/>
    <cellStyle name="Normal 2 2 2 8 5 4" xfId="38352"/>
    <cellStyle name="Normal 2 2 2 8 5 5" xfId="45467"/>
    <cellStyle name="Normal 2 2 2 8 5 6" xfId="52582"/>
    <cellStyle name="Normal 2 2 2 8 5 7" xfId="59697"/>
    <cellStyle name="Normal 2 2 2 8 6" xfId="7529"/>
    <cellStyle name="Normal 2 2 2 8 6 2" xfId="18247"/>
    <cellStyle name="Normal 2 2 2 8 7" xfId="14644"/>
    <cellStyle name="Normal 2 2 2 8 7 2" xfId="18248"/>
    <cellStyle name="Normal 2 2 2 8 8" xfId="18228"/>
    <cellStyle name="Normal 2 2 2 8 9" xfId="33613"/>
    <cellStyle name="Normal 2 2 2 9" xfId="602"/>
    <cellStyle name="Normal 2 2 2 9 10" xfId="40920"/>
    <cellStyle name="Normal 2 2 2 9 11" xfId="48035"/>
    <cellStyle name="Normal 2 2 2 9 12" xfId="55150"/>
    <cellStyle name="Normal 2 2 2 9 2" xfId="1403"/>
    <cellStyle name="Normal 2 2 2 9 2 10" xfId="55949"/>
    <cellStyle name="Normal 2 2 2 9 2 2" xfId="3771"/>
    <cellStyle name="Normal 2 2 2 9 2 2 2" xfId="10886"/>
    <cellStyle name="Normal 2 2 2 9 2 2 2 2" xfId="18252"/>
    <cellStyle name="Normal 2 2 2 9 2 2 3" xfId="18251"/>
    <cellStyle name="Normal 2 2 2 9 2 2 4" xfId="36971"/>
    <cellStyle name="Normal 2 2 2 9 2 2 5" xfId="44086"/>
    <cellStyle name="Normal 2 2 2 9 2 2 6" xfId="51201"/>
    <cellStyle name="Normal 2 2 2 9 2 2 7" xfId="58316"/>
    <cellStyle name="Normal 2 2 2 9 2 3" xfId="6142"/>
    <cellStyle name="Normal 2 2 2 9 2 3 2" xfId="13257"/>
    <cellStyle name="Normal 2 2 2 9 2 3 2 2" xfId="18254"/>
    <cellStyle name="Normal 2 2 2 9 2 3 3" xfId="18253"/>
    <cellStyle name="Normal 2 2 2 9 2 3 4" xfId="39342"/>
    <cellStyle name="Normal 2 2 2 9 2 3 5" xfId="46457"/>
    <cellStyle name="Normal 2 2 2 9 2 3 6" xfId="53572"/>
    <cellStyle name="Normal 2 2 2 9 2 3 7" xfId="60687"/>
    <cellStyle name="Normal 2 2 2 9 2 4" xfId="8519"/>
    <cellStyle name="Normal 2 2 2 9 2 4 2" xfId="18255"/>
    <cellStyle name="Normal 2 2 2 9 2 5" xfId="15634"/>
    <cellStyle name="Normal 2 2 2 9 2 5 2" xfId="18256"/>
    <cellStyle name="Normal 2 2 2 9 2 6" xfId="18250"/>
    <cellStyle name="Normal 2 2 2 9 2 7" xfId="34603"/>
    <cellStyle name="Normal 2 2 2 9 2 8" xfId="41719"/>
    <cellStyle name="Normal 2 2 2 9 2 9" xfId="48834"/>
    <cellStyle name="Normal 2 2 2 9 3" xfId="2193"/>
    <cellStyle name="Normal 2 2 2 9 3 10" xfId="56738"/>
    <cellStyle name="Normal 2 2 2 9 3 2" xfId="4560"/>
    <cellStyle name="Normal 2 2 2 9 3 2 2" xfId="11675"/>
    <cellStyle name="Normal 2 2 2 9 3 2 2 2" xfId="18259"/>
    <cellStyle name="Normal 2 2 2 9 3 2 3" xfId="18258"/>
    <cellStyle name="Normal 2 2 2 9 3 2 4" xfId="37760"/>
    <cellStyle name="Normal 2 2 2 9 3 2 5" xfId="44875"/>
    <cellStyle name="Normal 2 2 2 9 3 2 6" xfId="51990"/>
    <cellStyle name="Normal 2 2 2 9 3 2 7" xfId="59105"/>
    <cellStyle name="Normal 2 2 2 9 3 3" xfId="6931"/>
    <cellStyle name="Normal 2 2 2 9 3 3 2" xfId="14046"/>
    <cellStyle name="Normal 2 2 2 9 3 3 2 2" xfId="18261"/>
    <cellStyle name="Normal 2 2 2 9 3 3 3" xfId="18260"/>
    <cellStyle name="Normal 2 2 2 9 3 3 4" xfId="40131"/>
    <cellStyle name="Normal 2 2 2 9 3 3 5" xfId="47246"/>
    <cellStyle name="Normal 2 2 2 9 3 3 6" xfId="54361"/>
    <cellStyle name="Normal 2 2 2 9 3 3 7" xfId="61476"/>
    <cellStyle name="Normal 2 2 2 9 3 4" xfId="9308"/>
    <cellStyle name="Normal 2 2 2 9 3 4 2" xfId="18262"/>
    <cellStyle name="Normal 2 2 2 9 3 5" xfId="16423"/>
    <cellStyle name="Normal 2 2 2 9 3 5 2" xfId="18263"/>
    <cellStyle name="Normal 2 2 2 9 3 6" xfId="18257"/>
    <cellStyle name="Normal 2 2 2 9 3 7" xfId="35392"/>
    <cellStyle name="Normal 2 2 2 9 3 8" xfId="42508"/>
    <cellStyle name="Normal 2 2 2 9 3 9" xfId="49623"/>
    <cellStyle name="Normal 2 2 2 9 4" xfId="2972"/>
    <cellStyle name="Normal 2 2 2 9 4 2" xfId="10087"/>
    <cellStyle name="Normal 2 2 2 9 4 2 2" xfId="18265"/>
    <cellStyle name="Normal 2 2 2 9 4 3" xfId="18264"/>
    <cellStyle name="Normal 2 2 2 9 4 4" xfId="36172"/>
    <cellStyle name="Normal 2 2 2 9 4 5" xfId="43287"/>
    <cellStyle name="Normal 2 2 2 9 4 6" xfId="50402"/>
    <cellStyle name="Normal 2 2 2 9 4 7" xfId="57517"/>
    <cellStyle name="Normal 2 2 2 9 5" xfId="5343"/>
    <cellStyle name="Normal 2 2 2 9 5 2" xfId="12458"/>
    <cellStyle name="Normal 2 2 2 9 5 2 2" xfId="18267"/>
    <cellStyle name="Normal 2 2 2 9 5 3" xfId="18266"/>
    <cellStyle name="Normal 2 2 2 9 5 4" xfId="38543"/>
    <cellStyle name="Normal 2 2 2 9 5 5" xfId="45658"/>
    <cellStyle name="Normal 2 2 2 9 5 6" xfId="52773"/>
    <cellStyle name="Normal 2 2 2 9 5 7" xfId="59888"/>
    <cellStyle name="Normal 2 2 2 9 6" xfId="7720"/>
    <cellStyle name="Normal 2 2 2 9 6 2" xfId="18268"/>
    <cellStyle name="Normal 2 2 2 9 7" xfId="14835"/>
    <cellStyle name="Normal 2 2 2 9 7 2" xfId="18269"/>
    <cellStyle name="Normal 2 2 2 9 8" xfId="18249"/>
    <cellStyle name="Normal 2 2 2 9 9" xfId="33804"/>
    <cellStyle name="Normal 2 2 20" xfId="7136"/>
    <cellStyle name="Normal 2 2 20 2" xfId="18270"/>
    <cellStyle name="Normal 2 2 21" xfId="14251"/>
    <cellStyle name="Normal 2 2 21 2" xfId="18271"/>
    <cellStyle name="Normal 2 2 22" xfId="16819"/>
    <cellStyle name="Normal 2 2 23" xfId="33220"/>
    <cellStyle name="Normal 2 2 24" xfId="40336"/>
    <cellStyle name="Normal 2 2 25" xfId="47451"/>
    <cellStyle name="Normal 2 2 26" xfId="54566"/>
    <cellStyle name="Normal 2 2 27" xfId="61679"/>
    <cellStyle name="Normal 2 2 28" xfId="61683"/>
    <cellStyle name="Normal 2 2 29" xfId="61688"/>
    <cellStyle name="Normal 2 2 3" xfId="16"/>
    <cellStyle name="Normal 2 2 3 10" xfId="1619"/>
    <cellStyle name="Normal 2 2 3 10 10" xfId="56164"/>
    <cellStyle name="Normal 2 2 3 10 2" xfId="3986"/>
    <cellStyle name="Normal 2 2 3 10 2 2" xfId="11101"/>
    <cellStyle name="Normal 2 2 3 10 2 2 2" xfId="18275"/>
    <cellStyle name="Normal 2 2 3 10 2 3" xfId="18274"/>
    <cellStyle name="Normal 2 2 3 10 2 4" xfId="37186"/>
    <cellStyle name="Normal 2 2 3 10 2 5" xfId="44301"/>
    <cellStyle name="Normal 2 2 3 10 2 6" xfId="51416"/>
    <cellStyle name="Normal 2 2 3 10 2 7" xfId="58531"/>
    <cellStyle name="Normal 2 2 3 10 3" xfId="6357"/>
    <cellStyle name="Normal 2 2 3 10 3 2" xfId="13472"/>
    <cellStyle name="Normal 2 2 3 10 3 2 2" xfId="18277"/>
    <cellStyle name="Normal 2 2 3 10 3 3" xfId="18276"/>
    <cellStyle name="Normal 2 2 3 10 3 4" xfId="39557"/>
    <cellStyle name="Normal 2 2 3 10 3 5" xfId="46672"/>
    <cellStyle name="Normal 2 2 3 10 3 6" xfId="53787"/>
    <cellStyle name="Normal 2 2 3 10 3 7" xfId="60902"/>
    <cellStyle name="Normal 2 2 3 10 4" xfId="8734"/>
    <cellStyle name="Normal 2 2 3 10 4 2" xfId="18278"/>
    <cellStyle name="Normal 2 2 3 10 5" xfId="15849"/>
    <cellStyle name="Normal 2 2 3 10 5 2" xfId="18279"/>
    <cellStyle name="Normal 2 2 3 10 6" xfId="18273"/>
    <cellStyle name="Normal 2 2 3 10 7" xfId="34818"/>
    <cellStyle name="Normal 2 2 3 10 8" xfId="41934"/>
    <cellStyle name="Normal 2 2 3 10 9" xfId="49049"/>
    <cellStyle name="Normal 2 2 3 11" xfId="2398"/>
    <cellStyle name="Normal 2 2 3 11 2" xfId="9513"/>
    <cellStyle name="Normal 2 2 3 11 2 2" xfId="18281"/>
    <cellStyle name="Normal 2 2 3 11 3" xfId="18280"/>
    <cellStyle name="Normal 2 2 3 11 4" xfId="35598"/>
    <cellStyle name="Normal 2 2 3 11 5" xfId="42713"/>
    <cellStyle name="Normal 2 2 3 11 6" xfId="49828"/>
    <cellStyle name="Normal 2 2 3 11 7" xfId="56943"/>
    <cellStyle name="Normal 2 2 3 12" xfId="4769"/>
    <cellStyle name="Normal 2 2 3 12 2" xfId="11884"/>
    <cellStyle name="Normal 2 2 3 12 2 2" xfId="18283"/>
    <cellStyle name="Normal 2 2 3 12 3" xfId="18282"/>
    <cellStyle name="Normal 2 2 3 12 4" xfId="37969"/>
    <cellStyle name="Normal 2 2 3 12 5" xfId="45084"/>
    <cellStyle name="Normal 2 2 3 12 6" xfId="52199"/>
    <cellStyle name="Normal 2 2 3 12 7" xfId="59314"/>
    <cellStyle name="Normal 2 2 3 13" xfId="7146"/>
    <cellStyle name="Normal 2 2 3 13 2" xfId="18284"/>
    <cellStyle name="Normal 2 2 3 14" xfId="14261"/>
    <cellStyle name="Normal 2 2 3 14 2" xfId="18285"/>
    <cellStyle name="Normal 2 2 3 15" xfId="18272"/>
    <cellStyle name="Normal 2 2 3 16" xfId="33230"/>
    <cellStyle name="Normal 2 2 3 17" xfId="40346"/>
    <cellStyle name="Normal 2 2 3 18" xfId="47461"/>
    <cellStyle name="Normal 2 2 3 19" xfId="54576"/>
    <cellStyle name="Normal 2 2 3 2" xfId="41"/>
    <cellStyle name="Normal 2 2 3 2 10" xfId="4793"/>
    <cellStyle name="Normal 2 2 3 2 10 2" xfId="11908"/>
    <cellStyle name="Normal 2 2 3 2 10 2 2" xfId="18288"/>
    <cellStyle name="Normal 2 2 3 2 10 3" xfId="18287"/>
    <cellStyle name="Normal 2 2 3 2 10 4" xfId="37993"/>
    <cellStyle name="Normal 2 2 3 2 10 5" xfId="45108"/>
    <cellStyle name="Normal 2 2 3 2 10 6" xfId="52223"/>
    <cellStyle name="Normal 2 2 3 2 10 7" xfId="59338"/>
    <cellStyle name="Normal 2 2 3 2 11" xfId="7170"/>
    <cellStyle name="Normal 2 2 3 2 11 2" xfId="18289"/>
    <cellStyle name="Normal 2 2 3 2 12" xfId="14285"/>
    <cellStyle name="Normal 2 2 3 2 12 2" xfId="18290"/>
    <cellStyle name="Normal 2 2 3 2 13" xfId="18286"/>
    <cellStyle name="Normal 2 2 3 2 14" xfId="33254"/>
    <cellStyle name="Normal 2 2 3 2 15" xfId="40370"/>
    <cellStyle name="Normal 2 2 3 2 16" xfId="47485"/>
    <cellStyle name="Normal 2 2 3 2 17" xfId="54600"/>
    <cellStyle name="Normal 2 2 3 2 2" xfId="64"/>
    <cellStyle name="Normal 2 2 3 2 2 10" xfId="14304"/>
    <cellStyle name="Normal 2 2 3 2 2 10 2" xfId="18292"/>
    <cellStyle name="Normal 2 2 3 2 2 11" xfId="18291"/>
    <cellStyle name="Normal 2 2 3 2 2 12" xfId="33273"/>
    <cellStyle name="Normal 2 2 3 2 2 13" xfId="40389"/>
    <cellStyle name="Normal 2 2 3 2 2 14" xfId="47504"/>
    <cellStyle name="Normal 2 2 3 2 2 15" xfId="54619"/>
    <cellStyle name="Normal 2 2 3 2 2 2" xfId="266"/>
    <cellStyle name="Normal 2 2 3 2 2 2 10" xfId="40584"/>
    <cellStyle name="Normal 2 2 3 2 2 2 11" xfId="47699"/>
    <cellStyle name="Normal 2 2 3 2 2 2 12" xfId="54814"/>
    <cellStyle name="Normal 2 2 3 2 2 2 2" xfId="1067"/>
    <cellStyle name="Normal 2 2 3 2 2 2 2 10" xfId="55613"/>
    <cellStyle name="Normal 2 2 3 2 2 2 2 2" xfId="3435"/>
    <cellStyle name="Normal 2 2 3 2 2 2 2 2 2" xfId="10550"/>
    <cellStyle name="Normal 2 2 3 2 2 2 2 2 2 2" xfId="18296"/>
    <cellStyle name="Normal 2 2 3 2 2 2 2 2 3" xfId="18295"/>
    <cellStyle name="Normal 2 2 3 2 2 2 2 2 4" xfId="36635"/>
    <cellStyle name="Normal 2 2 3 2 2 2 2 2 5" xfId="43750"/>
    <cellStyle name="Normal 2 2 3 2 2 2 2 2 6" xfId="50865"/>
    <cellStyle name="Normal 2 2 3 2 2 2 2 2 7" xfId="57980"/>
    <cellStyle name="Normal 2 2 3 2 2 2 2 3" xfId="5806"/>
    <cellStyle name="Normal 2 2 3 2 2 2 2 3 2" xfId="12921"/>
    <cellStyle name="Normal 2 2 3 2 2 2 2 3 2 2" xfId="18298"/>
    <cellStyle name="Normal 2 2 3 2 2 2 2 3 3" xfId="18297"/>
    <cellStyle name="Normal 2 2 3 2 2 2 2 3 4" xfId="39006"/>
    <cellStyle name="Normal 2 2 3 2 2 2 2 3 5" xfId="46121"/>
    <cellStyle name="Normal 2 2 3 2 2 2 2 3 6" xfId="53236"/>
    <cellStyle name="Normal 2 2 3 2 2 2 2 3 7" xfId="60351"/>
    <cellStyle name="Normal 2 2 3 2 2 2 2 4" xfId="8183"/>
    <cellStyle name="Normal 2 2 3 2 2 2 2 4 2" xfId="18299"/>
    <cellStyle name="Normal 2 2 3 2 2 2 2 5" xfId="15298"/>
    <cellStyle name="Normal 2 2 3 2 2 2 2 5 2" xfId="18300"/>
    <cellStyle name="Normal 2 2 3 2 2 2 2 6" xfId="18294"/>
    <cellStyle name="Normal 2 2 3 2 2 2 2 7" xfId="34267"/>
    <cellStyle name="Normal 2 2 3 2 2 2 2 8" xfId="41383"/>
    <cellStyle name="Normal 2 2 3 2 2 2 2 9" xfId="48498"/>
    <cellStyle name="Normal 2 2 3 2 2 2 3" xfId="1857"/>
    <cellStyle name="Normal 2 2 3 2 2 2 3 10" xfId="56402"/>
    <cellStyle name="Normal 2 2 3 2 2 2 3 2" xfId="4224"/>
    <cellStyle name="Normal 2 2 3 2 2 2 3 2 2" xfId="11339"/>
    <cellStyle name="Normal 2 2 3 2 2 2 3 2 2 2" xfId="18303"/>
    <cellStyle name="Normal 2 2 3 2 2 2 3 2 3" xfId="18302"/>
    <cellStyle name="Normal 2 2 3 2 2 2 3 2 4" xfId="37424"/>
    <cellStyle name="Normal 2 2 3 2 2 2 3 2 5" xfId="44539"/>
    <cellStyle name="Normal 2 2 3 2 2 2 3 2 6" xfId="51654"/>
    <cellStyle name="Normal 2 2 3 2 2 2 3 2 7" xfId="58769"/>
    <cellStyle name="Normal 2 2 3 2 2 2 3 3" xfId="6595"/>
    <cellStyle name="Normal 2 2 3 2 2 2 3 3 2" xfId="13710"/>
    <cellStyle name="Normal 2 2 3 2 2 2 3 3 2 2" xfId="18305"/>
    <cellStyle name="Normal 2 2 3 2 2 2 3 3 3" xfId="18304"/>
    <cellStyle name="Normal 2 2 3 2 2 2 3 3 4" xfId="39795"/>
    <cellStyle name="Normal 2 2 3 2 2 2 3 3 5" xfId="46910"/>
    <cellStyle name="Normal 2 2 3 2 2 2 3 3 6" xfId="54025"/>
    <cellStyle name="Normal 2 2 3 2 2 2 3 3 7" xfId="61140"/>
    <cellStyle name="Normal 2 2 3 2 2 2 3 4" xfId="8972"/>
    <cellStyle name="Normal 2 2 3 2 2 2 3 4 2" xfId="18306"/>
    <cellStyle name="Normal 2 2 3 2 2 2 3 5" xfId="16087"/>
    <cellStyle name="Normal 2 2 3 2 2 2 3 5 2" xfId="18307"/>
    <cellStyle name="Normal 2 2 3 2 2 2 3 6" xfId="18301"/>
    <cellStyle name="Normal 2 2 3 2 2 2 3 7" xfId="35056"/>
    <cellStyle name="Normal 2 2 3 2 2 2 3 8" xfId="42172"/>
    <cellStyle name="Normal 2 2 3 2 2 2 3 9" xfId="49287"/>
    <cellStyle name="Normal 2 2 3 2 2 2 4" xfId="2636"/>
    <cellStyle name="Normal 2 2 3 2 2 2 4 2" xfId="9751"/>
    <cellStyle name="Normal 2 2 3 2 2 2 4 2 2" xfId="18309"/>
    <cellStyle name="Normal 2 2 3 2 2 2 4 3" xfId="18308"/>
    <cellStyle name="Normal 2 2 3 2 2 2 4 4" xfId="35836"/>
    <cellStyle name="Normal 2 2 3 2 2 2 4 5" xfId="42951"/>
    <cellStyle name="Normal 2 2 3 2 2 2 4 6" xfId="50066"/>
    <cellStyle name="Normal 2 2 3 2 2 2 4 7" xfId="57181"/>
    <cellStyle name="Normal 2 2 3 2 2 2 5" xfId="5007"/>
    <cellStyle name="Normal 2 2 3 2 2 2 5 2" xfId="12122"/>
    <cellStyle name="Normal 2 2 3 2 2 2 5 2 2" xfId="18311"/>
    <cellStyle name="Normal 2 2 3 2 2 2 5 3" xfId="18310"/>
    <cellStyle name="Normal 2 2 3 2 2 2 5 4" xfId="38207"/>
    <cellStyle name="Normal 2 2 3 2 2 2 5 5" xfId="45322"/>
    <cellStyle name="Normal 2 2 3 2 2 2 5 6" xfId="52437"/>
    <cellStyle name="Normal 2 2 3 2 2 2 5 7" xfId="59552"/>
    <cellStyle name="Normal 2 2 3 2 2 2 6" xfId="7384"/>
    <cellStyle name="Normal 2 2 3 2 2 2 6 2" xfId="18312"/>
    <cellStyle name="Normal 2 2 3 2 2 2 7" xfId="14499"/>
    <cellStyle name="Normal 2 2 3 2 2 2 7 2" xfId="18313"/>
    <cellStyle name="Normal 2 2 3 2 2 2 8" xfId="18293"/>
    <cellStyle name="Normal 2 2 3 2 2 2 9" xfId="33468"/>
    <cellStyle name="Normal 2 2 3 2 2 3" xfId="461"/>
    <cellStyle name="Normal 2 2 3 2 2 3 10" xfId="40779"/>
    <cellStyle name="Normal 2 2 3 2 2 3 11" xfId="47894"/>
    <cellStyle name="Normal 2 2 3 2 2 3 12" xfId="55009"/>
    <cellStyle name="Normal 2 2 3 2 2 3 2" xfId="1262"/>
    <cellStyle name="Normal 2 2 3 2 2 3 2 10" xfId="55808"/>
    <cellStyle name="Normal 2 2 3 2 2 3 2 2" xfId="3630"/>
    <cellStyle name="Normal 2 2 3 2 2 3 2 2 2" xfId="10745"/>
    <cellStyle name="Normal 2 2 3 2 2 3 2 2 2 2" xfId="18317"/>
    <cellStyle name="Normal 2 2 3 2 2 3 2 2 3" xfId="18316"/>
    <cellStyle name="Normal 2 2 3 2 2 3 2 2 4" xfId="36830"/>
    <cellStyle name="Normal 2 2 3 2 2 3 2 2 5" xfId="43945"/>
    <cellStyle name="Normal 2 2 3 2 2 3 2 2 6" xfId="51060"/>
    <cellStyle name="Normal 2 2 3 2 2 3 2 2 7" xfId="58175"/>
    <cellStyle name="Normal 2 2 3 2 2 3 2 3" xfId="6001"/>
    <cellStyle name="Normal 2 2 3 2 2 3 2 3 2" xfId="13116"/>
    <cellStyle name="Normal 2 2 3 2 2 3 2 3 2 2" xfId="18319"/>
    <cellStyle name="Normal 2 2 3 2 2 3 2 3 3" xfId="18318"/>
    <cellStyle name="Normal 2 2 3 2 2 3 2 3 4" xfId="39201"/>
    <cellStyle name="Normal 2 2 3 2 2 3 2 3 5" xfId="46316"/>
    <cellStyle name="Normal 2 2 3 2 2 3 2 3 6" xfId="53431"/>
    <cellStyle name="Normal 2 2 3 2 2 3 2 3 7" xfId="60546"/>
    <cellStyle name="Normal 2 2 3 2 2 3 2 4" xfId="8378"/>
    <cellStyle name="Normal 2 2 3 2 2 3 2 4 2" xfId="18320"/>
    <cellStyle name="Normal 2 2 3 2 2 3 2 5" xfId="15493"/>
    <cellStyle name="Normal 2 2 3 2 2 3 2 5 2" xfId="18321"/>
    <cellStyle name="Normal 2 2 3 2 2 3 2 6" xfId="18315"/>
    <cellStyle name="Normal 2 2 3 2 2 3 2 7" xfId="34462"/>
    <cellStyle name="Normal 2 2 3 2 2 3 2 8" xfId="41578"/>
    <cellStyle name="Normal 2 2 3 2 2 3 2 9" xfId="48693"/>
    <cellStyle name="Normal 2 2 3 2 2 3 3" xfId="2052"/>
    <cellStyle name="Normal 2 2 3 2 2 3 3 10" xfId="56597"/>
    <cellStyle name="Normal 2 2 3 2 2 3 3 2" xfId="4419"/>
    <cellStyle name="Normal 2 2 3 2 2 3 3 2 2" xfId="11534"/>
    <cellStyle name="Normal 2 2 3 2 2 3 3 2 2 2" xfId="18324"/>
    <cellStyle name="Normal 2 2 3 2 2 3 3 2 3" xfId="18323"/>
    <cellStyle name="Normal 2 2 3 2 2 3 3 2 4" xfId="37619"/>
    <cellStyle name="Normal 2 2 3 2 2 3 3 2 5" xfId="44734"/>
    <cellStyle name="Normal 2 2 3 2 2 3 3 2 6" xfId="51849"/>
    <cellStyle name="Normal 2 2 3 2 2 3 3 2 7" xfId="58964"/>
    <cellStyle name="Normal 2 2 3 2 2 3 3 3" xfId="6790"/>
    <cellStyle name="Normal 2 2 3 2 2 3 3 3 2" xfId="13905"/>
    <cellStyle name="Normal 2 2 3 2 2 3 3 3 2 2" xfId="18326"/>
    <cellStyle name="Normal 2 2 3 2 2 3 3 3 3" xfId="18325"/>
    <cellStyle name="Normal 2 2 3 2 2 3 3 3 4" xfId="39990"/>
    <cellStyle name="Normal 2 2 3 2 2 3 3 3 5" xfId="47105"/>
    <cellStyle name="Normal 2 2 3 2 2 3 3 3 6" xfId="54220"/>
    <cellStyle name="Normal 2 2 3 2 2 3 3 3 7" xfId="61335"/>
    <cellStyle name="Normal 2 2 3 2 2 3 3 4" xfId="9167"/>
    <cellStyle name="Normal 2 2 3 2 2 3 3 4 2" xfId="18327"/>
    <cellStyle name="Normal 2 2 3 2 2 3 3 5" xfId="16282"/>
    <cellStyle name="Normal 2 2 3 2 2 3 3 5 2" xfId="18328"/>
    <cellStyle name="Normal 2 2 3 2 2 3 3 6" xfId="18322"/>
    <cellStyle name="Normal 2 2 3 2 2 3 3 7" xfId="35251"/>
    <cellStyle name="Normal 2 2 3 2 2 3 3 8" xfId="42367"/>
    <cellStyle name="Normal 2 2 3 2 2 3 3 9" xfId="49482"/>
    <cellStyle name="Normal 2 2 3 2 2 3 4" xfId="2831"/>
    <cellStyle name="Normal 2 2 3 2 2 3 4 2" xfId="9946"/>
    <cellStyle name="Normal 2 2 3 2 2 3 4 2 2" xfId="18330"/>
    <cellStyle name="Normal 2 2 3 2 2 3 4 3" xfId="18329"/>
    <cellStyle name="Normal 2 2 3 2 2 3 4 4" xfId="36031"/>
    <cellStyle name="Normal 2 2 3 2 2 3 4 5" xfId="43146"/>
    <cellStyle name="Normal 2 2 3 2 2 3 4 6" xfId="50261"/>
    <cellStyle name="Normal 2 2 3 2 2 3 4 7" xfId="57376"/>
    <cellStyle name="Normal 2 2 3 2 2 3 5" xfId="5202"/>
    <cellStyle name="Normal 2 2 3 2 2 3 5 2" xfId="12317"/>
    <cellStyle name="Normal 2 2 3 2 2 3 5 2 2" xfId="18332"/>
    <cellStyle name="Normal 2 2 3 2 2 3 5 3" xfId="18331"/>
    <cellStyle name="Normal 2 2 3 2 2 3 5 4" xfId="38402"/>
    <cellStyle name="Normal 2 2 3 2 2 3 5 5" xfId="45517"/>
    <cellStyle name="Normal 2 2 3 2 2 3 5 6" xfId="52632"/>
    <cellStyle name="Normal 2 2 3 2 2 3 5 7" xfId="59747"/>
    <cellStyle name="Normal 2 2 3 2 2 3 6" xfId="7579"/>
    <cellStyle name="Normal 2 2 3 2 2 3 6 2" xfId="18333"/>
    <cellStyle name="Normal 2 2 3 2 2 3 7" xfId="14694"/>
    <cellStyle name="Normal 2 2 3 2 2 3 7 2" xfId="18334"/>
    <cellStyle name="Normal 2 2 3 2 2 3 8" xfId="18314"/>
    <cellStyle name="Normal 2 2 3 2 2 3 9" xfId="33663"/>
    <cellStyle name="Normal 2 2 3 2 2 4" xfId="620"/>
    <cellStyle name="Normal 2 2 3 2 2 4 10" xfId="40938"/>
    <cellStyle name="Normal 2 2 3 2 2 4 11" xfId="48053"/>
    <cellStyle name="Normal 2 2 3 2 2 4 12" xfId="55168"/>
    <cellStyle name="Normal 2 2 3 2 2 4 2" xfId="1421"/>
    <cellStyle name="Normal 2 2 3 2 2 4 2 10" xfId="55967"/>
    <cellStyle name="Normal 2 2 3 2 2 4 2 2" xfId="3789"/>
    <cellStyle name="Normal 2 2 3 2 2 4 2 2 2" xfId="10904"/>
    <cellStyle name="Normal 2 2 3 2 2 4 2 2 2 2" xfId="18338"/>
    <cellStyle name="Normal 2 2 3 2 2 4 2 2 3" xfId="18337"/>
    <cellStyle name="Normal 2 2 3 2 2 4 2 2 4" xfId="36989"/>
    <cellStyle name="Normal 2 2 3 2 2 4 2 2 5" xfId="44104"/>
    <cellStyle name="Normal 2 2 3 2 2 4 2 2 6" xfId="51219"/>
    <cellStyle name="Normal 2 2 3 2 2 4 2 2 7" xfId="58334"/>
    <cellStyle name="Normal 2 2 3 2 2 4 2 3" xfId="6160"/>
    <cellStyle name="Normal 2 2 3 2 2 4 2 3 2" xfId="13275"/>
    <cellStyle name="Normal 2 2 3 2 2 4 2 3 2 2" xfId="18340"/>
    <cellStyle name="Normal 2 2 3 2 2 4 2 3 3" xfId="18339"/>
    <cellStyle name="Normal 2 2 3 2 2 4 2 3 4" xfId="39360"/>
    <cellStyle name="Normal 2 2 3 2 2 4 2 3 5" xfId="46475"/>
    <cellStyle name="Normal 2 2 3 2 2 4 2 3 6" xfId="53590"/>
    <cellStyle name="Normal 2 2 3 2 2 4 2 3 7" xfId="60705"/>
    <cellStyle name="Normal 2 2 3 2 2 4 2 4" xfId="8537"/>
    <cellStyle name="Normal 2 2 3 2 2 4 2 4 2" xfId="18341"/>
    <cellStyle name="Normal 2 2 3 2 2 4 2 5" xfId="15652"/>
    <cellStyle name="Normal 2 2 3 2 2 4 2 5 2" xfId="18342"/>
    <cellStyle name="Normal 2 2 3 2 2 4 2 6" xfId="18336"/>
    <cellStyle name="Normal 2 2 3 2 2 4 2 7" xfId="34621"/>
    <cellStyle name="Normal 2 2 3 2 2 4 2 8" xfId="41737"/>
    <cellStyle name="Normal 2 2 3 2 2 4 2 9" xfId="48852"/>
    <cellStyle name="Normal 2 2 3 2 2 4 3" xfId="2211"/>
    <cellStyle name="Normal 2 2 3 2 2 4 3 10" xfId="56756"/>
    <cellStyle name="Normal 2 2 3 2 2 4 3 2" xfId="4578"/>
    <cellStyle name="Normal 2 2 3 2 2 4 3 2 2" xfId="11693"/>
    <cellStyle name="Normal 2 2 3 2 2 4 3 2 2 2" xfId="18345"/>
    <cellStyle name="Normal 2 2 3 2 2 4 3 2 3" xfId="18344"/>
    <cellStyle name="Normal 2 2 3 2 2 4 3 2 4" xfId="37778"/>
    <cellStyle name="Normal 2 2 3 2 2 4 3 2 5" xfId="44893"/>
    <cellStyle name="Normal 2 2 3 2 2 4 3 2 6" xfId="52008"/>
    <cellStyle name="Normal 2 2 3 2 2 4 3 2 7" xfId="59123"/>
    <cellStyle name="Normal 2 2 3 2 2 4 3 3" xfId="6949"/>
    <cellStyle name="Normal 2 2 3 2 2 4 3 3 2" xfId="14064"/>
    <cellStyle name="Normal 2 2 3 2 2 4 3 3 2 2" xfId="18347"/>
    <cellStyle name="Normal 2 2 3 2 2 4 3 3 3" xfId="18346"/>
    <cellStyle name="Normal 2 2 3 2 2 4 3 3 4" xfId="40149"/>
    <cellStyle name="Normal 2 2 3 2 2 4 3 3 5" xfId="47264"/>
    <cellStyle name="Normal 2 2 3 2 2 4 3 3 6" xfId="54379"/>
    <cellStyle name="Normal 2 2 3 2 2 4 3 3 7" xfId="61494"/>
    <cellStyle name="Normal 2 2 3 2 2 4 3 4" xfId="9326"/>
    <cellStyle name="Normal 2 2 3 2 2 4 3 4 2" xfId="18348"/>
    <cellStyle name="Normal 2 2 3 2 2 4 3 5" xfId="16441"/>
    <cellStyle name="Normal 2 2 3 2 2 4 3 5 2" xfId="18349"/>
    <cellStyle name="Normal 2 2 3 2 2 4 3 6" xfId="18343"/>
    <cellStyle name="Normal 2 2 3 2 2 4 3 7" xfId="35410"/>
    <cellStyle name="Normal 2 2 3 2 2 4 3 8" xfId="42526"/>
    <cellStyle name="Normal 2 2 3 2 2 4 3 9" xfId="49641"/>
    <cellStyle name="Normal 2 2 3 2 2 4 4" xfId="2990"/>
    <cellStyle name="Normal 2 2 3 2 2 4 4 2" xfId="10105"/>
    <cellStyle name="Normal 2 2 3 2 2 4 4 2 2" xfId="18351"/>
    <cellStyle name="Normal 2 2 3 2 2 4 4 3" xfId="18350"/>
    <cellStyle name="Normal 2 2 3 2 2 4 4 4" xfId="36190"/>
    <cellStyle name="Normal 2 2 3 2 2 4 4 5" xfId="43305"/>
    <cellStyle name="Normal 2 2 3 2 2 4 4 6" xfId="50420"/>
    <cellStyle name="Normal 2 2 3 2 2 4 4 7" xfId="57535"/>
    <cellStyle name="Normal 2 2 3 2 2 4 5" xfId="5361"/>
    <cellStyle name="Normal 2 2 3 2 2 4 5 2" xfId="12476"/>
    <cellStyle name="Normal 2 2 3 2 2 4 5 2 2" xfId="18353"/>
    <cellStyle name="Normal 2 2 3 2 2 4 5 3" xfId="18352"/>
    <cellStyle name="Normal 2 2 3 2 2 4 5 4" xfId="38561"/>
    <cellStyle name="Normal 2 2 3 2 2 4 5 5" xfId="45676"/>
    <cellStyle name="Normal 2 2 3 2 2 4 5 6" xfId="52791"/>
    <cellStyle name="Normal 2 2 3 2 2 4 5 7" xfId="59906"/>
    <cellStyle name="Normal 2 2 3 2 2 4 6" xfId="7738"/>
    <cellStyle name="Normal 2 2 3 2 2 4 6 2" xfId="18354"/>
    <cellStyle name="Normal 2 2 3 2 2 4 7" xfId="14853"/>
    <cellStyle name="Normal 2 2 3 2 2 4 7 2" xfId="18355"/>
    <cellStyle name="Normal 2 2 3 2 2 4 8" xfId="18335"/>
    <cellStyle name="Normal 2 2 3 2 2 4 9" xfId="33822"/>
    <cellStyle name="Normal 2 2 3 2 2 5" xfId="872"/>
    <cellStyle name="Normal 2 2 3 2 2 5 10" xfId="55418"/>
    <cellStyle name="Normal 2 2 3 2 2 5 2" xfId="3240"/>
    <cellStyle name="Normal 2 2 3 2 2 5 2 2" xfId="10355"/>
    <cellStyle name="Normal 2 2 3 2 2 5 2 2 2" xfId="18358"/>
    <cellStyle name="Normal 2 2 3 2 2 5 2 3" xfId="18357"/>
    <cellStyle name="Normal 2 2 3 2 2 5 2 4" xfId="36440"/>
    <cellStyle name="Normal 2 2 3 2 2 5 2 5" xfId="43555"/>
    <cellStyle name="Normal 2 2 3 2 2 5 2 6" xfId="50670"/>
    <cellStyle name="Normal 2 2 3 2 2 5 2 7" xfId="57785"/>
    <cellStyle name="Normal 2 2 3 2 2 5 3" xfId="5611"/>
    <cellStyle name="Normal 2 2 3 2 2 5 3 2" xfId="12726"/>
    <cellStyle name="Normal 2 2 3 2 2 5 3 2 2" xfId="18360"/>
    <cellStyle name="Normal 2 2 3 2 2 5 3 3" xfId="18359"/>
    <cellStyle name="Normal 2 2 3 2 2 5 3 4" xfId="38811"/>
    <cellStyle name="Normal 2 2 3 2 2 5 3 5" xfId="45926"/>
    <cellStyle name="Normal 2 2 3 2 2 5 3 6" xfId="53041"/>
    <cellStyle name="Normal 2 2 3 2 2 5 3 7" xfId="60156"/>
    <cellStyle name="Normal 2 2 3 2 2 5 4" xfId="7988"/>
    <cellStyle name="Normal 2 2 3 2 2 5 4 2" xfId="18361"/>
    <cellStyle name="Normal 2 2 3 2 2 5 5" xfId="15103"/>
    <cellStyle name="Normal 2 2 3 2 2 5 5 2" xfId="18362"/>
    <cellStyle name="Normal 2 2 3 2 2 5 6" xfId="18356"/>
    <cellStyle name="Normal 2 2 3 2 2 5 7" xfId="34072"/>
    <cellStyle name="Normal 2 2 3 2 2 5 8" xfId="41188"/>
    <cellStyle name="Normal 2 2 3 2 2 5 9" xfId="48303"/>
    <cellStyle name="Normal 2 2 3 2 2 6" xfId="1662"/>
    <cellStyle name="Normal 2 2 3 2 2 6 10" xfId="56207"/>
    <cellStyle name="Normal 2 2 3 2 2 6 2" xfId="4029"/>
    <cellStyle name="Normal 2 2 3 2 2 6 2 2" xfId="11144"/>
    <cellStyle name="Normal 2 2 3 2 2 6 2 2 2" xfId="18365"/>
    <cellStyle name="Normal 2 2 3 2 2 6 2 3" xfId="18364"/>
    <cellStyle name="Normal 2 2 3 2 2 6 2 4" xfId="37229"/>
    <cellStyle name="Normal 2 2 3 2 2 6 2 5" xfId="44344"/>
    <cellStyle name="Normal 2 2 3 2 2 6 2 6" xfId="51459"/>
    <cellStyle name="Normal 2 2 3 2 2 6 2 7" xfId="58574"/>
    <cellStyle name="Normal 2 2 3 2 2 6 3" xfId="6400"/>
    <cellStyle name="Normal 2 2 3 2 2 6 3 2" xfId="13515"/>
    <cellStyle name="Normal 2 2 3 2 2 6 3 2 2" xfId="18367"/>
    <cellStyle name="Normal 2 2 3 2 2 6 3 3" xfId="18366"/>
    <cellStyle name="Normal 2 2 3 2 2 6 3 4" xfId="39600"/>
    <cellStyle name="Normal 2 2 3 2 2 6 3 5" xfId="46715"/>
    <cellStyle name="Normal 2 2 3 2 2 6 3 6" xfId="53830"/>
    <cellStyle name="Normal 2 2 3 2 2 6 3 7" xfId="60945"/>
    <cellStyle name="Normal 2 2 3 2 2 6 4" xfId="8777"/>
    <cellStyle name="Normal 2 2 3 2 2 6 4 2" xfId="18368"/>
    <cellStyle name="Normal 2 2 3 2 2 6 5" xfId="15892"/>
    <cellStyle name="Normal 2 2 3 2 2 6 5 2" xfId="18369"/>
    <cellStyle name="Normal 2 2 3 2 2 6 6" xfId="18363"/>
    <cellStyle name="Normal 2 2 3 2 2 6 7" xfId="34861"/>
    <cellStyle name="Normal 2 2 3 2 2 6 8" xfId="41977"/>
    <cellStyle name="Normal 2 2 3 2 2 6 9" xfId="49092"/>
    <cellStyle name="Normal 2 2 3 2 2 7" xfId="2441"/>
    <cellStyle name="Normal 2 2 3 2 2 7 2" xfId="9556"/>
    <cellStyle name="Normal 2 2 3 2 2 7 2 2" xfId="18371"/>
    <cellStyle name="Normal 2 2 3 2 2 7 3" xfId="18370"/>
    <cellStyle name="Normal 2 2 3 2 2 7 4" xfId="35641"/>
    <cellStyle name="Normal 2 2 3 2 2 7 5" xfId="42756"/>
    <cellStyle name="Normal 2 2 3 2 2 7 6" xfId="49871"/>
    <cellStyle name="Normal 2 2 3 2 2 7 7" xfId="56986"/>
    <cellStyle name="Normal 2 2 3 2 2 8" xfId="4812"/>
    <cellStyle name="Normal 2 2 3 2 2 8 2" xfId="11927"/>
    <cellStyle name="Normal 2 2 3 2 2 8 2 2" xfId="18373"/>
    <cellStyle name="Normal 2 2 3 2 2 8 3" xfId="18372"/>
    <cellStyle name="Normal 2 2 3 2 2 8 4" xfId="38012"/>
    <cellStyle name="Normal 2 2 3 2 2 8 5" xfId="45127"/>
    <cellStyle name="Normal 2 2 3 2 2 8 6" xfId="52242"/>
    <cellStyle name="Normal 2 2 3 2 2 8 7" xfId="59357"/>
    <cellStyle name="Normal 2 2 3 2 2 9" xfId="7189"/>
    <cellStyle name="Normal 2 2 3 2 2 9 2" xfId="18374"/>
    <cellStyle name="Normal 2 2 3 2 3" xfId="131"/>
    <cellStyle name="Normal 2 2 3 2 3 10" xfId="14371"/>
    <cellStyle name="Normal 2 2 3 2 3 10 2" xfId="18376"/>
    <cellStyle name="Normal 2 2 3 2 3 11" xfId="18375"/>
    <cellStyle name="Normal 2 2 3 2 3 12" xfId="33340"/>
    <cellStyle name="Normal 2 2 3 2 3 13" xfId="40456"/>
    <cellStyle name="Normal 2 2 3 2 3 14" xfId="47571"/>
    <cellStyle name="Normal 2 2 3 2 3 15" xfId="54686"/>
    <cellStyle name="Normal 2 2 3 2 3 2" xfId="333"/>
    <cellStyle name="Normal 2 2 3 2 3 2 10" xfId="40651"/>
    <cellStyle name="Normal 2 2 3 2 3 2 11" xfId="47766"/>
    <cellStyle name="Normal 2 2 3 2 3 2 12" xfId="54881"/>
    <cellStyle name="Normal 2 2 3 2 3 2 2" xfId="1134"/>
    <cellStyle name="Normal 2 2 3 2 3 2 2 10" xfId="55680"/>
    <cellStyle name="Normal 2 2 3 2 3 2 2 2" xfId="3502"/>
    <cellStyle name="Normal 2 2 3 2 3 2 2 2 2" xfId="10617"/>
    <cellStyle name="Normal 2 2 3 2 3 2 2 2 2 2" xfId="18380"/>
    <cellStyle name="Normal 2 2 3 2 3 2 2 2 3" xfId="18379"/>
    <cellStyle name="Normal 2 2 3 2 3 2 2 2 4" xfId="36702"/>
    <cellStyle name="Normal 2 2 3 2 3 2 2 2 5" xfId="43817"/>
    <cellStyle name="Normal 2 2 3 2 3 2 2 2 6" xfId="50932"/>
    <cellStyle name="Normal 2 2 3 2 3 2 2 2 7" xfId="58047"/>
    <cellStyle name="Normal 2 2 3 2 3 2 2 3" xfId="5873"/>
    <cellStyle name="Normal 2 2 3 2 3 2 2 3 2" xfId="12988"/>
    <cellStyle name="Normal 2 2 3 2 3 2 2 3 2 2" xfId="18382"/>
    <cellStyle name="Normal 2 2 3 2 3 2 2 3 3" xfId="18381"/>
    <cellStyle name="Normal 2 2 3 2 3 2 2 3 4" xfId="39073"/>
    <cellStyle name="Normal 2 2 3 2 3 2 2 3 5" xfId="46188"/>
    <cellStyle name="Normal 2 2 3 2 3 2 2 3 6" xfId="53303"/>
    <cellStyle name="Normal 2 2 3 2 3 2 2 3 7" xfId="60418"/>
    <cellStyle name="Normal 2 2 3 2 3 2 2 4" xfId="8250"/>
    <cellStyle name="Normal 2 2 3 2 3 2 2 4 2" xfId="18383"/>
    <cellStyle name="Normal 2 2 3 2 3 2 2 5" xfId="15365"/>
    <cellStyle name="Normal 2 2 3 2 3 2 2 5 2" xfId="18384"/>
    <cellStyle name="Normal 2 2 3 2 3 2 2 6" xfId="18378"/>
    <cellStyle name="Normal 2 2 3 2 3 2 2 7" xfId="34334"/>
    <cellStyle name="Normal 2 2 3 2 3 2 2 8" xfId="41450"/>
    <cellStyle name="Normal 2 2 3 2 3 2 2 9" xfId="48565"/>
    <cellStyle name="Normal 2 2 3 2 3 2 3" xfId="1924"/>
    <cellStyle name="Normal 2 2 3 2 3 2 3 10" xfId="56469"/>
    <cellStyle name="Normal 2 2 3 2 3 2 3 2" xfId="4291"/>
    <cellStyle name="Normal 2 2 3 2 3 2 3 2 2" xfId="11406"/>
    <cellStyle name="Normal 2 2 3 2 3 2 3 2 2 2" xfId="18387"/>
    <cellStyle name="Normal 2 2 3 2 3 2 3 2 3" xfId="18386"/>
    <cellStyle name="Normal 2 2 3 2 3 2 3 2 4" xfId="37491"/>
    <cellStyle name="Normal 2 2 3 2 3 2 3 2 5" xfId="44606"/>
    <cellStyle name="Normal 2 2 3 2 3 2 3 2 6" xfId="51721"/>
    <cellStyle name="Normal 2 2 3 2 3 2 3 2 7" xfId="58836"/>
    <cellStyle name="Normal 2 2 3 2 3 2 3 3" xfId="6662"/>
    <cellStyle name="Normal 2 2 3 2 3 2 3 3 2" xfId="13777"/>
    <cellStyle name="Normal 2 2 3 2 3 2 3 3 2 2" xfId="18389"/>
    <cellStyle name="Normal 2 2 3 2 3 2 3 3 3" xfId="18388"/>
    <cellStyle name="Normal 2 2 3 2 3 2 3 3 4" xfId="39862"/>
    <cellStyle name="Normal 2 2 3 2 3 2 3 3 5" xfId="46977"/>
    <cellStyle name="Normal 2 2 3 2 3 2 3 3 6" xfId="54092"/>
    <cellStyle name="Normal 2 2 3 2 3 2 3 3 7" xfId="61207"/>
    <cellStyle name="Normal 2 2 3 2 3 2 3 4" xfId="9039"/>
    <cellStyle name="Normal 2 2 3 2 3 2 3 4 2" xfId="18390"/>
    <cellStyle name="Normal 2 2 3 2 3 2 3 5" xfId="16154"/>
    <cellStyle name="Normal 2 2 3 2 3 2 3 5 2" xfId="18391"/>
    <cellStyle name="Normal 2 2 3 2 3 2 3 6" xfId="18385"/>
    <cellStyle name="Normal 2 2 3 2 3 2 3 7" xfId="35123"/>
    <cellStyle name="Normal 2 2 3 2 3 2 3 8" xfId="42239"/>
    <cellStyle name="Normal 2 2 3 2 3 2 3 9" xfId="49354"/>
    <cellStyle name="Normal 2 2 3 2 3 2 4" xfId="2703"/>
    <cellStyle name="Normal 2 2 3 2 3 2 4 2" xfId="9818"/>
    <cellStyle name="Normal 2 2 3 2 3 2 4 2 2" xfId="18393"/>
    <cellStyle name="Normal 2 2 3 2 3 2 4 3" xfId="18392"/>
    <cellStyle name="Normal 2 2 3 2 3 2 4 4" xfId="35903"/>
    <cellStyle name="Normal 2 2 3 2 3 2 4 5" xfId="43018"/>
    <cellStyle name="Normal 2 2 3 2 3 2 4 6" xfId="50133"/>
    <cellStyle name="Normal 2 2 3 2 3 2 4 7" xfId="57248"/>
    <cellStyle name="Normal 2 2 3 2 3 2 5" xfId="5074"/>
    <cellStyle name="Normal 2 2 3 2 3 2 5 2" xfId="12189"/>
    <cellStyle name="Normal 2 2 3 2 3 2 5 2 2" xfId="18395"/>
    <cellStyle name="Normal 2 2 3 2 3 2 5 3" xfId="18394"/>
    <cellStyle name="Normal 2 2 3 2 3 2 5 4" xfId="38274"/>
    <cellStyle name="Normal 2 2 3 2 3 2 5 5" xfId="45389"/>
    <cellStyle name="Normal 2 2 3 2 3 2 5 6" xfId="52504"/>
    <cellStyle name="Normal 2 2 3 2 3 2 5 7" xfId="59619"/>
    <cellStyle name="Normal 2 2 3 2 3 2 6" xfId="7451"/>
    <cellStyle name="Normal 2 2 3 2 3 2 6 2" xfId="18396"/>
    <cellStyle name="Normal 2 2 3 2 3 2 7" xfId="14566"/>
    <cellStyle name="Normal 2 2 3 2 3 2 7 2" xfId="18397"/>
    <cellStyle name="Normal 2 2 3 2 3 2 8" xfId="18377"/>
    <cellStyle name="Normal 2 2 3 2 3 2 9" xfId="33535"/>
    <cellStyle name="Normal 2 2 3 2 3 3" xfId="528"/>
    <cellStyle name="Normal 2 2 3 2 3 3 10" xfId="40846"/>
    <cellStyle name="Normal 2 2 3 2 3 3 11" xfId="47961"/>
    <cellStyle name="Normal 2 2 3 2 3 3 12" xfId="55076"/>
    <cellStyle name="Normal 2 2 3 2 3 3 2" xfId="1329"/>
    <cellStyle name="Normal 2 2 3 2 3 3 2 10" xfId="55875"/>
    <cellStyle name="Normal 2 2 3 2 3 3 2 2" xfId="3697"/>
    <cellStyle name="Normal 2 2 3 2 3 3 2 2 2" xfId="10812"/>
    <cellStyle name="Normal 2 2 3 2 3 3 2 2 2 2" xfId="18401"/>
    <cellStyle name="Normal 2 2 3 2 3 3 2 2 3" xfId="18400"/>
    <cellStyle name="Normal 2 2 3 2 3 3 2 2 4" xfId="36897"/>
    <cellStyle name="Normal 2 2 3 2 3 3 2 2 5" xfId="44012"/>
    <cellStyle name="Normal 2 2 3 2 3 3 2 2 6" xfId="51127"/>
    <cellStyle name="Normal 2 2 3 2 3 3 2 2 7" xfId="58242"/>
    <cellStyle name="Normal 2 2 3 2 3 3 2 3" xfId="6068"/>
    <cellStyle name="Normal 2 2 3 2 3 3 2 3 2" xfId="13183"/>
    <cellStyle name="Normal 2 2 3 2 3 3 2 3 2 2" xfId="18403"/>
    <cellStyle name="Normal 2 2 3 2 3 3 2 3 3" xfId="18402"/>
    <cellStyle name="Normal 2 2 3 2 3 3 2 3 4" xfId="39268"/>
    <cellStyle name="Normal 2 2 3 2 3 3 2 3 5" xfId="46383"/>
    <cellStyle name="Normal 2 2 3 2 3 3 2 3 6" xfId="53498"/>
    <cellStyle name="Normal 2 2 3 2 3 3 2 3 7" xfId="60613"/>
    <cellStyle name="Normal 2 2 3 2 3 3 2 4" xfId="8445"/>
    <cellStyle name="Normal 2 2 3 2 3 3 2 4 2" xfId="18404"/>
    <cellStyle name="Normal 2 2 3 2 3 3 2 5" xfId="15560"/>
    <cellStyle name="Normal 2 2 3 2 3 3 2 5 2" xfId="18405"/>
    <cellStyle name="Normal 2 2 3 2 3 3 2 6" xfId="18399"/>
    <cellStyle name="Normal 2 2 3 2 3 3 2 7" xfId="34529"/>
    <cellStyle name="Normal 2 2 3 2 3 3 2 8" xfId="41645"/>
    <cellStyle name="Normal 2 2 3 2 3 3 2 9" xfId="48760"/>
    <cellStyle name="Normal 2 2 3 2 3 3 3" xfId="2119"/>
    <cellStyle name="Normal 2 2 3 2 3 3 3 10" xfId="56664"/>
    <cellStyle name="Normal 2 2 3 2 3 3 3 2" xfId="4486"/>
    <cellStyle name="Normal 2 2 3 2 3 3 3 2 2" xfId="11601"/>
    <cellStyle name="Normal 2 2 3 2 3 3 3 2 2 2" xfId="18408"/>
    <cellStyle name="Normal 2 2 3 2 3 3 3 2 3" xfId="18407"/>
    <cellStyle name="Normal 2 2 3 2 3 3 3 2 4" xfId="37686"/>
    <cellStyle name="Normal 2 2 3 2 3 3 3 2 5" xfId="44801"/>
    <cellStyle name="Normal 2 2 3 2 3 3 3 2 6" xfId="51916"/>
    <cellStyle name="Normal 2 2 3 2 3 3 3 2 7" xfId="59031"/>
    <cellStyle name="Normal 2 2 3 2 3 3 3 3" xfId="6857"/>
    <cellStyle name="Normal 2 2 3 2 3 3 3 3 2" xfId="13972"/>
    <cellStyle name="Normal 2 2 3 2 3 3 3 3 2 2" xfId="18410"/>
    <cellStyle name="Normal 2 2 3 2 3 3 3 3 3" xfId="18409"/>
    <cellStyle name="Normal 2 2 3 2 3 3 3 3 4" xfId="40057"/>
    <cellStyle name="Normal 2 2 3 2 3 3 3 3 5" xfId="47172"/>
    <cellStyle name="Normal 2 2 3 2 3 3 3 3 6" xfId="54287"/>
    <cellStyle name="Normal 2 2 3 2 3 3 3 3 7" xfId="61402"/>
    <cellStyle name="Normal 2 2 3 2 3 3 3 4" xfId="9234"/>
    <cellStyle name="Normal 2 2 3 2 3 3 3 4 2" xfId="18411"/>
    <cellStyle name="Normal 2 2 3 2 3 3 3 5" xfId="16349"/>
    <cellStyle name="Normal 2 2 3 2 3 3 3 5 2" xfId="18412"/>
    <cellStyle name="Normal 2 2 3 2 3 3 3 6" xfId="18406"/>
    <cellStyle name="Normal 2 2 3 2 3 3 3 7" xfId="35318"/>
    <cellStyle name="Normal 2 2 3 2 3 3 3 8" xfId="42434"/>
    <cellStyle name="Normal 2 2 3 2 3 3 3 9" xfId="49549"/>
    <cellStyle name="Normal 2 2 3 2 3 3 4" xfId="2898"/>
    <cellStyle name="Normal 2 2 3 2 3 3 4 2" xfId="10013"/>
    <cellStyle name="Normal 2 2 3 2 3 3 4 2 2" xfId="18414"/>
    <cellStyle name="Normal 2 2 3 2 3 3 4 3" xfId="18413"/>
    <cellStyle name="Normal 2 2 3 2 3 3 4 4" xfId="36098"/>
    <cellStyle name="Normal 2 2 3 2 3 3 4 5" xfId="43213"/>
    <cellStyle name="Normal 2 2 3 2 3 3 4 6" xfId="50328"/>
    <cellStyle name="Normal 2 2 3 2 3 3 4 7" xfId="57443"/>
    <cellStyle name="Normal 2 2 3 2 3 3 5" xfId="5269"/>
    <cellStyle name="Normal 2 2 3 2 3 3 5 2" xfId="12384"/>
    <cellStyle name="Normal 2 2 3 2 3 3 5 2 2" xfId="18416"/>
    <cellStyle name="Normal 2 2 3 2 3 3 5 3" xfId="18415"/>
    <cellStyle name="Normal 2 2 3 2 3 3 5 4" xfId="38469"/>
    <cellStyle name="Normal 2 2 3 2 3 3 5 5" xfId="45584"/>
    <cellStyle name="Normal 2 2 3 2 3 3 5 6" xfId="52699"/>
    <cellStyle name="Normal 2 2 3 2 3 3 5 7" xfId="59814"/>
    <cellStyle name="Normal 2 2 3 2 3 3 6" xfId="7646"/>
    <cellStyle name="Normal 2 2 3 2 3 3 6 2" xfId="18417"/>
    <cellStyle name="Normal 2 2 3 2 3 3 7" xfId="14761"/>
    <cellStyle name="Normal 2 2 3 2 3 3 7 2" xfId="18418"/>
    <cellStyle name="Normal 2 2 3 2 3 3 8" xfId="18398"/>
    <cellStyle name="Normal 2 2 3 2 3 3 9" xfId="33730"/>
    <cellStyle name="Normal 2 2 3 2 3 4" xfId="621"/>
    <cellStyle name="Normal 2 2 3 2 3 4 10" xfId="40939"/>
    <cellStyle name="Normal 2 2 3 2 3 4 11" xfId="48054"/>
    <cellStyle name="Normal 2 2 3 2 3 4 12" xfId="55169"/>
    <cellStyle name="Normal 2 2 3 2 3 4 2" xfId="1422"/>
    <cellStyle name="Normal 2 2 3 2 3 4 2 10" xfId="55968"/>
    <cellStyle name="Normal 2 2 3 2 3 4 2 2" xfId="3790"/>
    <cellStyle name="Normal 2 2 3 2 3 4 2 2 2" xfId="10905"/>
    <cellStyle name="Normal 2 2 3 2 3 4 2 2 2 2" xfId="18422"/>
    <cellStyle name="Normal 2 2 3 2 3 4 2 2 3" xfId="18421"/>
    <cellStyle name="Normal 2 2 3 2 3 4 2 2 4" xfId="36990"/>
    <cellStyle name="Normal 2 2 3 2 3 4 2 2 5" xfId="44105"/>
    <cellStyle name="Normal 2 2 3 2 3 4 2 2 6" xfId="51220"/>
    <cellStyle name="Normal 2 2 3 2 3 4 2 2 7" xfId="58335"/>
    <cellStyle name="Normal 2 2 3 2 3 4 2 3" xfId="6161"/>
    <cellStyle name="Normal 2 2 3 2 3 4 2 3 2" xfId="13276"/>
    <cellStyle name="Normal 2 2 3 2 3 4 2 3 2 2" xfId="18424"/>
    <cellStyle name="Normal 2 2 3 2 3 4 2 3 3" xfId="18423"/>
    <cellStyle name="Normal 2 2 3 2 3 4 2 3 4" xfId="39361"/>
    <cellStyle name="Normal 2 2 3 2 3 4 2 3 5" xfId="46476"/>
    <cellStyle name="Normal 2 2 3 2 3 4 2 3 6" xfId="53591"/>
    <cellStyle name="Normal 2 2 3 2 3 4 2 3 7" xfId="60706"/>
    <cellStyle name="Normal 2 2 3 2 3 4 2 4" xfId="8538"/>
    <cellStyle name="Normal 2 2 3 2 3 4 2 4 2" xfId="18425"/>
    <cellStyle name="Normal 2 2 3 2 3 4 2 5" xfId="15653"/>
    <cellStyle name="Normal 2 2 3 2 3 4 2 5 2" xfId="18426"/>
    <cellStyle name="Normal 2 2 3 2 3 4 2 6" xfId="18420"/>
    <cellStyle name="Normal 2 2 3 2 3 4 2 7" xfId="34622"/>
    <cellStyle name="Normal 2 2 3 2 3 4 2 8" xfId="41738"/>
    <cellStyle name="Normal 2 2 3 2 3 4 2 9" xfId="48853"/>
    <cellStyle name="Normal 2 2 3 2 3 4 3" xfId="2212"/>
    <cellStyle name="Normal 2 2 3 2 3 4 3 10" xfId="56757"/>
    <cellStyle name="Normal 2 2 3 2 3 4 3 2" xfId="4579"/>
    <cellStyle name="Normal 2 2 3 2 3 4 3 2 2" xfId="11694"/>
    <cellStyle name="Normal 2 2 3 2 3 4 3 2 2 2" xfId="18429"/>
    <cellStyle name="Normal 2 2 3 2 3 4 3 2 3" xfId="18428"/>
    <cellStyle name="Normal 2 2 3 2 3 4 3 2 4" xfId="37779"/>
    <cellStyle name="Normal 2 2 3 2 3 4 3 2 5" xfId="44894"/>
    <cellStyle name="Normal 2 2 3 2 3 4 3 2 6" xfId="52009"/>
    <cellStyle name="Normal 2 2 3 2 3 4 3 2 7" xfId="59124"/>
    <cellStyle name="Normal 2 2 3 2 3 4 3 3" xfId="6950"/>
    <cellStyle name="Normal 2 2 3 2 3 4 3 3 2" xfId="14065"/>
    <cellStyle name="Normal 2 2 3 2 3 4 3 3 2 2" xfId="18431"/>
    <cellStyle name="Normal 2 2 3 2 3 4 3 3 3" xfId="18430"/>
    <cellStyle name="Normal 2 2 3 2 3 4 3 3 4" xfId="40150"/>
    <cellStyle name="Normal 2 2 3 2 3 4 3 3 5" xfId="47265"/>
    <cellStyle name="Normal 2 2 3 2 3 4 3 3 6" xfId="54380"/>
    <cellStyle name="Normal 2 2 3 2 3 4 3 3 7" xfId="61495"/>
    <cellStyle name="Normal 2 2 3 2 3 4 3 4" xfId="9327"/>
    <cellStyle name="Normal 2 2 3 2 3 4 3 4 2" xfId="18432"/>
    <cellStyle name="Normal 2 2 3 2 3 4 3 5" xfId="16442"/>
    <cellStyle name="Normal 2 2 3 2 3 4 3 5 2" xfId="18433"/>
    <cellStyle name="Normal 2 2 3 2 3 4 3 6" xfId="18427"/>
    <cellStyle name="Normal 2 2 3 2 3 4 3 7" xfId="35411"/>
    <cellStyle name="Normal 2 2 3 2 3 4 3 8" xfId="42527"/>
    <cellStyle name="Normal 2 2 3 2 3 4 3 9" xfId="49642"/>
    <cellStyle name="Normal 2 2 3 2 3 4 4" xfId="2991"/>
    <cellStyle name="Normal 2 2 3 2 3 4 4 2" xfId="10106"/>
    <cellStyle name="Normal 2 2 3 2 3 4 4 2 2" xfId="18435"/>
    <cellStyle name="Normal 2 2 3 2 3 4 4 3" xfId="18434"/>
    <cellStyle name="Normal 2 2 3 2 3 4 4 4" xfId="36191"/>
    <cellStyle name="Normal 2 2 3 2 3 4 4 5" xfId="43306"/>
    <cellStyle name="Normal 2 2 3 2 3 4 4 6" xfId="50421"/>
    <cellStyle name="Normal 2 2 3 2 3 4 4 7" xfId="57536"/>
    <cellStyle name="Normal 2 2 3 2 3 4 5" xfId="5362"/>
    <cellStyle name="Normal 2 2 3 2 3 4 5 2" xfId="12477"/>
    <cellStyle name="Normal 2 2 3 2 3 4 5 2 2" xfId="18437"/>
    <cellStyle name="Normal 2 2 3 2 3 4 5 3" xfId="18436"/>
    <cellStyle name="Normal 2 2 3 2 3 4 5 4" xfId="38562"/>
    <cellStyle name="Normal 2 2 3 2 3 4 5 5" xfId="45677"/>
    <cellStyle name="Normal 2 2 3 2 3 4 5 6" xfId="52792"/>
    <cellStyle name="Normal 2 2 3 2 3 4 5 7" xfId="59907"/>
    <cellStyle name="Normal 2 2 3 2 3 4 6" xfId="7739"/>
    <cellStyle name="Normal 2 2 3 2 3 4 6 2" xfId="18438"/>
    <cellStyle name="Normal 2 2 3 2 3 4 7" xfId="14854"/>
    <cellStyle name="Normal 2 2 3 2 3 4 7 2" xfId="18439"/>
    <cellStyle name="Normal 2 2 3 2 3 4 8" xfId="18419"/>
    <cellStyle name="Normal 2 2 3 2 3 4 9" xfId="33823"/>
    <cellStyle name="Normal 2 2 3 2 3 5" xfId="939"/>
    <cellStyle name="Normal 2 2 3 2 3 5 10" xfId="55485"/>
    <cellStyle name="Normal 2 2 3 2 3 5 2" xfId="3307"/>
    <cellStyle name="Normal 2 2 3 2 3 5 2 2" xfId="10422"/>
    <cellStyle name="Normal 2 2 3 2 3 5 2 2 2" xfId="18442"/>
    <cellStyle name="Normal 2 2 3 2 3 5 2 3" xfId="18441"/>
    <cellStyle name="Normal 2 2 3 2 3 5 2 4" xfId="36507"/>
    <cellStyle name="Normal 2 2 3 2 3 5 2 5" xfId="43622"/>
    <cellStyle name="Normal 2 2 3 2 3 5 2 6" xfId="50737"/>
    <cellStyle name="Normal 2 2 3 2 3 5 2 7" xfId="57852"/>
    <cellStyle name="Normal 2 2 3 2 3 5 3" xfId="5678"/>
    <cellStyle name="Normal 2 2 3 2 3 5 3 2" xfId="12793"/>
    <cellStyle name="Normal 2 2 3 2 3 5 3 2 2" xfId="18444"/>
    <cellStyle name="Normal 2 2 3 2 3 5 3 3" xfId="18443"/>
    <cellStyle name="Normal 2 2 3 2 3 5 3 4" xfId="38878"/>
    <cellStyle name="Normal 2 2 3 2 3 5 3 5" xfId="45993"/>
    <cellStyle name="Normal 2 2 3 2 3 5 3 6" xfId="53108"/>
    <cellStyle name="Normal 2 2 3 2 3 5 3 7" xfId="60223"/>
    <cellStyle name="Normal 2 2 3 2 3 5 4" xfId="8055"/>
    <cellStyle name="Normal 2 2 3 2 3 5 4 2" xfId="18445"/>
    <cellStyle name="Normal 2 2 3 2 3 5 5" xfId="15170"/>
    <cellStyle name="Normal 2 2 3 2 3 5 5 2" xfId="18446"/>
    <cellStyle name="Normal 2 2 3 2 3 5 6" xfId="18440"/>
    <cellStyle name="Normal 2 2 3 2 3 5 7" xfId="34139"/>
    <cellStyle name="Normal 2 2 3 2 3 5 8" xfId="41255"/>
    <cellStyle name="Normal 2 2 3 2 3 5 9" xfId="48370"/>
    <cellStyle name="Normal 2 2 3 2 3 6" xfId="1729"/>
    <cellStyle name="Normal 2 2 3 2 3 6 10" xfId="56274"/>
    <cellStyle name="Normal 2 2 3 2 3 6 2" xfId="4096"/>
    <cellStyle name="Normal 2 2 3 2 3 6 2 2" xfId="11211"/>
    <cellStyle name="Normal 2 2 3 2 3 6 2 2 2" xfId="18449"/>
    <cellStyle name="Normal 2 2 3 2 3 6 2 3" xfId="18448"/>
    <cellStyle name="Normal 2 2 3 2 3 6 2 4" xfId="37296"/>
    <cellStyle name="Normal 2 2 3 2 3 6 2 5" xfId="44411"/>
    <cellStyle name="Normal 2 2 3 2 3 6 2 6" xfId="51526"/>
    <cellStyle name="Normal 2 2 3 2 3 6 2 7" xfId="58641"/>
    <cellStyle name="Normal 2 2 3 2 3 6 3" xfId="6467"/>
    <cellStyle name="Normal 2 2 3 2 3 6 3 2" xfId="13582"/>
    <cellStyle name="Normal 2 2 3 2 3 6 3 2 2" xfId="18451"/>
    <cellStyle name="Normal 2 2 3 2 3 6 3 3" xfId="18450"/>
    <cellStyle name="Normal 2 2 3 2 3 6 3 4" xfId="39667"/>
    <cellStyle name="Normal 2 2 3 2 3 6 3 5" xfId="46782"/>
    <cellStyle name="Normal 2 2 3 2 3 6 3 6" xfId="53897"/>
    <cellStyle name="Normal 2 2 3 2 3 6 3 7" xfId="61012"/>
    <cellStyle name="Normal 2 2 3 2 3 6 4" xfId="8844"/>
    <cellStyle name="Normal 2 2 3 2 3 6 4 2" xfId="18452"/>
    <cellStyle name="Normal 2 2 3 2 3 6 5" xfId="15959"/>
    <cellStyle name="Normal 2 2 3 2 3 6 5 2" xfId="18453"/>
    <cellStyle name="Normal 2 2 3 2 3 6 6" xfId="18447"/>
    <cellStyle name="Normal 2 2 3 2 3 6 7" xfId="34928"/>
    <cellStyle name="Normal 2 2 3 2 3 6 8" xfId="42044"/>
    <cellStyle name="Normal 2 2 3 2 3 6 9" xfId="49159"/>
    <cellStyle name="Normal 2 2 3 2 3 7" xfId="2508"/>
    <cellStyle name="Normal 2 2 3 2 3 7 2" xfId="9623"/>
    <cellStyle name="Normal 2 2 3 2 3 7 2 2" xfId="18455"/>
    <cellStyle name="Normal 2 2 3 2 3 7 3" xfId="18454"/>
    <cellStyle name="Normal 2 2 3 2 3 7 4" xfId="35708"/>
    <cellStyle name="Normal 2 2 3 2 3 7 5" xfId="42823"/>
    <cellStyle name="Normal 2 2 3 2 3 7 6" xfId="49938"/>
    <cellStyle name="Normal 2 2 3 2 3 7 7" xfId="57053"/>
    <cellStyle name="Normal 2 2 3 2 3 8" xfId="4879"/>
    <cellStyle name="Normal 2 2 3 2 3 8 2" xfId="11994"/>
    <cellStyle name="Normal 2 2 3 2 3 8 2 2" xfId="18457"/>
    <cellStyle name="Normal 2 2 3 2 3 8 3" xfId="18456"/>
    <cellStyle name="Normal 2 2 3 2 3 8 4" xfId="38079"/>
    <cellStyle name="Normal 2 2 3 2 3 8 5" xfId="45194"/>
    <cellStyle name="Normal 2 2 3 2 3 8 6" xfId="52309"/>
    <cellStyle name="Normal 2 2 3 2 3 8 7" xfId="59424"/>
    <cellStyle name="Normal 2 2 3 2 3 9" xfId="7256"/>
    <cellStyle name="Normal 2 2 3 2 3 9 2" xfId="18458"/>
    <cellStyle name="Normal 2 2 3 2 4" xfId="247"/>
    <cellStyle name="Normal 2 2 3 2 4 10" xfId="40565"/>
    <cellStyle name="Normal 2 2 3 2 4 11" xfId="47680"/>
    <cellStyle name="Normal 2 2 3 2 4 12" xfId="54795"/>
    <cellStyle name="Normal 2 2 3 2 4 2" xfId="1048"/>
    <cellStyle name="Normal 2 2 3 2 4 2 10" xfId="55594"/>
    <cellStyle name="Normal 2 2 3 2 4 2 2" xfId="3416"/>
    <cellStyle name="Normal 2 2 3 2 4 2 2 2" xfId="10531"/>
    <cellStyle name="Normal 2 2 3 2 4 2 2 2 2" xfId="18462"/>
    <cellStyle name="Normal 2 2 3 2 4 2 2 3" xfId="18461"/>
    <cellStyle name="Normal 2 2 3 2 4 2 2 4" xfId="36616"/>
    <cellStyle name="Normal 2 2 3 2 4 2 2 5" xfId="43731"/>
    <cellStyle name="Normal 2 2 3 2 4 2 2 6" xfId="50846"/>
    <cellStyle name="Normal 2 2 3 2 4 2 2 7" xfId="57961"/>
    <cellStyle name="Normal 2 2 3 2 4 2 3" xfId="5787"/>
    <cellStyle name="Normal 2 2 3 2 4 2 3 2" xfId="12902"/>
    <cellStyle name="Normal 2 2 3 2 4 2 3 2 2" xfId="18464"/>
    <cellStyle name="Normal 2 2 3 2 4 2 3 3" xfId="18463"/>
    <cellStyle name="Normal 2 2 3 2 4 2 3 4" xfId="38987"/>
    <cellStyle name="Normal 2 2 3 2 4 2 3 5" xfId="46102"/>
    <cellStyle name="Normal 2 2 3 2 4 2 3 6" xfId="53217"/>
    <cellStyle name="Normal 2 2 3 2 4 2 3 7" xfId="60332"/>
    <cellStyle name="Normal 2 2 3 2 4 2 4" xfId="8164"/>
    <cellStyle name="Normal 2 2 3 2 4 2 4 2" xfId="18465"/>
    <cellStyle name="Normal 2 2 3 2 4 2 5" xfId="15279"/>
    <cellStyle name="Normal 2 2 3 2 4 2 5 2" xfId="18466"/>
    <cellStyle name="Normal 2 2 3 2 4 2 6" xfId="18460"/>
    <cellStyle name="Normal 2 2 3 2 4 2 7" xfId="34248"/>
    <cellStyle name="Normal 2 2 3 2 4 2 8" xfId="41364"/>
    <cellStyle name="Normal 2 2 3 2 4 2 9" xfId="48479"/>
    <cellStyle name="Normal 2 2 3 2 4 3" xfId="1838"/>
    <cellStyle name="Normal 2 2 3 2 4 3 10" xfId="56383"/>
    <cellStyle name="Normal 2 2 3 2 4 3 2" xfId="4205"/>
    <cellStyle name="Normal 2 2 3 2 4 3 2 2" xfId="11320"/>
    <cellStyle name="Normal 2 2 3 2 4 3 2 2 2" xfId="18469"/>
    <cellStyle name="Normal 2 2 3 2 4 3 2 3" xfId="18468"/>
    <cellStyle name="Normal 2 2 3 2 4 3 2 4" xfId="37405"/>
    <cellStyle name="Normal 2 2 3 2 4 3 2 5" xfId="44520"/>
    <cellStyle name="Normal 2 2 3 2 4 3 2 6" xfId="51635"/>
    <cellStyle name="Normal 2 2 3 2 4 3 2 7" xfId="58750"/>
    <cellStyle name="Normal 2 2 3 2 4 3 3" xfId="6576"/>
    <cellStyle name="Normal 2 2 3 2 4 3 3 2" xfId="13691"/>
    <cellStyle name="Normal 2 2 3 2 4 3 3 2 2" xfId="18471"/>
    <cellStyle name="Normal 2 2 3 2 4 3 3 3" xfId="18470"/>
    <cellStyle name="Normal 2 2 3 2 4 3 3 4" xfId="39776"/>
    <cellStyle name="Normal 2 2 3 2 4 3 3 5" xfId="46891"/>
    <cellStyle name="Normal 2 2 3 2 4 3 3 6" xfId="54006"/>
    <cellStyle name="Normal 2 2 3 2 4 3 3 7" xfId="61121"/>
    <cellStyle name="Normal 2 2 3 2 4 3 4" xfId="8953"/>
    <cellStyle name="Normal 2 2 3 2 4 3 4 2" xfId="18472"/>
    <cellStyle name="Normal 2 2 3 2 4 3 5" xfId="16068"/>
    <cellStyle name="Normal 2 2 3 2 4 3 5 2" xfId="18473"/>
    <cellStyle name="Normal 2 2 3 2 4 3 6" xfId="18467"/>
    <cellStyle name="Normal 2 2 3 2 4 3 7" xfId="35037"/>
    <cellStyle name="Normal 2 2 3 2 4 3 8" xfId="42153"/>
    <cellStyle name="Normal 2 2 3 2 4 3 9" xfId="49268"/>
    <cellStyle name="Normal 2 2 3 2 4 4" xfId="2617"/>
    <cellStyle name="Normal 2 2 3 2 4 4 2" xfId="9732"/>
    <cellStyle name="Normal 2 2 3 2 4 4 2 2" xfId="18475"/>
    <cellStyle name="Normal 2 2 3 2 4 4 3" xfId="18474"/>
    <cellStyle name="Normal 2 2 3 2 4 4 4" xfId="35817"/>
    <cellStyle name="Normal 2 2 3 2 4 4 5" xfId="42932"/>
    <cellStyle name="Normal 2 2 3 2 4 4 6" xfId="50047"/>
    <cellStyle name="Normal 2 2 3 2 4 4 7" xfId="57162"/>
    <cellStyle name="Normal 2 2 3 2 4 5" xfId="4988"/>
    <cellStyle name="Normal 2 2 3 2 4 5 2" xfId="12103"/>
    <cellStyle name="Normal 2 2 3 2 4 5 2 2" xfId="18477"/>
    <cellStyle name="Normal 2 2 3 2 4 5 3" xfId="18476"/>
    <cellStyle name="Normal 2 2 3 2 4 5 4" xfId="38188"/>
    <cellStyle name="Normal 2 2 3 2 4 5 5" xfId="45303"/>
    <cellStyle name="Normal 2 2 3 2 4 5 6" xfId="52418"/>
    <cellStyle name="Normal 2 2 3 2 4 5 7" xfId="59533"/>
    <cellStyle name="Normal 2 2 3 2 4 6" xfId="7365"/>
    <cellStyle name="Normal 2 2 3 2 4 6 2" xfId="18478"/>
    <cellStyle name="Normal 2 2 3 2 4 7" xfId="14480"/>
    <cellStyle name="Normal 2 2 3 2 4 7 2" xfId="18479"/>
    <cellStyle name="Normal 2 2 3 2 4 8" xfId="18459"/>
    <cellStyle name="Normal 2 2 3 2 4 9" xfId="33449"/>
    <cellStyle name="Normal 2 2 3 2 5" xfId="442"/>
    <cellStyle name="Normal 2 2 3 2 5 10" xfId="40760"/>
    <cellStyle name="Normal 2 2 3 2 5 11" xfId="47875"/>
    <cellStyle name="Normal 2 2 3 2 5 12" xfId="54990"/>
    <cellStyle name="Normal 2 2 3 2 5 2" xfId="1243"/>
    <cellStyle name="Normal 2 2 3 2 5 2 10" xfId="55789"/>
    <cellStyle name="Normal 2 2 3 2 5 2 2" xfId="3611"/>
    <cellStyle name="Normal 2 2 3 2 5 2 2 2" xfId="10726"/>
    <cellStyle name="Normal 2 2 3 2 5 2 2 2 2" xfId="18483"/>
    <cellStyle name="Normal 2 2 3 2 5 2 2 3" xfId="18482"/>
    <cellStyle name="Normal 2 2 3 2 5 2 2 4" xfId="36811"/>
    <cellStyle name="Normal 2 2 3 2 5 2 2 5" xfId="43926"/>
    <cellStyle name="Normal 2 2 3 2 5 2 2 6" xfId="51041"/>
    <cellStyle name="Normal 2 2 3 2 5 2 2 7" xfId="58156"/>
    <cellStyle name="Normal 2 2 3 2 5 2 3" xfId="5982"/>
    <cellStyle name="Normal 2 2 3 2 5 2 3 2" xfId="13097"/>
    <cellStyle name="Normal 2 2 3 2 5 2 3 2 2" xfId="18485"/>
    <cellStyle name="Normal 2 2 3 2 5 2 3 3" xfId="18484"/>
    <cellStyle name="Normal 2 2 3 2 5 2 3 4" xfId="39182"/>
    <cellStyle name="Normal 2 2 3 2 5 2 3 5" xfId="46297"/>
    <cellStyle name="Normal 2 2 3 2 5 2 3 6" xfId="53412"/>
    <cellStyle name="Normal 2 2 3 2 5 2 3 7" xfId="60527"/>
    <cellStyle name="Normal 2 2 3 2 5 2 4" xfId="8359"/>
    <cellStyle name="Normal 2 2 3 2 5 2 4 2" xfId="18486"/>
    <cellStyle name="Normal 2 2 3 2 5 2 5" xfId="15474"/>
    <cellStyle name="Normal 2 2 3 2 5 2 5 2" xfId="18487"/>
    <cellStyle name="Normal 2 2 3 2 5 2 6" xfId="18481"/>
    <cellStyle name="Normal 2 2 3 2 5 2 7" xfId="34443"/>
    <cellStyle name="Normal 2 2 3 2 5 2 8" xfId="41559"/>
    <cellStyle name="Normal 2 2 3 2 5 2 9" xfId="48674"/>
    <cellStyle name="Normal 2 2 3 2 5 3" xfId="2033"/>
    <cellStyle name="Normal 2 2 3 2 5 3 10" xfId="56578"/>
    <cellStyle name="Normal 2 2 3 2 5 3 2" xfId="4400"/>
    <cellStyle name="Normal 2 2 3 2 5 3 2 2" xfId="11515"/>
    <cellStyle name="Normal 2 2 3 2 5 3 2 2 2" xfId="18490"/>
    <cellStyle name="Normal 2 2 3 2 5 3 2 3" xfId="18489"/>
    <cellStyle name="Normal 2 2 3 2 5 3 2 4" xfId="37600"/>
    <cellStyle name="Normal 2 2 3 2 5 3 2 5" xfId="44715"/>
    <cellStyle name="Normal 2 2 3 2 5 3 2 6" xfId="51830"/>
    <cellStyle name="Normal 2 2 3 2 5 3 2 7" xfId="58945"/>
    <cellStyle name="Normal 2 2 3 2 5 3 3" xfId="6771"/>
    <cellStyle name="Normal 2 2 3 2 5 3 3 2" xfId="13886"/>
    <cellStyle name="Normal 2 2 3 2 5 3 3 2 2" xfId="18492"/>
    <cellStyle name="Normal 2 2 3 2 5 3 3 3" xfId="18491"/>
    <cellStyle name="Normal 2 2 3 2 5 3 3 4" xfId="39971"/>
    <cellStyle name="Normal 2 2 3 2 5 3 3 5" xfId="47086"/>
    <cellStyle name="Normal 2 2 3 2 5 3 3 6" xfId="54201"/>
    <cellStyle name="Normal 2 2 3 2 5 3 3 7" xfId="61316"/>
    <cellStyle name="Normal 2 2 3 2 5 3 4" xfId="9148"/>
    <cellStyle name="Normal 2 2 3 2 5 3 4 2" xfId="18493"/>
    <cellStyle name="Normal 2 2 3 2 5 3 5" xfId="16263"/>
    <cellStyle name="Normal 2 2 3 2 5 3 5 2" xfId="18494"/>
    <cellStyle name="Normal 2 2 3 2 5 3 6" xfId="18488"/>
    <cellStyle name="Normal 2 2 3 2 5 3 7" xfId="35232"/>
    <cellStyle name="Normal 2 2 3 2 5 3 8" xfId="42348"/>
    <cellStyle name="Normal 2 2 3 2 5 3 9" xfId="49463"/>
    <cellStyle name="Normal 2 2 3 2 5 4" xfId="2812"/>
    <cellStyle name="Normal 2 2 3 2 5 4 2" xfId="9927"/>
    <cellStyle name="Normal 2 2 3 2 5 4 2 2" xfId="18496"/>
    <cellStyle name="Normal 2 2 3 2 5 4 3" xfId="18495"/>
    <cellStyle name="Normal 2 2 3 2 5 4 4" xfId="36012"/>
    <cellStyle name="Normal 2 2 3 2 5 4 5" xfId="43127"/>
    <cellStyle name="Normal 2 2 3 2 5 4 6" xfId="50242"/>
    <cellStyle name="Normal 2 2 3 2 5 4 7" xfId="57357"/>
    <cellStyle name="Normal 2 2 3 2 5 5" xfId="5183"/>
    <cellStyle name="Normal 2 2 3 2 5 5 2" xfId="12298"/>
    <cellStyle name="Normal 2 2 3 2 5 5 2 2" xfId="18498"/>
    <cellStyle name="Normal 2 2 3 2 5 5 3" xfId="18497"/>
    <cellStyle name="Normal 2 2 3 2 5 5 4" xfId="38383"/>
    <cellStyle name="Normal 2 2 3 2 5 5 5" xfId="45498"/>
    <cellStyle name="Normal 2 2 3 2 5 5 6" xfId="52613"/>
    <cellStyle name="Normal 2 2 3 2 5 5 7" xfId="59728"/>
    <cellStyle name="Normal 2 2 3 2 5 6" xfId="7560"/>
    <cellStyle name="Normal 2 2 3 2 5 6 2" xfId="18499"/>
    <cellStyle name="Normal 2 2 3 2 5 7" xfId="14675"/>
    <cellStyle name="Normal 2 2 3 2 5 7 2" xfId="18500"/>
    <cellStyle name="Normal 2 2 3 2 5 8" xfId="18480"/>
    <cellStyle name="Normal 2 2 3 2 5 9" xfId="33644"/>
    <cellStyle name="Normal 2 2 3 2 6" xfId="619"/>
    <cellStyle name="Normal 2 2 3 2 6 10" xfId="40937"/>
    <cellStyle name="Normal 2 2 3 2 6 11" xfId="48052"/>
    <cellStyle name="Normal 2 2 3 2 6 12" xfId="55167"/>
    <cellStyle name="Normal 2 2 3 2 6 2" xfId="1420"/>
    <cellStyle name="Normal 2 2 3 2 6 2 10" xfId="55966"/>
    <cellStyle name="Normal 2 2 3 2 6 2 2" xfId="3788"/>
    <cellStyle name="Normal 2 2 3 2 6 2 2 2" xfId="10903"/>
    <cellStyle name="Normal 2 2 3 2 6 2 2 2 2" xfId="18504"/>
    <cellStyle name="Normal 2 2 3 2 6 2 2 3" xfId="18503"/>
    <cellStyle name="Normal 2 2 3 2 6 2 2 4" xfId="36988"/>
    <cellStyle name="Normal 2 2 3 2 6 2 2 5" xfId="44103"/>
    <cellStyle name="Normal 2 2 3 2 6 2 2 6" xfId="51218"/>
    <cellStyle name="Normal 2 2 3 2 6 2 2 7" xfId="58333"/>
    <cellStyle name="Normal 2 2 3 2 6 2 3" xfId="6159"/>
    <cellStyle name="Normal 2 2 3 2 6 2 3 2" xfId="13274"/>
    <cellStyle name="Normal 2 2 3 2 6 2 3 2 2" xfId="18506"/>
    <cellStyle name="Normal 2 2 3 2 6 2 3 3" xfId="18505"/>
    <cellStyle name="Normal 2 2 3 2 6 2 3 4" xfId="39359"/>
    <cellStyle name="Normal 2 2 3 2 6 2 3 5" xfId="46474"/>
    <cellStyle name="Normal 2 2 3 2 6 2 3 6" xfId="53589"/>
    <cellStyle name="Normal 2 2 3 2 6 2 3 7" xfId="60704"/>
    <cellStyle name="Normal 2 2 3 2 6 2 4" xfId="8536"/>
    <cellStyle name="Normal 2 2 3 2 6 2 4 2" xfId="18507"/>
    <cellStyle name="Normal 2 2 3 2 6 2 5" xfId="15651"/>
    <cellStyle name="Normal 2 2 3 2 6 2 5 2" xfId="18508"/>
    <cellStyle name="Normal 2 2 3 2 6 2 6" xfId="18502"/>
    <cellStyle name="Normal 2 2 3 2 6 2 7" xfId="34620"/>
    <cellStyle name="Normal 2 2 3 2 6 2 8" xfId="41736"/>
    <cellStyle name="Normal 2 2 3 2 6 2 9" xfId="48851"/>
    <cellStyle name="Normal 2 2 3 2 6 3" xfId="2210"/>
    <cellStyle name="Normal 2 2 3 2 6 3 10" xfId="56755"/>
    <cellStyle name="Normal 2 2 3 2 6 3 2" xfId="4577"/>
    <cellStyle name="Normal 2 2 3 2 6 3 2 2" xfId="11692"/>
    <cellStyle name="Normal 2 2 3 2 6 3 2 2 2" xfId="18511"/>
    <cellStyle name="Normal 2 2 3 2 6 3 2 3" xfId="18510"/>
    <cellStyle name="Normal 2 2 3 2 6 3 2 4" xfId="37777"/>
    <cellStyle name="Normal 2 2 3 2 6 3 2 5" xfId="44892"/>
    <cellStyle name="Normal 2 2 3 2 6 3 2 6" xfId="52007"/>
    <cellStyle name="Normal 2 2 3 2 6 3 2 7" xfId="59122"/>
    <cellStyle name="Normal 2 2 3 2 6 3 3" xfId="6948"/>
    <cellStyle name="Normal 2 2 3 2 6 3 3 2" xfId="14063"/>
    <cellStyle name="Normal 2 2 3 2 6 3 3 2 2" xfId="18513"/>
    <cellStyle name="Normal 2 2 3 2 6 3 3 3" xfId="18512"/>
    <cellStyle name="Normal 2 2 3 2 6 3 3 4" xfId="40148"/>
    <cellStyle name="Normal 2 2 3 2 6 3 3 5" xfId="47263"/>
    <cellStyle name="Normal 2 2 3 2 6 3 3 6" xfId="54378"/>
    <cellStyle name="Normal 2 2 3 2 6 3 3 7" xfId="61493"/>
    <cellStyle name="Normal 2 2 3 2 6 3 4" xfId="9325"/>
    <cellStyle name="Normal 2 2 3 2 6 3 4 2" xfId="18514"/>
    <cellStyle name="Normal 2 2 3 2 6 3 5" xfId="16440"/>
    <cellStyle name="Normal 2 2 3 2 6 3 5 2" xfId="18515"/>
    <cellStyle name="Normal 2 2 3 2 6 3 6" xfId="18509"/>
    <cellStyle name="Normal 2 2 3 2 6 3 7" xfId="35409"/>
    <cellStyle name="Normal 2 2 3 2 6 3 8" xfId="42525"/>
    <cellStyle name="Normal 2 2 3 2 6 3 9" xfId="49640"/>
    <cellStyle name="Normal 2 2 3 2 6 4" xfId="2989"/>
    <cellStyle name="Normal 2 2 3 2 6 4 2" xfId="10104"/>
    <cellStyle name="Normal 2 2 3 2 6 4 2 2" xfId="18517"/>
    <cellStyle name="Normal 2 2 3 2 6 4 3" xfId="18516"/>
    <cellStyle name="Normal 2 2 3 2 6 4 4" xfId="36189"/>
    <cellStyle name="Normal 2 2 3 2 6 4 5" xfId="43304"/>
    <cellStyle name="Normal 2 2 3 2 6 4 6" xfId="50419"/>
    <cellStyle name="Normal 2 2 3 2 6 4 7" xfId="57534"/>
    <cellStyle name="Normal 2 2 3 2 6 5" xfId="5360"/>
    <cellStyle name="Normal 2 2 3 2 6 5 2" xfId="12475"/>
    <cellStyle name="Normal 2 2 3 2 6 5 2 2" xfId="18519"/>
    <cellStyle name="Normal 2 2 3 2 6 5 3" xfId="18518"/>
    <cellStyle name="Normal 2 2 3 2 6 5 4" xfId="38560"/>
    <cellStyle name="Normal 2 2 3 2 6 5 5" xfId="45675"/>
    <cellStyle name="Normal 2 2 3 2 6 5 6" xfId="52790"/>
    <cellStyle name="Normal 2 2 3 2 6 5 7" xfId="59905"/>
    <cellStyle name="Normal 2 2 3 2 6 6" xfId="7737"/>
    <cellStyle name="Normal 2 2 3 2 6 6 2" xfId="18520"/>
    <cellStyle name="Normal 2 2 3 2 6 7" xfId="14852"/>
    <cellStyle name="Normal 2 2 3 2 6 7 2" xfId="18521"/>
    <cellStyle name="Normal 2 2 3 2 6 8" xfId="18501"/>
    <cellStyle name="Normal 2 2 3 2 6 9" xfId="33821"/>
    <cellStyle name="Normal 2 2 3 2 7" xfId="853"/>
    <cellStyle name="Normal 2 2 3 2 7 10" xfId="55399"/>
    <cellStyle name="Normal 2 2 3 2 7 2" xfId="3221"/>
    <cellStyle name="Normal 2 2 3 2 7 2 2" xfId="10336"/>
    <cellStyle name="Normal 2 2 3 2 7 2 2 2" xfId="18524"/>
    <cellStyle name="Normal 2 2 3 2 7 2 3" xfId="18523"/>
    <cellStyle name="Normal 2 2 3 2 7 2 4" xfId="36421"/>
    <cellStyle name="Normal 2 2 3 2 7 2 5" xfId="43536"/>
    <cellStyle name="Normal 2 2 3 2 7 2 6" xfId="50651"/>
    <cellStyle name="Normal 2 2 3 2 7 2 7" xfId="57766"/>
    <cellStyle name="Normal 2 2 3 2 7 3" xfId="5592"/>
    <cellStyle name="Normal 2 2 3 2 7 3 2" xfId="12707"/>
    <cellStyle name="Normal 2 2 3 2 7 3 2 2" xfId="18526"/>
    <cellStyle name="Normal 2 2 3 2 7 3 3" xfId="18525"/>
    <cellStyle name="Normal 2 2 3 2 7 3 4" xfId="38792"/>
    <cellStyle name="Normal 2 2 3 2 7 3 5" xfId="45907"/>
    <cellStyle name="Normal 2 2 3 2 7 3 6" xfId="53022"/>
    <cellStyle name="Normal 2 2 3 2 7 3 7" xfId="60137"/>
    <cellStyle name="Normal 2 2 3 2 7 4" xfId="7969"/>
    <cellStyle name="Normal 2 2 3 2 7 4 2" xfId="18527"/>
    <cellStyle name="Normal 2 2 3 2 7 5" xfId="15084"/>
    <cellStyle name="Normal 2 2 3 2 7 5 2" xfId="18528"/>
    <cellStyle name="Normal 2 2 3 2 7 6" xfId="18522"/>
    <cellStyle name="Normal 2 2 3 2 7 7" xfId="34053"/>
    <cellStyle name="Normal 2 2 3 2 7 8" xfId="41169"/>
    <cellStyle name="Normal 2 2 3 2 7 9" xfId="48284"/>
    <cellStyle name="Normal 2 2 3 2 8" xfId="1643"/>
    <cellStyle name="Normal 2 2 3 2 8 10" xfId="56188"/>
    <cellStyle name="Normal 2 2 3 2 8 2" xfId="4010"/>
    <cellStyle name="Normal 2 2 3 2 8 2 2" xfId="11125"/>
    <cellStyle name="Normal 2 2 3 2 8 2 2 2" xfId="18531"/>
    <cellStyle name="Normal 2 2 3 2 8 2 3" xfId="18530"/>
    <cellStyle name="Normal 2 2 3 2 8 2 4" xfId="37210"/>
    <cellStyle name="Normal 2 2 3 2 8 2 5" xfId="44325"/>
    <cellStyle name="Normal 2 2 3 2 8 2 6" xfId="51440"/>
    <cellStyle name="Normal 2 2 3 2 8 2 7" xfId="58555"/>
    <cellStyle name="Normal 2 2 3 2 8 3" xfId="6381"/>
    <cellStyle name="Normal 2 2 3 2 8 3 2" xfId="13496"/>
    <cellStyle name="Normal 2 2 3 2 8 3 2 2" xfId="18533"/>
    <cellStyle name="Normal 2 2 3 2 8 3 3" xfId="18532"/>
    <cellStyle name="Normal 2 2 3 2 8 3 4" xfId="39581"/>
    <cellStyle name="Normal 2 2 3 2 8 3 5" xfId="46696"/>
    <cellStyle name="Normal 2 2 3 2 8 3 6" xfId="53811"/>
    <cellStyle name="Normal 2 2 3 2 8 3 7" xfId="60926"/>
    <cellStyle name="Normal 2 2 3 2 8 4" xfId="8758"/>
    <cellStyle name="Normal 2 2 3 2 8 4 2" xfId="18534"/>
    <cellStyle name="Normal 2 2 3 2 8 5" xfId="15873"/>
    <cellStyle name="Normal 2 2 3 2 8 5 2" xfId="18535"/>
    <cellStyle name="Normal 2 2 3 2 8 6" xfId="18529"/>
    <cellStyle name="Normal 2 2 3 2 8 7" xfId="34842"/>
    <cellStyle name="Normal 2 2 3 2 8 8" xfId="41958"/>
    <cellStyle name="Normal 2 2 3 2 8 9" xfId="49073"/>
    <cellStyle name="Normal 2 2 3 2 9" xfId="2422"/>
    <cellStyle name="Normal 2 2 3 2 9 2" xfId="9537"/>
    <cellStyle name="Normal 2 2 3 2 9 2 2" xfId="18537"/>
    <cellStyle name="Normal 2 2 3 2 9 3" xfId="18536"/>
    <cellStyle name="Normal 2 2 3 2 9 4" xfId="35622"/>
    <cellStyle name="Normal 2 2 3 2 9 5" xfId="42737"/>
    <cellStyle name="Normal 2 2 3 2 9 6" xfId="49852"/>
    <cellStyle name="Normal 2 2 3 2 9 7" xfId="56967"/>
    <cellStyle name="Normal 2 2 3 3" xfId="63"/>
    <cellStyle name="Normal 2 2 3 3 10" xfId="7188"/>
    <cellStyle name="Normal 2 2 3 3 10 2" xfId="18539"/>
    <cellStyle name="Normal 2 2 3 3 11" xfId="14303"/>
    <cellStyle name="Normal 2 2 3 3 11 2" xfId="18540"/>
    <cellStyle name="Normal 2 2 3 3 12" xfId="18538"/>
    <cellStyle name="Normal 2 2 3 3 13" xfId="33272"/>
    <cellStyle name="Normal 2 2 3 3 14" xfId="40388"/>
    <cellStyle name="Normal 2 2 3 3 15" xfId="47503"/>
    <cellStyle name="Normal 2 2 3 3 16" xfId="54618"/>
    <cellStyle name="Normal 2 2 3 3 2" xfId="159"/>
    <cellStyle name="Normal 2 2 3 3 2 10" xfId="14396"/>
    <cellStyle name="Normal 2 2 3 3 2 10 2" xfId="18542"/>
    <cellStyle name="Normal 2 2 3 3 2 11" xfId="18541"/>
    <cellStyle name="Normal 2 2 3 3 2 12" xfId="33365"/>
    <cellStyle name="Normal 2 2 3 3 2 13" xfId="40481"/>
    <cellStyle name="Normal 2 2 3 3 2 14" xfId="47596"/>
    <cellStyle name="Normal 2 2 3 3 2 15" xfId="54711"/>
    <cellStyle name="Normal 2 2 3 3 2 2" xfId="358"/>
    <cellStyle name="Normal 2 2 3 3 2 2 10" xfId="40676"/>
    <cellStyle name="Normal 2 2 3 3 2 2 11" xfId="47791"/>
    <cellStyle name="Normal 2 2 3 3 2 2 12" xfId="54906"/>
    <cellStyle name="Normal 2 2 3 3 2 2 2" xfId="1159"/>
    <cellStyle name="Normal 2 2 3 3 2 2 2 10" xfId="55705"/>
    <cellStyle name="Normal 2 2 3 3 2 2 2 2" xfId="3527"/>
    <cellStyle name="Normal 2 2 3 3 2 2 2 2 2" xfId="10642"/>
    <cellStyle name="Normal 2 2 3 3 2 2 2 2 2 2" xfId="18546"/>
    <cellStyle name="Normal 2 2 3 3 2 2 2 2 3" xfId="18545"/>
    <cellStyle name="Normal 2 2 3 3 2 2 2 2 4" xfId="36727"/>
    <cellStyle name="Normal 2 2 3 3 2 2 2 2 5" xfId="43842"/>
    <cellStyle name="Normal 2 2 3 3 2 2 2 2 6" xfId="50957"/>
    <cellStyle name="Normal 2 2 3 3 2 2 2 2 7" xfId="58072"/>
    <cellStyle name="Normal 2 2 3 3 2 2 2 3" xfId="5898"/>
    <cellStyle name="Normal 2 2 3 3 2 2 2 3 2" xfId="13013"/>
    <cellStyle name="Normal 2 2 3 3 2 2 2 3 2 2" xfId="18548"/>
    <cellStyle name="Normal 2 2 3 3 2 2 2 3 3" xfId="18547"/>
    <cellStyle name="Normal 2 2 3 3 2 2 2 3 4" xfId="39098"/>
    <cellStyle name="Normal 2 2 3 3 2 2 2 3 5" xfId="46213"/>
    <cellStyle name="Normal 2 2 3 3 2 2 2 3 6" xfId="53328"/>
    <cellStyle name="Normal 2 2 3 3 2 2 2 3 7" xfId="60443"/>
    <cellStyle name="Normal 2 2 3 3 2 2 2 4" xfId="8275"/>
    <cellStyle name="Normal 2 2 3 3 2 2 2 4 2" xfId="18549"/>
    <cellStyle name="Normal 2 2 3 3 2 2 2 5" xfId="15390"/>
    <cellStyle name="Normal 2 2 3 3 2 2 2 5 2" xfId="18550"/>
    <cellStyle name="Normal 2 2 3 3 2 2 2 6" xfId="18544"/>
    <cellStyle name="Normal 2 2 3 3 2 2 2 7" xfId="34359"/>
    <cellStyle name="Normal 2 2 3 3 2 2 2 8" xfId="41475"/>
    <cellStyle name="Normal 2 2 3 3 2 2 2 9" xfId="48590"/>
    <cellStyle name="Normal 2 2 3 3 2 2 3" xfId="1949"/>
    <cellStyle name="Normal 2 2 3 3 2 2 3 10" xfId="56494"/>
    <cellStyle name="Normal 2 2 3 3 2 2 3 2" xfId="4316"/>
    <cellStyle name="Normal 2 2 3 3 2 2 3 2 2" xfId="11431"/>
    <cellStyle name="Normal 2 2 3 3 2 2 3 2 2 2" xfId="18553"/>
    <cellStyle name="Normal 2 2 3 3 2 2 3 2 3" xfId="18552"/>
    <cellStyle name="Normal 2 2 3 3 2 2 3 2 4" xfId="37516"/>
    <cellStyle name="Normal 2 2 3 3 2 2 3 2 5" xfId="44631"/>
    <cellStyle name="Normal 2 2 3 3 2 2 3 2 6" xfId="51746"/>
    <cellStyle name="Normal 2 2 3 3 2 2 3 2 7" xfId="58861"/>
    <cellStyle name="Normal 2 2 3 3 2 2 3 3" xfId="6687"/>
    <cellStyle name="Normal 2 2 3 3 2 2 3 3 2" xfId="13802"/>
    <cellStyle name="Normal 2 2 3 3 2 2 3 3 2 2" xfId="18555"/>
    <cellStyle name="Normal 2 2 3 3 2 2 3 3 3" xfId="18554"/>
    <cellStyle name="Normal 2 2 3 3 2 2 3 3 4" xfId="39887"/>
    <cellStyle name="Normal 2 2 3 3 2 2 3 3 5" xfId="47002"/>
    <cellStyle name="Normal 2 2 3 3 2 2 3 3 6" xfId="54117"/>
    <cellStyle name="Normal 2 2 3 3 2 2 3 3 7" xfId="61232"/>
    <cellStyle name="Normal 2 2 3 3 2 2 3 4" xfId="9064"/>
    <cellStyle name="Normal 2 2 3 3 2 2 3 4 2" xfId="18556"/>
    <cellStyle name="Normal 2 2 3 3 2 2 3 5" xfId="16179"/>
    <cellStyle name="Normal 2 2 3 3 2 2 3 5 2" xfId="18557"/>
    <cellStyle name="Normal 2 2 3 3 2 2 3 6" xfId="18551"/>
    <cellStyle name="Normal 2 2 3 3 2 2 3 7" xfId="35148"/>
    <cellStyle name="Normal 2 2 3 3 2 2 3 8" xfId="42264"/>
    <cellStyle name="Normal 2 2 3 3 2 2 3 9" xfId="49379"/>
    <cellStyle name="Normal 2 2 3 3 2 2 4" xfId="2728"/>
    <cellStyle name="Normal 2 2 3 3 2 2 4 2" xfId="9843"/>
    <cellStyle name="Normal 2 2 3 3 2 2 4 2 2" xfId="18559"/>
    <cellStyle name="Normal 2 2 3 3 2 2 4 3" xfId="18558"/>
    <cellStyle name="Normal 2 2 3 3 2 2 4 4" xfId="35928"/>
    <cellStyle name="Normal 2 2 3 3 2 2 4 5" xfId="43043"/>
    <cellStyle name="Normal 2 2 3 3 2 2 4 6" xfId="50158"/>
    <cellStyle name="Normal 2 2 3 3 2 2 4 7" xfId="57273"/>
    <cellStyle name="Normal 2 2 3 3 2 2 5" xfId="5099"/>
    <cellStyle name="Normal 2 2 3 3 2 2 5 2" xfId="12214"/>
    <cellStyle name="Normal 2 2 3 3 2 2 5 2 2" xfId="18561"/>
    <cellStyle name="Normal 2 2 3 3 2 2 5 3" xfId="18560"/>
    <cellStyle name="Normal 2 2 3 3 2 2 5 4" xfId="38299"/>
    <cellStyle name="Normal 2 2 3 3 2 2 5 5" xfId="45414"/>
    <cellStyle name="Normal 2 2 3 3 2 2 5 6" xfId="52529"/>
    <cellStyle name="Normal 2 2 3 3 2 2 5 7" xfId="59644"/>
    <cellStyle name="Normal 2 2 3 3 2 2 6" xfId="7476"/>
    <cellStyle name="Normal 2 2 3 3 2 2 6 2" xfId="18562"/>
    <cellStyle name="Normal 2 2 3 3 2 2 7" xfId="14591"/>
    <cellStyle name="Normal 2 2 3 3 2 2 7 2" xfId="18563"/>
    <cellStyle name="Normal 2 2 3 3 2 2 8" xfId="18543"/>
    <cellStyle name="Normal 2 2 3 3 2 2 9" xfId="33560"/>
    <cellStyle name="Normal 2 2 3 3 2 3" xfId="553"/>
    <cellStyle name="Normal 2 2 3 3 2 3 10" xfId="40871"/>
    <cellStyle name="Normal 2 2 3 3 2 3 11" xfId="47986"/>
    <cellStyle name="Normal 2 2 3 3 2 3 12" xfId="55101"/>
    <cellStyle name="Normal 2 2 3 3 2 3 2" xfId="1354"/>
    <cellStyle name="Normal 2 2 3 3 2 3 2 10" xfId="55900"/>
    <cellStyle name="Normal 2 2 3 3 2 3 2 2" xfId="3722"/>
    <cellStyle name="Normal 2 2 3 3 2 3 2 2 2" xfId="10837"/>
    <cellStyle name="Normal 2 2 3 3 2 3 2 2 2 2" xfId="18567"/>
    <cellStyle name="Normal 2 2 3 3 2 3 2 2 3" xfId="18566"/>
    <cellStyle name="Normal 2 2 3 3 2 3 2 2 4" xfId="36922"/>
    <cellStyle name="Normal 2 2 3 3 2 3 2 2 5" xfId="44037"/>
    <cellStyle name="Normal 2 2 3 3 2 3 2 2 6" xfId="51152"/>
    <cellStyle name="Normal 2 2 3 3 2 3 2 2 7" xfId="58267"/>
    <cellStyle name="Normal 2 2 3 3 2 3 2 3" xfId="6093"/>
    <cellStyle name="Normal 2 2 3 3 2 3 2 3 2" xfId="13208"/>
    <cellStyle name="Normal 2 2 3 3 2 3 2 3 2 2" xfId="18569"/>
    <cellStyle name="Normal 2 2 3 3 2 3 2 3 3" xfId="18568"/>
    <cellStyle name="Normal 2 2 3 3 2 3 2 3 4" xfId="39293"/>
    <cellStyle name="Normal 2 2 3 3 2 3 2 3 5" xfId="46408"/>
    <cellStyle name="Normal 2 2 3 3 2 3 2 3 6" xfId="53523"/>
    <cellStyle name="Normal 2 2 3 3 2 3 2 3 7" xfId="60638"/>
    <cellStyle name="Normal 2 2 3 3 2 3 2 4" xfId="8470"/>
    <cellStyle name="Normal 2 2 3 3 2 3 2 4 2" xfId="18570"/>
    <cellStyle name="Normal 2 2 3 3 2 3 2 5" xfId="15585"/>
    <cellStyle name="Normal 2 2 3 3 2 3 2 5 2" xfId="18571"/>
    <cellStyle name="Normal 2 2 3 3 2 3 2 6" xfId="18565"/>
    <cellStyle name="Normal 2 2 3 3 2 3 2 7" xfId="34554"/>
    <cellStyle name="Normal 2 2 3 3 2 3 2 8" xfId="41670"/>
    <cellStyle name="Normal 2 2 3 3 2 3 2 9" xfId="48785"/>
    <cellStyle name="Normal 2 2 3 3 2 3 3" xfId="2144"/>
    <cellStyle name="Normal 2 2 3 3 2 3 3 10" xfId="56689"/>
    <cellStyle name="Normal 2 2 3 3 2 3 3 2" xfId="4511"/>
    <cellStyle name="Normal 2 2 3 3 2 3 3 2 2" xfId="11626"/>
    <cellStyle name="Normal 2 2 3 3 2 3 3 2 2 2" xfId="18574"/>
    <cellStyle name="Normal 2 2 3 3 2 3 3 2 3" xfId="18573"/>
    <cellStyle name="Normal 2 2 3 3 2 3 3 2 4" xfId="37711"/>
    <cellStyle name="Normal 2 2 3 3 2 3 3 2 5" xfId="44826"/>
    <cellStyle name="Normal 2 2 3 3 2 3 3 2 6" xfId="51941"/>
    <cellStyle name="Normal 2 2 3 3 2 3 3 2 7" xfId="59056"/>
    <cellStyle name="Normal 2 2 3 3 2 3 3 3" xfId="6882"/>
    <cellStyle name="Normal 2 2 3 3 2 3 3 3 2" xfId="13997"/>
    <cellStyle name="Normal 2 2 3 3 2 3 3 3 2 2" xfId="18576"/>
    <cellStyle name="Normal 2 2 3 3 2 3 3 3 3" xfId="18575"/>
    <cellStyle name="Normal 2 2 3 3 2 3 3 3 4" xfId="40082"/>
    <cellStyle name="Normal 2 2 3 3 2 3 3 3 5" xfId="47197"/>
    <cellStyle name="Normal 2 2 3 3 2 3 3 3 6" xfId="54312"/>
    <cellStyle name="Normal 2 2 3 3 2 3 3 3 7" xfId="61427"/>
    <cellStyle name="Normal 2 2 3 3 2 3 3 4" xfId="9259"/>
    <cellStyle name="Normal 2 2 3 3 2 3 3 4 2" xfId="18577"/>
    <cellStyle name="Normal 2 2 3 3 2 3 3 5" xfId="16374"/>
    <cellStyle name="Normal 2 2 3 3 2 3 3 5 2" xfId="18578"/>
    <cellStyle name="Normal 2 2 3 3 2 3 3 6" xfId="18572"/>
    <cellStyle name="Normal 2 2 3 3 2 3 3 7" xfId="35343"/>
    <cellStyle name="Normal 2 2 3 3 2 3 3 8" xfId="42459"/>
    <cellStyle name="Normal 2 2 3 3 2 3 3 9" xfId="49574"/>
    <cellStyle name="Normal 2 2 3 3 2 3 4" xfId="2923"/>
    <cellStyle name="Normal 2 2 3 3 2 3 4 2" xfId="10038"/>
    <cellStyle name="Normal 2 2 3 3 2 3 4 2 2" xfId="18580"/>
    <cellStyle name="Normal 2 2 3 3 2 3 4 3" xfId="18579"/>
    <cellStyle name="Normal 2 2 3 3 2 3 4 4" xfId="36123"/>
    <cellStyle name="Normal 2 2 3 3 2 3 4 5" xfId="43238"/>
    <cellStyle name="Normal 2 2 3 3 2 3 4 6" xfId="50353"/>
    <cellStyle name="Normal 2 2 3 3 2 3 4 7" xfId="57468"/>
    <cellStyle name="Normal 2 2 3 3 2 3 5" xfId="5294"/>
    <cellStyle name="Normal 2 2 3 3 2 3 5 2" xfId="12409"/>
    <cellStyle name="Normal 2 2 3 3 2 3 5 2 2" xfId="18582"/>
    <cellStyle name="Normal 2 2 3 3 2 3 5 3" xfId="18581"/>
    <cellStyle name="Normal 2 2 3 3 2 3 5 4" xfId="38494"/>
    <cellStyle name="Normal 2 2 3 3 2 3 5 5" xfId="45609"/>
    <cellStyle name="Normal 2 2 3 3 2 3 5 6" xfId="52724"/>
    <cellStyle name="Normal 2 2 3 3 2 3 5 7" xfId="59839"/>
    <cellStyle name="Normal 2 2 3 3 2 3 6" xfId="7671"/>
    <cellStyle name="Normal 2 2 3 3 2 3 6 2" xfId="18583"/>
    <cellStyle name="Normal 2 2 3 3 2 3 7" xfId="14786"/>
    <cellStyle name="Normal 2 2 3 3 2 3 7 2" xfId="18584"/>
    <cellStyle name="Normal 2 2 3 3 2 3 8" xfId="18564"/>
    <cellStyle name="Normal 2 2 3 3 2 3 9" xfId="33755"/>
    <cellStyle name="Normal 2 2 3 3 2 4" xfId="623"/>
    <cellStyle name="Normal 2 2 3 3 2 4 10" xfId="40941"/>
    <cellStyle name="Normal 2 2 3 3 2 4 11" xfId="48056"/>
    <cellStyle name="Normal 2 2 3 3 2 4 12" xfId="55171"/>
    <cellStyle name="Normal 2 2 3 3 2 4 2" xfId="1424"/>
    <cellStyle name="Normal 2 2 3 3 2 4 2 10" xfId="55970"/>
    <cellStyle name="Normal 2 2 3 3 2 4 2 2" xfId="3792"/>
    <cellStyle name="Normal 2 2 3 3 2 4 2 2 2" xfId="10907"/>
    <cellStyle name="Normal 2 2 3 3 2 4 2 2 2 2" xfId="18588"/>
    <cellStyle name="Normal 2 2 3 3 2 4 2 2 3" xfId="18587"/>
    <cellStyle name="Normal 2 2 3 3 2 4 2 2 4" xfId="36992"/>
    <cellStyle name="Normal 2 2 3 3 2 4 2 2 5" xfId="44107"/>
    <cellStyle name="Normal 2 2 3 3 2 4 2 2 6" xfId="51222"/>
    <cellStyle name="Normal 2 2 3 3 2 4 2 2 7" xfId="58337"/>
    <cellStyle name="Normal 2 2 3 3 2 4 2 3" xfId="6163"/>
    <cellStyle name="Normal 2 2 3 3 2 4 2 3 2" xfId="13278"/>
    <cellStyle name="Normal 2 2 3 3 2 4 2 3 2 2" xfId="18590"/>
    <cellStyle name="Normal 2 2 3 3 2 4 2 3 3" xfId="18589"/>
    <cellStyle name="Normal 2 2 3 3 2 4 2 3 4" xfId="39363"/>
    <cellStyle name="Normal 2 2 3 3 2 4 2 3 5" xfId="46478"/>
    <cellStyle name="Normal 2 2 3 3 2 4 2 3 6" xfId="53593"/>
    <cellStyle name="Normal 2 2 3 3 2 4 2 3 7" xfId="60708"/>
    <cellStyle name="Normal 2 2 3 3 2 4 2 4" xfId="8540"/>
    <cellStyle name="Normal 2 2 3 3 2 4 2 4 2" xfId="18591"/>
    <cellStyle name="Normal 2 2 3 3 2 4 2 5" xfId="15655"/>
    <cellStyle name="Normal 2 2 3 3 2 4 2 5 2" xfId="18592"/>
    <cellStyle name="Normal 2 2 3 3 2 4 2 6" xfId="18586"/>
    <cellStyle name="Normal 2 2 3 3 2 4 2 7" xfId="34624"/>
    <cellStyle name="Normal 2 2 3 3 2 4 2 8" xfId="41740"/>
    <cellStyle name="Normal 2 2 3 3 2 4 2 9" xfId="48855"/>
    <cellStyle name="Normal 2 2 3 3 2 4 3" xfId="2214"/>
    <cellStyle name="Normal 2 2 3 3 2 4 3 10" xfId="56759"/>
    <cellStyle name="Normal 2 2 3 3 2 4 3 2" xfId="4581"/>
    <cellStyle name="Normal 2 2 3 3 2 4 3 2 2" xfId="11696"/>
    <cellStyle name="Normal 2 2 3 3 2 4 3 2 2 2" xfId="18595"/>
    <cellStyle name="Normal 2 2 3 3 2 4 3 2 3" xfId="18594"/>
    <cellStyle name="Normal 2 2 3 3 2 4 3 2 4" xfId="37781"/>
    <cellStyle name="Normal 2 2 3 3 2 4 3 2 5" xfId="44896"/>
    <cellStyle name="Normal 2 2 3 3 2 4 3 2 6" xfId="52011"/>
    <cellStyle name="Normal 2 2 3 3 2 4 3 2 7" xfId="59126"/>
    <cellStyle name="Normal 2 2 3 3 2 4 3 3" xfId="6952"/>
    <cellStyle name="Normal 2 2 3 3 2 4 3 3 2" xfId="14067"/>
    <cellStyle name="Normal 2 2 3 3 2 4 3 3 2 2" xfId="18597"/>
    <cellStyle name="Normal 2 2 3 3 2 4 3 3 3" xfId="18596"/>
    <cellStyle name="Normal 2 2 3 3 2 4 3 3 4" xfId="40152"/>
    <cellStyle name="Normal 2 2 3 3 2 4 3 3 5" xfId="47267"/>
    <cellStyle name="Normal 2 2 3 3 2 4 3 3 6" xfId="54382"/>
    <cellStyle name="Normal 2 2 3 3 2 4 3 3 7" xfId="61497"/>
    <cellStyle name="Normal 2 2 3 3 2 4 3 4" xfId="9329"/>
    <cellStyle name="Normal 2 2 3 3 2 4 3 4 2" xfId="18598"/>
    <cellStyle name="Normal 2 2 3 3 2 4 3 5" xfId="16444"/>
    <cellStyle name="Normal 2 2 3 3 2 4 3 5 2" xfId="18599"/>
    <cellStyle name="Normal 2 2 3 3 2 4 3 6" xfId="18593"/>
    <cellStyle name="Normal 2 2 3 3 2 4 3 7" xfId="35413"/>
    <cellStyle name="Normal 2 2 3 3 2 4 3 8" xfId="42529"/>
    <cellStyle name="Normal 2 2 3 3 2 4 3 9" xfId="49644"/>
    <cellStyle name="Normal 2 2 3 3 2 4 4" xfId="2993"/>
    <cellStyle name="Normal 2 2 3 3 2 4 4 2" xfId="10108"/>
    <cellStyle name="Normal 2 2 3 3 2 4 4 2 2" xfId="18601"/>
    <cellStyle name="Normal 2 2 3 3 2 4 4 3" xfId="18600"/>
    <cellStyle name="Normal 2 2 3 3 2 4 4 4" xfId="36193"/>
    <cellStyle name="Normal 2 2 3 3 2 4 4 5" xfId="43308"/>
    <cellStyle name="Normal 2 2 3 3 2 4 4 6" xfId="50423"/>
    <cellStyle name="Normal 2 2 3 3 2 4 4 7" xfId="57538"/>
    <cellStyle name="Normal 2 2 3 3 2 4 5" xfId="5364"/>
    <cellStyle name="Normal 2 2 3 3 2 4 5 2" xfId="12479"/>
    <cellStyle name="Normal 2 2 3 3 2 4 5 2 2" xfId="18603"/>
    <cellStyle name="Normal 2 2 3 3 2 4 5 3" xfId="18602"/>
    <cellStyle name="Normal 2 2 3 3 2 4 5 4" xfId="38564"/>
    <cellStyle name="Normal 2 2 3 3 2 4 5 5" xfId="45679"/>
    <cellStyle name="Normal 2 2 3 3 2 4 5 6" xfId="52794"/>
    <cellStyle name="Normal 2 2 3 3 2 4 5 7" xfId="59909"/>
    <cellStyle name="Normal 2 2 3 3 2 4 6" xfId="7741"/>
    <cellStyle name="Normal 2 2 3 3 2 4 6 2" xfId="18604"/>
    <cellStyle name="Normal 2 2 3 3 2 4 7" xfId="14856"/>
    <cellStyle name="Normal 2 2 3 3 2 4 7 2" xfId="18605"/>
    <cellStyle name="Normal 2 2 3 3 2 4 8" xfId="18585"/>
    <cellStyle name="Normal 2 2 3 3 2 4 9" xfId="33825"/>
    <cellStyle name="Normal 2 2 3 3 2 5" xfId="964"/>
    <cellStyle name="Normal 2 2 3 3 2 5 10" xfId="55510"/>
    <cellStyle name="Normal 2 2 3 3 2 5 2" xfId="3332"/>
    <cellStyle name="Normal 2 2 3 3 2 5 2 2" xfId="10447"/>
    <cellStyle name="Normal 2 2 3 3 2 5 2 2 2" xfId="18608"/>
    <cellStyle name="Normal 2 2 3 3 2 5 2 3" xfId="18607"/>
    <cellStyle name="Normal 2 2 3 3 2 5 2 4" xfId="36532"/>
    <cellStyle name="Normal 2 2 3 3 2 5 2 5" xfId="43647"/>
    <cellStyle name="Normal 2 2 3 3 2 5 2 6" xfId="50762"/>
    <cellStyle name="Normal 2 2 3 3 2 5 2 7" xfId="57877"/>
    <cellStyle name="Normal 2 2 3 3 2 5 3" xfId="5703"/>
    <cellStyle name="Normal 2 2 3 3 2 5 3 2" xfId="12818"/>
    <cellStyle name="Normal 2 2 3 3 2 5 3 2 2" xfId="18610"/>
    <cellStyle name="Normal 2 2 3 3 2 5 3 3" xfId="18609"/>
    <cellStyle name="Normal 2 2 3 3 2 5 3 4" xfId="38903"/>
    <cellStyle name="Normal 2 2 3 3 2 5 3 5" xfId="46018"/>
    <cellStyle name="Normal 2 2 3 3 2 5 3 6" xfId="53133"/>
    <cellStyle name="Normal 2 2 3 3 2 5 3 7" xfId="60248"/>
    <cellStyle name="Normal 2 2 3 3 2 5 4" xfId="8080"/>
    <cellStyle name="Normal 2 2 3 3 2 5 4 2" xfId="18611"/>
    <cellStyle name="Normal 2 2 3 3 2 5 5" xfId="15195"/>
    <cellStyle name="Normal 2 2 3 3 2 5 5 2" xfId="18612"/>
    <cellStyle name="Normal 2 2 3 3 2 5 6" xfId="18606"/>
    <cellStyle name="Normal 2 2 3 3 2 5 7" xfId="34164"/>
    <cellStyle name="Normal 2 2 3 3 2 5 8" xfId="41280"/>
    <cellStyle name="Normal 2 2 3 3 2 5 9" xfId="48395"/>
    <cellStyle name="Normal 2 2 3 3 2 6" xfId="1754"/>
    <cellStyle name="Normal 2 2 3 3 2 6 10" xfId="56299"/>
    <cellStyle name="Normal 2 2 3 3 2 6 2" xfId="4121"/>
    <cellStyle name="Normal 2 2 3 3 2 6 2 2" xfId="11236"/>
    <cellStyle name="Normal 2 2 3 3 2 6 2 2 2" xfId="18615"/>
    <cellStyle name="Normal 2 2 3 3 2 6 2 3" xfId="18614"/>
    <cellStyle name="Normal 2 2 3 3 2 6 2 4" xfId="37321"/>
    <cellStyle name="Normal 2 2 3 3 2 6 2 5" xfId="44436"/>
    <cellStyle name="Normal 2 2 3 3 2 6 2 6" xfId="51551"/>
    <cellStyle name="Normal 2 2 3 3 2 6 2 7" xfId="58666"/>
    <cellStyle name="Normal 2 2 3 3 2 6 3" xfId="6492"/>
    <cellStyle name="Normal 2 2 3 3 2 6 3 2" xfId="13607"/>
    <cellStyle name="Normal 2 2 3 3 2 6 3 2 2" xfId="18617"/>
    <cellStyle name="Normal 2 2 3 3 2 6 3 3" xfId="18616"/>
    <cellStyle name="Normal 2 2 3 3 2 6 3 4" xfId="39692"/>
    <cellStyle name="Normal 2 2 3 3 2 6 3 5" xfId="46807"/>
    <cellStyle name="Normal 2 2 3 3 2 6 3 6" xfId="53922"/>
    <cellStyle name="Normal 2 2 3 3 2 6 3 7" xfId="61037"/>
    <cellStyle name="Normal 2 2 3 3 2 6 4" xfId="8869"/>
    <cellStyle name="Normal 2 2 3 3 2 6 4 2" xfId="18618"/>
    <cellStyle name="Normal 2 2 3 3 2 6 5" xfId="15984"/>
    <cellStyle name="Normal 2 2 3 3 2 6 5 2" xfId="18619"/>
    <cellStyle name="Normal 2 2 3 3 2 6 6" xfId="18613"/>
    <cellStyle name="Normal 2 2 3 3 2 6 7" xfId="34953"/>
    <cellStyle name="Normal 2 2 3 3 2 6 8" xfId="42069"/>
    <cellStyle name="Normal 2 2 3 3 2 6 9" xfId="49184"/>
    <cellStyle name="Normal 2 2 3 3 2 7" xfId="2533"/>
    <cellStyle name="Normal 2 2 3 3 2 7 2" xfId="9648"/>
    <cellStyle name="Normal 2 2 3 3 2 7 2 2" xfId="18621"/>
    <cellStyle name="Normal 2 2 3 3 2 7 3" xfId="18620"/>
    <cellStyle name="Normal 2 2 3 3 2 7 4" xfId="35733"/>
    <cellStyle name="Normal 2 2 3 3 2 7 5" xfId="42848"/>
    <cellStyle name="Normal 2 2 3 3 2 7 6" xfId="49963"/>
    <cellStyle name="Normal 2 2 3 3 2 7 7" xfId="57078"/>
    <cellStyle name="Normal 2 2 3 3 2 8" xfId="4904"/>
    <cellStyle name="Normal 2 2 3 3 2 8 2" xfId="12019"/>
    <cellStyle name="Normal 2 2 3 3 2 8 2 2" xfId="18623"/>
    <cellStyle name="Normal 2 2 3 3 2 8 3" xfId="18622"/>
    <cellStyle name="Normal 2 2 3 3 2 8 4" xfId="38104"/>
    <cellStyle name="Normal 2 2 3 3 2 8 5" xfId="45219"/>
    <cellStyle name="Normal 2 2 3 3 2 8 6" xfId="52334"/>
    <cellStyle name="Normal 2 2 3 3 2 8 7" xfId="59449"/>
    <cellStyle name="Normal 2 2 3 3 2 9" xfId="7281"/>
    <cellStyle name="Normal 2 2 3 3 2 9 2" xfId="18624"/>
    <cellStyle name="Normal 2 2 3 3 3" xfId="265"/>
    <cellStyle name="Normal 2 2 3 3 3 10" xfId="40583"/>
    <cellStyle name="Normal 2 2 3 3 3 11" xfId="47698"/>
    <cellStyle name="Normal 2 2 3 3 3 12" xfId="54813"/>
    <cellStyle name="Normal 2 2 3 3 3 2" xfId="1066"/>
    <cellStyle name="Normal 2 2 3 3 3 2 10" xfId="55612"/>
    <cellStyle name="Normal 2 2 3 3 3 2 2" xfId="3434"/>
    <cellStyle name="Normal 2 2 3 3 3 2 2 2" xfId="10549"/>
    <cellStyle name="Normal 2 2 3 3 3 2 2 2 2" xfId="18628"/>
    <cellStyle name="Normal 2 2 3 3 3 2 2 3" xfId="18627"/>
    <cellStyle name="Normal 2 2 3 3 3 2 2 4" xfId="36634"/>
    <cellStyle name="Normal 2 2 3 3 3 2 2 5" xfId="43749"/>
    <cellStyle name="Normal 2 2 3 3 3 2 2 6" xfId="50864"/>
    <cellStyle name="Normal 2 2 3 3 3 2 2 7" xfId="57979"/>
    <cellStyle name="Normal 2 2 3 3 3 2 3" xfId="5805"/>
    <cellStyle name="Normal 2 2 3 3 3 2 3 2" xfId="12920"/>
    <cellStyle name="Normal 2 2 3 3 3 2 3 2 2" xfId="18630"/>
    <cellStyle name="Normal 2 2 3 3 3 2 3 3" xfId="18629"/>
    <cellStyle name="Normal 2 2 3 3 3 2 3 4" xfId="39005"/>
    <cellStyle name="Normal 2 2 3 3 3 2 3 5" xfId="46120"/>
    <cellStyle name="Normal 2 2 3 3 3 2 3 6" xfId="53235"/>
    <cellStyle name="Normal 2 2 3 3 3 2 3 7" xfId="60350"/>
    <cellStyle name="Normal 2 2 3 3 3 2 4" xfId="8182"/>
    <cellStyle name="Normal 2 2 3 3 3 2 4 2" xfId="18631"/>
    <cellStyle name="Normal 2 2 3 3 3 2 5" xfId="15297"/>
    <cellStyle name="Normal 2 2 3 3 3 2 5 2" xfId="18632"/>
    <cellStyle name="Normal 2 2 3 3 3 2 6" xfId="18626"/>
    <cellStyle name="Normal 2 2 3 3 3 2 7" xfId="34266"/>
    <cellStyle name="Normal 2 2 3 3 3 2 8" xfId="41382"/>
    <cellStyle name="Normal 2 2 3 3 3 2 9" xfId="48497"/>
    <cellStyle name="Normal 2 2 3 3 3 3" xfId="1856"/>
    <cellStyle name="Normal 2 2 3 3 3 3 10" xfId="56401"/>
    <cellStyle name="Normal 2 2 3 3 3 3 2" xfId="4223"/>
    <cellStyle name="Normal 2 2 3 3 3 3 2 2" xfId="11338"/>
    <cellStyle name="Normal 2 2 3 3 3 3 2 2 2" xfId="18635"/>
    <cellStyle name="Normal 2 2 3 3 3 3 2 3" xfId="18634"/>
    <cellStyle name="Normal 2 2 3 3 3 3 2 4" xfId="37423"/>
    <cellStyle name="Normal 2 2 3 3 3 3 2 5" xfId="44538"/>
    <cellStyle name="Normal 2 2 3 3 3 3 2 6" xfId="51653"/>
    <cellStyle name="Normal 2 2 3 3 3 3 2 7" xfId="58768"/>
    <cellStyle name="Normal 2 2 3 3 3 3 3" xfId="6594"/>
    <cellStyle name="Normal 2 2 3 3 3 3 3 2" xfId="13709"/>
    <cellStyle name="Normal 2 2 3 3 3 3 3 2 2" xfId="18637"/>
    <cellStyle name="Normal 2 2 3 3 3 3 3 3" xfId="18636"/>
    <cellStyle name="Normal 2 2 3 3 3 3 3 4" xfId="39794"/>
    <cellStyle name="Normal 2 2 3 3 3 3 3 5" xfId="46909"/>
    <cellStyle name="Normal 2 2 3 3 3 3 3 6" xfId="54024"/>
    <cellStyle name="Normal 2 2 3 3 3 3 3 7" xfId="61139"/>
    <cellStyle name="Normal 2 2 3 3 3 3 4" xfId="8971"/>
    <cellStyle name="Normal 2 2 3 3 3 3 4 2" xfId="18638"/>
    <cellStyle name="Normal 2 2 3 3 3 3 5" xfId="16086"/>
    <cellStyle name="Normal 2 2 3 3 3 3 5 2" xfId="18639"/>
    <cellStyle name="Normal 2 2 3 3 3 3 6" xfId="18633"/>
    <cellStyle name="Normal 2 2 3 3 3 3 7" xfId="35055"/>
    <cellStyle name="Normal 2 2 3 3 3 3 8" xfId="42171"/>
    <cellStyle name="Normal 2 2 3 3 3 3 9" xfId="49286"/>
    <cellStyle name="Normal 2 2 3 3 3 4" xfId="2635"/>
    <cellStyle name="Normal 2 2 3 3 3 4 2" xfId="9750"/>
    <cellStyle name="Normal 2 2 3 3 3 4 2 2" xfId="18641"/>
    <cellStyle name="Normal 2 2 3 3 3 4 3" xfId="18640"/>
    <cellStyle name="Normal 2 2 3 3 3 4 4" xfId="35835"/>
    <cellStyle name="Normal 2 2 3 3 3 4 5" xfId="42950"/>
    <cellStyle name="Normal 2 2 3 3 3 4 6" xfId="50065"/>
    <cellStyle name="Normal 2 2 3 3 3 4 7" xfId="57180"/>
    <cellStyle name="Normal 2 2 3 3 3 5" xfId="5006"/>
    <cellStyle name="Normal 2 2 3 3 3 5 2" xfId="12121"/>
    <cellStyle name="Normal 2 2 3 3 3 5 2 2" xfId="18643"/>
    <cellStyle name="Normal 2 2 3 3 3 5 3" xfId="18642"/>
    <cellStyle name="Normal 2 2 3 3 3 5 4" xfId="38206"/>
    <cellStyle name="Normal 2 2 3 3 3 5 5" xfId="45321"/>
    <cellStyle name="Normal 2 2 3 3 3 5 6" xfId="52436"/>
    <cellStyle name="Normal 2 2 3 3 3 5 7" xfId="59551"/>
    <cellStyle name="Normal 2 2 3 3 3 6" xfId="7383"/>
    <cellStyle name="Normal 2 2 3 3 3 6 2" xfId="18644"/>
    <cellStyle name="Normal 2 2 3 3 3 7" xfId="14498"/>
    <cellStyle name="Normal 2 2 3 3 3 7 2" xfId="18645"/>
    <cellStyle name="Normal 2 2 3 3 3 8" xfId="18625"/>
    <cellStyle name="Normal 2 2 3 3 3 9" xfId="33467"/>
    <cellStyle name="Normal 2 2 3 3 4" xfId="460"/>
    <cellStyle name="Normal 2 2 3 3 4 10" xfId="40778"/>
    <cellStyle name="Normal 2 2 3 3 4 11" xfId="47893"/>
    <cellStyle name="Normal 2 2 3 3 4 12" xfId="55008"/>
    <cellStyle name="Normal 2 2 3 3 4 2" xfId="1261"/>
    <cellStyle name="Normal 2 2 3 3 4 2 10" xfId="55807"/>
    <cellStyle name="Normal 2 2 3 3 4 2 2" xfId="3629"/>
    <cellStyle name="Normal 2 2 3 3 4 2 2 2" xfId="10744"/>
    <cellStyle name="Normal 2 2 3 3 4 2 2 2 2" xfId="18649"/>
    <cellStyle name="Normal 2 2 3 3 4 2 2 3" xfId="18648"/>
    <cellStyle name="Normal 2 2 3 3 4 2 2 4" xfId="36829"/>
    <cellStyle name="Normal 2 2 3 3 4 2 2 5" xfId="43944"/>
    <cellStyle name="Normal 2 2 3 3 4 2 2 6" xfId="51059"/>
    <cellStyle name="Normal 2 2 3 3 4 2 2 7" xfId="58174"/>
    <cellStyle name="Normal 2 2 3 3 4 2 3" xfId="6000"/>
    <cellStyle name="Normal 2 2 3 3 4 2 3 2" xfId="13115"/>
    <cellStyle name="Normal 2 2 3 3 4 2 3 2 2" xfId="18651"/>
    <cellStyle name="Normal 2 2 3 3 4 2 3 3" xfId="18650"/>
    <cellStyle name="Normal 2 2 3 3 4 2 3 4" xfId="39200"/>
    <cellStyle name="Normal 2 2 3 3 4 2 3 5" xfId="46315"/>
    <cellStyle name="Normal 2 2 3 3 4 2 3 6" xfId="53430"/>
    <cellStyle name="Normal 2 2 3 3 4 2 3 7" xfId="60545"/>
    <cellStyle name="Normal 2 2 3 3 4 2 4" xfId="8377"/>
    <cellStyle name="Normal 2 2 3 3 4 2 4 2" xfId="18652"/>
    <cellStyle name="Normal 2 2 3 3 4 2 5" xfId="15492"/>
    <cellStyle name="Normal 2 2 3 3 4 2 5 2" xfId="18653"/>
    <cellStyle name="Normal 2 2 3 3 4 2 6" xfId="18647"/>
    <cellStyle name="Normal 2 2 3 3 4 2 7" xfId="34461"/>
    <cellStyle name="Normal 2 2 3 3 4 2 8" xfId="41577"/>
    <cellStyle name="Normal 2 2 3 3 4 2 9" xfId="48692"/>
    <cellStyle name="Normal 2 2 3 3 4 3" xfId="2051"/>
    <cellStyle name="Normal 2 2 3 3 4 3 10" xfId="56596"/>
    <cellStyle name="Normal 2 2 3 3 4 3 2" xfId="4418"/>
    <cellStyle name="Normal 2 2 3 3 4 3 2 2" xfId="11533"/>
    <cellStyle name="Normal 2 2 3 3 4 3 2 2 2" xfId="18656"/>
    <cellStyle name="Normal 2 2 3 3 4 3 2 3" xfId="18655"/>
    <cellStyle name="Normal 2 2 3 3 4 3 2 4" xfId="37618"/>
    <cellStyle name="Normal 2 2 3 3 4 3 2 5" xfId="44733"/>
    <cellStyle name="Normal 2 2 3 3 4 3 2 6" xfId="51848"/>
    <cellStyle name="Normal 2 2 3 3 4 3 2 7" xfId="58963"/>
    <cellStyle name="Normal 2 2 3 3 4 3 3" xfId="6789"/>
    <cellStyle name="Normal 2 2 3 3 4 3 3 2" xfId="13904"/>
    <cellStyle name="Normal 2 2 3 3 4 3 3 2 2" xfId="18658"/>
    <cellStyle name="Normal 2 2 3 3 4 3 3 3" xfId="18657"/>
    <cellStyle name="Normal 2 2 3 3 4 3 3 4" xfId="39989"/>
    <cellStyle name="Normal 2 2 3 3 4 3 3 5" xfId="47104"/>
    <cellStyle name="Normal 2 2 3 3 4 3 3 6" xfId="54219"/>
    <cellStyle name="Normal 2 2 3 3 4 3 3 7" xfId="61334"/>
    <cellStyle name="Normal 2 2 3 3 4 3 4" xfId="9166"/>
    <cellStyle name="Normal 2 2 3 3 4 3 4 2" xfId="18659"/>
    <cellStyle name="Normal 2 2 3 3 4 3 5" xfId="16281"/>
    <cellStyle name="Normal 2 2 3 3 4 3 5 2" xfId="18660"/>
    <cellStyle name="Normal 2 2 3 3 4 3 6" xfId="18654"/>
    <cellStyle name="Normal 2 2 3 3 4 3 7" xfId="35250"/>
    <cellStyle name="Normal 2 2 3 3 4 3 8" xfId="42366"/>
    <cellStyle name="Normal 2 2 3 3 4 3 9" xfId="49481"/>
    <cellStyle name="Normal 2 2 3 3 4 4" xfId="2830"/>
    <cellStyle name="Normal 2 2 3 3 4 4 2" xfId="9945"/>
    <cellStyle name="Normal 2 2 3 3 4 4 2 2" xfId="18662"/>
    <cellStyle name="Normal 2 2 3 3 4 4 3" xfId="18661"/>
    <cellStyle name="Normal 2 2 3 3 4 4 4" xfId="36030"/>
    <cellStyle name="Normal 2 2 3 3 4 4 5" xfId="43145"/>
    <cellStyle name="Normal 2 2 3 3 4 4 6" xfId="50260"/>
    <cellStyle name="Normal 2 2 3 3 4 4 7" xfId="57375"/>
    <cellStyle name="Normal 2 2 3 3 4 5" xfId="5201"/>
    <cellStyle name="Normal 2 2 3 3 4 5 2" xfId="12316"/>
    <cellStyle name="Normal 2 2 3 3 4 5 2 2" xfId="18664"/>
    <cellStyle name="Normal 2 2 3 3 4 5 3" xfId="18663"/>
    <cellStyle name="Normal 2 2 3 3 4 5 4" xfId="38401"/>
    <cellStyle name="Normal 2 2 3 3 4 5 5" xfId="45516"/>
    <cellStyle name="Normal 2 2 3 3 4 5 6" xfId="52631"/>
    <cellStyle name="Normal 2 2 3 3 4 5 7" xfId="59746"/>
    <cellStyle name="Normal 2 2 3 3 4 6" xfId="7578"/>
    <cellStyle name="Normal 2 2 3 3 4 6 2" xfId="18665"/>
    <cellStyle name="Normal 2 2 3 3 4 7" xfId="14693"/>
    <cellStyle name="Normal 2 2 3 3 4 7 2" xfId="18666"/>
    <cellStyle name="Normal 2 2 3 3 4 8" xfId="18646"/>
    <cellStyle name="Normal 2 2 3 3 4 9" xfId="33662"/>
    <cellStyle name="Normal 2 2 3 3 5" xfId="622"/>
    <cellStyle name="Normal 2 2 3 3 5 10" xfId="40940"/>
    <cellStyle name="Normal 2 2 3 3 5 11" xfId="48055"/>
    <cellStyle name="Normal 2 2 3 3 5 12" xfId="55170"/>
    <cellStyle name="Normal 2 2 3 3 5 2" xfId="1423"/>
    <cellStyle name="Normal 2 2 3 3 5 2 10" xfId="55969"/>
    <cellStyle name="Normal 2 2 3 3 5 2 2" xfId="3791"/>
    <cellStyle name="Normal 2 2 3 3 5 2 2 2" xfId="10906"/>
    <cellStyle name="Normal 2 2 3 3 5 2 2 2 2" xfId="18670"/>
    <cellStyle name="Normal 2 2 3 3 5 2 2 3" xfId="18669"/>
    <cellStyle name="Normal 2 2 3 3 5 2 2 4" xfId="36991"/>
    <cellStyle name="Normal 2 2 3 3 5 2 2 5" xfId="44106"/>
    <cellStyle name="Normal 2 2 3 3 5 2 2 6" xfId="51221"/>
    <cellStyle name="Normal 2 2 3 3 5 2 2 7" xfId="58336"/>
    <cellStyle name="Normal 2 2 3 3 5 2 3" xfId="6162"/>
    <cellStyle name="Normal 2 2 3 3 5 2 3 2" xfId="13277"/>
    <cellStyle name="Normal 2 2 3 3 5 2 3 2 2" xfId="18672"/>
    <cellStyle name="Normal 2 2 3 3 5 2 3 3" xfId="18671"/>
    <cellStyle name="Normal 2 2 3 3 5 2 3 4" xfId="39362"/>
    <cellStyle name="Normal 2 2 3 3 5 2 3 5" xfId="46477"/>
    <cellStyle name="Normal 2 2 3 3 5 2 3 6" xfId="53592"/>
    <cellStyle name="Normal 2 2 3 3 5 2 3 7" xfId="60707"/>
    <cellStyle name="Normal 2 2 3 3 5 2 4" xfId="8539"/>
    <cellStyle name="Normal 2 2 3 3 5 2 4 2" xfId="18673"/>
    <cellStyle name="Normal 2 2 3 3 5 2 5" xfId="15654"/>
    <cellStyle name="Normal 2 2 3 3 5 2 5 2" xfId="18674"/>
    <cellStyle name="Normal 2 2 3 3 5 2 6" xfId="18668"/>
    <cellStyle name="Normal 2 2 3 3 5 2 7" xfId="34623"/>
    <cellStyle name="Normal 2 2 3 3 5 2 8" xfId="41739"/>
    <cellStyle name="Normal 2 2 3 3 5 2 9" xfId="48854"/>
    <cellStyle name="Normal 2 2 3 3 5 3" xfId="2213"/>
    <cellStyle name="Normal 2 2 3 3 5 3 10" xfId="56758"/>
    <cellStyle name="Normal 2 2 3 3 5 3 2" xfId="4580"/>
    <cellStyle name="Normal 2 2 3 3 5 3 2 2" xfId="11695"/>
    <cellStyle name="Normal 2 2 3 3 5 3 2 2 2" xfId="18677"/>
    <cellStyle name="Normal 2 2 3 3 5 3 2 3" xfId="18676"/>
    <cellStyle name="Normal 2 2 3 3 5 3 2 4" xfId="37780"/>
    <cellStyle name="Normal 2 2 3 3 5 3 2 5" xfId="44895"/>
    <cellStyle name="Normal 2 2 3 3 5 3 2 6" xfId="52010"/>
    <cellStyle name="Normal 2 2 3 3 5 3 2 7" xfId="59125"/>
    <cellStyle name="Normal 2 2 3 3 5 3 3" xfId="6951"/>
    <cellStyle name="Normal 2 2 3 3 5 3 3 2" xfId="14066"/>
    <cellStyle name="Normal 2 2 3 3 5 3 3 2 2" xfId="18679"/>
    <cellStyle name="Normal 2 2 3 3 5 3 3 3" xfId="18678"/>
    <cellStyle name="Normal 2 2 3 3 5 3 3 4" xfId="40151"/>
    <cellStyle name="Normal 2 2 3 3 5 3 3 5" xfId="47266"/>
    <cellStyle name="Normal 2 2 3 3 5 3 3 6" xfId="54381"/>
    <cellStyle name="Normal 2 2 3 3 5 3 3 7" xfId="61496"/>
    <cellStyle name="Normal 2 2 3 3 5 3 4" xfId="9328"/>
    <cellStyle name="Normal 2 2 3 3 5 3 4 2" xfId="18680"/>
    <cellStyle name="Normal 2 2 3 3 5 3 5" xfId="16443"/>
    <cellStyle name="Normal 2 2 3 3 5 3 5 2" xfId="18681"/>
    <cellStyle name="Normal 2 2 3 3 5 3 6" xfId="18675"/>
    <cellStyle name="Normal 2 2 3 3 5 3 7" xfId="35412"/>
    <cellStyle name="Normal 2 2 3 3 5 3 8" xfId="42528"/>
    <cellStyle name="Normal 2 2 3 3 5 3 9" xfId="49643"/>
    <cellStyle name="Normal 2 2 3 3 5 4" xfId="2992"/>
    <cellStyle name="Normal 2 2 3 3 5 4 2" xfId="10107"/>
    <cellStyle name="Normal 2 2 3 3 5 4 2 2" xfId="18683"/>
    <cellStyle name="Normal 2 2 3 3 5 4 3" xfId="18682"/>
    <cellStyle name="Normal 2 2 3 3 5 4 4" xfId="36192"/>
    <cellStyle name="Normal 2 2 3 3 5 4 5" xfId="43307"/>
    <cellStyle name="Normal 2 2 3 3 5 4 6" xfId="50422"/>
    <cellStyle name="Normal 2 2 3 3 5 4 7" xfId="57537"/>
    <cellStyle name="Normal 2 2 3 3 5 5" xfId="5363"/>
    <cellStyle name="Normal 2 2 3 3 5 5 2" xfId="12478"/>
    <cellStyle name="Normal 2 2 3 3 5 5 2 2" xfId="18685"/>
    <cellStyle name="Normal 2 2 3 3 5 5 3" xfId="18684"/>
    <cellStyle name="Normal 2 2 3 3 5 5 4" xfId="38563"/>
    <cellStyle name="Normal 2 2 3 3 5 5 5" xfId="45678"/>
    <cellStyle name="Normal 2 2 3 3 5 5 6" xfId="52793"/>
    <cellStyle name="Normal 2 2 3 3 5 5 7" xfId="59908"/>
    <cellStyle name="Normal 2 2 3 3 5 6" xfId="7740"/>
    <cellStyle name="Normal 2 2 3 3 5 6 2" xfId="18686"/>
    <cellStyle name="Normal 2 2 3 3 5 7" xfId="14855"/>
    <cellStyle name="Normal 2 2 3 3 5 7 2" xfId="18687"/>
    <cellStyle name="Normal 2 2 3 3 5 8" xfId="18667"/>
    <cellStyle name="Normal 2 2 3 3 5 9" xfId="33824"/>
    <cellStyle name="Normal 2 2 3 3 6" xfId="871"/>
    <cellStyle name="Normal 2 2 3 3 6 10" xfId="55417"/>
    <cellStyle name="Normal 2 2 3 3 6 2" xfId="3239"/>
    <cellStyle name="Normal 2 2 3 3 6 2 2" xfId="10354"/>
    <cellStyle name="Normal 2 2 3 3 6 2 2 2" xfId="18690"/>
    <cellStyle name="Normal 2 2 3 3 6 2 3" xfId="18689"/>
    <cellStyle name="Normal 2 2 3 3 6 2 4" xfId="36439"/>
    <cellStyle name="Normal 2 2 3 3 6 2 5" xfId="43554"/>
    <cellStyle name="Normal 2 2 3 3 6 2 6" xfId="50669"/>
    <cellStyle name="Normal 2 2 3 3 6 2 7" xfId="57784"/>
    <cellStyle name="Normal 2 2 3 3 6 3" xfId="5610"/>
    <cellStyle name="Normal 2 2 3 3 6 3 2" xfId="12725"/>
    <cellStyle name="Normal 2 2 3 3 6 3 2 2" xfId="18692"/>
    <cellStyle name="Normal 2 2 3 3 6 3 3" xfId="18691"/>
    <cellStyle name="Normal 2 2 3 3 6 3 4" xfId="38810"/>
    <cellStyle name="Normal 2 2 3 3 6 3 5" xfId="45925"/>
    <cellStyle name="Normal 2 2 3 3 6 3 6" xfId="53040"/>
    <cellStyle name="Normal 2 2 3 3 6 3 7" xfId="60155"/>
    <cellStyle name="Normal 2 2 3 3 6 4" xfId="7987"/>
    <cellStyle name="Normal 2 2 3 3 6 4 2" xfId="18693"/>
    <cellStyle name="Normal 2 2 3 3 6 5" xfId="15102"/>
    <cellStyle name="Normal 2 2 3 3 6 5 2" xfId="18694"/>
    <cellStyle name="Normal 2 2 3 3 6 6" xfId="18688"/>
    <cellStyle name="Normal 2 2 3 3 6 7" xfId="34071"/>
    <cellStyle name="Normal 2 2 3 3 6 8" xfId="41187"/>
    <cellStyle name="Normal 2 2 3 3 6 9" xfId="48302"/>
    <cellStyle name="Normal 2 2 3 3 7" xfId="1661"/>
    <cellStyle name="Normal 2 2 3 3 7 10" xfId="56206"/>
    <cellStyle name="Normal 2 2 3 3 7 2" xfId="4028"/>
    <cellStyle name="Normal 2 2 3 3 7 2 2" xfId="11143"/>
    <cellStyle name="Normal 2 2 3 3 7 2 2 2" xfId="18697"/>
    <cellStyle name="Normal 2 2 3 3 7 2 3" xfId="18696"/>
    <cellStyle name="Normal 2 2 3 3 7 2 4" xfId="37228"/>
    <cellStyle name="Normal 2 2 3 3 7 2 5" xfId="44343"/>
    <cellStyle name="Normal 2 2 3 3 7 2 6" xfId="51458"/>
    <cellStyle name="Normal 2 2 3 3 7 2 7" xfId="58573"/>
    <cellStyle name="Normal 2 2 3 3 7 3" xfId="6399"/>
    <cellStyle name="Normal 2 2 3 3 7 3 2" xfId="13514"/>
    <cellStyle name="Normal 2 2 3 3 7 3 2 2" xfId="18699"/>
    <cellStyle name="Normal 2 2 3 3 7 3 3" xfId="18698"/>
    <cellStyle name="Normal 2 2 3 3 7 3 4" xfId="39599"/>
    <cellStyle name="Normal 2 2 3 3 7 3 5" xfId="46714"/>
    <cellStyle name="Normal 2 2 3 3 7 3 6" xfId="53829"/>
    <cellStyle name="Normal 2 2 3 3 7 3 7" xfId="60944"/>
    <cellStyle name="Normal 2 2 3 3 7 4" xfId="8776"/>
    <cellStyle name="Normal 2 2 3 3 7 4 2" xfId="18700"/>
    <cellStyle name="Normal 2 2 3 3 7 5" xfId="15891"/>
    <cellStyle name="Normal 2 2 3 3 7 5 2" xfId="18701"/>
    <cellStyle name="Normal 2 2 3 3 7 6" xfId="18695"/>
    <cellStyle name="Normal 2 2 3 3 7 7" xfId="34860"/>
    <cellStyle name="Normal 2 2 3 3 7 8" xfId="41976"/>
    <cellStyle name="Normal 2 2 3 3 7 9" xfId="49091"/>
    <cellStyle name="Normal 2 2 3 3 8" xfId="2440"/>
    <cellStyle name="Normal 2 2 3 3 8 2" xfId="9555"/>
    <cellStyle name="Normal 2 2 3 3 8 2 2" xfId="18703"/>
    <cellStyle name="Normal 2 2 3 3 8 3" xfId="18702"/>
    <cellStyle name="Normal 2 2 3 3 8 4" xfId="35640"/>
    <cellStyle name="Normal 2 2 3 3 8 5" xfId="42755"/>
    <cellStyle name="Normal 2 2 3 3 8 6" xfId="49870"/>
    <cellStyle name="Normal 2 2 3 3 8 7" xfId="56985"/>
    <cellStyle name="Normal 2 2 3 3 9" xfId="4811"/>
    <cellStyle name="Normal 2 2 3 3 9 2" xfId="11926"/>
    <cellStyle name="Normal 2 2 3 3 9 2 2" xfId="18705"/>
    <cellStyle name="Normal 2 2 3 3 9 3" xfId="18704"/>
    <cellStyle name="Normal 2 2 3 3 9 4" xfId="38011"/>
    <cellStyle name="Normal 2 2 3 3 9 5" xfId="45126"/>
    <cellStyle name="Normal 2 2 3 3 9 6" xfId="52241"/>
    <cellStyle name="Normal 2 2 3 3 9 7" xfId="59356"/>
    <cellStyle name="Normal 2 2 3 4" xfId="182"/>
    <cellStyle name="Normal 2 2 3 4 10" xfId="14419"/>
    <cellStyle name="Normal 2 2 3 4 10 2" xfId="18707"/>
    <cellStyle name="Normal 2 2 3 4 11" xfId="18706"/>
    <cellStyle name="Normal 2 2 3 4 12" xfId="33388"/>
    <cellStyle name="Normal 2 2 3 4 13" xfId="40504"/>
    <cellStyle name="Normal 2 2 3 4 14" xfId="47619"/>
    <cellStyle name="Normal 2 2 3 4 15" xfId="54734"/>
    <cellStyle name="Normal 2 2 3 4 2" xfId="381"/>
    <cellStyle name="Normal 2 2 3 4 2 10" xfId="40699"/>
    <cellStyle name="Normal 2 2 3 4 2 11" xfId="47814"/>
    <cellStyle name="Normal 2 2 3 4 2 12" xfId="54929"/>
    <cellStyle name="Normal 2 2 3 4 2 2" xfId="1182"/>
    <cellStyle name="Normal 2 2 3 4 2 2 10" xfId="55728"/>
    <cellStyle name="Normal 2 2 3 4 2 2 2" xfId="3550"/>
    <cellStyle name="Normal 2 2 3 4 2 2 2 2" xfId="10665"/>
    <cellStyle name="Normal 2 2 3 4 2 2 2 2 2" xfId="18711"/>
    <cellStyle name="Normal 2 2 3 4 2 2 2 3" xfId="18710"/>
    <cellStyle name="Normal 2 2 3 4 2 2 2 4" xfId="36750"/>
    <cellStyle name="Normal 2 2 3 4 2 2 2 5" xfId="43865"/>
    <cellStyle name="Normal 2 2 3 4 2 2 2 6" xfId="50980"/>
    <cellStyle name="Normal 2 2 3 4 2 2 2 7" xfId="58095"/>
    <cellStyle name="Normal 2 2 3 4 2 2 3" xfId="5921"/>
    <cellStyle name="Normal 2 2 3 4 2 2 3 2" xfId="13036"/>
    <cellStyle name="Normal 2 2 3 4 2 2 3 2 2" xfId="18713"/>
    <cellStyle name="Normal 2 2 3 4 2 2 3 3" xfId="18712"/>
    <cellStyle name="Normal 2 2 3 4 2 2 3 4" xfId="39121"/>
    <cellStyle name="Normal 2 2 3 4 2 2 3 5" xfId="46236"/>
    <cellStyle name="Normal 2 2 3 4 2 2 3 6" xfId="53351"/>
    <cellStyle name="Normal 2 2 3 4 2 2 3 7" xfId="60466"/>
    <cellStyle name="Normal 2 2 3 4 2 2 4" xfId="8298"/>
    <cellStyle name="Normal 2 2 3 4 2 2 4 2" xfId="18714"/>
    <cellStyle name="Normal 2 2 3 4 2 2 5" xfId="15413"/>
    <cellStyle name="Normal 2 2 3 4 2 2 5 2" xfId="18715"/>
    <cellStyle name="Normal 2 2 3 4 2 2 6" xfId="18709"/>
    <cellStyle name="Normal 2 2 3 4 2 2 7" xfId="34382"/>
    <cellStyle name="Normal 2 2 3 4 2 2 8" xfId="41498"/>
    <cellStyle name="Normal 2 2 3 4 2 2 9" xfId="48613"/>
    <cellStyle name="Normal 2 2 3 4 2 3" xfId="1972"/>
    <cellStyle name="Normal 2 2 3 4 2 3 10" xfId="56517"/>
    <cellStyle name="Normal 2 2 3 4 2 3 2" xfId="4339"/>
    <cellStyle name="Normal 2 2 3 4 2 3 2 2" xfId="11454"/>
    <cellStyle name="Normal 2 2 3 4 2 3 2 2 2" xfId="18718"/>
    <cellStyle name="Normal 2 2 3 4 2 3 2 3" xfId="18717"/>
    <cellStyle name="Normal 2 2 3 4 2 3 2 4" xfId="37539"/>
    <cellStyle name="Normal 2 2 3 4 2 3 2 5" xfId="44654"/>
    <cellStyle name="Normal 2 2 3 4 2 3 2 6" xfId="51769"/>
    <cellStyle name="Normal 2 2 3 4 2 3 2 7" xfId="58884"/>
    <cellStyle name="Normal 2 2 3 4 2 3 3" xfId="6710"/>
    <cellStyle name="Normal 2 2 3 4 2 3 3 2" xfId="13825"/>
    <cellStyle name="Normal 2 2 3 4 2 3 3 2 2" xfId="18720"/>
    <cellStyle name="Normal 2 2 3 4 2 3 3 3" xfId="18719"/>
    <cellStyle name="Normal 2 2 3 4 2 3 3 4" xfId="39910"/>
    <cellStyle name="Normal 2 2 3 4 2 3 3 5" xfId="47025"/>
    <cellStyle name="Normal 2 2 3 4 2 3 3 6" xfId="54140"/>
    <cellStyle name="Normal 2 2 3 4 2 3 3 7" xfId="61255"/>
    <cellStyle name="Normal 2 2 3 4 2 3 4" xfId="9087"/>
    <cellStyle name="Normal 2 2 3 4 2 3 4 2" xfId="18721"/>
    <cellStyle name="Normal 2 2 3 4 2 3 5" xfId="16202"/>
    <cellStyle name="Normal 2 2 3 4 2 3 5 2" xfId="18722"/>
    <cellStyle name="Normal 2 2 3 4 2 3 6" xfId="18716"/>
    <cellStyle name="Normal 2 2 3 4 2 3 7" xfId="35171"/>
    <cellStyle name="Normal 2 2 3 4 2 3 8" xfId="42287"/>
    <cellStyle name="Normal 2 2 3 4 2 3 9" xfId="49402"/>
    <cellStyle name="Normal 2 2 3 4 2 4" xfId="2751"/>
    <cellStyle name="Normal 2 2 3 4 2 4 2" xfId="9866"/>
    <cellStyle name="Normal 2 2 3 4 2 4 2 2" xfId="18724"/>
    <cellStyle name="Normal 2 2 3 4 2 4 3" xfId="18723"/>
    <cellStyle name="Normal 2 2 3 4 2 4 4" xfId="35951"/>
    <cellStyle name="Normal 2 2 3 4 2 4 5" xfId="43066"/>
    <cellStyle name="Normal 2 2 3 4 2 4 6" xfId="50181"/>
    <cellStyle name="Normal 2 2 3 4 2 4 7" xfId="57296"/>
    <cellStyle name="Normal 2 2 3 4 2 5" xfId="5122"/>
    <cellStyle name="Normal 2 2 3 4 2 5 2" xfId="12237"/>
    <cellStyle name="Normal 2 2 3 4 2 5 2 2" xfId="18726"/>
    <cellStyle name="Normal 2 2 3 4 2 5 3" xfId="18725"/>
    <cellStyle name="Normal 2 2 3 4 2 5 4" xfId="38322"/>
    <cellStyle name="Normal 2 2 3 4 2 5 5" xfId="45437"/>
    <cellStyle name="Normal 2 2 3 4 2 5 6" xfId="52552"/>
    <cellStyle name="Normal 2 2 3 4 2 5 7" xfId="59667"/>
    <cellStyle name="Normal 2 2 3 4 2 6" xfId="7499"/>
    <cellStyle name="Normal 2 2 3 4 2 6 2" xfId="18727"/>
    <cellStyle name="Normal 2 2 3 4 2 7" xfId="14614"/>
    <cellStyle name="Normal 2 2 3 4 2 7 2" xfId="18728"/>
    <cellStyle name="Normal 2 2 3 4 2 8" xfId="18708"/>
    <cellStyle name="Normal 2 2 3 4 2 9" xfId="33583"/>
    <cellStyle name="Normal 2 2 3 4 3" xfId="576"/>
    <cellStyle name="Normal 2 2 3 4 3 10" xfId="40894"/>
    <cellStyle name="Normal 2 2 3 4 3 11" xfId="48009"/>
    <cellStyle name="Normal 2 2 3 4 3 12" xfId="55124"/>
    <cellStyle name="Normal 2 2 3 4 3 2" xfId="1377"/>
    <cellStyle name="Normal 2 2 3 4 3 2 10" xfId="55923"/>
    <cellStyle name="Normal 2 2 3 4 3 2 2" xfId="3745"/>
    <cellStyle name="Normal 2 2 3 4 3 2 2 2" xfId="10860"/>
    <cellStyle name="Normal 2 2 3 4 3 2 2 2 2" xfId="18732"/>
    <cellStyle name="Normal 2 2 3 4 3 2 2 3" xfId="18731"/>
    <cellStyle name="Normal 2 2 3 4 3 2 2 4" xfId="36945"/>
    <cellStyle name="Normal 2 2 3 4 3 2 2 5" xfId="44060"/>
    <cellStyle name="Normal 2 2 3 4 3 2 2 6" xfId="51175"/>
    <cellStyle name="Normal 2 2 3 4 3 2 2 7" xfId="58290"/>
    <cellStyle name="Normal 2 2 3 4 3 2 3" xfId="6116"/>
    <cellStyle name="Normal 2 2 3 4 3 2 3 2" xfId="13231"/>
    <cellStyle name="Normal 2 2 3 4 3 2 3 2 2" xfId="18734"/>
    <cellStyle name="Normal 2 2 3 4 3 2 3 3" xfId="18733"/>
    <cellStyle name="Normal 2 2 3 4 3 2 3 4" xfId="39316"/>
    <cellStyle name="Normal 2 2 3 4 3 2 3 5" xfId="46431"/>
    <cellStyle name="Normal 2 2 3 4 3 2 3 6" xfId="53546"/>
    <cellStyle name="Normal 2 2 3 4 3 2 3 7" xfId="60661"/>
    <cellStyle name="Normal 2 2 3 4 3 2 4" xfId="8493"/>
    <cellStyle name="Normal 2 2 3 4 3 2 4 2" xfId="18735"/>
    <cellStyle name="Normal 2 2 3 4 3 2 5" xfId="15608"/>
    <cellStyle name="Normal 2 2 3 4 3 2 5 2" xfId="18736"/>
    <cellStyle name="Normal 2 2 3 4 3 2 6" xfId="18730"/>
    <cellStyle name="Normal 2 2 3 4 3 2 7" xfId="34577"/>
    <cellStyle name="Normal 2 2 3 4 3 2 8" xfId="41693"/>
    <cellStyle name="Normal 2 2 3 4 3 2 9" xfId="48808"/>
    <cellStyle name="Normal 2 2 3 4 3 3" xfId="2167"/>
    <cellStyle name="Normal 2 2 3 4 3 3 10" xfId="56712"/>
    <cellStyle name="Normal 2 2 3 4 3 3 2" xfId="4534"/>
    <cellStyle name="Normal 2 2 3 4 3 3 2 2" xfId="11649"/>
    <cellStyle name="Normal 2 2 3 4 3 3 2 2 2" xfId="18739"/>
    <cellStyle name="Normal 2 2 3 4 3 3 2 3" xfId="18738"/>
    <cellStyle name="Normal 2 2 3 4 3 3 2 4" xfId="37734"/>
    <cellStyle name="Normal 2 2 3 4 3 3 2 5" xfId="44849"/>
    <cellStyle name="Normal 2 2 3 4 3 3 2 6" xfId="51964"/>
    <cellStyle name="Normal 2 2 3 4 3 3 2 7" xfId="59079"/>
    <cellStyle name="Normal 2 2 3 4 3 3 3" xfId="6905"/>
    <cellStyle name="Normal 2 2 3 4 3 3 3 2" xfId="14020"/>
    <cellStyle name="Normal 2 2 3 4 3 3 3 2 2" xfId="18741"/>
    <cellStyle name="Normal 2 2 3 4 3 3 3 3" xfId="18740"/>
    <cellStyle name="Normal 2 2 3 4 3 3 3 4" xfId="40105"/>
    <cellStyle name="Normal 2 2 3 4 3 3 3 5" xfId="47220"/>
    <cellStyle name="Normal 2 2 3 4 3 3 3 6" xfId="54335"/>
    <cellStyle name="Normal 2 2 3 4 3 3 3 7" xfId="61450"/>
    <cellStyle name="Normal 2 2 3 4 3 3 4" xfId="9282"/>
    <cellStyle name="Normal 2 2 3 4 3 3 4 2" xfId="18742"/>
    <cellStyle name="Normal 2 2 3 4 3 3 5" xfId="16397"/>
    <cellStyle name="Normal 2 2 3 4 3 3 5 2" xfId="18743"/>
    <cellStyle name="Normal 2 2 3 4 3 3 6" xfId="18737"/>
    <cellStyle name="Normal 2 2 3 4 3 3 7" xfId="35366"/>
    <cellStyle name="Normal 2 2 3 4 3 3 8" xfId="42482"/>
    <cellStyle name="Normal 2 2 3 4 3 3 9" xfId="49597"/>
    <cellStyle name="Normal 2 2 3 4 3 4" xfId="2946"/>
    <cellStyle name="Normal 2 2 3 4 3 4 2" xfId="10061"/>
    <cellStyle name="Normal 2 2 3 4 3 4 2 2" xfId="18745"/>
    <cellStyle name="Normal 2 2 3 4 3 4 3" xfId="18744"/>
    <cellStyle name="Normal 2 2 3 4 3 4 4" xfId="36146"/>
    <cellStyle name="Normal 2 2 3 4 3 4 5" xfId="43261"/>
    <cellStyle name="Normal 2 2 3 4 3 4 6" xfId="50376"/>
    <cellStyle name="Normal 2 2 3 4 3 4 7" xfId="57491"/>
    <cellStyle name="Normal 2 2 3 4 3 5" xfId="5317"/>
    <cellStyle name="Normal 2 2 3 4 3 5 2" xfId="12432"/>
    <cellStyle name="Normal 2 2 3 4 3 5 2 2" xfId="18747"/>
    <cellStyle name="Normal 2 2 3 4 3 5 3" xfId="18746"/>
    <cellStyle name="Normal 2 2 3 4 3 5 4" xfId="38517"/>
    <cellStyle name="Normal 2 2 3 4 3 5 5" xfId="45632"/>
    <cellStyle name="Normal 2 2 3 4 3 5 6" xfId="52747"/>
    <cellStyle name="Normal 2 2 3 4 3 5 7" xfId="59862"/>
    <cellStyle name="Normal 2 2 3 4 3 6" xfId="7694"/>
    <cellStyle name="Normal 2 2 3 4 3 6 2" xfId="18748"/>
    <cellStyle name="Normal 2 2 3 4 3 7" xfId="14809"/>
    <cellStyle name="Normal 2 2 3 4 3 7 2" xfId="18749"/>
    <cellStyle name="Normal 2 2 3 4 3 8" xfId="18729"/>
    <cellStyle name="Normal 2 2 3 4 3 9" xfId="33778"/>
    <cellStyle name="Normal 2 2 3 4 4" xfId="624"/>
    <cellStyle name="Normal 2 2 3 4 4 10" xfId="40942"/>
    <cellStyle name="Normal 2 2 3 4 4 11" xfId="48057"/>
    <cellStyle name="Normal 2 2 3 4 4 12" xfId="55172"/>
    <cellStyle name="Normal 2 2 3 4 4 2" xfId="1425"/>
    <cellStyle name="Normal 2 2 3 4 4 2 10" xfId="55971"/>
    <cellStyle name="Normal 2 2 3 4 4 2 2" xfId="3793"/>
    <cellStyle name="Normal 2 2 3 4 4 2 2 2" xfId="10908"/>
    <cellStyle name="Normal 2 2 3 4 4 2 2 2 2" xfId="18753"/>
    <cellStyle name="Normal 2 2 3 4 4 2 2 3" xfId="18752"/>
    <cellStyle name="Normal 2 2 3 4 4 2 2 4" xfId="36993"/>
    <cellStyle name="Normal 2 2 3 4 4 2 2 5" xfId="44108"/>
    <cellStyle name="Normal 2 2 3 4 4 2 2 6" xfId="51223"/>
    <cellStyle name="Normal 2 2 3 4 4 2 2 7" xfId="58338"/>
    <cellStyle name="Normal 2 2 3 4 4 2 3" xfId="6164"/>
    <cellStyle name="Normal 2 2 3 4 4 2 3 2" xfId="13279"/>
    <cellStyle name="Normal 2 2 3 4 4 2 3 2 2" xfId="18755"/>
    <cellStyle name="Normal 2 2 3 4 4 2 3 3" xfId="18754"/>
    <cellStyle name="Normal 2 2 3 4 4 2 3 4" xfId="39364"/>
    <cellStyle name="Normal 2 2 3 4 4 2 3 5" xfId="46479"/>
    <cellStyle name="Normal 2 2 3 4 4 2 3 6" xfId="53594"/>
    <cellStyle name="Normal 2 2 3 4 4 2 3 7" xfId="60709"/>
    <cellStyle name="Normal 2 2 3 4 4 2 4" xfId="8541"/>
    <cellStyle name="Normal 2 2 3 4 4 2 4 2" xfId="18756"/>
    <cellStyle name="Normal 2 2 3 4 4 2 5" xfId="15656"/>
    <cellStyle name="Normal 2 2 3 4 4 2 5 2" xfId="18757"/>
    <cellStyle name="Normal 2 2 3 4 4 2 6" xfId="18751"/>
    <cellStyle name="Normal 2 2 3 4 4 2 7" xfId="34625"/>
    <cellStyle name="Normal 2 2 3 4 4 2 8" xfId="41741"/>
    <cellStyle name="Normal 2 2 3 4 4 2 9" xfId="48856"/>
    <cellStyle name="Normal 2 2 3 4 4 3" xfId="2215"/>
    <cellStyle name="Normal 2 2 3 4 4 3 10" xfId="56760"/>
    <cellStyle name="Normal 2 2 3 4 4 3 2" xfId="4582"/>
    <cellStyle name="Normal 2 2 3 4 4 3 2 2" xfId="11697"/>
    <cellStyle name="Normal 2 2 3 4 4 3 2 2 2" xfId="18760"/>
    <cellStyle name="Normal 2 2 3 4 4 3 2 3" xfId="18759"/>
    <cellStyle name="Normal 2 2 3 4 4 3 2 4" xfId="37782"/>
    <cellStyle name="Normal 2 2 3 4 4 3 2 5" xfId="44897"/>
    <cellStyle name="Normal 2 2 3 4 4 3 2 6" xfId="52012"/>
    <cellStyle name="Normal 2 2 3 4 4 3 2 7" xfId="59127"/>
    <cellStyle name="Normal 2 2 3 4 4 3 3" xfId="6953"/>
    <cellStyle name="Normal 2 2 3 4 4 3 3 2" xfId="14068"/>
    <cellStyle name="Normal 2 2 3 4 4 3 3 2 2" xfId="18762"/>
    <cellStyle name="Normal 2 2 3 4 4 3 3 3" xfId="18761"/>
    <cellStyle name="Normal 2 2 3 4 4 3 3 4" xfId="40153"/>
    <cellStyle name="Normal 2 2 3 4 4 3 3 5" xfId="47268"/>
    <cellStyle name="Normal 2 2 3 4 4 3 3 6" xfId="54383"/>
    <cellStyle name="Normal 2 2 3 4 4 3 3 7" xfId="61498"/>
    <cellStyle name="Normal 2 2 3 4 4 3 4" xfId="9330"/>
    <cellStyle name="Normal 2 2 3 4 4 3 4 2" xfId="18763"/>
    <cellStyle name="Normal 2 2 3 4 4 3 5" xfId="16445"/>
    <cellStyle name="Normal 2 2 3 4 4 3 5 2" xfId="18764"/>
    <cellStyle name="Normal 2 2 3 4 4 3 6" xfId="18758"/>
    <cellStyle name="Normal 2 2 3 4 4 3 7" xfId="35414"/>
    <cellStyle name="Normal 2 2 3 4 4 3 8" xfId="42530"/>
    <cellStyle name="Normal 2 2 3 4 4 3 9" xfId="49645"/>
    <cellStyle name="Normal 2 2 3 4 4 4" xfId="2994"/>
    <cellStyle name="Normal 2 2 3 4 4 4 2" xfId="10109"/>
    <cellStyle name="Normal 2 2 3 4 4 4 2 2" xfId="18766"/>
    <cellStyle name="Normal 2 2 3 4 4 4 3" xfId="18765"/>
    <cellStyle name="Normal 2 2 3 4 4 4 4" xfId="36194"/>
    <cellStyle name="Normal 2 2 3 4 4 4 5" xfId="43309"/>
    <cellStyle name="Normal 2 2 3 4 4 4 6" xfId="50424"/>
    <cellStyle name="Normal 2 2 3 4 4 4 7" xfId="57539"/>
    <cellStyle name="Normal 2 2 3 4 4 5" xfId="5365"/>
    <cellStyle name="Normal 2 2 3 4 4 5 2" xfId="12480"/>
    <cellStyle name="Normal 2 2 3 4 4 5 2 2" xfId="18768"/>
    <cellStyle name="Normal 2 2 3 4 4 5 3" xfId="18767"/>
    <cellStyle name="Normal 2 2 3 4 4 5 4" xfId="38565"/>
    <cellStyle name="Normal 2 2 3 4 4 5 5" xfId="45680"/>
    <cellStyle name="Normal 2 2 3 4 4 5 6" xfId="52795"/>
    <cellStyle name="Normal 2 2 3 4 4 5 7" xfId="59910"/>
    <cellStyle name="Normal 2 2 3 4 4 6" xfId="7742"/>
    <cellStyle name="Normal 2 2 3 4 4 6 2" xfId="18769"/>
    <cellStyle name="Normal 2 2 3 4 4 7" xfId="14857"/>
    <cellStyle name="Normal 2 2 3 4 4 7 2" xfId="18770"/>
    <cellStyle name="Normal 2 2 3 4 4 8" xfId="18750"/>
    <cellStyle name="Normal 2 2 3 4 4 9" xfId="33826"/>
    <cellStyle name="Normal 2 2 3 4 5" xfId="987"/>
    <cellStyle name="Normal 2 2 3 4 5 10" xfId="55533"/>
    <cellStyle name="Normal 2 2 3 4 5 2" xfId="3355"/>
    <cellStyle name="Normal 2 2 3 4 5 2 2" xfId="10470"/>
    <cellStyle name="Normal 2 2 3 4 5 2 2 2" xfId="18773"/>
    <cellStyle name="Normal 2 2 3 4 5 2 3" xfId="18772"/>
    <cellStyle name="Normal 2 2 3 4 5 2 4" xfId="36555"/>
    <cellStyle name="Normal 2 2 3 4 5 2 5" xfId="43670"/>
    <cellStyle name="Normal 2 2 3 4 5 2 6" xfId="50785"/>
    <cellStyle name="Normal 2 2 3 4 5 2 7" xfId="57900"/>
    <cellStyle name="Normal 2 2 3 4 5 3" xfId="5726"/>
    <cellStyle name="Normal 2 2 3 4 5 3 2" xfId="12841"/>
    <cellStyle name="Normal 2 2 3 4 5 3 2 2" xfId="18775"/>
    <cellStyle name="Normal 2 2 3 4 5 3 3" xfId="18774"/>
    <cellStyle name="Normal 2 2 3 4 5 3 4" xfId="38926"/>
    <cellStyle name="Normal 2 2 3 4 5 3 5" xfId="46041"/>
    <cellStyle name="Normal 2 2 3 4 5 3 6" xfId="53156"/>
    <cellStyle name="Normal 2 2 3 4 5 3 7" xfId="60271"/>
    <cellStyle name="Normal 2 2 3 4 5 4" xfId="8103"/>
    <cellStyle name="Normal 2 2 3 4 5 4 2" xfId="18776"/>
    <cellStyle name="Normal 2 2 3 4 5 5" xfId="15218"/>
    <cellStyle name="Normal 2 2 3 4 5 5 2" xfId="18777"/>
    <cellStyle name="Normal 2 2 3 4 5 6" xfId="18771"/>
    <cellStyle name="Normal 2 2 3 4 5 7" xfId="34187"/>
    <cellStyle name="Normal 2 2 3 4 5 8" xfId="41303"/>
    <cellStyle name="Normal 2 2 3 4 5 9" xfId="48418"/>
    <cellStyle name="Normal 2 2 3 4 6" xfId="1777"/>
    <cellStyle name="Normal 2 2 3 4 6 10" xfId="56322"/>
    <cellStyle name="Normal 2 2 3 4 6 2" xfId="4144"/>
    <cellStyle name="Normal 2 2 3 4 6 2 2" xfId="11259"/>
    <cellStyle name="Normal 2 2 3 4 6 2 2 2" xfId="18780"/>
    <cellStyle name="Normal 2 2 3 4 6 2 3" xfId="18779"/>
    <cellStyle name="Normal 2 2 3 4 6 2 4" xfId="37344"/>
    <cellStyle name="Normal 2 2 3 4 6 2 5" xfId="44459"/>
    <cellStyle name="Normal 2 2 3 4 6 2 6" xfId="51574"/>
    <cellStyle name="Normal 2 2 3 4 6 2 7" xfId="58689"/>
    <cellStyle name="Normal 2 2 3 4 6 3" xfId="6515"/>
    <cellStyle name="Normal 2 2 3 4 6 3 2" xfId="13630"/>
    <cellStyle name="Normal 2 2 3 4 6 3 2 2" xfId="18782"/>
    <cellStyle name="Normal 2 2 3 4 6 3 3" xfId="18781"/>
    <cellStyle name="Normal 2 2 3 4 6 3 4" xfId="39715"/>
    <cellStyle name="Normal 2 2 3 4 6 3 5" xfId="46830"/>
    <cellStyle name="Normal 2 2 3 4 6 3 6" xfId="53945"/>
    <cellStyle name="Normal 2 2 3 4 6 3 7" xfId="61060"/>
    <cellStyle name="Normal 2 2 3 4 6 4" xfId="8892"/>
    <cellStyle name="Normal 2 2 3 4 6 4 2" xfId="18783"/>
    <cellStyle name="Normal 2 2 3 4 6 5" xfId="16007"/>
    <cellStyle name="Normal 2 2 3 4 6 5 2" xfId="18784"/>
    <cellStyle name="Normal 2 2 3 4 6 6" xfId="18778"/>
    <cellStyle name="Normal 2 2 3 4 6 7" xfId="34976"/>
    <cellStyle name="Normal 2 2 3 4 6 8" xfId="42092"/>
    <cellStyle name="Normal 2 2 3 4 6 9" xfId="49207"/>
    <cellStyle name="Normal 2 2 3 4 7" xfId="2556"/>
    <cellStyle name="Normal 2 2 3 4 7 2" xfId="9671"/>
    <cellStyle name="Normal 2 2 3 4 7 2 2" xfId="18786"/>
    <cellStyle name="Normal 2 2 3 4 7 3" xfId="18785"/>
    <cellStyle name="Normal 2 2 3 4 7 4" xfId="35756"/>
    <cellStyle name="Normal 2 2 3 4 7 5" xfId="42871"/>
    <cellStyle name="Normal 2 2 3 4 7 6" xfId="49986"/>
    <cellStyle name="Normal 2 2 3 4 7 7" xfId="57101"/>
    <cellStyle name="Normal 2 2 3 4 8" xfId="4927"/>
    <cellStyle name="Normal 2 2 3 4 8 2" xfId="12042"/>
    <cellStyle name="Normal 2 2 3 4 8 2 2" xfId="18788"/>
    <cellStyle name="Normal 2 2 3 4 8 3" xfId="18787"/>
    <cellStyle name="Normal 2 2 3 4 8 4" xfId="38127"/>
    <cellStyle name="Normal 2 2 3 4 8 5" xfId="45242"/>
    <cellStyle name="Normal 2 2 3 4 8 6" xfId="52357"/>
    <cellStyle name="Normal 2 2 3 4 8 7" xfId="59472"/>
    <cellStyle name="Normal 2 2 3 4 9" xfId="7304"/>
    <cellStyle name="Normal 2 2 3 4 9 2" xfId="18789"/>
    <cellStyle name="Normal 2 2 3 5" xfId="115"/>
    <cellStyle name="Normal 2 2 3 5 10" xfId="14355"/>
    <cellStyle name="Normal 2 2 3 5 10 2" xfId="18791"/>
    <cellStyle name="Normal 2 2 3 5 11" xfId="18790"/>
    <cellStyle name="Normal 2 2 3 5 12" xfId="33324"/>
    <cellStyle name="Normal 2 2 3 5 13" xfId="40440"/>
    <cellStyle name="Normal 2 2 3 5 14" xfId="47555"/>
    <cellStyle name="Normal 2 2 3 5 15" xfId="54670"/>
    <cellStyle name="Normal 2 2 3 5 2" xfId="317"/>
    <cellStyle name="Normal 2 2 3 5 2 10" xfId="40635"/>
    <cellStyle name="Normal 2 2 3 5 2 11" xfId="47750"/>
    <cellStyle name="Normal 2 2 3 5 2 12" xfId="54865"/>
    <cellStyle name="Normal 2 2 3 5 2 2" xfId="1118"/>
    <cellStyle name="Normal 2 2 3 5 2 2 10" xfId="55664"/>
    <cellStyle name="Normal 2 2 3 5 2 2 2" xfId="3486"/>
    <cellStyle name="Normal 2 2 3 5 2 2 2 2" xfId="10601"/>
    <cellStyle name="Normal 2 2 3 5 2 2 2 2 2" xfId="18795"/>
    <cellStyle name="Normal 2 2 3 5 2 2 2 3" xfId="18794"/>
    <cellStyle name="Normal 2 2 3 5 2 2 2 4" xfId="36686"/>
    <cellStyle name="Normal 2 2 3 5 2 2 2 5" xfId="43801"/>
    <cellStyle name="Normal 2 2 3 5 2 2 2 6" xfId="50916"/>
    <cellStyle name="Normal 2 2 3 5 2 2 2 7" xfId="58031"/>
    <cellStyle name="Normal 2 2 3 5 2 2 3" xfId="5857"/>
    <cellStyle name="Normal 2 2 3 5 2 2 3 2" xfId="12972"/>
    <cellStyle name="Normal 2 2 3 5 2 2 3 2 2" xfId="18797"/>
    <cellStyle name="Normal 2 2 3 5 2 2 3 3" xfId="18796"/>
    <cellStyle name="Normal 2 2 3 5 2 2 3 4" xfId="39057"/>
    <cellStyle name="Normal 2 2 3 5 2 2 3 5" xfId="46172"/>
    <cellStyle name="Normal 2 2 3 5 2 2 3 6" xfId="53287"/>
    <cellStyle name="Normal 2 2 3 5 2 2 3 7" xfId="60402"/>
    <cellStyle name="Normal 2 2 3 5 2 2 4" xfId="8234"/>
    <cellStyle name="Normal 2 2 3 5 2 2 4 2" xfId="18798"/>
    <cellStyle name="Normal 2 2 3 5 2 2 5" xfId="15349"/>
    <cellStyle name="Normal 2 2 3 5 2 2 5 2" xfId="18799"/>
    <cellStyle name="Normal 2 2 3 5 2 2 6" xfId="18793"/>
    <cellStyle name="Normal 2 2 3 5 2 2 7" xfId="34318"/>
    <cellStyle name="Normal 2 2 3 5 2 2 8" xfId="41434"/>
    <cellStyle name="Normal 2 2 3 5 2 2 9" xfId="48549"/>
    <cellStyle name="Normal 2 2 3 5 2 3" xfId="1908"/>
    <cellStyle name="Normal 2 2 3 5 2 3 10" xfId="56453"/>
    <cellStyle name="Normal 2 2 3 5 2 3 2" xfId="4275"/>
    <cellStyle name="Normal 2 2 3 5 2 3 2 2" xfId="11390"/>
    <cellStyle name="Normal 2 2 3 5 2 3 2 2 2" xfId="18802"/>
    <cellStyle name="Normal 2 2 3 5 2 3 2 3" xfId="18801"/>
    <cellStyle name="Normal 2 2 3 5 2 3 2 4" xfId="37475"/>
    <cellStyle name="Normal 2 2 3 5 2 3 2 5" xfId="44590"/>
    <cellStyle name="Normal 2 2 3 5 2 3 2 6" xfId="51705"/>
    <cellStyle name="Normal 2 2 3 5 2 3 2 7" xfId="58820"/>
    <cellStyle name="Normal 2 2 3 5 2 3 3" xfId="6646"/>
    <cellStyle name="Normal 2 2 3 5 2 3 3 2" xfId="13761"/>
    <cellStyle name="Normal 2 2 3 5 2 3 3 2 2" xfId="18804"/>
    <cellStyle name="Normal 2 2 3 5 2 3 3 3" xfId="18803"/>
    <cellStyle name="Normal 2 2 3 5 2 3 3 4" xfId="39846"/>
    <cellStyle name="Normal 2 2 3 5 2 3 3 5" xfId="46961"/>
    <cellStyle name="Normal 2 2 3 5 2 3 3 6" xfId="54076"/>
    <cellStyle name="Normal 2 2 3 5 2 3 3 7" xfId="61191"/>
    <cellStyle name="Normal 2 2 3 5 2 3 4" xfId="9023"/>
    <cellStyle name="Normal 2 2 3 5 2 3 4 2" xfId="18805"/>
    <cellStyle name="Normal 2 2 3 5 2 3 5" xfId="16138"/>
    <cellStyle name="Normal 2 2 3 5 2 3 5 2" xfId="18806"/>
    <cellStyle name="Normal 2 2 3 5 2 3 6" xfId="18800"/>
    <cellStyle name="Normal 2 2 3 5 2 3 7" xfId="35107"/>
    <cellStyle name="Normal 2 2 3 5 2 3 8" xfId="42223"/>
    <cellStyle name="Normal 2 2 3 5 2 3 9" xfId="49338"/>
    <cellStyle name="Normal 2 2 3 5 2 4" xfId="2687"/>
    <cellStyle name="Normal 2 2 3 5 2 4 2" xfId="9802"/>
    <cellStyle name="Normal 2 2 3 5 2 4 2 2" xfId="18808"/>
    <cellStyle name="Normal 2 2 3 5 2 4 3" xfId="18807"/>
    <cellStyle name="Normal 2 2 3 5 2 4 4" xfId="35887"/>
    <cellStyle name="Normal 2 2 3 5 2 4 5" xfId="43002"/>
    <cellStyle name="Normal 2 2 3 5 2 4 6" xfId="50117"/>
    <cellStyle name="Normal 2 2 3 5 2 4 7" xfId="57232"/>
    <cellStyle name="Normal 2 2 3 5 2 5" xfId="5058"/>
    <cellStyle name="Normal 2 2 3 5 2 5 2" xfId="12173"/>
    <cellStyle name="Normal 2 2 3 5 2 5 2 2" xfId="18810"/>
    <cellStyle name="Normal 2 2 3 5 2 5 3" xfId="18809"/>
    <cellStyle name="Normal 2 2 3 5 2 5 4" xfId="38258"/>
    <cellStyle name="Normal 2 2 3 5 2 5 5" xfId="45373"/>
    <cellStyle name="Normal 2 2 3 5 2 5 6" xfId="52488"/>
    <cellStyle name="Normal 2 2 3 5 2 5 7" xfId="59603"/>
    <cellStyle name="Normal 2 2 3 5 2 6" xfId="7435"/>
    <cellStyle name="Normal 2 2 3 5 2 6 2" xfId="18811"/>
    <cellStyle name="Normal 2 2 3 5 2 7" xfId="14550"/>
    <cellStyle name="Normal 2 2 3 5 2 7 2" xfId="18812"/>
    <cellStyle name="Normal 2 2 3 5 2 8" xfId="18792"/>
    <cellStyle name="Normal 2 2 3 5 2 9" xfId="33519"/>
    <cellStyle name="Normal 2 2 3 5 3" xfId="512"/>
    <cellStyle name="Normal 2 2 3 5 3 10" xfId="40830"/>
    <cellStyle name="Normal 2 2 3 5 3 11" xfId="47945"/>
    <cellStyle name="Normal 2 2 3 5 3 12" xfId="55060"/>
    <cellStyle name="Normal 2 2 3 5 3 2" xfId="1313"/>
    <cellStyle name="Normal 2 2 3 5 3 2 10" xfId="55859"/>
    <cellStyle name="Normal 2 2 3 5 3 2 2" xfId="3681"/>
    <cellStyle name="Normal 2 2 3 5 3 2 2 2" xfId="10796"/>
    <cellStyle name="Normal 2 2 3 5 3 2 2 2 2" xfId="18816"/>
    <cellStyle name="Normal 2 2 3 5 3 2 2 3" xfId="18815"/>
    <cellStyle name="Normal 2 2 3 5 3 2 2 4" xfId="36881"/>
    <cellStyle name="Normal 2 2 3 5 3 2 2 5" xfId="43996"/>
    <cellStyle name="Normal 2 2 3 5 3 2 2 6" xfId="51111"/>
    <cellStyle name="Normal 2 2 3 5 3 2 2 7" xfId="58226"/>
    <cellStyle name="Normal 2 2 3 5 3 2 3" xfId="6052"/>
    <cellStyle name="Normal 2 2 3 5 3 2 3 2" xfId="13167"/>
    <cellStyle name="Normal 2 2 3 5 3 2 3 2 2" xfId="18818"/>
    <cellStyle name="Normal 2 2 3 5 3 2 3 3" xfId="18817"/>
    <cellStyle name="Normal 2 2 3 5 3 2 3 4" xfId="39252"/>
    <cellStyle name="Normal 2 2 3 5 3 2 3 5" xfId="46367"/>
    <cellStyle name="Normal 2 2 3 5 3 2 3 6" xfId="53482"/>
    <cellStyle name="Normal 2 2 3 5 3 2 3 7" xfId="60597"/>
    <cellStyle name="Normal 2 2 3 5 3 2 4" xfId="8429"/>
    <cellStyle name="Normal 2 2 3 5 3 2 4 2" xfId="18819"/>
    <cellStyle name="Normal 2 2 3 5 3 2 5" xfId="15544"/>
    <cellStyle name="Normal 2 2 3 5 3 2 5 2" xfId="18820"/>
    <cellStyle name="Normal 2 2 3 5 3 2 6" xfId="18814"/>
    <cellStyle name="Normal 2 2 3 5 3 2 7" xfId="34513"/>
    <cellStyle name="Normal 2 2 3 5 3 2 8" xfId="41629"/>
    <cellStyle name="Normal 2 2 3 5 3 2 9" xfId="48744"/>
    <cellStyle name="Normal 2 2 3 5 3 3" xfId="2103"/>
    <cellStyle name="Normal 2 2 3 5 3 3 10" xfId="56648"/>
    <cellStyle name="Normal 2 2 3 5 3 3 2" xfId="4470"/>
    <cellStyle name="Normal 2 2 3 5 3 3 2 2" xfId="11585"/>
    <cellStyle name="Normal 2 2 3 5 3 3 2 2 2" xfId="18823"/>
    <cellStyle name="Normal 2 2 3 5 3 3 2 3" xfId="18822"/>
    <cellStyle name="Normal 2 2 3 5 3 3 2 4" xfId="37670"/>
    <cellStyle name="Normal 2 2 3 5 3 3 2 5" xfId="44785"/>
    <cellStyle name="Normal 2 2 3 5 3 3 2 6" xfId="51900"/>
    <cellStyle name="Normal 2 2 3 5 3 3 2 7" xfId="59015"/>
    <cellStyle name="Normal 2 2 3 5 3 3 3" xfId="6841"/>
    <cellStyle name="Normal 2 2 3 5 3 3 3 2" xfId="13956"/>
    <cellStyle name="Normal 2 2 3 5 3 3 3 2 2" xfId="18825"/>
    <cellStyle name="Normal 2 2 3 5 3 3 3 3" xfId="18824"/>
    <cellStyle name="Normal 2 2 3 5 3 3 3 4" xfId="40041"/>
    <cellStyle name="Normal 2 2 3 5 3 3 3 5" xfId="47156"/>
    <cellStyle name="Normal 2 2 3 5 3 3 3 6" xfId="54271"/>
    <cellStyle name="Normal 2 2 3 5 3 3 3 7" xfId="61386"/>
    <cellStyle name="Normal 2 2 3 5 3 3 4" xfId="9218"/>
    <cellStyle name="Normal 2 2 3 5 3 3 4 2" xfId="18826"/>
    <cellStyle name="Normal 2 2 3 5 3 3 5" xfId="16333"/>
    <cellStyle name="Normal 2 2 3 5 3 3 5 2" xfId="18827"/>
    <cellStyle name="Normal 2 2 3 5 3 3 6" xfId="18821"/>
    <cellStyle name="Normal 2 2 3 5 3 3 7" xfId="35302"/>
    <cellStyle name="Normal 2 2 3 5 3 3 8" xfId="42418"/>
    <cellStyle name="Normal 2 2 3 5 3 3 9" xfId="49533"/>
    <cellStyle name="Normal 2 2 3 5 3 4" xfId="2882"/>
    <cellStyle name="Normal 2 2 3 5 3 4 2" xfId="9997"/>
    <cellStyle name="Normal 2 2 3 5 3 4 2 2" xfId="18829"/>
    <cellStyle name="Normal 2 2 3 5 3 4 3" xfId="18828"/>
    <cellStyle name="Normal 2 2 3 5 3 4 4" xfId="36082"/>
    <cellStyle name="Normal 2 2 3 5 3 4 5" xfId="43197"/>
    <cellStyle name="Normal 2 2 3 5 3 4 6" xfId="50312"/>
    <cellStyle name="Normal 2 2 3 5 3 4 7" xfId="57427"/>
    <cellStyle name="Normal 2 2 3 5 3 5" xfId="5253"/>
    <cellStyle name="Normal 2 2 3 5 3 5 2" xfId="12368"/>
    <cellStyle name="Normal 2 2 3 5 3 5 2 2" xfId="18831"/>
    <cellStyle name="Normal 2 2 3 5 3 5 3" xfId="18830"/>
    <cellStyle name="Normal 2 2 3 5 3 5 4" xfId="38453"/>
    <cellStyle name="Normal 2 2 3 5 3 5 5" xfId="45568"/>
    <cellStyle name="Normal 2 2 3 5 3 5 6" xfId="52683"/>
    <cellStyle name="Normal 2 2 3 5 3 5 7" xfId="59798"/>
    <cellStyle name="Normal 2 2 3 5 3 6" xfId="7630"/>
    <cellStyle name="Normal 2 2 3 5 3 6 2" xfId="18832"/>
    <cellStyle name="Normal 2 2 3 5 3 7" xfId="14745"/>
    <cellStyle name="Normal 2 2 3 5 3 7 2" xfId="18833"/>
    <cellStyle name="Normal 2 2 3 5 3 8" xfId="18813"/>
    <cellStyle name="Normal 2 2 3 5 3 9" xfId="33714"/>
    <cellStyle name="Normal 2 2 3 5 4" xfId="625"/>
    <cellStyle name="Normal 2 2 3 5 4 10" xfId="40943"/>
    <cellStyle name="Normal 2 2 3 5 4 11" xfId="48058"/>
    <cellStyle name="Normal 2 2 3 5 4 12" xfId="55173"/>
    <cellStyle name="Normal 2 2 3 5 4 2" xfId="1426"/>
    <cellStyle name="Normal 2 2 3 5 4 2 10" xfId="55972"/>
    <cellStyle name="Normal 2 2 3 5 4 2 2" xfId="3794"/>
    <cellStyle name="Normal 2 2 3 5 4 2 2 2" xfId="10909"/>
    <cellStyle name="Normal 2 2 3 5 4 2 2 2 2" xfId="18837"/>
    <cellStyle name="Normal 2 2 3 5 4 2 2 3" xfId="18836"/>
    <cellStyle name="Normal 2 2 3 5 4 2 2 4" xfId="36994"/>
    <cellStyle name="Normal 2 2 3 5 4 2 2 5" xfId="44109"/>
    <cellStyle name="Normal 2 2 3 5 4 2 2 6" xfId="51224"/>
    <cellStyle name="Normal 2 2 3 5 4 2 2 7" xfId="58339"/>
    <cellStyle name="Normal 2 2 3 5 4 2 3" xfId="6165"/>
    <cellStyle name="Normal 2 2 3 5 4 2 3 2" xfId="13280"/>
    <cellStyle name="Normal 2 2 3 5 4 2 3 2 2" xfId="18839"/>
    <cellStyle name="Normal 2 2 3 5 4 2 3 3" xfId="18838"/>
    <cellStyle name="Normal 2 2 3 5 4 2 3 4" xfId="39365"/>
    <cellStyle name="Normal 2 2 3 5 4 2 3 5" xfId="46480"/>
    <cellStyle name="Normal 2 2 3 5 4 2 3 6" xfId="53595"/>
    <cellStyle name="Normal 2 2 3 5 4 2 3 7" xfId="60710"/>
    <cellStyle name="Normal 2 2 3 5 4 2 4" xfId="8542"/>
    <cellStyle name="Normal 2 2 3 5 4 2 4 2" xfId="18840"/>
    <cellStyle name="Normal 2 2 3 5 4 2 5" xfId="15657"/>
    <cellStyle name="Normal 2 2 3 5 4 2 5 2" xfId="18841"/>
    <cellStyle name="Normal 2 2 3 5 4 2 6" xfId="18835"/>
    <cellStyle name="Normal 2 2 3 5 4 2 7" xfId="34626"/>
    <cellStyle name="Normal 2 2 3 5 4 2 8" xfId="41742"/>
    <cellStyle name="Normal 2 2 3 5 4 2 9" xfId="48857"/>
    <cellStyle name="Normal 2 2 3 5 4 3" xfId="2216"/>
    <cellStyle name="Normal 2 2 3 5 4 3 10" xfId="56761"/>
    <cellStyle name="Normal 2 2 3 5 4 3 2" xfId="4583"/>
    <cellStyle name="Normal 2 2 3 5 4 3 2 2" xfId="11698"/>
    <cellStyle name="Normal 2 2 3 5 4 3 2 2 2" xfId="18844"/>
    <cellStyle name="Normal 2 2 3 5 4 3 2 3" xfId="18843"/>
    <cellStyle name="Normal 2 2 3 5 4 3 2 4" xfId="37783"/>
    <cellStyle name="Normal 2 2 3 5 4 3 2 5" xfId="44898"/>
    <cellStyle name="Normal 2 2 3 5 4 3 2 6" xfId="52013"/>
    <cellStyle name="Normal 2 2 3 5 4 3 2 7" xfId="59128"/>
    <cellStyle name="Normal 2 2 3 5 4 3 3" xfId="6954"/>
    <cellStyle name="Normal 2 2 3 5 4 3 3 2" xfId="14069"/>
    <cellStyle name="Normal 2 2 3 5 4 3 3 2 2" xfId="18846"/>
    <cellStyle name="Normal 2 2 3 5 4 3 3 3" xfId="18845"/>
    <cellStyle name="Normal 2 2 3 5 4 3 3 4" xfId="40154"/>
    <cellStyle name="Normal 2 2 3 5 4 3 3 5" xfId="47269"/>
    <cellStyle name="Normal 2 2 3 5 4 3 3 6" xfId="54384"/>
    <cellStyle name="Normal 2 2 3 5 4 3 3 7" xfId="61499"/>
    <cellStyle name="Normal 2 2 3 5 4 3 4" xfId="9331"/>
    <cellStyle name="Normal 2 2 3 5 4 3 4 2" xfId="18847"/>
    <cellStyle name="Normal 2 2 3 5 4 3 5" xfId="16446"/>
    <cellStyle name="Normal 2 2 3 5 4 3 5 2" xfId="18848"/>
    <cellStyle name="Normal 2 2 3 5 4 3 6" xfId="18842"/>
    <cellStyle name="Normal 2 2 3 5 4 3 7" xfId="35415"/>
    <cellStyle name="Normal 2 2 3 5 4 3 8" xfId="42531"/>
    <cellStyle name="Normal 2 2 3 5 4 3 9" xfId="49646"/>
    <cellStyle name="Normal 2 2 3 5 4 4" xfId="2995"/>
    <cellStyle name="Normal 2 2 3 5 4 4 2" xfId="10110"/>
    <cellStyle name="Normal 2 2 3 5 4 4 2 2" xfId="18850"/>
    <cellStyle name="Normal 2 2 3 5 4 4 3" xfId="18849"/>
    <cellStyle name="Normal 2 2 3 5 4 4 4" xfId="36195"/>
    <cellStyle name="Normal 2 2 3 5 4 4 5" xfId="43310"/>
    <cellStyle name="Normal 2 2 3 5 4 4 6" xfId="50425"/>
    <cellStyle name="Normal 2 2 3 5 4 4 7" xfId="57540"/>
    <cellStyle name="Normal 2 2 3 5 4 5" xfId="5366"/>
    <cellStyle name="Normal 2 2 3 5 4 5 2" xfId="12481"/>
    <cellStyle name="Normal 2 2 3 5 4 5 2 2" xfId="18852"/>
    <cellStyle name="Normal 2 2 3 5 4 5 3" xfId="18851"/>
    <cellStyle name="Normal 2 2 3 5 4 5 4" xfId="38566"/>
    <cellStyle name="Normal 2 2 3 5 4 5 5" xfId="45681"/>
    <cellStyle name="Normal 2 2 3 5 4 5 6" xfId="52796"/>
    <cellStyle name="Normal 2 2 3 5 4 5 7" xfId="59911"/>
    <cellStyle name="Normal 2 2 3 5 4 6" xfId="7743"/>
    <cellStyle name="Normal 2 2 3 5 4 6 2" xfId="18853"/>
    <cellStyle name="Normal 2 2 3 5 4 7" xfId="14858"/>
    <cellStyle name="Normal 2 2 3 5 4 7 2" xfId="18854"/>
    <cellStyle name="Normal 2 2 3 5 4 8" xfId="18834"/>
    <cellStyle name="Normal 2 2 3 5 4 9" xfId="33827"/>
    <cellStyle name="Normal 2 2 3 5 5" xfId="923"/>
    <cellStyle name="Normal 2 2 3 5 5 10" xfId="55469"/>
    <cellStyle name="Normal 2 2 3 5 5 2" xfId="3291"/>
    <cellStyle name="Normal 2 2 3 5 5 2 2" xfId="10406"/>
    <cellStyle name="Normal 2 2 3 5 5 2 2 2" xfId="18857"/>
    <cellStyle name="Normal 2 2 3 5 5 2 3" xfId="18856"/>
    <cellStyle name="Normal 2 2 3 5 5 2 4" xfId="36491"/>
    <cellStyle name="Normal 2 2 3 5 5 2 5" xfId="43606"/>
    <cellStyle name="Normal 2 2 3 5 5 2 6" xfId="50721"/>
    <cellStyle name="Normal 2 2 3 5 5 2 7" xfId="57836"/>
    <cellStyle name="Normal 2 2 3 5 5 3" xfId="5662"/>
    <cellStyle name="Normal 2 2 3 5 5 3 2" xfId="12777"/>
    <cellStyle name="Normal 2 2 3 5 5 3 2 2" xfId="18859"/>
    <cellStyle name="Normal 2 2 3 5 5 3 3" xfId="18858"/>
    <cellStyle name="Normal 2 2 3 5 5 3 4" xfId="38862"/>
    <cellStyle name="Normal 2 2 3 5 5 3 5" xfId="45977"/>
    <cellStyle name="Normal 2 2 3 5 5 3 6" xfId="53092"/>
    <cellStyle name="Normal 2 2 3 5 5 3 7" xfId="60207"/>
    <cellStyle name="Normal 2 2 3 5 5 4" xfId="8039"/>
    <cellStyle name="Normal 2 2 3 5 5 4 2" xfId="18860"/>
    <cellStyle name="Normal 2 2 3 5 5 5" xfId="15154"/>
    <cellStyle name="Normal 2 2 3 5 5 5 2" xfId="18861"/>
    <cellStyle name="Normal 2 2 3 5 5 6" xfId="18855"/>
    <cellStyle name="Normal 2 2 3 5 5 7" xfId="34123"/>
    <cellStyle name="Normal 2 2 3 5 5 8" xfId="41239"/>
    <cellStyle name="Normal 2 2 3 5 5 9" xfId="48354"/>
    <cellStyle name="Normal 2 2 3 5 6" xfId="1713"/>
    <cellStyle name="Normal 2 2 3 5 6 10" xfId="56258"/>
    <cellStyle name="Normal 2 2 3 5 6 2" xfId="4080"/>
    <cellStyle name="Normal 2 2 3 5 6 2 2" xfId="11195"/>
    <cellStyle name="Normal 2 2 3 5 6 2 2 2" xfId="18864"/>
    <cellStyle name="Normal 2 2 3 5 6 2 3" xfId="18863"/>
    <cellStyle name="Normal 2 2 3 5 6 2 4" xfId="37280"/>
    <cellStyle name="Normal 2 2 3 5 6 2 5" xfId="44395"/>
    <cellStyle name="Normal 2 2 3 5 6 2 6" xfId="51510"/>
    <cellStyle name="Normal 2 2 3 5 6 2 7" xfId="58625"/>
    <cellStyle name="Normal 2 2 3 5 6 3" xfId="6451"/>
    <cellStyle name="Normal 2 2 3 5 6 3 2" xfId="13566"/>
    <cellStyle name="Normal 2 2 3 5 6 3 2 2" xfId="18866"/>
    <cellStyle name="Normal 2 2 3 5 6 3 3" xfId="18865"/>
    <cellStyle name="Normal 2 2 3 5 6 3 4" xfId="39651"/>
    <cellStyle name="Normal 2 2 3 5 6 3 5" xfId="46766"/>
    <cellStyle name="Normal 2 2 3 5 6 3 6" xfId="53881"/>
    <cellStyle name="Normal 2 2 3 5 6 3 7" xfId="60996"/>
    <cellStyle name="Normal 2 2 3 5 6 4" xfId="8828"/>
    <cellStyle name="Normal 2 2 3 5 6 4 2" xfId="18867"/>
    <cellStyle name="Normal 2 2 3 5 6 5" xfId="15943"/>
    <cellStyle name="Normal 2 2 3 5 6 5 2" xfId="18868"/>
    <cellStyle name="Normal 2 2 3 5 6 6" xfId="18862"/>
    <cellStyle name="Normal 2 2 3 5 6 7" xfId="34912"/>
    <cellStyle name="Normal 2 2 3 5 6 8" xfId="42028"/>
    <cellStyle name="Normal 2 2 3 5 6 9" xfId="49143"/>
    <cellStyle name="Normal 2 2 3 5 7" xfId="2492"/>
    <cellStyle name="Normal 2 2 3 5 7 2" xfId="9607"/>
    <cellStyle name="Normal 2 2 3 5 7 2 2" xfId="18870"/>
    <cellStyle name="Normal 2 2 3 5 7 3" xfId="18869"/>
    <cellStyle name="Normal 2 2 3 5 7 4" xfId="35692"/>
    <cellStyle name="Normal 2 2 3 5 7 5" xfId="42807"/>
    <cellStyle name="Normal 2 2 3 5 7 6" xfId="49922"/>
    <cellStyle name="Normal 2 2 3 5 7 7" xfId="57037"/>
    <cellStyle name="Normal 2 2 3 5 8" xfId="4863"/>
    <cellStyle name="Normal 2 2 3 5 8 2" xfId="11978"/>
    <cellStyle name="Normal 2 2 3 5 8 2 2" xfId="18872"/>
    <cellStyle name="Normal 2 2 3 5 8 3" xfId="18871"/>
    <cellStyle name="Normal 2 2 3 5 8 4" xfId="38063"/>
    <cellStyle name="Normal 2 2 3 5 8 5" xfId="45178"/>
    <cellStyle name="Normal 2 2 3 5 8 6" xfId="52293"/>
    <cellStyle name="Normal 2 2 3 5 8 7" xfId="59408"/>
    <cellStyle name="Normal 2 2 3 5 9" xfId="7240"/>
    <cellStyle name="Normal 2 2 3 5 9 2" xfId="18873"/>
    <cellStyle name="Normal 2 2 3 6" xfId="223"/>
    <cellStyle name="Normal 2 2 3 6 10" xfId="40541"/>
    <cellStyle name="Normal 2 2 3 6 11" xfId="47656"/>
    <cellStyle name="Normal 2 2 3 6 12" xfId="54771"/>
    <cellStyle name="Normal 2 2 3 6 2" xfId="1024"/>
    <cellStyle name="Normal 2 2 3 6 2 10" xfId="55570"/>
    <cellStyle name="Normal 2 2 3 6 2 2" xfId="3392"/>
    <cellStyle name="Normal 2 2 3 6 2 2 2" xfId="10507"/>
    <cellStyle name="Normal 2 2 3 6 2 2 2 2" xfId="18877"/>
    <cellStyle name="Normal 2 2 3 6 2 2 3" xfId="18876"/>
    <cellStyle name="Normal 2 2 3 6 2 2 4" xfId="36592"/>
    <cellStyle name="Normal 2 2 3 6 2 2 5" xfId="43707"/>
    <cellStyle name="Normal 2 2 3 6 2 2 6" xfId="50822"/>
    <cellStyle name="Normal 2 2 3 6 2 2 7" xfId="57937"/>
    <cellStyle name="Normal 2 2 3 6 2 3" xfId="5763"/>
    <cellStyle name="Normal 2 2 3 6 2 3 2" xfId="12878"/>
    <cellStyle name="Normal 2 2 3 6 2 3 2 2" xfId="18879"/>
    <cellStyle name="Normal 2 2 3 6 2 3 3" xfId="18878"/>
    <cellStyle name="Normal 2 2 3 6 2 3 4" xfId="38963"/>
    <cellStyle name="Normal 2 2 3 6 2 3 5" xfId="46078"/>
    <cellStyle name="Normal 2 2 3 6 2 3 6" xfId="53193"/>
    <cellStyle name="Normal 2 2 3 6 2 3 7" xfId="60308"/>
    <cellStyle name="Normal 2 2 3 6 2 4" xfId="8140"/>
    <cellStyle name="Normal 2 2 3 6 2 4 2" xfId="18880"/>
    <cellStyle name="Normal 2 2 3 6 2 5" xfId="15255"/>
    <cellStyle name="Normal 2 2 3 6 2 5 2" xfId="18881"/>
    <cellStyle name="Normal 2 2 3 6 2 6" xfId="18875"/>
    <cellStyle name="Normal 2 2 3 6 2 7" xfId="34224"/>
    <cellStyle name="Normal 2 2 3 6 2 8" xfId="41340"/>
    <cellStyle name="Normal 2 2 3 6 2 9" xfId="48455"/>
    <cellStyle name="Normal 2 2 3 6 3" xfId="1814"/>
    <cellStyle name="Normal 2 2 3 6 3 10" xfId="56359"/>
    <cellStyle name="Normal 2 2 3 6 3 2" xfId="4181"/>
    <cellStyle name="Normal 2 2 3 6 3 2 2" xfId="11296"/>
    <cellStyle name="Normal 2 2 3 6 3 2 2 2" xfId="18884"/>
    <cellStyle name="Normal 2 2 3 6 3 2 3" xfId="18883"/>
    <cellStyle name="Normal 2 2 3 6 3 2 4" xfId="37381"/>
    <cellStyle name="Normal 2 2 3 6 3 2 5" xfId="44496"/>
    <cellStyle name="Normal 2 2 3 6 3 2 6" xfId="51611"/>
    <cellStyle name="Normal 2 2 3 6 3 2 7" xfId="58726"/>
    <cellStyle name="Normal 2 2 3 6 3 3" xfId="6552"/>
    <cellStyle name="Normal 2 2 3 6 3 3 2" xfId="13667"/>
    <cellStyle name="Normal 2 2 3 6 3 3 2 2" xfId="18886"/>
    <cellStyle name="Normal 2 2 3 6 3 3 3" xfId="18885"/>
    <cellStyle name="Normal 2 2 3 6 3 3 4" xfId="39752"/>
    <cellStyle name="Normal 2 2 3 6 3 3 5" xfId="46867"/>
    <cellStyle name="Normal 2 2 3 6 3 3 6" xfId="53982"/>
    <cellStyle name="Normal 2 2 3 6 3 3 7" xfId="61097"/>
    <cellStyle name="Normal 2 2 3 6 3 4" xfId="8929"/>
    <cellStyle name="Normal 2 2 3 6 3 4 2" xfId="18887"/>
    <cellStyle name="Normal 2 2 3 6 3 5" xfId="16044"/>
    <cellStyle name="Normal 2 2 3 6 3 5 2" xfId="18888"/>
    <cellStyle name="Normal 2 2 3 6 3 6" xfId="18882"/>
    <cellStyle name="Normal 2 2 3 6 3 7" xfId="35013"/>
    <cellStyle name="Normal 2 2 3 6 3 8" xfId="42129"/>
    <cellStyle name="Normal 2 2 3 6 3 9" xfId="49244"/>
    <cellStyle name="Normal 2 2 3 6 4" xfId="2593"/>
    <cellStyle name="Normal 2 2 3 6 4 2" xfId="9708"/>
    <cellStyle name="Normal 2 2 3 6 4 2 2" xfId="18890"/>
    <cellStyle name="Normal 2 2 3 6 4 3" xfId="18889"/>
    <cellStyle name="Normal 2 2 3 6 4 4" xfId="35793"/>
    <cellStyle name="Normal 2 2 3 6 4 5" xfId="42908"/>
    <cellStyle name="Normal 2 2 3 6 4 6" xfId="50023"/>
    <cellStyle name="Normal 2 2 3 6 4 7" xfId="57138"/>
    <cellStyle name="Normal 2 2 3 6 5" xfId="4964"/>
    <cellStyle name="Normal 2 2 3 6 5 2" xfId="12079"/>
    <cellStyle name="Normal 2 2 3 6 5 2 2" xfId="18892"/>
    <cellStyle name="Normal 2 2 3 6 5 3" xfId="18891"/>
    <cellStyle name="Normal 2 2 3 6 5 4" xfId="38164"/>
    <cellStyle name="Normal 2 2 3 6 5 5" xfId="45279"/>
    <cellStyle name="Normal 2 2 3 6 5 6" xfId="52394"/>
    <cellStyle name="Normal 2 2 3 6 5 7" xfId="59509"/>
    <cellStyle name="Normal 2 2 3 6 6" xfId="7341"/>
    <cellStyle name="Normal 2 2 3 6 6 2" xfId="18893"/>
    <cellStyle name="Normal 2 2 3 6 7" xfId="14456"/>
    <cellStyle name="Normal 2 2 3 6 7 2" xfId="18894"/>
    <cellStyle name="Normal 2 2 3 6 8" xfId="18874"/>
    <cellStyle name="Normal 2 2 3 6 9" xfId="33425"/>
    <cellStyle name="Normal 2 2 3 7" xfId="418"/>
    <cellStyle name="Normal 2 2 3 7 10" xfId="40736"/>
    <cellStyle name="Normal 2 2 3 7 11" xfId="47851"/>
    <cellStyle name="Normal 2 2 3 7 12" xfId="54966"/>
    <cellStyle name="Normal 2 2 3 7 2" xfId="1219"/>
    <cellStyle name="Normal 2 2 3 7 2 10" xfId="55765"/>
    <cellStyle name="Normal 2 2 3 7 2 2" xfId="3587"/>
    <cellStyle name="Normal 2 2 3 7 2 2 2" xfId="10702"/>
    <cellStyle name="Normal 2 2 3 7 2 2 2 2" xfId="18898"/>
    <cellStyle name="Normal 2 2 3 7 2 2 3" xfId="18897"/>
    <cellStyle name="Normal 2 2 3 7 2 2 4" xfId="36787"/>
    <cellStyle name="Normal 2 2 3 7 2 2 5" xfId="43902"/>
    <cellStyle name="Normal 2 2 3 7 2 2 6" xfId="51017"/>
    <cellStyle name="Normal 2 2 3 7 2 2 7" xfId="58132"/>
    <cellStyle name="Normal 2 2 3 7 2 3" xfId="5958"/>
    <cellStyle name="Normal 2 2 3 7 2 3 2" xfId="13073"/>
    <cellStyle name="Normal 2 2 3 7 2 3 2 2" xfId="18900"/>
    <cellStyle name="Normal 2 2 3 7 2 3 3" xfId="18899"/>
    <cellStyle name="Normal 2 2 3 7 2 3 4" xfId="39158"/>
    <cellStyle name="Normal 2 2 3 7 2 3 5" xfId="46273"/>
    <cellStyle name="Normal 2 2 3 7 2 3 6" xfId="53388"/>
    <cellStyle name="Normal 2 2 3 7 2 3 7" xfId="60503"/>
    <cellStyle name="Normal 2 2 3 7 2 4" xfId="8335"/>
    <cellStyle name="Normal 2 2 3 7 2 4 2" xfId="18901"/>
    <cellStyle name="Normal 2 2 3 7 2 5" xfId="15450"/>
    <cellStyle name="Normal 2 2 3 7 2 5 2" xfId="18902"/>
    <cellStyle name="Normal 2 2 3 7 2 6" xfId="18896"/>
    <cellStyle name="Normal 2 2 3 7 2 7" xfId="34419"/>
    <cellStyle name="Normal 2 2 3 7 2 8" xfId="41535"/>
    <cellStyle name="Normal 2 2 3 7 2 9" xfId="48650"/>
    <cellStyle name="Normal 2 2 3 7 3" xfId="2009"/>
    <cellStyle name="Normal 2 2 3 7 3 10" xfId="56554"/>
    <cellStyle name="Normal 2 2 3 7 3 2" xfId="4376"/>
    <cellStyle name="Normal 2 2 3 7 3 2 2" xfId="11491"/>
    <cellStyle name="Normal 2 2 3 7 3 2 2 2" xfId="18905"/>
    <cellStyle name="Normal 2 2 3 7 3 2 3" xfId="18904"/>
    <cellStyle name="Normal 2 2 3 7 3 2 4" xfId="37576"/>
    <cellStyle name="Normal 2 2 3 7 3 2 5" xfId="44691"/>
    <cellStyle name="Normal 2 2 3 7 3 2 6" xfId="51806"/>
    <cellStyle name="Normal 2 2 3 7 3 2 7" xfId="58921"/>
    <cellStyle name="Normal 2 2 3 7 3 3" xfId="6747"/>
    <cellStyle name="Normal 2 2 3 7 3 3 2" xfId="13862"/>
    <cellStyle name="Normal 2 2 3 7 3 3 2 2" xfId="18907"/>
    <cellStyle name="Normal 2 2 3 7 3 3 3" xfId="18906"/>
    <cellStyle name="Normal 2 2 3 7 3 3 4" xfId="39947"/>
    <cellStyle name="Normal 2 2 3 7 3 3 5" xfId="47062"/>
    <cellStyle name="Normal 2 2 3 7 3 3 6" xfId="54177"/>
    <cellStyle name="Normal 2 2 3 7 3 3 7" xfId="61292"/>
    <cellStyle name="Normal 2 2 3 7 3 4" xfId="9124"/>
    <cellStyle name="Normal 2 2 3 7 3 4 2" xfId="18908"/>
    <cellStyle name="Normal 2 2 3 7 3 5" xfId="16239"/>
    <cellStyle name="Normal 2 2 3 7 3 5 2" xfId="18909"/>
    <cellStyle name="Normal 2 2 3 7 3 6" xfId="18903"/>
    <cellStyle name="Normal 2 2 3 7 3 7" xfId="35208"/>
    <cellStyle name="Normal 2 2 3 7 3 8" xfId="42324"/>
    <cellStyle name="Normal 2 2 3 7 3 9" xfId="49439"/>
    <cellStyle name="Normal 2 2 3 7 4" xfId="2788"/>
    <cellStyle name="Normal 2 2 3 7 4 2" xfId="9903"/>
    <cellStyle name="Normal 2 2 3 7 4 2 2" xfId="18911"/>
    <cellStyle name="Normal 2 2 3 7 4 3" xfId="18910"/>
    <cellStyle name="Normal 2 2 3 7 4 4" xfId="35988"/>
    <cellStyle name="Normal 2 2 3 7 4 5" xfId="43103"/>
    <cellStyle name="Normal 2 2 3 7 4 6" xfId="50218"/>
    <cellStyle name="Normal 2 2 3 7 4 7" xfId="57333"/>
    <cellStyle name="Normal 2 2 3 7 5" xfId="5159"/>
    <cellStyle name="Normal 2 2 3 7 5 2" xfId="12274"/>
    <cellStyle name="Normal 2 2 3 7 5 2 2" xfId="18913"/>
    <cellStyle name="Normal 2 2 3 7 5 3" xfId="18912"/>
    <cellStyle name="Normal 2 2 3 7 5 4" xfId="38359"/>
    <cellStyle name="Normal 2 2 3 7 5 5" xfId="45474"/>
    <cellStyle name="Normal 2 2 3 7 5 6" xfId="52589"/>
    <cellStyle name="Normal 2 2 3 7 5 7" xfId="59704"/>
    <cellStyle name="Normal 2 2 3 7 6" xfId="7536"/>
    <cellStyle name="Normal 2 2 3 7 6 2" xfId="18914"/>
    <cellStyle name="Normal 2 2 3 7 7" xfId="14651"/>
    <cellStyle name="Normal 2 2 3 7 7 2" xfId="18915"/>
    <cellStyle name="Normal 2 2 3 7 8" xfId="18895"/>
    <cellStyle name="Normal 2 2 3 7 9" xfId="33620"/>
    <cellStyle name="Normal 2 2 3 8" xfId="618"/>
    <cellStyle name="Normal 2 2 3 8 10" xfId="40936"/>
    <cellStyle name="Normal 2 2 3 8 11" xfId="48051"/>
    <cellStyle name="Normal 2 2 3 8 12" xfId="55166"/>
    <cellStyle name="Normal 2 2 3 8 2" xfId="1419"/>
    <cellStyle name="Normal 2 2 3 8 2 10" xfId="55965"/>
    <cellStyle name="Normal 2 2 3 8 2 2" xfId="3787"/>
    <cellStyle name="Normal 2 2 3 8 2 2 2" xfId="10902"/>
    <cellStyle name="Normal 2 2 3 8 2 2 2 2" xfId="18919"/>
    <cellStyle name="Normal 2 2 3 8 2 2 3" xfId="18918"/>
    <cellStyle name="Normal 2 2 3 8 2 2 4" xfId="36987"/>
    <cellStyle name="Normal 2 2 3 8 2 2 5" xfId="44102"/>
    <cellStyle name="Normal 2 2 3 8 2 2 6" xfId="51217"/>
    <cellStyle name="Normal 2 2 3 8 2 2 7" xfId="58332"/>
    <cellStyle name="Normal 2 2 3 8 2 3" xfId="6158"/>
    <cellStyle name="Normal 2 2 3 8 2 3 2" xfId="13273"/>
    <cellStyle name="Normal 2 2 3 8 2 3 2 2" xfId="18921"/>
    <cellStyle name="Normal 2 2 3 8 2 3 3" xfId="18920"/>
    <cellStyle name="Normal 2 2 3 8 2 3 4" xfId="39358"/>
    <cellStyle name="Normal 2 2 3 8 2 3 5" xfId="46473"/>
    <cellStyle name="Normal 2 2 3 8 2 3 6" xfId="53588"/>
    <cellStyle name="Normal 2 2 3 8 2 3 7" xfId="60703"/>
    <cellStyle name="Normal 2 2 3 8 2 4" xfId="8535"/>
    <cellStyle name="Normal 2 2 3 8 2 4 2" xfId="18922"/>
    <cellStyle name="Normal 2 2 3 8 2 5" xfId="15650"/>
    <cellStyle name="Normal 2 2 3 8 2 5 2" xfId="18923"/>
    <cellStyle name="Normal 2 2 3 8 2 6" xfId="18917"/>
    <cellStyle name="Normal 2 2 3 8 2 7" xfId="34619"/>
    <cellStyle name="Normal 2 2 3 8 2 8" xfId="41735"/>
    <cellStyle name="Normal 2 2 3 8 2 9" xfId="48850"/>
    <cellStyle name="Normal 2 2 3 8 3" xfId="2209"/>
    <cellStyle name="Normal 2 2 3 8 3 10" xfId="56754"/>
    <cellStyle name="Normal 2 2 3 8 3 2" xfId="4576"/>
    <cellStyle name="Normal 2 2 3 8 3 2 2" xfId="11691"/>
    <cellStyle name="Normal 2 2 3 8 3 2 2 2" xfId="18926"/>
    <cellStyle name="Normal 2 2 3 8 3 2 3" xfId="18925"/>
    <cellStyle name="Normal 2 2 3 8 3 2 4" xfId="37776"/>
    <cellStyle name="Normal 2 2 3 8 3 2 5" xfId="44891"/>
    <cellStyle name="Normal 2 2 3 8 3 2 6" xfId="52006"/>
    <cellStyle name="Normal 2 2 3 8 3 2 7" xfId="59121"/>
    <cellStyle name="Normal 2 2 3 8 3 3" xfId="6947"/>
    <cellStyle name="Normal 2 2 3 8 3 3 2" xfId="14062"/>
    <cellStyle name="Normal 2 2 3 8 3 3 2 2" xfId="18928"/>
    <cellStyle name="Normal 2 2 3 8 3 3 3" xfId="18927"/>
    <cellStyle name="Normal 2 2 3 8 3 3 4" xfId="40147"/>
    <cellStyle name="Normal 2 2 3 8 3 3 5" xfId="47262"/>
    <cellStyle name="Normal 2 2 3 8 3 3 6" xfId="54377"/>
    <cellStyle name="Normal 2 2 3 8 3 3 7" xfId="61492"/>
    <cellStyle name="Normal 2 2 3 8 3 4" xfId="9324"/>
    <cellStyle name="Normal 2 2 3 8 3 4 2" xfId="18929"/>
    <cellStyle name="Normal 2 2 3 8 3 5" xfId="16439"/>
    <cellStyle name="Normal 2 2 3 8 3 5 2" xfId="18930"/>
    <cellStyle name="Normal 2 2 3 8 3 6" xfId="18924"/>
    <cellStyle name="Normal 2 2 3 8 3 7" xfId="35408"/>
    <cellStyle name="Normal 2 2 3 8 3 8" xfId="42524"/>
    <cellStyle name="Normal 2 2 3 8 3 9" xfId="49639"/>
    <cellStyle name="Normal 2 2 3 8 4" xfId="2988"/>
    <cellStyle name="Normal 2 2 3 8 4 2" xfId="10103"/>
    <cellStyle name="Normal 2 2 3 8 4 2 2" xfId="18932"/>
    <cellStyle name="Normal 2 2 3 8 4 3" xfId="18931"/>
    <cellStyle name="Normal 2 2 3 8 4 4" xfId="36188"/>
    <cellStyle name="Normal 2 2 3 8 4 5" xfId="43303"/>
    <cellStyle name="Normal 2 2 3 8 4 6" xfId="50418"/>
    <cellStyle name="Normal 2 2 3 8 4 7" xfId="57533"/>
    <cellStyle name="Normal 2 2 3 8 5" xfId="5359"/>
    <cellStyle name="Normal 2 2 3 8 5 2" xfId="12474"/>
    <cellStyle name="Normal 2 2 3 8 5 2 2" xfId="18934"/>
    <cellStyle name="Normal 2 2 3 8 5 3" xfId="18933"/>
    <cellStyle name="Normal 2 2 3 8 5 4" xfId="38559"/>
    <cellStyle name="Normal 2 2 3 8 5 5" xfId="45674"/>
    <cellStyle name="Normal 2 2 3 8 5 6" xfId="52789"/>
    <cellStyle name="Normal 2 2 3 8 5 7" xfId="59904"/>
    <cellStyle name="Normal 2 2 3 8 6" xfId="7736"/>
    <cellStyle name="Normal 2 2 3 8 6 2" xfId="18935"/>
    <cellStyle name="Normal 2 2 3 8 7" xfId="14851"/>
    <cellStyle name="Normal 2 2 3 8 7 2" xfId="18936"/>
    <cellStyle name="Normal 2 2 3 8 8" xfId="18916"/>
    <cellStyle name="Normal 2 2 3 8 9" xfId="33820"/>
    <cellStyle name="Normal 2 2 3 9" xfId="829"/>
    <cellStyle name="Normal 2 2 3 9 10" xfId="55375"/>
    <cellStyle name="Normal 2 2 3 9 2" xfId="3197"/>
    <cellStyle name="Normal 2 2 3 9 2 2" xfId="10312"/>
    <cellStyle name="Normal 2 2 3 9 2 2 2" xfId="18939"/>
    <cellStyle name="Normal 2 2 3 9 2 3" xfId="18938"/>
    <cellStyle name="Normal 2 2 3 9 2 4" xfId="36397"/>
    <cellStyle name="Normal 2 2 3 9 2 5" xfId="43512"/>
    <cellStyle name="Normal 2 2 3 9 2 6" xfId="50627"/>
    <cellStyle name="Normal 2 2 3 9 2 7" xfId="57742"/>
    <cellStyle name="Normal 2 2 3 9 3" xfId="5568"/>
    <cellStyle name="Normal 2 2 3 9 3 2" xfId="12683"/>
    <cellStyle name="Normal 2 2 3 9 3 2 2" xfId="18941"/>
    <cellStyle name="Normal 2 2 3 9 3 3" xfId="18940"/>
    <cellStyle name="Normal 2 2 3 9 3 4" xfId="38768"/>
    <cellStyle name="Normal 2 2 3 9 3 5" xfId="45883"/>
    <cellStyle name="Normal 2 2 3 9 3 6" xfId="52998"/>
    <cellStyle name="Normal 2 2 3 9 3 7" xfId="60113"/>
    <cellStyle name="Normal 2 2 3 9 4" xfId="7945"/>
    <cellStyle name="Normal 2 2 3 9 4 2" xfId="18942"/>
    <cellStyle name="Normal 2 2 3 9 5" xfId="15060"/>
    <cellStyle name="Normal 2 2 3 9 5 2" xfId="18943"/>
    <cellStyle name="Normal 2 2 3 9 6" xfId="18937"/>
    <cellStyle name="Normal 2 2 3 9 7" xfId="34029"/>
    <cellStyle name="Normal 2 2 3 9 8" xfId="41145"/>
    <cellStyle name="Normal 2 2 3 9 9" xfId="48260"/>
    <cellStyle name="Normal 2 2 30" xfId="61693"/>
    <cellStyle name="Normal 2 2 31" xfId="61698"/>
    <cellStyle name="Normal 2 2 32" xfId="61703"/>
    <cellStyle name="Normal 2 2 33" xfId="61708"/>
    <cellStyle name="Normal 2 2 34" xfId="61713"/>
    <cellStyle name="Normal 2 2 35" xfId="61722"/>
    <cellStyle name="Normal 2 2 36" xfId="61727"/>
    <cellStyle name="Normal 2 2 37" xfId="61736"/>
    <cellStyle name="Normal 2 2 38" xfId="61742"/>
    <cellStyle name="Normal 2 2 39" xfId="61748"/>
    <cellStyle name="Normal 2 2 4" xfId="31"/>
    <cellStyle name="Normal 2 2 4 10" xfId="4783"/>
    <cellStyle name="Normal 2 2 4 10 2" xfId="11898"/>
    <cellStyle name="Normal 2 2 4 10 2 2" xfId="18946"/>
    <cellStyle name="Normal 2 2 4 10 3" xfId="18945"/>
    <cellStyle name="Normal 2 2 4 10 4" xfId="37983"/>
    <cellStyle name="Normal 2 2 4 10 5" xfId="45098"/>
    <cellStyle name="Normal 2 2 4 10 6" xfId="52213"/>
    <cellStyle name="Normal 2 2 4 10 7" xfId="59328"/>
    <cellStyle name="Normal 2 2 4 11" xfId="7160"/>
    <cellStyle name="Normal 2 2 4 11 2" xfId="18947"/>
    <cellStyle name="Normal 2 2 4 12" xfId="14275"/>
    <cellStyle name="Normal 2 2 4 12 2" xfId="18948"/>
    <cellStyle name="Normal 2 2 4 13" xfId="18944"/>
    <cellStyle name="Normal 2 2 4 14" xfId="33244"/>
    <cellStyle name="Normal 2 2 4 15" xfId="40360"/>
    <cellStyle name="Normal 2 2 4 16" xfId="47475"/>
    <cellStyle name="Normal 2 2 4 17" xfId="54590"/>
    <cellStyle name="Normal 2 2 4 2" xfId="65"/>
    <cellStyle name="Normal 2 2 4 2 10" xfId="14305"/>
    <cellStyle name="Normal 2 2 4 2 10 2" xfId="18950"/>
    <cellStyle name="Normal 2 2 4 2 11" xfId="18949"/>
    <cellStyle name="Normal 2 2 4 2 12" xfId="33274"/>
    <cellStyle name="Normal 2 2 4 2 13" xfId="40390"/>
    <cellStyle name="Normal 2 2 4 2 14" xfId="47505"/>
    <cellStyle name="Normal 2 2 4 2 15" xfId="54620"/>
    <cellStyle name="Normal 2 2 4 2 2" xfId="267"/>
    <cellStyle name="Normal 2 2 4 2 2 10" xfId="40585"/>
    <cellStyle name="Normal 2 2 4 2 2 11" xfId="47700"/>
    <cellStyle name="Normal 2 2 4 2 2 12" xfId="54815"/>
    <cellStyle name="Normal 2 2 4 2 2 2" xfId="1068"/>
    <cellStyle name="Normal 2 2 4 2 2 2 10" xfId="55614"/>
    <cellStyle name="Normal 2 2 4 2 2 2 2" xfId="3436"/>
    <cellStyle name="Normal 2 2 4 2 2 2 2 2" xfId="10551"/>
    <cellStyle name="Normal 2 2 4 2 2 2 2 2 2" xfId="18954"/>
    <cellStyle name="Normal 2 2 4 2 2 2 2 3" xfId="18953"/>
    <cellStyle name="Normal 2 2 4 2 2 2 2 4" xfId="36636"/>
    <cellStyle name="Normal 2 2 4 2 2 2 2 5" xfId="43751"/>
    <cellStyle name="Normal 2 2 4 2 2 2 2 6" xfId="50866"/>
    <cellStyle name="Normal 2 2 4 2 2 2 2 7" xfId="57981"/>
    <cellStyle name="Normal 2 2 4 2 2 2 3" xfId="5807"/>
    <cellStyle name="Normal 2 2 4 2 2 2 3 2" xfId="12922"/>
    <cellStyle name="Normal 2 2 4 2 2 2 3 2 2" xfId="18956"/>
    <cellStyle name="Normal 2 2 4 2 2 2 3 3" xfId="18955"/>
    <cellStyle name="Normal 2 2 4 2 2 2 3 4" xfId="39007"/>
    <cellStyle name="Normal 2 2 4 2 2 2 3 5" xfId="46122"/>
    <cellStyle name="Normal 2 2 4 2 2 2 3 6" xfId="53237"/>
    <cellStyle name="Normal 2 2 4 2 2 2 3 7" xfId="60352"/>
    <cellStyle name="Normal 2 2 4 2 2 2 4" xfId="8184"/>
    <cellStyle name="Normal 2 2 4 2 2 2 4 2" xfId="18957"/>
    <cellStyle name="Normal 2 2 4 2 2 2 5" xfId="15299"/>
    <cellStyle name="Normal 2 2 4 2 2 2 5 2" xfId="18958"/>
    <cellStyle name="Normal 2 2 4 2 2 2 6" xfId="18952"/>
    <cellStyle name="Normal 2 2 4 2 2 2 7" xfId="34268"/>
    <cellStyle name="Normal 2 2 4 2 2 2 8" xfId="41384"/>
    <cellStyle name="Normal 2 2 4 2 2 2 9" xfId="48499"/>
    <cellStyle name="Normal 2 2 4 2 2 3" xfId="1858"/>
    <cellStyle name="Normal 2 2 4 2 2 3 10" xfId="56403"/>
    <cellStyle name="Normal 2 2 4 2 2 3 2" xfId="4225"/>
    <cellStyle name="Normal 2 2 4 2 2 3 2 2" xfId="11340"/>
    <cellStyle name="Normal 2 2 4 2 2 3 2 2 2" xfId="18961"/>
    <cellStyle name="Normal 2 2 4 2 2 3 2 3" xfId="18960"/>
    <cellStyle name="Normal 2 2 4 2 2 3 2 4" xfId="37425"/>
    <cellStyle name="Normal 2 2 4 2 2 3 2 5" xfId="44540"/>
    <cellStyle name="Normal 2 2 4 2 2 3 2 6" xfId="51655"/>
    <cellStyle name="Normal 2 2 4 2 2 3 2 7" xfId="58770"/>
    <cellStyle name="Normal 2 2 4 2 2 3 3" xfId="6596"/>
    <cellStyle name="Normal 2 2 4 2 2 3 3 2" xfId="13711"/>
    <cellStyle name="Normal 2 2 4 2 2 3 3 2 2" xfId="18963"/>
    <cellStyle name="Normal 2 2 4 2 2 3 3 3" xfId="18962"/>
    <cellStyle name="Normal 2 2 4 2 2 3 3 4" xfId="39796"/>
    <cellStyle name="Normal 2 2 4 2 2 3 3 5" xfId="46911"/>
    <cellStyle name="Normal 2 2 4 2 2 3 3 6" xfId="54026"/>
    <cellStyle name="Normal 2 2 4 2 2 3 3 7" xfId="61141"/>
    <cellStyle name="Normal 2 2 4 2 2 3 4" xfId="8973"/>
    <cellStyle name="Normal 2 2 4 2 2 3 4 2" xfId="18964"/>
    <cellStyle name="Normal 2 2 4 2 2 3 5" xfId="16088"/>
    <cellStyle name="Normal 2 2 4 2 2 3 5 2" xfId="18965"/>
    <cellStyle name="Normal 2 2 4 2 2 3 6" xfId="18959"/>
    <cellStyle name="Normal 2 2 4 2 2 3 7" xfId="35057"/>
    <cellStyle name="Normal 2 2 4 2 2 3 8" xfId="42173"/>
    <cellStyle name="Normal 2 2 4 2 2 3 9" xfId="49288"/>
    <cellStyle name="Normal 2 2 4 2 2 4" xfId="2637"/>
    <cellStyle name="Normal 2 2 4 2 2 4 2" xfId="9752"/>
    <cellStyle name="Normal 2 2 4 2 2 4 2 2" xfId="18967"/>
    <cellStyle name="Normal 2 2 4 2 2 4 3" xfId="18966"/>
    <cellStyle name="Normal 2 2 4 2 2 4 4" xfId="35837"/>
    <cellStyle name="Normal 2 2 4 2 2 4 5" xfId="42952"/>
    <cellStyle name="Normal 2 2 4 2 2 4 6" xfId="50067"/>
    <cellStyle name="Normal 2 2 4 2 2 4 7" xfId="57182"/>
    <cellStyle name="Normal 2 2 4 2 2 5" xfId="5008"/>
    <cellStyle name="Normal 2 2 4 2 2 5 2" xfId="12123"/>
    <cellStyle name="Normal 2 2 4 2 2 5 2 2" xfId="18969"/>
    <cellStyle name="Normal 2 2 4 2 2 5 3" xfId="18968"/>
    <cellStyle name="Normal 2 2 4 2 2 5 4" xfId="38208"/>
    <cellStyle name="Normal 2 2 4 2 2 5 5" xfId="45323"/>
    <cellStyle name="Normal 2 2 4 2 2 5 6" xfId="52438"/>
    <cellStyle name="Normal 2 2 4 2 2 5 7" xfId="59553"/>
    <cellStyle name="Normal 2 2 4 2 2 6" xfId="7385"/>
    <cellStyle name="Normal 2 2 4 2 2 6 2" xfId="18970"/>
    <cellStyle name="Normal 2 2 4 2 2 7" xfId="14500"/>
    <cellStyle name="Normal 2 2 4 2 2 7 2" xfId="18971"/>
    <cellStyle name="Normal 2 2 4 2 2 8" xfId="18951"/>
    <cellStyle name="Normal 2 2 4 2 2 9" xfId="33469"/>
    <cellStyle name="Normal 2 2 4 2 3" xfId="462"/>
    <cellStyle name="Normal 2 2 4 2 3 10" xfId="40780"/>
    <cellStyle name="Normal 2 2 4 2 3 11" xfId="47895"/>
    <cellStyle name="Normal 2 2 4 2 3 12" xfId="55010"/>
    <cellStyle name="Normal 2 2 4 2 3 2" xfId="1263"/>
    <cellStyle name="Normal 2 2 4 2 3 2 10" xfId="55809"/>
    <cellStyle name="Normal 2 2 4 2 3 2 2" xfId="3631"/>
    <cellStyle name="Normal 2 2 4 2 3 2 2 2" xfId="10746"/>
    <cellStyle name="Normal 2 2 4 2 3 2 2 2 2" xfId="18975"/>
    <cellStyle name="Normal 2 2 4 2 3 2 2 3" xfId="18974"/>
    <cellStyle name="Normal 2 2 4 2 3 2 2 4" xfId="36831"/>
    <cellStyle name="Normal 2 2 4 2 3 2 2 5" xfId="43946"/>
    <cellStyle name="Normal 2 2 4 2 3 2 2 6" xfId="51061"/>
    <cellStyle name="Normal 2 2 4 2 3 2 2 7" xfId="58176"/>
    <cellStyle name="Normal 2 2 4 2 3 2 3" xfId="6002"/>
    <cellStyle name="Normal 2 2 4 2 3 2 3 2" xfId="13117"/>
    <cellStyle name="Normal 2 2 4 2 3 2 3 2 2" xfId="18977"/>
    <cellStyle name="Normal 2 2 4 2 3 2 3 3" xfId="18976"/>
    <cellStyle name="Normal 2 2 4 2 3 2 3 4" xfId="39202"/>
    <cellStyle name="Normal 2 2 4 2 3 2 3 5" xfId="46317"/>
    <cellStyle name="Normal 2 2 4 2 3 2 3 6" xfId="53432"/>
    <cellStyle name="Normal 2 2 4 2 3 2 3 7" xfId="60547"/>
    <cellStyle name="Normal 2 2 4 2 3 2 4" xfId="8379"/>
    <cellStyle name="Normal 2 2 4 2 3 2 4 2" xfId="18978"/>
    <cellStyle name="Normal 2 2 4 2 3 2 5" xfId="15494"/>
    <cellStyle name="Normal 2 2 4 2 3 2 5 2" xfId="18979"/>
    <cellStyle name="Normal 2 2 4 2 3 2 6" xfId="18973"/>
    <cellStyle name="Normal 2 2 4 2 3 2 7" xfId="34463"/>
    <cellStyle name="Normal 2 2 4 2 3 2 8" xfId="41579"/>
    <cellStyle name="Normal 2 2 4 2 3 2 9" xfId="48694"/>
    <cellStyle name="Normal 2 2 4 2 3 3" xfId="2053"/>
    <cellStyle name="Normal 2 2 4 2 3 3 10" xfId="56598"/>
    <cellStyle name="Normal 2 2 4 2 3 3 2" xfId="4420"/>
    <cellStyle name="Normal 2 2 4 2 3 3 2 2" xfId="11535"/>
    <cellStyle name="Normal 2 2 4 2 3 3 2 2 2" xfId="18982"/>
    <cellStyle name="Normal 2 2 4 2 3 3 2 3" xfId="18981"/>
    <cellStyle name="Normal 2 2 4 2 3 3 2 4" xfId="37620"/>
    <cellStyle name="Normal 2 2 4 2 3 3 2 5" xfId="44735"/>
    <cellStyle name="Normal 2 2 4 2 3 3 2 6" xfId="51850"/>
    <cellStyle name="Normal 2 2 4 2 3 3 2 7" xfId="58965"/>
    <cellStyle name="Normal 2 2 4 2 3 3 3" xfId="6791"/>
    <cellStyle name="Normal 2 2 4 2 3 3 3 2" xfId="13906"/>
    <cellStyle name="Normal 2 2 4 2 3 3 3 2 2" xfId="18984"/>
    <cellStyle name="Normal 2 2 4 2 3 3 3 3" xfId="18983"/>
    <cellStyle name="Normal 2 2 4 2 3 3 3 4" xfId="39991"/>
    <cellStyle name="Normal 2 2 4 2 3 3 3 5" xfId="47106"/>
    <cellStyle name="Normal 2 2 4 2 3 3 3 6" xfId="54221"/>
    <cellStyle name="Normal 2 2 4 2 3 3 3 7" xfId="61336"/>
    <cellStyle name="Normal 2 2 4 2 3 3 4" xfId="9168"/>
    <cellStyle name="Normal 2 2 4 2 3 3 4 2" xfId="18985"/>
    <cellStyle name="Normal 2 2 4 2 3 3 5" xfId="16283"/>
    <cellStyle name="Normal 2 2 4 2 3 3 5 2" xfId="18986"/>
    <cellStyle name="Normal 2 2 4 2 3 3 6" xfId="18980"/>
    <cellStyle name="Normal 2 2 4 2 3 3 7" xfId="35252"/>
    <cellStyle name="Normal 2 2 4 2 3 3 8" xfId="42368"/>
    <cellStyle name="Normal 2 2 4 2 3 3 9" xfId="49483"/>
    <cellStyle name="Normal 2 2 4 2 3 4" xfId="2832"/>
    <cellStyle name="Normal 2 2 4 2 3 4 2" xfId="9947"/>
    <cellStyle name="Normal 2 2 4 2 3 4 2 2" xfId="18988"/>
    <cellStyle name="Normal 2 2 4 2 3 4 3" xfId="18987"/>
    <cellStyle name="Normal 2 2 4 2 3 4 4" xfId="36032"/>
    <cellStyle name="Normal 2 2 4 2 3 4 5" xfId="43147"/>
    <cellStyle name="Normal 2 2 4 2 3 4 6" xfId="50262"/>
    <cellStyle name="Normal 2 2 4 2 3 4 7" xfId="57377"/>
    <cellStyle name="Normal 2 2 4 2 3 5" xfId="5203"/>
    <cellStyle name="Normal 2 2 4 2 3 5 2" xfId="12318"/>
    <cellStyle name="Normal 2 2 4 2 3 5 2 2" xfId="18990"/>
    <cellStyle name="Normal 2 2 4 2 3 5 3" xfId="18989"/>
    <cellStyle name="Normal 2 2 4 2 3 5 4" xfId="38403"/>
    <cellStyle name="Normal 2 2 4 2 3 5 5" xfId="45518"/>
    <cellStyle name="Normal 2 2 4 2 3 5 6" xfId="52633"/>
    <cellStyle name="Normal 2 2 4 2 3 5 7" xfId="59748"/>
    <cellStyle name="Normal 2 2 4 2 3 6" xfId="7580"/>
    <cellStyle name="Normal 2 2 4 2 3 6 2" xfId="18991"/>
    <cellStyle name="Normal 2 2 4 2 3 7" xfId="14695"/>
    <cellStyle name="Normal 2 2 4 2 3 7 2" xfId="18992"/>
    <cellStyle name="Normal 2 2 4 2 3 8" xfId="18972"/>
    <cellStyle name="Normal 2 2 4 2 3 9" xfId="33664"/>
    <cellStyle name="Normal 2 2 4 2 4" xfId="627"/>
    <cellStyle name="Normal 2 2 4 2 4 10" xfId="40945"/>
    <cellStyle name="Normal 2 2 4 2 4 11" xfId="48060"/>
    <cellStyle name="Normal 2 2 4 2 4 12" xfId="55175"/>
    <cellStyle name="Normal 2 2 4 2 4 2" xfId="1428"/>
    <cellStyle name="Normal 2 2 4 2 4 2 10" xfId="55974"/>
    <cellStyle name="Normal 2 2 4 2 4 2 2" xfId="3796"/>
    <cellStyle name="Normal 2 2 4 2 4 2 2 2" xfId="10911"/>
    <cellStyle name="Normal 2 2 4 2 4 2 2 2 2" xfId="18996"/>
    <cellStyle name="Normal 2 2 4 2 4 2 2 3" xfId="18995"/>
    <cellStyle name="Normal 2 2 4 2 4 2 2 4" xfId="36996"/>
    <cellStyle name="Normal 2 2 4 2 4 2 2 5" xfId="44111"/>
    <cellStyle name="Normal 2 2 4 2 4 2 2 6" xfId="51226"/>
    <cellStyle name="Normal 2 2 4 2 4 2 2 7" xfId="58341"/>
    <cellStyle name="Normal 2 2 4 2 4 2 3" xfId="6167"/>
    <cellStyle name="Normal 2 2 4 2 4 2 3 2" xfId="13282"/>
    <cellStyle name="Normal 2 2 4 2 4 2 3 2 2" xfId="18998"/>
    <cellStyle name="Normal 2 2 4 2 4 2 3 3" xfId="18997"/>
    <cellStyle name="Normal 2 2 4 2 4 2 3 4" xfId="39367"/>
    <cellStyle name="Normal 2 2 4 2 4 2 3 5" xfId="46482"/>
    <cellStyle name="Normal 2 2 4 2 4 2 3 6" xfId="53597"/>
    <cellStyle name="Normal 2 2 4 2 4 2 3 7" xfId="60712"/>
    <cellStyle name="Normal 2 2 4 2 4 2 4" xfId="8544"/>
    <cellStyle name="Normal 2 2 4 2 4 2 4 2" xfId="18999"/>
    <cellStyle name="Normal 2 2 4 2 4 2 5" xfId="15659"/>
    <cellStyle name="Normal 2 2 4 2 4 2 5 2" xfId="19000"/>
    <cellStyle name="Normal 2 2 4 2 4 2 6" xfId="18994"/>
    <cellStyle name="Normal 2 2 4 2 4 2 7" xfId="34628"/>
    <cellStyle name="Normal 2 2 4 2 4 2 8" xfId="41744"/>
    <cellStyle name="Normal 2 2 4 2 4 2 9" xfId="48859"/>
    <cellStyle name="Normal 2 2 4 2 4 3" xfId="2218"/>
    <cellStyle name="Normal 2 2 4 2 4 3 10" xfId="56763"/>
    <cellStyle name="Normal 2 2 4 2 4 3 2" xfId="4585"/>
    <cellStyle name="Normal 2 2 4 2 4 3 2 2" xfId="11700"/>
    <cellStyle name="Normal 2 2 4 2 4 3 2 2 2" xfId="19003"/>
    <cellStyle name="Normal 2 2 4 2 4 3 2 3" xfId="19002"/>
    <cellStyle name="Normal 2 2 4 2 4 3 2 4" xfId="37785"/>
    <cellStyle name="Normal 2 2 4 2 4 3 2 5" xfId="44900"/>
    <cellStyle name="Normal 2 2 4 2 4 3 2 6" xfId="52015"/>
    <cellStyle name="Normal 2 2 4 2 4 3 2 7" xfId="59130"/>
    <cellStyle name="Normal 2 2 4 2 4 3 3" xfId="6956"/>
    <cellStyle name="Normal 2 2 4 2 4 3 3 2" xfId="14071"/>
    <cellStyle name="Normal 2 2 4 2 4 3 3 2 2" xfId="19005"/>
    <cellStyle name="Normal 2 2 4 2 4 3 3 3" xfId="19004"/>
    <cellStyle name="Normal 2 2 4 2 4 3 3 4" xfId="40156"/>
    <cellStyle name="Normal 2 2 4 2 4 3 3 5" xfId="47271"/>
    <cellStyle name="Normal 2 2 4 2 4 3 3 6" xfId="54386"/>
    <cellStyle name="Normal 2 2 4 2 4 3 3 7" xfId="61501"/>
    <cellStyle name="Normal 2 2 4 2 4 3 4" xfId="9333"/>
    <cellStyle name="Normal 2 2 4 2 4 3 4 2" xfId="19006"/>
    <cellStyle name="Normal 2 2 4 2 4 3 5" xfId="16448"/>
    <cellStyle name="Normal 2 2 4 2 4 3 5 2" xfId="19007"/>
    <cellStyle name="Normal 2 2 4 2 4 3 6" xfId="19001"/>
    <cellStyle name="Normal 2 2 4 2 4 3 7" xfId="35417"/>
    <cellStyle name="Normal 2 2 4 2 4 3 8" xfId="42533"/>
    <cellStyle name="Normal 2 2 4 2 4 3 9" xfId="49648"/>
    <cellStyle name="Normal 2 2 4 2 4 4" xfId="2997"/>
    <cellStyle name="Normal 2 2 4 2 4 4 2" xfId="10112"/>
    <cellStyle name="Normal 2 2 4 2 4 4 2 2" xfId="19009"/>
    <cellStyle name="Normal 2 2 4 2 4 4 3" xfId="19008"/>
    <cellStyle name="Normal 2 2 4 2 4 4 4" xfId="36197"/>
    <cellStyle name="Normal 2 2 4 2 4 4 5" xfId="43312"/>
    <cellStyle name="Normal 2 2 4 2 4 4 6" xfId="50427"/>
    <cellStyle name="Normal 2 2 4 2 4 4 7" xfId="57542"/>
    <cellStyle name="Normal 2 2 4 2 4 5" xfId="5368"/>
    <cellStyle name="Normal 2 2 4 2 4 5 2" xfId="12483"/>
    <cellStyle name="Normal 2 2 4 2 4 5 2 2" xfId="19011"/>
    <cellStyle name="Normal 2 2 4 2 4 5 3" xfId="19010"/>
    <cellStyle name="Normal 2 2 4 2 4 5 4" xfId="38568"/>
    <cellStyle name="Normal 2 2 4 2 4 5 5" xfId="45683"/>
    <cellStyle name="Normal 2 2 4 2 4 5 6" xfId="52798"/>
    <cellStyle name="Normal 2 2 4 2 4 5 7" xfId="59913"/>
    <cellStyle name="Normal 2 2 4 2 4 6" xfId="7745"/>
    <cellStyle name="Normal 2 2 4 2 4 6 2" xfId="19012"/>
    <cellStyle name="Normal 2 2 4 2 4 7" xfId="14860"/>
    <cellStyle name="Normal 2 2 4 2 4 7 2" xfId="19013"/>
    <cellStyle name="Normal 2 2 4 2 4 8" xfId="18993"/>
    <cellStyle name="Normal 2 2 4 2 4 9" xfId="33829"/>
    <cellStyle name="Normal 2 2 4 2 5" xfId="873"/>
    <cellStyle name="Normal 2 2 4 2 5 10" xfId="55419"/>
    <cellStyle name="Normal 2 2 4 2 5 2" xfId="3241"/>
    <cellStyle name="Normal 2 2 4 2 5 2 2" xfId="10356"/>
    <cellStyle name="Normal 2 2 4 2 5 2 2 2" xfId="19016"/>
    <cellStyle name="Normal 2 2 4 2 5 2 3" xfId="19015"/>
    <cellStyle name="Normal 2 2 4 2 5 2 4" xfId="36441"/>
    <cellStyle name="Normal 2 2 4 2 5 2 5" xfId="43556"/>
    <cellStyle name="Normal 2 2 4 2 5 2 6" xfId="50671"/>
    <cellStyle name="Normal 2 2 4 2 5 2 7" xfId="57786"/>
    <cellStyle name="Normal 2 2 4 2 5 3" xfId="5612"/>
    <cellStyle name="Normal 2 2 4 2 5 3 2" xfId="12727"/>
    <cellStyle name="Normal 2 2 4 2 5 3 2 2" xfId="19018"/>
    <cellStyle name="Normal 2 2 4 2 5 3 3" xfId="19017"/>
    <cellStyle name="Normal 2 2 4 2 5 3 4" xfId="38812"/>
    <cellStyle name="Normal 2 2 4 2 5 3 5" xfId="45927"/>
    <cellStyle name="Normal 2 2 4 2 5 3 6" xfId="53042"/>
    <cellStyle name="Normal 2 2 4 2 5 3 7" xfId="60157"/>
    <cellStyle name="Normal 2 2 4 2 5 4" xfId="7989"/>
    <cellStyle name="Normal 2 2 4 2 5 4 2" xfId="19019"/>
    <cellStyle name="Normal 2 2 4 2 5 5" xfId="15104"/>
    <cellStyle name="Normal 2 2 4 2 5 5 2" xfId="19020"/>
    <cellStyle name="Normal 2 2 4 2 5 6" xfId="19014"/>
    <cellStyle name="Normal 2 2 4 2 5 7" xfId="34073"/>
    <cellStyle name="Normal 2 2 4 2 5 8" xfId="41189"/>
    <cellStyle name="Normal 2 2 4 2 5 9" xfId="48304"/>
    <cellStyle name="Normal 2 2 4 2 6" xfId="1663"/>
    <cellStyle name="Normal 2 2 4 2 6 10" xfId="56208"/>
    <cellStyle name="Normal 2 2 4 2 6 2" xfId="4030"/>
    <cellStyle name="Normal 2 2 4 2 6 2 2" xfId="11145"/>
    <cellStyle name="Normal 2 2 4 2 6 2 2 2" xfId="19023"/>
    <cellStyle name="Normal 2 2 4 2 6 2 3" xfId="19022"/>
    <cellStyle name="Normal 2 2 4 2 6 2 4" xfId="37230"/>
    <cellStyle name="Normal 2 2 4 2 6 2 5" xfId="44345"/>
    <cellStyle name="Normal 2 2 4 2 6 2 6" xfId="51460"/>
    <cellStyle name="Normal 2 2 4 2 6 2 7" xfId="58575"/>
    <cellStyle name="Normal 2 2 4 2 6 3" xfId="6401"/>
    <cellStyle name="Normal 2 2 4 2 6 3 2" xfId="13516"/>
    <cellStyle name="Normal 2 2 4 2 6 3 2 2" xfId="19025"/>
    <cellStyle name="Normal 2 2 4 2 6 3 3" xfId="19024"/>
    <cellStyle name="Normal 2 2 4 2 6 3 4" xfId="39601"/>
    <cellStyle name="Normal 2 2 4 2 6 3 5" xfId="46716"/>
    <cellStyle name="Normal 2 2 4 2 6 3 6" xfId="53831"/>
    <cellStyle name="Normal 2 2 4 2 6 3 7" xfId="60946"/>
    <cellStyle name="Normal 2 2 4 2 6 4" xfId="8778"/>
    <cellStyle name="Normal 2 2 4 2 6 4 2" xfId="19026"/>
    <cellStyle name="Normal 2 2 4 2 6 5" xfId="15893"/>
    <cellStyle name="Normal 2 2 4 2 6 5 2" xfId="19027"/>
    <cellStyle name="Normal 2 2 4 2 6 6" xfId="19021"/>
    <cellStyle name="Normal 2 2 4 2 6 7" xfId="34862"/>
    <cellStyle name="Normal 2 2 4 2 6 8" xfId="41978"/>
    <cellStyle name="Normal 2 2 4 2 6 9" xfId="49093"/>
    <cellStyle name="Normal 2 2 4 2 7" xfId="2442"/>
    <cellStyle name="Normal 2 2 4 2 7 2" xfId="9557"/>
    <cellStyle name="Normal 2 2 4 2 7 2 2" xfId="19029"/>
    <cellStyle name="Normal 2 2 4 2 7 3" xfId="19028"/>
    <cellStyle name="Normal 2 2 4 2 7 4" xfId="35642"/>
    <cellStyle name="Normal 2 2 4 2 7 5" xfId="42757"/>
    <cellStyle name="Normal 2 2 4 2 7 6" xfId="49872"/>
    <cellStyle name="Normal 2 2 4 2 7 7" xfId="56987"/>
    <cellStyle name="Normal 2 2 4 2 8" xfId="4813"/>
    <cellStyle name="Normal 2 2 4 2 8 2" xfId="11928"/>
    <cellStyle name="Normal 2 2 4 2 8 2 2" xfId="19031"/>
    <cellStyle name="Normal 2 2 4 2 8 3" xfId="19030"/>
    <cellStyle name="Normal 2 2 4 2 8 4" xfId="38013"/>
    <cellStyle name="Normal 2 2 4 2 8 5" xfId="45128"/>
    <cellStyle name="Normal 2 2 4 2 8 6" xfId="52243"/>
    <cellStyle name="Normal 2 2 4 2 8 7" xfId="59358"/>
    <cellStyle name="Normal 2 2 4 2 9" xfId="7190"/>
    <cellStyle name="Normal 2 2 4 2 9 2" xfId="19032"/>
    <cellStyle name="Normal 2 2 4 3" xfId="128"/>
    <cellStyle name="Normal 2 2 4 3 10" xfId="14368"/>
    <cellStyle name="Normal 2 2 4 3 10 2" xfId="19034"/>
    <cellStyle name="Normal 2 2 4 3 11" xfId="19033"/>
    <cellStyle name="Normal 2 2 4 3 12" xfId="33337"/>
    <cellStyle name="Normal 2 2 4 3 13" xfId="40453"/>
    <cellStyle name="Normal 2 2 4 3 14" xfId="47568"/>
    <cellStyle name="Normal 2 2 4 3 15" xfId="54683"/>
    <cellStyle name="Normal 2 2 4 3 2" xfId="330"/>
    <cellStyle name="Normal 2 2 4 3 2 10" xfId="40648"/>
    <cellStyle name="Normal 2 2 4 3 2 11" xfId="47763"/>
    <cellStyle name="Normal 2 2 4 3 2 12" xfId="54878"/>
    <cellStyle name="Normal 2 2 4 3 2 2" xfId="1131"/>
    <cellStyle name="Normal 2 2 4 3 2 2 10" xfId="55677"/>
    <cellStyle name="Normal 2 2 4 3 2 2 2" xfId="3499"/>
    <cellStyle name="Normal 2 2 4 3 2 2 2 2" xfId="10614"/>
    <cellStyle name="Normal 2 2 4 3 2 2 2 2 2" xfId="19038"/>
    <cellStyle name="Normal 2 2 4 3 2 2 2 3" xfId="19037"/>
    <cellStyle name="Normal 2 2 4 3 2 2 2 4" xfId="36699"/>
    <cellStyle name="Normal 2 2 4 3 2 2 2 5" xfId="43814"/>
    <cellStyle name="Normal 2 2 4 3 2 2 2 6" xfId="50929"/>
    <cellStyle name="Normal 2 2 4 3 2 2 2 7" xfId="58044"/>
    <cellStyle name="Normal 2 2 4 3 2 2 3" xfId="5870"/>
    <cellStyle name="Normal 2 2 4 3 2 2 3 2" xfId="12985"/>
    <cellStyle name="Normal 2 2 4 3 2 2 3 2 2" xfId="19040"/>
    <cellStyle name="Normal 2 2 4 3 2 2 3 3" xfId="19039"/>
    <cellStyle name="Normal 2 2 4 3 2 2 3 4" xfId="39070"/>
    <cellStyle name="Normal 2 2 4 3 2 2 3 5" xfId="46185"/>
    <cellStyle name="Normal 2 2 4 3 2 2 3 6" xfId="53300"/>
    <cellStyle name="Normal 2 2 4 3 2 2 3 7" xfId="60415"/>
    <cellStyle name="Normal 2 2 4 3 2 2 4" xfId="8247"/>
    <cellStyle name="Normal 2 2 4 3 2 2 4 2" xfId="19041"/>
    <cellStyle name="Normal 2 2 4 3 2 2 5" xfId="15362"/>
    <cellStyle name="Normal 2 2 4 3 2 2 5 2" xfId="19042"/>
    <cellStyle name="Normal 2 2 4 3 2 2 6" xfId="19036"/>
    <cellStyle name="Normal 2 2 4 3 2 2 7" xfId="34331"/>
    <cellStyle name="Normal 2 2 4 3 2 2 8" xfId="41447"/>
    <cellStyle name="Normal 2 2 4 3 2 2 9" xfId="48562"/>
    <cellStyle name="Normal 2 2 4 3 2 3" xfId="1921"/>
    <cellStyle name="Normal 2 2 4 3 2 3 10" xfId="56466"/>
    <cellStyle name="Normal 2 2 4 3 2 3 2" xfId="4288"/>
    <cellStyle name="Normal 2 2 4 3 2 3 2 2" xfId="11403"/>
    <cellStyle name="Normal 2 2 4 3 2 3 2 2 2" xfId="19045"/>
    <cellStyle name="Normal 2 2 4 3 2 3 2 3" xfId="19044"/>
    <cellStyle name="Normal 2 2 4 3 2 3 2 4" xfId="37488"/>
    <cellStyle name="Normal 2 2 4 3 2 3 2 5" xfId="44603"/>
    <cellStyle name="Normal 2 2 4 3 2 3 2 6" xfId="51718"/>
    <cellStyle name="Normal 2 2 4 3 2 3 2 7" xfId="58833"/>
    <cellStyle name="Normal 2 2 4 3 2 3 3" xfId="6659"/>
    <cellStyle name="Normal 2 2 4 3 2 3 3 2" xfId="13774"/>
    <cellStyle name="Normal 2 2 4 3 2 3 3 2 2" xfId="19047"/>
    <cellStyle name="Normal 2 2 4 3 2 3 3 3" xfId="19046"/>
    <cellStyle name="Normal 2 2 4 3 2 3 3 4" xfId="39859"/>
    <cellStyle name="Normal 2 2 4 3 2 3 3 5" xfId="46974"/>
    <cellStyle name="Normal 2 2 4 3 2 3 3 6" xfId="54089"/>
    <cellStyle name="Normal 2 2 4 3 2 3 3 7" xfId="61204"/>
    <cellStyle name="Normal 2 2 4 3 2 3 4" xfId="9036"/>
    <cellStyle name="Normal 2 2 4 3 2 3 4 2" xfId="19048"/>
    <cellStyle name="Normal 2 2 4 3 2 3 5" xfId="16151"/>
    <cellStyle name="Normal 2 2 4 3 2 3 5 2" xfId="19049"/>
    <cellStyle name="Normal 2 2 4 3 2 3 6" xfId="19043"/>
    <cellStyle name="Normal 2 2 4 3 2 3 7" xfId="35120"/>
    <cellStyle name="Normal 2 2 4 3 2 3 8" xfId="42236"/>
    <cellStyle name="Normal 2 2 4 3 2 3 9" xfId="49351"/>
    <cellStyle name="Normal 2 2 4 3 2 4" xfId="2700"/>
    <cellStyle name="Normal 2 2 4 3 2 4 2" xfId="9815"/>
    <cellStyle name="Normal 2 2 4 3 2 4 2 2" xfId="19051"/>
    <cellStyle name="Normal 2 2 4 3 2 4 3" xfId="19050"/>
    <cellStyle name="Normal 2 2 4 3 2 4 4" xfId="35900"/>
    <cellStyle name="Normal 2 2 4 3 2 4 5" xfId="43015"/>
    <cellStyle name="Normal 2 2 4 3 2 4 6" xfId="50130"/>
    <cellStyle name="Normal 2 2 4 3 2 4 7" xfId="57245"/>
    <cellStyle name="Normal 2 2 4 3 2 5" xfId="5071"/>
    <cellStyle name="Normal 2 2 4 3 2 5 2" xfId="12186"/>
    <cellStyle name="Normal 2 2 4 3 2 5 2 2" xfId="19053"/>
    <cellStyle name="Normal 2 2 4 3 2 5 3" xfId="19052"/>
    <cellStyle name="Normal 2 2 4 3 2 5 4" xfId="38271"/>
    <cellStyle name="Normal 2 2 4 3 2 5 5" xfId="45386"/>
    <cellStyle name="Normal 2 2 4 3 2 5 6" xfId="52501"/>
    <cellStyle name="Normal 2 2 4 3 2 5 7" xfId="59616"/>
    <cellStyle name="Normal 2 2 4 3 2 6" xfId="7448"/>
    <cellStyle name="Normal 2 2 4 3 2 6 2" xfId="19054"/>
    <cellStyle name="Normal 2 2 4 3 2 7" xfId="14563"/>
    <cellStyle name="Normal 2 2 4 3 2 7 2" xfId="19055"/>
    <cellStyle name="Normal 2 2 4 3 2 8" xfId="19035"/>
    <cellStyle name="Normal 2 2 4 3 2 9" xfId="33532"/>
    <cellStyle name="Normal 2 2 4 3 3" xfId="525"/>
    <cellStyle name="Normal 2 2 4 3 3 10" xfId="40843"/>
    <cellStyle name="Normal 2 2 4 3 3 11" xfId="47958"/>
    <cellStyle name="Normal 2 2 4 3 3 12" xfId="55073"/>
    <cellStyle name="Normal 2 2 4 3 3 2" xfId="1326"/>
    <cellStyle name="Normal 2 2 4 3 3 2 10" xfId="55872"/>
    <cellStyle name="Normal 2 2 4 3 3 2 2" xfId="3694"/>
    <cellStyle name="Normal 2 2 4 3 3 2 2 2" xfId="10809"/>
    <cellStyle name="Normal 2 2 4 3 3 2 2 2 2" xfId="19059"/>
    <cellStyle name="Normal 2 2 4 3 3 2 2 3" xfId="19058"/>
    <cellStyle name="Normal 2 2 4 3 3 2 2 4" xfId="36894"/>
    <cellStyle name="Normal 2 2 4 3 3 2 2 5" xfId="44009"/>
    <cellStyle name="Normal 2 2 4 3 3 2 2 6" xfId="51124"/>
    <cellStyle name="Normal 2 2 4 3 3 2 2 7" xfId="58239"/>
    <cellStyle name="Normal 2 2 4 3 3 2 3" xfId="6065"/>
    <cellStyle name="Normal 2 2 4 3 3 2 3 2" xfId="13180"/>
    <cellStyle name="Normal 2 2 4 3 3 2 3 2 2" xfId="19061"/>
    <cellStyle name="Normal 2 2 4 3 3 2 3 3" xfId="19060"/>
    <cellStyle name="Normal 2 2 4 3 3 2 3 4" xfId="39265"/>
    <cellStyle name="Normal 2 2 4 3 3 2 3 5" xfId="46380"/>
    <cellStyle name="Normal 2 2 4 3 3 2 3 6" xfId="53495"/>
    <cellStyle name="Normal 2 2 4 3 3 2 3 7" xfId="60610"/>
    <cellStyle name="Normal 2 2 4 3 3 2 4" xfId="8442"/>
    <cellStyle name="Normal 2 2 4 3 3 2 4 2" xfId="19062"/>
    <cellStyle name="Normal 2 2 4 3 3 2 5" xfId="15557"/>
    <cellStyle name="Normal 2 2 4 3 3 2 5 2" xfId="19063"/>
    <cellStyle name="Normal 2 2 4 3 3 2 6" xfId="19057"/>
    <cellStyle name="Normal 2 2 4 3 3 2 7" xfId="34526"/>
    <cellStyle name="Normal 2 2 4 3 3 2 8" xfId="41642"/>
    <cellStyle name="Normal 2 2 4 3 3 2 9" xfId="48757"/>
    <cellStyle name="Normal 2 2 4 3 3 3" xfId="2116"/>
    <cellStyle name="Normal 2 2 4 3 3 3 10" xfId="56661"/>
    <cellStyle name="Normal 2 2 4 3 3 3 2" xfId="4483"/>
    <cellStyle name="Normal 2 2 4 3 3 3 2 2" xfId="11598"/>
    <cellStyle name="Normal 2 2 4 3 3 3 2 2 2" xfId="19066"/>
    <cellStyle name="Normal 2 2 4 3 3 3 2 3" xfId="19065"/>
    <cellStyle name="Normal 2 2 4 3 3 3 2 4" xfId="37683"/>
    <cellStyle name="Normal 2 2 4 3 3 3 2 5" xfId="44798"/>
    <cellStyle name="Normal 2 2 4 3 3 3 2 6" xfId="51913"/>
    <cellStyle name="Normal 2 2 4 3 3 3 2 7" xfId="59028"/>
    <cellStyle name="Normal 2 2 4 3 3 3 3" xfId="6854"/>
    <cellStyle name="Normal 2 2 4 3 3 3 3 2" xfId="13969"/>
    <cellStyle name="Normal 2 2 4 3 3 3 3 2 2" xfId="19068"/>
    <cellStyle name="Normal 2 2 4 3 3 3 3 3" xfId="19067"/>
    <cellStyle name="Normal 2 2 4 3 3 3 3 4" xfId="40054"/>
    <cellStyle name="Normal 2 2 4 3 3 3 3 5" xfId="47169"/>
    <cellStyle name="Normal 2 2 4 3 3 3 3 6" xfId="54284"/>
    <cellStyle name="Normal 2 2 4 3 3 3 3 7" xfId="61399"/>
    <cellStyle name="Normal 2 2 4 3 3 3 4" xfId="9231"/>
    <cellStyle name="Normal 2 2 4 3 3 3 4 2" xfId="19069"/>
    <cellStyle name="Normal 2 2 4 3 3 3 5" xfId="16346"/>
    <cellStyle name="Normal 2 2 4 3 3 3 5 2" xfId="19070"/>
    <cellStyle name="Normal 2 2 4 3 3 3 6" xfId="19064"/>
    <cellStyle name="Normal 2 2 4 3 3 3 7" xfId="35315"/>
    <cellStyle name="Normal 2 2 4 3 3 3 8" xfId="42431"/>
    <cellStyle name="Normal 2 2 4 3 3 3 9" xfId="49546"/>
    <cellStyle name="Normal 2 2 4 3 3 4" xfId="2895"/>
    <cellStyle name="Normal 2 2 4 3 3 4 2" xfId="10010"/>
    <cellStyle name="Normal 2 2 4 3 3 4 2 2" xfId="19072"/>
    <cellStyle name="Normal 2 2 4 3 3 4 3" xfId="19071"/>
    <cellStyle name="Normal 2 2 4 3 3 4 4" xfId="36095"/>
    <cellStyle name="Normal 2 2 4 3 3 4 5" xfId="43210"/>
    <cellStyle name="Normal 2 2 4 3 3 4 6" xfId="50325"/>
    <cellStyle name="Normal 2 2 4 3 3 4 7" xfId="57440"/>
    <cellStyle name="Normal 2 2 4 3 3 5" xfId="5266"/>
    <cellStyle name="Normal 2 2 4 3 3 5 2" xfId="12381"/>
    <cellStyle name="Normal 2 2 4 3 3 5 2 2" xfId="19074"/>
    <cellStyle name="Normal 2 2 4 3 3 5 3" xfId="19073"/>
    <cellStyle name="Normal 2 2 4 3 3 5 4" xfId="38466"/>
    <cellStyle name="Normal 2 2 4 3 3 5 5" xfId="45581"/>
    <cellStyle name="Normal 2 2 4 3 3 5 6" xfId="52696"/>
    <cellStyle name="Normal 2 2 4 3 3 5 7" xfId="59811"/>
    <cellStyle name="Normal 2 2 4 3 3 6" xfId="7643"/>
    <cellStyle name="Normal 2 2 4 3 3 6 2" xfId="19075"/>
    <cellStyle name="Normal 2 2 4 3 3 7" xfId="14758"/>
    <cellStyle name="Normal 2 2 4 3 3 7 2" xfId="19076"/>
    <cellStyle name="Normal 2 2 4 3 3 8" xfId="19056"/>
    <cellStyle name="Normal 2 2 4 3 3 9" xfId="33727"/>
    <cellStyle name="Normal 2 2 4 3 4" xfId="628"/>
    <cellStyle name="Normal 2 2 4 3 4 10" xfId="40946"/>
    <cellStyle name="Normal 2 2 4 3 4 11" xfId="48061"/>
    <cellStyle name="Normal 2 2 4 3 4 12" xfId="55176"/>
    <cellStyle name="Normal 2 2 4 3 4 2" xfId="1429"/>
    <cellStyle name="Normal 2 2 4 3 4 2 10" xfId="55975"/>
    <cellStyle name="Normal 2 2 4 3 4 2 2" xfId="3797"/>
    <cellStyle name="Normal 2 2 4 3 4 2 2 2" xfId="10912"/>
    <cellStyle name="Normal 2 2 4 3 4 2 2 2 2" xfId="19080"/>
    <cellStyle name="Normal 2 2 4 3 4 2 2 3" xfId="19079"/>
    <cellStyle name="Normal 2 2 4 3 4 2 2 4" xfId="36997"/>
    <cellStyle name="Normal 2 2 4 3 4 2 2 5" xfId="44112"/>
    <cellStyle name="Normal 2 2 4 3 4 2 2 6" xfId="51227"/>
    <cellStyle name="Normal 2 2 4 3 4 2 2 7" xfId="58342"/>
    <cellStyle name="Normal 2 2 4 3 4 2 3" xfId="6168"/>
    <cellStyle name="Normal 2 2 4 3 4 2 3 2" xfId="13283"/>
    <cellStyle name="Normal 2 2 4 3 4 2 3 2 2" xfId="19082"/>
    <cellStyle name="Normal 2 2 4 3 4 2 3 3" xfId="19081"/>
    <cellStyle name="Normal 2 2 4 3 4 2 3 4" xfId="39368"/>
    <cellStyle name="Normal 2 2 4 3 4 2 3 5" xfId="46483"/>
    <cellStyle name="Normal 2 2 4 3 4 2 3 6" xfId="53598"/>
    <cellStyle name="Normal 2 2 4 3 4 2 3 7" xfId="60713"/>
    <cellStyle name="Normal 2 2 4 3 4 2 4" xfId="8545"/>
    <cellStyle name="Normal 2 2 4 3 4 2 4 2" xfId="19083"/>
    <cellStyle name="Normal 2 2 4 3 4 2 5" xfId="15660"/>
    <cellStyle name="Normal 2 2 4 3 4 2 5 2" xfId="19084"/>
    <cellStyle name="Normal 2 2 4 3 4 2 6" xfId="19078"/>
    <cellStyle name="Normal 2 2 4 3 4 2 7" xfId="34629"/>
    <cellStyle name="Normal 2 2 4 3 4 2 8" xfId="41745"/>
    <cellStyle name="Normal 2 2 4 3 4 2 9" xfId="48860"/>
    <cellStyle name="Normal 2 2 4 3 4 3" xfId="2219"/>
    <cellStyle name="Normal 2 2 4 3 4 3 10" xfId="56764"/>
    <cellStyle name="Normal 2 2 4 3 4 3 2" xfId="4586"/>
    <cellStyle name="Normal 2 2 4 3 4 3 2 2" xfId="11701"/>
    <cellStyle name="Normal 2 2 4 3 4 3 2 2 2" xfId="19087"/>
    <cellStyle name="Normal 2 2 4 3 4 3 2 3" xfId="19086"/>
    <cellStyle name="Normal 2 2 4 3 4 3 2 4" xfId="37786"/>
    <cellStyle name="Normal 2 2 4 3 4 3 2 5" xfId="44901"/>
    <cellStyle name="Normal 2 2 4 3 4 3 2 6" xfId="52016"/>
    <cellStyle name="Normal 2 2 4 3 4 3 2 7" xfId="59131"/>
    <cellStyle name="Normal 2 2 4 3 4 3 3" xfId="6957"/>
    <cellStyle name="Normal 2 2 4 3 4 3 3 2" xfId="14072"/>
    <cellStyle name="Normal 2 2 4 3 4 3 3 2 2" xfId="19089"/>
    <cellStyle name="Normal 2 2 4 3 4 3 3 3" xfId="19088"/>
    <cellStyle name="Normal 2 2 4 3 4 3 3 4" xfId="40157"/>
    <cellStyle name="Normal 2 2 4 3 4 3 3 5" xfId="47272"/>
    <cellStyle name="Normal 2 2 4 3 4 3 3 6" xfId="54387"/>
    <cellStyle name="Normal 2 2 4 3 4 3 3 7" xfId="61502"/>
    <cellStyle name="Normal 2 2 4 3 4 3 4" xfId="9334"/>
    <cellStyle name="Normal 2 2 4 3 4 3 4 2" xfId="19090"/>
    <cellStyle name="Normal 2 2 4 3 4 3 5" xfId="16449"/>
    <cellStyle name="Normal 2 2 4 3 4 3 5 2" xfId="19091"/>
    <cellStyle name="Normal 2 2 4 3 4 3 6" xfId="19085"/>
    <cellStyle name="Normal 2 2 4 3 4 3 7" xfId="35418"/>
    <cellStyle name="Normal 2 2 4 3 4 3 8" xfId="42534"/>
    <cellStyle name="Normal 2 2 4 3 4 3 9" xfId="49649"/>
    <cellStyle name="Normal 2 2 4 3 4 4" xfId="2998"/>
    <cellStyle name="Normal 2 2 4 3 4 4 2" xfId="10113"/>
    <cellStyle name="Normal 2 2 4 3 4 4 2 2" xfId="19093"/>
    <cellStyle name="Normal 2 2 4 3 4 4 3" xfId="19092"/>
    <cellStyle name="Normal 2 2 4 3 4 4 4" xfId="36198"/>
    <cellStyle name="Normal 2 2 4 3 4 4 5" xfId="43313"/>
    <cellStyle name="Normal 2 2 4 3 4 4 6" xfId="50428"/>
    <cellStyle name="Normal 2 2 4 3 4 4 7" xfId="57543"/>
    <cellStyle name="Normal 2 2 4 3 4 5" xfId="5369"/>
    <cellStyle name="Normal 2 2 4 3 4 5 2" xfId="12484"/>
    <cellStyle name="Normal 2 2 4 3 4 5 2 2" xfId="19095"/>
    <cellStyle name="Normal 2 2 4 3 4 5 3" xfId="19094"/>
    <cellStyle name="Normal 2 2 4 3 4 5 4" xfId="38569"/>
    <cellStyle name="Normal 2 2 4 3 4 5 5" xfId="45684"/>
    <cellStyle name="Normal 2 2 4 3 4 5 6" xfId="52799"/>
    <cellStyle name="Normal 2 2 4 3 4 5 7" xfId="59914"/>
    <cellStyle name="Normal 2 2 4 3 4 6" xfId="7746"/>
    <cellStyle name="Normal 2 2 4 3 4 6 2" xfId="19096"/>
    <cellStyle name="Normal 2 2 4 3 4 7" xfId="14861"/>
    <cellStyle name="Normal 2 2 4 3 4 7 2" xfId="19097"/>
    <cellStyle name="Normal 2 2 4 3 4 8" xfId="19077"/>
    <cellStyle name="Normal 2 2 4 3 4 9" xfId="33830"/>
    <cellStyle name="Normal 2 2 4 3 5" xfId="936"/>
    <cellStyle name="Normal 2 2 4 3 5 10" xfId="55482"/>
    <cellStyle name="Normal 2 2 4 3 5 2" xfId="3304"/>
    <cellStyle name="Normal 2 2 4 3 5 2 2" xfId="10419"/>
    <cellStyle name="Normal 2 2 4 3 5 2 2 2" xfId="19100"/>
    <cellStyle name="Normal 2 2 4 3 5 2 3" xfId="19099"/>
    <cellStyle name="Normal 2 2 4 3 5 2 4" xfId="36504"/>
    <cellStyle name="Normal 2 2 4 3 5 2 5" xfId="43619"/>
    <cellStyle name="Normal 2 2 4 3 5 2 6" xfId="50734"/>
    <cellStyle name="Normal 2 2 4 3 5 2 7" xfId="57849"/>
    <cellStyle name="Normal 2 2 4 3 5 3" xfId="5675"/>
    <cellStyle name="Normal 2 2 4 3 5 3 2" xfId="12790"/>
    <cellStyle name="Normal 2 2 4 3 5 3 2 2" xfId="19102"/>
    <cellStyle name="Normal 2 2 4 3 5 3 3" xfId="19101"/>
    <cellStyle name="Normal 2 2 4 3 5 3 4" xfId="38875"/>
    <cellStyle name="Normal 2 2 4 3 5 3 5" xfId="45990"/>
    <cellStyle name="Normal 2 2 4 3 5 3 6" xfId="53105"/>
    <cellStyle name="Normal 2 2 4 3 5 3 7" xfId="60220"/>
    <cellStyle name="Normal 2 2 4 3 5 4" xfId="8052"/>
    <cellStyle name="Normal 2 2 4 3 5 4 2" xfId="19103"/>
    <cellStyle name="Normal 2 2 4 3 5 5" xfId="15167"/>
    <cellStyle name="Normal 2 2 4 3 5 5 2" xfId="19104"/>
    <cellStyle name="Normal 2 2 4 3 5 6" xfId="19098"/>
    <cellStyle name="Normal 2 2 4 3 5 7" xfId="34136"/>
    <cellStyle name="Normal 2 2 4 3 5 8" xfId="41252"/>
    <cellStyle name="Normal 2 2 4 3 5 9" xfId="48367"/>
    <cellStyle name="Normal 2 2 4 3 6" xfId="1726"/>
    <cellStyle name="Normal 2 2 4 3 6 10" xfId="56271"/>
    <cellStyle name="Normal 2 2 4 3 6 2" xfId="4093"/>
    <cellStyle name="Normal 2 2 4 3 6 2 2" xfId="11208"/>
    <cellStyle name="Normal 2 2 4 3 6 2 2 2" xfId="19107"/>
    <cellStyle name="Normal 2 2 4 3 6 2 3" xfId="19106"/>
    <cellStyle name="Normal 2 2 4 3 6 2 4" xfId="37293"/>
    <cellStyle name="Normal 2 2 4 3 6 2 5" xfId="44408"/>
    <cellStyle name="Normal 2 2 4 3 6 2 6" xfId="51523"/>
    <cellStyle name="Normal 2 2 4 3 6 2 7" xfId="58638"/>
    <cellStyle name="Normal 2 2 4 3 6 3" xfId="6464"/>
    <cellStyle name="Normal 2 2 4 3 6 3 2" xfId="13579"/>
    <cellStyle name="Normal 2 2 4 3 6 3 2 2" xfId="19109"/>
    <cellStyle name="Normal 2 2 4 3 6 3 3" xfId="19108"/>
    <cellStyle name="Normal 2 2 4 3 6 3 4" xfId="39664"/>
    <cellStyle name="Normal 2 2 4 3 6 3 5" xfId="46779"/>
    <cellStyle name="Normal 2 2 4 3 6 3 6" xfId="53894"/>
    <cellStyle name="Normal 2 2 4 3 6 3 7" xfId="61009"/>
    <cellStyle name="Normal 2 2 4 3 6 4" xfId="8841"/>
    <cellStyle name="Normal 2 2 4 3 6 4 2" xfId="19110"/>
    <cellStyle name="Normal 2 2 4 3 6 5" xfId="15956"/>
    <cellStyle name="Normal 2 2 4 3 6 5 2" xfId="19111"/>
    <cellStyle name="Normal 2 2 4 3 6 6" xfId="19105"/>
    <cellStyle name="Normal 2 2 4 3 6 7" xfId="34925"/>
    <cellStyle name="Normal 2 2 4 3 6 8" xfId="42041"/>
    <cellStyle name="Normal 2 2 4 3 6 9" xfId="49156"/>
    <cellStyle name="Normal 2 2 4 3 7" xfId="2505"/>
    <cellStyle name="Normal 2 2 4 3 7 2" xfId="9620"/>
    <cellStyle name="Normal 2 2 4 3 7 2 2" xfId="19113"/>
    <cellStyle name="Normal 2 2 4 3 7 3" xfId="19112"/>
    <cellStyle name="Normal 2 2 4 3 7 4" xfId="35705"/>
    <cellStyle name="Normal 2 2 4 3 7 5" xfId="42820"/>
    <cellStyle name="Normal 2 2 4 3 7 6" xfId="49935"/>
    <cellStyle name="Normal 2 2 4 3 7 7" xfId="57050"/>
    <cellStyle name="Normal 2 2 4 3 8" xfId="4876"/>
    <cellStyle name="Normal 2 2 4 3 8 2" xfId="11991"/>
    <cellStyle name="Normal 2 2 4 3 8 2 2" xfId="19115"/>
    <cellStyle name="Normal 2 2 4 3 8 3" xfId="19114"/>
    <cellStyle name="Normal 2 2 4 3 8 4" xfId="38076"/>
    <cellStyle name="Normal 2 2 4 3 8 5" xfId="45191"/>
    <cellStyle name="Normal 2 2 4 3 8 6" xfId="52306"/>
    <cellStyle name="Normal 2 2 4 3 8 7" xfId="59421"/>
    <cellStyle name="Normal 2 2 4 3 9" xfId="7253"/>
    <cellStyle name="Normal 2 2 4 3 9 2" xfId="19116"/>
    <cellStyle name="Normal 2 2 4 4" xfId="237"/>
    <cellStyle name="Normal 2 2 4 4 10" xfId="40555"/>
    <cellStyle name="Normal 2 2 4 4 11" xfId="47670"/>
    <cellStyle name="Normal 2 2 4 4 12" xfId="54785"/>
    <cellStyle name="Normal 2 2 4 4 2" xfId="1038"/>
    <cellStyle name="Normal 2 2 4 4 2 10" xfId="55584"/>
    <cellStyle name="Normal 2 2 4 4 2 2" xfId="3406"/>
    <cellStyle name="Normal 2 2 4 4 2 2 2" xfId="10521"/>
    <cellStyle name="Normal 2 2 4 4 2 2 2 2" xfId="19120"/>
    <cellStyle name="Normal 2 2 4 4 2 2 3" xfId="19119"/>
    <cellStyle name="Normal 2 2 4 4 2 2 4" xfId="36606"/>
    <cellStyle name="Normal 2 2 4 4 2 2 5" xfId="43721"/>
    <cellStyle name="Normal 2 2 4 4 2 2 6" xfId="50836"/>
    <cellStyle name="Normal 2 2 4 4 2 2 7" xfId="57951"/>
    <cellStyle name="Normal 2 2 4 4 2 3" xfId="5777"/>
    <cellStyle name="Normal 2 2 4 4 2 3 2" xfId="12892"/>
    <cellStyle name="Normal 2 2 4 4 2 3 2 2" xfId="19122"/>
    <cellStyle name="Normal 2 2 4 4 2 3 3" xfId="19121"/>
    <cellStyle name="Normal 2 2 4 4 2 3 4" xfId="38977"/>
    <cellStyle name="Normal 2 2 4 4 2 3 5" xfId="46092"/>
    <cellStyle name="Normal 2 2 4 4 2 3 6" xfId="53207"/>
    <cellStyle name="Normal 2 2 4 4 2 3 7" xfId="60322"/>
    <cellStyle name="Normal 2 2 4 4 2 4" xfId="8154"/>
    <cellStyle name="Normal 2 2 4 4 2 4 2" xfId="19123"/>
    <cellStyle name="Normal 2 2 4 4 2 5" xfId="15269"/>
    <cellStyle name="Normal 2 2 4 4 2 5 2" xfId="19124"/>
    <cellStyle name="Normal 2 2 4 4 2 6" xfId="19118"/>
    <cellStyle name="Normal 2 2 4 4 2 7" xfId="34238"/>
    <cellStyle name="Normal 2 2 4 4 2 8" xfId="41354"/>
    <cellStyle name="Normal 2 2 4 4 2 9" xfId="48469"/>
    <cellStyle name="Normal 2 2 4 4 3" xfId="1828"/>
    <cellStyle name="Normal 2 2 4 4 3 10" xfId="56373"/>
    <cellStyle name="Normal 2 2 4 4 3 2" xfId="4195"/>
    <cellStyle name="Normal 2 2 4 4 3 2 2" xfId="11310"/>
    <cellStyle name="Normal 2 2 4 4 3 2 2 2" xfId="19127"/>
    <cellStyle name="Normal 2 2 4 4 3 2 3" xfId="19126"/>
    <cellStyle name="Normal 2 2 4 4 3 2 4" xfId="37395"/>
    <cellStyle name="Normal 2 2 4 4 3 2 5" xfId="44510"/>
    <cellStyle name="Normal 2 2 4 4 3 2 6" xfId="51625"/>
    <cellStyle name="Normal 2 2 4 4 3 2 7" xfId="58740"/>
    <cellStyle name="Normal 2 2 4 4 3 3" xfId="6566"/>
    <cellStyle name="Normal 2 2 4 4 3 3 2" xfId="13681"/>
    <cellStyle name="Normal 2 2 4 4 3 3 2 2" xfId="19129"/>
    <cellStyle name="Normal 2 2 4 4 3 3 3" xfId="19128"/>
    <cellStyle name="Normal 2 2 4 4 3 3 4" xfId="39766"/>
    <cellStyle name="Normal 2 2 4 4 3 3 5" xfId="46881"/>
    <cellStyle name="Normal 2 2 4 4 3 3 6" xfId="53996"/>
    <cellStyle name="Normal 2 2 4 4 3 3 7" xfId="61111"/>
    <cellStyle name="Normal 2 2 4 4 3 4" xfId="8943"/>
    <cellStyle name="Normal 2 2 4 4 3 4 2" xfId="19130"/>
    <cellStyle name="Normal 2 2 4 4 3 5" xfId="16058"/>
    <cellStyle name="Normal 2 2 4 4 3 5 2" xfId="19131"/>
    <cellStyle name="Normal 2 2 4 4 3 6" xfId="19125"/>
    <cellStyle name="Normal 2 2 4 4 3 7" xfId="35027"/>
    <cellStyle name="Normal 2 2 4 4 3 8" xfId="42143"/>
    <cellStyle name="Normal 2 2 4 4 3 9" xfId="49258"/>
    <cellStyle name="Normal 2 2 4 4 4" xfId="2607"/>
    <cellStyle name="Normal 2 2 4 4 4 2" xfId="9722"/>
    <cellStyle name="Normal 2 2 4 4 4 2 2" xfId="19133"/>
    <cellStyle name="Normal 2 2 4 4 4 3" xfId="19132"/>
    <cellStyle name="Normal 2 2 4 4 4 4" xfId="35807"/>
    <cellStyle name="Normal 2 2 4 4 4 5" xfId="42922"/>
    <cellStyle name="Normal 2 2 4 4 4 6" xfId="50037"/>
    <cellStyle name="Normal 2 2 4 4 4 7" xfId="57152"/>
    <cellStyle name="Normal 2 2 4 4 5" xfId="4978"/>
    <cellStyle name="Normal 2 2 4 4 5 2" xfId="12093"/>
    <cellStyle name="Normal 2 2 4 4 5 2 2" xfId="19135"/>
    <cellStyle name="Normal 2 2 4 4 5 3" xfId="19134"/>
    <cellStyle name="Normal 2 2 4 4 5 4" xfId="38178"/>
    <cellStyle name="Normal 2 2 4 4 5 5" xfId="45293"/>
    <cellStyle name="Normal 2 2 4 4 5 6" xfId="52408"/>
    <cellStyle name="Normal 2 2 4 4 5 7" xfId="59523"/>
    <cellStyle name="Normal 2 2 4 4 6" xfId="7355"/>
    <cellStyle name="Normal 2 2 4 4 6 2" xfId="19136"/>
    <cellStyle name="Normal 2 2 4 4 7" xfId="14470"/>
    <cellStyle name="Normal 2 2 4 4 7 2" xfId="19137"/>
    <cellStyle name="Normal 2 2 4 4 8" xfId="19117"/>
    <cellStyle name="Normal 2 2 4 4 9" xfId="33439"/>
    <cellStyle name="Normal 2 2 4 5" xfId="432"/>
    <cellStyle name="Normal 2 2 4 5 10" xfId="40750"/>
    <cellStyle name="Normal 2 2 4 5 11" xfId="47865"/>
    <cellStyle name="Normal 2 2 4 5 12" xfId="54980"/>
    <cellStyle name="Normal 2 2 4 5 2" xfId="1233"/>
    <cellStyle name="Normal 2 2 4 5 2 10" xfId="55779"/>
    <cellStyle name="Normal 2 2 4 5 2 2" xfId="3601"/>
    <cellStyle name="Normal 2 2 4 5 2 2 2" xfId="10716"/>
    <cellStyle name="Normal 2 2 4 5 2 2 2 2" xfId="19141"/>
    <cellStyle name="Normal 2 2 4 5 2 2 3" xfId="19140"/>
    <cellStyle name="Normal 2 2 4 5 2 2 4" xfId="36801"/>
    <cellStyle name="Normal 2 2 4 5 2 2 5" xfId="43916"/>
    <cellStyle name="Normal 2 2 4 5 2 2 6" xfId="51031"/>
    <cellStyle name="Normal 2 2 4 5 2 2 7" xfId="58146"/>
    <cellStyle name="Normal 2 2 4 5 2 3" xfId="5972"/>
    <cellStyle name="Normal 2 2 4 5 2 3 2" xfId="13087"/>
    <cellStyle name="Normal 2 2 4 5 2 3 2 2" xfId="19143"/>
    <cellStyle name="Normal 2 2 4 5 2 3 3" xfId="19142"/>
    <cellStyle name="Normal 2 2 4 5 2 3 4" xfId="39172"/>
    <cellStyle name="Normal 2 2 4 5 2 3 5" xfId="46287"/>
    <cellStyle name="Normal 2 2 4 5 2 3 6" xfId="53402"/>
    <cellStyle name="Normal 2 2 4 5 2 3 7" xfId="60517"/>
    <cellStyle name="Normal 2 2 4 5 2 4" xfId="8349"/>
    <cellStyle name="Normal 2 2 4 5 2 4 2" xfId="19144"/>
    <cellStyle name="Normal 2 2 4 5 2 5" xfId="15464"/>
    <cellStyle name="Normal 2 2 4 5 2 5 2" xfId="19145"/>
    <cellStyle name="Normal 2 2 4 5 2 6" xfId="19139"/>
    <cellStyle name="Normal 2 2 4 5 2 7" xfId="34433"/>
    <cellStyle name="Normal 2 2 4 5 2 8" xfId="41549"/>
    <cellStyle name="Normal 2 2 4 5 2 9" xfId="48664"/>
    <cellStyle name="Normal 2 2 4 5 3" xfId="2023"/>
    <cellStyle name="Normal 2 2 4 5 3 10" xfId="56568"/>
    <cellStyle name="Normal 2 2 4 5 3 2" xfId="4390"/>
    <cellStyle name="Normal 2 2 4 5 3 2 2" xfId="11505"/>
    <cellStyle name="Normal 2 2 4 5 3 2 2 2" xfId="19148"/>
    <cellStyle name="Normal 2 2 4 5 3 2 3" xfId="19147"/>
    <cellStyle name="Normal 2 2 4 5 3 2 4" xfId="37590"/>
    <cellStyle name="Normal 2 2 4 5 3 2 5" xfId="44705"/>
    <cellStyle name="Normal 2 2 4 5 3 2 6" xfId="51820"/>
    <cellStyle name="Normal 2 2 4 5 3 2 7" xfId="58935"/>
    <cellStyle name="Normal 2 2 4 5 3 3" xfId="6761"/>
    <cellStyle name="Normal 2 2 4 5 3 3 2" xfId="13876"/>
    <cellStyle name="Normal 2 2 4 5 3 3 2 2" xfId="19150"/>
    <cellStyle name="Normal 2 2 4 5 3 3 3" xfId="19149"/>
    <cellStyle name="Normal 2 2 4 5 3 3 4" xfId="39961"/>
    <cellStyle name="Normal 2 2 4 5 3 3 5" xfId="47076"/>
    <cellStyle name="Normal 2 2 4 5 3 3 6" xfId="54191"/>
    <cellStyle name="Normal 2 2 4 5 3 3 7" xfId="61306"/>
    <cellStyle name="Normal 2 2 4 5 3 4" xfId="9138"/>
    <cellStyle name="Normal 2 2 4 5 3 4 2" xfId="19151"/>
    <cellStyle name="Normal 2 2 4 5 3 5" xfId="16253"/>
    <cellStyle name="Normal 2 2 4 5 3 5 2" xfId="19152"/>
    <cellStyle name="Normal 2 2 4 5 3 6" xfId="19146"/>
    <cellStyle name="Normal 2 2 4 5 3 7" xfId="35222"/>
    <cellStyle name="Normal 2 2 4 5 3 8" xfId="42338"/>
    <cellStyle name="Normal 2 2 4 5 3 9" xfId="49453"/>
    <cellStyle name="Normal 2 2 4 5 4" xfId="2802"/>
    <cellStyle name="Normal 2 2 4 5 4 2" xfId="9917"/>
    <cellStyle name="Normal 2 2 4 5 4 2 2" xfId="19154"/>
    <cellStyle name="Normal 2 2 4 5 4 3" xfId="19153"/>
    <cellStyle name="Normal 2 2 4 5 4 4" xfId="36002"/>
    <cellStyle name="Normal 2 2 4 5 4 5" xfId="43117"/>
    <cellStyle name="Normal 2 2 4 5 4 6" xfId="50232"/>
    <cellStyle name="Normal 2 2 4 5 4 7" xfId="57347"/>
    <cellStyle name="Normal 2 2 4 5 5" xfId="5173"/>
    <cellStyle name="Normal 2 2 4 5 5 2" xfId="12288"/>
    <cellStyle name="Normal 2 2 4 5 5 2 2" xfId="19156"/>
    <cellStyle name="Normal 2 2 4 5 5 3" xfId="19155"/>
    <cellStyle name="Normal 2 2 4 5 5 4" xfId="38373"/>
    <cellStyle name="Normal 2 2 4 5 5 5" xfId="45488"/>
    <cellStyle name="Normal 2 2 4 5 5 6" xfId="52603"/>
    <cellStyle name="Normal 2 2 4 5 5 7" xfId="59718"/>
    <cellStyle name="Normal 2 2 4 5 6" xfId="7550"/>
    <cellStyle name="Normal 2 2 4 5 6 2" xfId="19157"/>
    <cellStyle name="Normal 2 2 4 5 7" xfId="14665"/>
    <cellStyle name="Normal 2 2 4 5 7 2" xfId="19158"/>
    <cellStyle name="Normal 2 2 4 5 8" xfId="19138"/>
    <cellStyle name="Normal 2 2 4 5 9" xfId="33634"/>
    <cellStyle name="Normal 2 2 4 6" xfId="626"/>
    <cellStyle name="Normal 2 2 4 6 10" xfId="40944"/>
    <cellStyle name="Normal 2 2 4 6 11" xfId="48059"/>
    <cellStyle name="Normal 2 2 4 6 12" xfId="55174"/>
    <cellStyle name="Normal 2 2 4 6 2" xfId="1427"/>
    <cellStyle name="Normal 2 2 4 6 2 10" xfId="55973"/>
    <cellStyle name="Normal 2 2 4 6 2 2" xfId="3795"/>
    <cellStyle name="Normal 2 2 4 6 2 2 2" xfId="10910"/>
    <cellStyle name="Normal 2 2 4 6 2 2 2 2" xfId="19162"/>
    <cellStyle name="Normal 2 2 4 6 2 2 3" xfId="19161"/>
    <cellStyle name="Normal 2 2 4 6 2 2 4" xfId="36995"/>
    <cellStyle name="Normal 2 2 4 6 2 2 5" xfId="44110"/>
    <cellStyle name="Normal 2 2 4 6 2 2 6" xfId="51225"/>
    <cellStyle name="Normal 2 2 4 6 2 2 7" xfId="58340"/>
    <cellStyle name="Normal 2 2 4 6 2 3" xfId="6166"/>
    <cellStyle name="Normal 2 2 4 6 2 3 2" xfId="13281"/>
    <cellStyle name="Normal 2 2 4 6 2 3 2 2" xfId="19164"/>
    <cellStyle name="Normal 2 2 4 6 2 3 3" xfId="19163"/>
    <cellStyle name="Normal 2 2 4 6 2 3 4" xfId="39366"/>
    <cellStyle name="Normal 2 2 4 6 2 3 5" xfId="46481"/>
    <cellStyle name="Normal 2 2 4 6 2 3 6" xfId="53596"/>
    <cellStyle name="Normal 2 2 4 6 2 3 7" xfId="60711"/>
    <cellStyle name="Normal 2 2 4 6 2 4" xfId="8543"/>
    <cellStyle name="Normal 2 2 4 6 2 4 2" xfId="19165"/>
    <cellStyle name="Normal 2 2 4 6 2 5" xfId="15658"/>
    <cellStyle name="Normal 2 2 4 6 2 5 2" xfId="19166"/>
    <cellStyle name="Normal 2 2 4 6 2 6" xfId="19160"/>
    <cellStyle name="Normal 2 2 4 6 2 7" xfId="34627"/>
    <cellStyle name="Normal 2 2 4 6 2 8" xfId="41743"/>
    <cellStyle name="Normal 2 2 4 6 2 9" xfId="48858"/>
    <cellStyle name="Normal 2 2 4 6 3" xfId="2217"/>
    <cellStyle name="Normal 2 2 4 6 3 10" xfId="56762"/>
    <cellStyle name="Normal 2 2 4 6 3 2" xfId="4584"/>
    <cellStyle name="Normal 2 2 4 6 3 2 2" xfId="11699"/>
    <cellStyle name="Normal 2 2 4 6 3 2 2 2" xfId="19169"/>
    <cellStyle name="Normal 2 2 4 6 3 2 3" xfId="19168"/>
    <cellStyle name="Normal 2 2 4 6 3 2 4" xfId="37784"/>
    <cellStyle name="Normal 2 2 4 6 3 2 5" xfId="44899"/>
    <cellStyle name="Normal 2 2 4 6 3 2 6" xfId="52014"/>
    <cellStyle name="Normal 2 2 4 6 3 2 7" xfId="59129"/>
    <cellStyle name="Normal 2 2 4 6 3 3" xfId="6955"/>
    <cellStyle name="Normal 2 2 4 6 3 3 2" xfId="14070"/>
    <cellStyle name="Normal 2 2 4 6 3 3 2 2" xfId="19171"/>
    <cellStyle name="Normal 2 2 4 6 3 3 3" xfId="19170"/>
    <cellStyle name="Normal 2 2 4 6 3 3 4" xfId="40155"/>
    <cellStyle name="Normal 2 2 4 6 3 3 5" xfId="47270"/>
    <cellStyle name="Normal 2 2 4 6 3 3 6" xfId="54385"/>
    <cellStyle name="Normal 2 2 4 6 3 3 7" xfId="61500"/>
    <cellStyle name="Normal 2 2 4 6 3 4" xfId="9332"/>
    <cellStyle name="Normal 2 2 4 6 3 4 2" xfId="19172"/>
    <cellStyle name="Normal 2 2 4 6 3 5" xfId="16447"/>
    <cellStyle name="Normal 2 2 4 6 3 5 2" xfId="19173"/>
    <cellStyle name="Normal 2 2 4 6 3 6" xfId="19167"/>
    <cellStyle name="Normal 2 2 4 6 3 7" xfId="35416"/>
    <cellStyle name="Normal 2 2 4 6 3 8" xfId="42532"/>
    <cellStyle name="Normal 2 2 4 6 3 9" xfId="49647"/>
    <cellStyle name="Normal 2 2 4 6 4" xfId="2996"/>
    <cellStyle name="Normal 2 2 4 6 4 2" xfId="10111"/>
    <cellStyle name="Normal 2 2 4 6 4 2 2" xfId="19175"/>
    <cellStyle name="Normal 2 2 4 6 4 3" xfId="19174"/>
    <cellStyle name="Normal 2 2 4 6 4 4" xfId="36196"/>
    <cellStyle name="Normal 2 2 4 6 4 5" xfId="43311"/>
    <cellStyle name="Normal 2 2 4 6 4 6" xfId="50426"/>
    <cellStyle name="Normal 2 2 4 6 4 7" xfId="57541"/>
    <cellStyle name="Normal 2 2 4 6 5" xfId="5367"/>
    <cellStyle name="Normal 2 2 4 6 5 2" xfId="12482"/>
    <cellStyle name="Normal 2 2 4 6 5 2 2" xfId="19177"/>
    <cellStyle name="Normal 2 2 4 6 5 3" xfId="19176"/>
    <cellStyle name="Normal 2 2 4 6 5 4" xfId="38567"/>
    <cellStyle name="Normal 2 2 4 6 5 5" xfId="45682"/>
    <cellStyle name="Normal 2 2 4 6 5 6" xfId="52797"/>
    <cellStyle name="Normal 2 2 4 6 5 7" xfId="59912"/>
    <cellStyle name="Normal 2 2 4 6 6" xfId="7744"/>
    <cellStyle name="Normal 2 2 4 6 6 2" xfId="19178"/>
    <cellStyle name="Normal 2 2 4 6 7" xfId="14859"/>
    <cellStyle name="Normal 2 2 4 6 7 2" xfId="19179"/>
    <cellStyle name="Normal 2 2 4 6 8" xfId="19159"/>
    <cellStyle name="Normal 2 2 4 6 9" xfId="33828"/>
    <cellStyle name="Normal 2 2 4 7" xfId="843"/>
    <cellStyle name="Normal 2 2 4 7 10" xfId="55389"/>
    <cellStyle name="Normal 2 2 4 7 2" xfId="3211"/>
    <cellStyle name="Normal 2 2 4 7 2 2" xfId="10326"/>
    <cellStyle name="Normal 2 2 4 7 2 2 2" xfId="19182"/>
    <cellStyle name="Normal 2 2 4 7 2 3" xfId="19181"/>
    <cellStyle name="Normal 2 2 4 7 2 4" xfId="36411"/>
    <cellStyle name="Normal 2 2 4 7 2 5" xfId="43526"/>
    <cellStyle name="Normal 2 2 4 7 2 6" xfId="50641"/>
    <cellStyle name="Normal 2 2 4 7 2 7" xfId="57756"/>
    <cellStyle name="Normal 2 2 4 7 3" xfId="5582"/>
    <cellStyle name="Normal 2 2 4 7 3 2" xfId="12697"/>
    <cellStyle name="Normal 2 2 4 7 3 2 2" xfId="19184"/>
    <cellStyle name="Normal 2 2 4 7 3 3" xfId="19183"/>
    <cellStyle name="Normal 2 2 4 7 3 4" xfId="38782"/>
    <cellStyle name="Normal 2 2 4 7 3 5" xfId="45897"/>
    <cellStyle name="Normal 2 2 4 7 3 6" xfId="53012"/>
    <cellStyle name="Normal 2 2 4 7 3 7" xfId="60127"/>
    <cellStyle name="Normal 2 2 4 7 4" xfId="7959"/>
    <cellStyle name="Normal 2 2 4 7 4 2" xfId="19185"/>
    <cellStyle name="Normal 2 2 4 7 5" xfId="15074"/>
    <cellStyle name="Normal 2 2 4 7 5 2" xfId="19186"/>
    <cellStyle name="Normal 2 2 4 7 6" xfId="19180"/>
    <cellStyle name="Normal 2 2 4 7 7" xfId="34043"/>
    <cellStyle name="Normal 2 2 4 7 8" xfId="41159"/>
    <cellStyle name="Normal 2 2 4 7 9" xfId="48274"/>
    <cellStyle name="Normal 2 2 4 8" xfId="1633"/>
    <cellStyle name="Normal 2 2 4 8 10" xfId="56178"/>
    <cellStyle name="Normal 2 2 4 8 2" xfId="4000"/>
    <cellStyle name="Normal 2 2 4 8 2 2" xfId="11115"/>
    <cellStyle name="Normal 2 2 4 8 2 2 2" xfId="19189"/>
    <cellStyle name="Normal 2 2 4 8 2 3" xfId="19188"/>
    <cellStyle name="Normal 2 2 4 8 2 4" xfId="37200"/>
    <cellStyle name="Normal 2 2 4 8 2 5" xfId="44315"/>
    <cellStyle name="Normal 2 2 4 8 2 6" xfId="51430"/>
    <cellStyle name="Normal 2 2 4 8 2 7" xfId="58545"/>
    <cellStyle name="Normal 2 2 4 8 3" xfId="6371"/>
    <cellStyle name="Normal 2 2 4 8 3 2" xfId="13486"/>
    <cellStyle name="Normal 2 2 4 8 3 2 2" xfId="19191"/>
    <cellStyle name="Normal 2 2 4 8 3 3" xfId="19190"/>
    <cellStyle name="Normal 2 2 4 8 3 4" xfId="39571"/>
    <cellStyle name="Normal 2 2 4 8 3 5" xfId="46686"/>
    <cellStyle name="Normal 2 2 4 8 3 6" xfId="53801"/>
    <cellStyle name="Normal 2 2 4 8 3 7" xfId="60916"/>
    <cellStyle name="Normal 2 2 4 8 4" xfId="8748"/>
    <cellStyle name="Normal 2 2 4 8 4 2" xfId="19192"/>
    <cellStyle name="Normal 2 2 4 8 5" xfId="15863"/>
    <cellStyle name="Normal 2 2 4 8 5 2" xfId="19193"/>
    <cellStyle name="Normal 2 2 4 8 6" xfId="19187"/>
    <cellStyle name="Normal 2 2 4 8 7" xfId="34832"/>
    <cellStyle name="Normal 2 2 4 8 8" xfId="41948"/>
    <cellStyle name="Normal 2 2 4 8 9" xfId="49063"/>
    <cellStyle name="Normal 2 2 4 9" xfId="2412"/>
    <cellStyle name="Normal 2 2 4 9 2" xfId="9527"/>
    <cellStyle name="Normal 2 2 4 9 2 2" xfId="19195"/>
    <cellStyle name="Normal 2 2 4 9 3" xfId="19194"/>
    <cellStyle name="Normal 2 2 4 9 4" xfId="35612"/>
    <cellStyle name="Normal 2 2 4 9 5" xfId="42727"/>
    <cellStyle name="Normal 2 2 4 9 6" xfId="49842"/>
    <cellStyle name="Normal 2 2 4 9 7" xfId="56957"/>
    <cellStyle name="Normal 2 2 40" xfId="61753"/>
    <cellStyle name="Normal 2 2 41" xfId="61758"/>
    <cellStyle name="Normal 2 2 42" xfId="61772"/>
    <cellStyle name="Normal 2 2 43" xfId="61780"/>
    <cellStyle name="Normal 2 2 44" xfId="61786"/>
    <cellStyle name="Normal 2 2 45" xfId="61791"/>
    <cellStyle name="Normal 2 2 46" xfId="61796"/>
    <cellStyle name="Normal 2 2 47" xfId="61801"/>
    <cellStyle name="Normal 2 2 48" xfId="61807"/>
    <cellStyle name="Normal 2 2 49" xfId="61812"/>
    <cellStyle name="Normal 2 2 5" xfId="54"/>
    <cellStyle name="Normal 2 2 5 10" xfId="7181"/>
    <cellStyle name="Normal 2 2 5 10 2" xfId="19197"/>
    <cellStyle name="Normal 2 2 5 11" xfId="14296"/>
    <cellStyle name="Normal 2 2 5 11 2" xfId="19198"/>
    <cellStyle name="Normal 2 2 5 12" xfId="19196"/>
    <cellStyle name="Normal 2 2 5 13" xfId="33265"/>
    <cellStyle name="Normal 2 2 5 14" xfId="40381"/>
    <cellStyle name="Normal 2 2 5 15" xfId="47496"/>
    <cellStyle name="Normal 2 2 5 16" xfId="54611"/>
    <cellStyle name="Normal 2 2 5 2" xfId="156"/>
    <cellStyle name="Normal 2 2 5 2 10" xfId="14393"/>
    <cellStyle name="Normal 2 2 5 2 10 2" xfId="19200"/>
    <cellStyle name="Normal 2 2 5 2 11" xfId="19199"/>
    <cellStyle name="Normal 2 2 5 2 12" xfId="33362"/>
    <cellStyle name="Normal 2 2 5 2 13" xfId="40478"/>
    <cellStyle name="Normal 2 2 5 2 14" xfId="47593"/>
    <cellStyle name="Normal 2 2 5 2 15" xfId="54708"/>
    <cellStyle name="Normal 2 2 5 2 2" xfId="355"/>
    <cellStyle name="Normal 2 2 5 2 2 10" xfId="40673"/>
    <cellStyle name="Normal 2 2 5 2 2 11" xfId="47788"/>
    <cellStyle name="Normal 2 2 5 2 2 12" xfId="54903"/>
    <cellStyle name="Normal 2 2 5 2 2 2" xfId="1156"/>
    <cellStyle name="Normal 2 2 5 2 2 2 10" xfId="55702"/>
    <cellStyle name="Normal 2 2 5 2 2 2 2" xfId="3524"/>
    <cellStyle name="Normal 2 2 5 2 2 2 2 2" xfId="10639"/>
    <cellStyle name="Normal 2 2 5 2 2 2 2 2 2" xfId="19204"/>
    <cellStyle name="Normal 2 2 5 2 2 2 2 3" xfId="19203"/>
    <cellStyle name="Normal 2 2 5 2 2 2 2 4" xfId="36724"/>
    <cellStyle name="Normal 2 2 5 2 2 2 2 5" xfId="43839"/>
    <cellStyle name="Normal 2 2 5 2 2 2 2 6" xfId="50954"/>
    <cellStyle name="Normal 2 2 5 2 2 2 2 7" xfId="58069"/>
    <cellStyle name="Normal 2 2 5 2 2 2 3" xfId="5895"/>
    <cellStyle name="Normal 2 2 5 2 2 2 3 2" xfId="13010"/>
    <cellStyle name="Normal 2 2 5 2 2 2 3 2 2" xfId="19206"/>
    <cellStyle name="Normal 2 2 5 2 2 2 3 3" xfId="19205"/>
    <cellStyle name="Normal 2 2 5 2 2 2 3 4" xfId="39095"/>
    <cellStyle name="Normal 2 2 5 2 2 2 3 5" xfId="46210"/>
    <cellStyle name="Normal 2 2 5 2 2 2 3 6" xfId="53325"/>
    <cellStyle name="Normal 2 2 5 2 2 2 3 7" xfId="60440"/>
    <cellStyle name="Normal 2 2 5 2 2 2 4" xfId="8272"/>
    <cellStyle name="Normal 2 2 5 2 2 2 4 2" xfId="19207"/>
    <cellStyle name="Normal 2 2 5 2 2 2 5" xfId="15387"/>
    <cellStyle name="Normal 2 2 5 2 2 2 5 2" xfId="19208"/>
    <cellStyle name="Normal 2 2 5 2 2 2 6" xfId="19202"/>
    <cellStyle name="Normal 2 2 5 2 2 2 7" xfId="34356"/>
    <cellStyle name="Normal 2 2 5 2 2 2 8" xfId="41472"/>
    <cellStyle name="Normal 2 2 5 2 2 2 9" xfId="48587"/>
    <cellStyle name="Normal 2 2 5 2 2 3" xfId="1946"/>
    <cellStyle name="Normal 2 2 5 2 2 3 10" xfId="56491"/>
    <cellStyle name="Normal 2 2 5 2 2 3 2" xfId="4313"/>
    <cellStyle name="Normal 2 2 5 2 2 3 2 2" xfId="11428"/>
    <cellStyle name="Normal 2 2 5 2 2 3 2 2 2" xfId="19211"/>
    <cellStyle name="Normal 2 2 5 2 2 3 2 3" xfId="19210"/>
    <cellStyle name="Normal 2 2 5 2 2 3 2 4" xfId="37513"/>
    <cellStyle name="Normal 2 2 5 2 2 3 2 5" xfId="44628"/>
    <cellStyle name="Normal 2 2 5 2 2 3 2 6" xfId="51743"/>
    <cellStyle name="Normal 2 2 5 2 2 3 2 7" xfId="58858"/>
    <cellStyle name="Normal 2 2 5 2 2 3 3" xfId="6684"/>
    <cellStyle name="Normal 2 2 5 2 2 3 3 2" xfId="13799"/>
    <cellStyle name="Normal 2 2 5 2 2 3 3 2 2" xfId="19213"/>
    <cellStyle name="Normal 2 2 5 2 2 3 3 3" xfId="19212"/>
    <cellStyle name="Normal 2 2 5 2 2 3 3 4" xfId="39884"/>
    <cellStyle name="Normal 2 2 5 2 2 3 3 5" xfId="46999"/>
    <cellStyle name="Normal 2 2 5 2 2 3 3 6" xfId="54114"/>
    <cellStyle name="Normal 2 2 5 2 2 3 3 7" xfId="61229"/>
    <cellStyle name="Normal 2 2 5 2 2 3 4" xfId="9061"/>
    <cellStyle name="Normal 2 2 5 2 2 3 4 2" xfId="19214"/>
    <cellStyle name="Normal 2 2 5 2 2 3 5" xfId="16176"/>
    <cellStyle name="Normal 2 2 5 2 2 3 5 2" xfId="19215"/>
    <cellStyle name="Normal 2 2 5 2 2 3 6" xfId="19209"/>
    <cellStyle name="Normal 2 2 5 2 2 3 7" xfId="35145"/>
    <cellStyle name="Normal 2 2 5 2 2 3 8" xfId="42261"/>
    <cellStyle name="Normal 2 2 5 2 2 3 9" xfId="49376"/>
    <cellStyle name="Normal 2 2 5 2 2 4" xfId="2725"/>
    <cellStyle name="Normal 2 2 5 2 2 4 2" xfId="9840"/>
    <cellStyle name="Normal 2 2 5 2 2 4 2 2" xfId="19217"/>
    <cellStyle name="Normal 2 2 5 2 2 4 3" xfId="19216"/>
    <cellStyle name="Normal 2 2 5 2 2 4 4" xfId="35925"/>
    <cellStyle name="Normal 2 2 5 2 2 4 5" xfId="43040"/>
    <cellStyle name="Normal 2 2 5 2 2 4 6" xfId="50155"/>
    <cellStyle name="Normal 2 2 5 2 2 4 7" xfId="57270"/>
    <cellStyle name="Normal 2 2 5 2 2 5" xfId="5096"/>
    <cellStyle name="Normal 2 2 5 2 2 5 2" xfId="12211"/>
    <cellStyle name="Normal 2 2 5 2 2 5 2 2" xfId="19219"/>
    <cellStyle name="Normal 2 2 5 2 2 5 3" xfId="19218"/>
    <cellStyle name="Normal 2 2 5 2 2 5 4" xfId="38296"/>
    <cellStyle name="Normal 2 2 5 2 2 5 5" xfId="45411"/>
    <cellStyle name="Normal 2 2 5 2 2 5 6" xfId="52526"/>
    <cellStyle name="Normal 2 2 5 2 2 5 7" xfId="59641"/>
    <cellStyle name="Normal 2 2 5 2 2 6" xfId="7473"/>
    <cellStyle name="Normal 2 2 5 2 2 6 2" xfId="19220"/>
    <cellStyle name="Normal 2 2 5 2 2 7" xfId="14588"/>
    <cellStyle name="Normal 2 2 5 2 2 7 2" xfId="19221"/>
    <cellStyle name="Normal 2 2 5 2 2 8" xfId="19201"/>
    <cellStyle name="Normal 2 2 5 2 2 9" xfId="33557"/>
    <cellStyle name="Normal 2 2 5 2 3" xfId="550"/>
    <cellStyle name="Normal 2 2 5 2 3 10" xfId="40868"/>
    <cellStyle name="Normal 2 2 5 2 3 11" xfId="47983"/>
    <cellStyle name="Normal 2 2 5 2 3 12" xfId="55098"/>
    <cellStyle name="Normal 2 2 5 2 3 2" xfId="1351"/>
    <cellStyle name="Normal 2 2 5 2 3 2 10" xfId="55897"/>
    <cellStyle name="Normal 2 2 5 2 3 2 2" xfId="3719"/>
    <cellStyle name="Normal 2 2 5 2 3 2 2 2" xfId="10834"/>
    <cellStyle name="Normal 2 2 5 2 3 2 2 2 2" xfId="19225"/>
    <cellStyle name="Normal 2 2 5 2 3 2 2 3" xfId="19224"/>
    <cellStyle name="Normal 2 2 5 2 3 2 2 4" xfId="36919"/>
    <cellStyle name="Normal 2 2 5 2 3 2 2 5" xfId="44034"/>
    <cellStyle name="Normal 2 2 5 2 3 2 2 6" xfId="51149"/>
    <cellStyle name="Normal 2 2 5 2 3 2 2 7" xfId="58264"/>
    <cellStyle name="Normal 2 2 5 2 3 2 3" xfId="6090"/>
    <cellStyle name="Normal 2 2 5 2 3 2 3 2" xfId="13205"/>
    <cellStyle name="Normal 2 2 5 2 3 2 3 2 2" xfId="19227"/>
    <cellStyle name="Normal 2 2 5 2 3 2 3 3" xfId="19226"/>
    <cellStyle name="Normal 2 2 5 2 3 2 3 4" xfId="39290"/>
    <cellStyle name="Normal 2 2 5 2 3 2 3 5" xfId="46405"/>
    <cellStyle name="Normal 2 2 5 2 3 2 3 6" xfId="53520"/>
    <cellStyle name="Normal 2 2 5 2 3 2 3 7" xfId="60635"/>
    <cellStyle name="Normal 2 2 5 2 3 2 4" xfId="8467"/>
    <cellStyle name="Normal 2 2 5 2 3 2 4 2" xfId="19228"/>
    <cellStyle name="Normal 2 2 5 2 3 2 5" xfId="15582"/>
    <cellStyle name="Normal 2 2 5 2 3 2 5 2" xfId="19229"/>
    <cellStyle name="Normal 2 2 5 2 3 2 6" xfId="19223"/>
    <cellStyle name="Normal 2 2 5 2 3 2 7" xfId="34551"/>
    <cellStyle name="Normal 2 2 5 2 3 2 8" xfId="41667"/>
    <cellStyle name="Normal 2 2 5 2 3 2 9" xfId="48782"/>
    <cellStyle name="Normal 2 2 5 2 3 3" xfId="2141"/>
    <cellStyle name="Normal 2 2 5 2 3 3 10" xfId="56686"/>
    <cellStyle name="Normal 2 2 5 2 3 3 2" xfId="4508"/>
    <cellStyle name="Normal 2 2 5 2 3 3 2 2" xfId="11623"/>
    <cellStyle name="Normal 2 2 5 2 3 3 2 2 2" xfId="19232"/>
    <cellStyle name="Normal 2 2 5 2 3 3 2 3" xfId="19231"/>
    <cellStyle name="Normal 2 2 5 2 3 3 2 4" xfId="37708"/>
    <cellStyle name="Normal 2 2 5 2 3 3 2 5" xfId="44823"/>
    <cellStyle name="Normal 2 2 5 2 3 3 2 6" xfId="51938"/>
    <cellStyle name="Normal 2 2 5 2 3 3 2 7" xfId="59053"/>
    <cellStyle name="Normal 2 2 5 2 3 3 3" xfId="6879"/>
    <cellStyle name="Normal 2 2 5 2 3 3 3 2" xfId="13994"/>
    <cellStyle name="Normal 2 2 5 2 3 3 3 2 2" xfId="19234"/>
    <cellStyle name="Normal 2 2 5 2 3 3 3 3" xfId="19233"/>
    <cellStyle name="Normal 2 2 5 2 3 3 3 4" xfId="40079"/>
    <cellStyle name="Normal 2 2 5 2 3 3 3 5" xfId="47194"/>
    <cellStyle name="Normal 2 2 5 2 3 3 3 6" xfId="54309"/>
    <cellStyle name="Normal 2 2 5 2 3 3 3 7" xfId="61424"/>
    <cellStyle name="Normal 2 2 5 2 3 3 4" xfId="9256"/>
    <cellStyle name="Normal 2 2 5 2 3 3 4 2" xfId="19235"/>
    <cellStyle name="Normal 2 2 5 2 3 3 5" xfId="16371"/>
    <cellStyle name="Normal 2 2 5 2 3 3 5 2" xfId="19236"/>
    <cellStyle name="Normal 2 2 5 2 3 3 6" xfId="19230"/>
    <cellStyle name="Normal 2 2 5 2 3 3 7" xfId="35340"/>
    <cellStyle name="Normal 2 2 5 2 3 3 8" xfId="42456"/>
    <cellStyle name="Normal 2 2 5 2 3 3 9" xfId="49571"/>
    <cellStyle name="Normal 2 2 5 2 3 4" xfId="2920"/>
    <cellStyle name="Normal 2 2 5 2 3 4 2" xfId="10035"/>
    <cellStyle name="Normal 2 2 5 2 3 4 2 2" xfId="19238"/>
    <cellStyle name="Normal 2 2 5 2 3 4 3" xfId="19237"/>
    <cellStyle name="Normal 2 2 5 2 3 4 4" xfId="36120"/>
    <cellStyle name="Normal 2 2 5 2 3 4 5" xfId="43235"/>
    <cellStyle name="Normal 2 2 5 2 3 4 6" xfId="50350"/>
    <cellStyle name="Normal 2 2 5 2 3 4 7" xfId="57465"/>
    <cellStyle name="Normal 2 2 5 2 3 5" xfId="5291"/>
    <cellStyle name="Normal 2 2 5 2 3 5 2" xfId="12406"/>
    <cellStyle name="Normal 2 2 5 2 3 5 2 2" xfId="19240"/>
    <cellStyle name="Normal 2 2 5 2 3 5 3" xfId="19239"/>
    <cellStyle name="Normal 2 2 5 2 3 5 4" xfId="38491"/>
    <cellStyle name="Normal 2 2 5 2 3 5 5" xfId="45606"/>
    <cellStyle name="Normal 2 2 5 2 3 5 6" xfId="52721"/>
    <cellStyle name="Normal 2 2 5 2 3 5 7" xfId="59836"/>
    <cellStyle name="Normal 2 2 5 2 3 6" xfId="7668"/>
    <cellStyle name="Normal 2 2 5 2 3 6 2" xfId="19241"/>
    <cellStyle name="Normal 2 2 5 2 3 7" xfId="14783"/>
    <cellStyle name="Normal 2 2 5 2 3 7 2" xfId="19242"/>
    <cellStyle name="Normal 2 2 5 2 3 8" xfId="19222"/>
    <cellStyle name="Normal 2 2 5 2 3 9" xfId="33752"/>
    <cellStyle name="Normal 2 2 5 2 4" xfId="630"/>
    <cellStyle name="Normal 2 2 5 2 4 10" xfId="40948"/>
    <cellStyle name="Normal 2 2 5 2 4 11" xfId="48063"/>
    <cellStyle name="Normal 2 2 5 2 4 12" xfId="55178"/>
    <cellStyle name="Normal 2 2 5 2 4 2" xfId="1431"/>
    <cellStyle name="Normal 2 2 5 2 4 2 10" xfId="55977"/>
    <cellStyle name="Normal 2 2 5 2 4 2 2" xfId="3799"/>
    <cellStyle name="Normal 2 2 5 2 4 2 2 2" xfId="10914"/>
    <cellStyle name="Normal 2 2 5 2 4 2 2 2 2" xfId="19246"/>
    <cellStyle name="Normal 2 2 5 2 4 2 2 3" xfId="19245"/>
    <cellStyle name="Normal 2 2 5 2 4 2 2 4" xfId="36999"/>
    <cellStyle name="Normal 2 2 5 2 4 2 2 5" xfId="44114"/>
    <cellStyle name="Normal 2 2 5 2 4 2 2 6" xfId="51229"/>
    <cellStyle name="Normal 2 2 5 2 4 2 2 7" xfId="58344"/>
    <cellStyle name="Normal 2 2 5 2 4 2 3" xfId="6170"/>
    <cellStyle name="Normal 2 2 5 2 4 2 3 2" xfId="13285"/>
    <cellStyle name="Normal 2 2 5 2 4 2 3 2 2" xfId="19248"/>
    <cellStyle name="Normal 2 2 5 2 4 2 3 3" xfId="19247"/>
    <cellStyle name="Normal 2 2 5 2 4 2 3 4" xfId="39370"/>
    <cellStyle name="Normal 2 2 5 2 4 2 3 5" xfId="46485"/>
    <cellStyle name="Normal 2 2 5 2 4 2 3 6" xfId="53600"/>
    <cellStyle name="Normal 2 2 5 2 4 2 3 7" xfId="60715"/>
    <cellStyle name="Normal 2 2 5 2 4 2 4" xfId="8547"/>
    <cellStyle name="Normal 2 2 5 2 4 2 4 2" xfId="19249"/>
    <cellStyle name="Normal 2 2 5 2 4 2 5" xfId="15662"/>
    <cellStyle name="Normal 2 2 5 2 4 2 5 2" xfId="19250"/>
    <cellStyle name="Normal 2 2 5 2 4 2 6" xfId="19244"/>
    <cellStyle name="Normal 2 2 5 2 4 2 7" xfId="34631"/>
    <cellStyle name="Normal 2 2 5 2 4 2 8" xfId="41747"/>
    <cellStyle name="Normal 2 2 5 2 4 2 9" xfId="48862"/>
    <cellStyle name="Normal 2 2 5 2 4 3" xfId="2221"/>
    <cellStyle name="Normal 2 2 5 2 4 3 10" xfId="56766"/>
    <cellStyle name="Normal 2 2 5 2 4 3 2" xfId="4588"/>
    <cellStyle name="Normal 2 2 5 2 4 3 2 2" xfId="11703"/>
    <cellStyle name="Normal 2 2 5 2 4 3 2 2 2" xfId="19253"/>
    <cellStyle name="Normal 2 2 5 2 4 3 2 3" xfId="19252"/>
    <cellStyle name="Normal 2 2 5 2 4 3 2 4" xfId="37788"/>
    <cellStyle name="Normal 2 2 5 2 4 3 2 5" xfId="44903"/>
    <cellStyle name="Normal 2 2 5 2 4 3 2 6" xfId="52018"/>
    <cellStyle name="Normal 2 2 5 2 4 3 2 7" xfId="59133"/>
    <cellStyle name="Normal 2 2 5 2 4 3 3" xfId="6959"/>
    <cellStyle name="Normal 2 2 5 2 4 3 3 2" xfId="14074"/>
    <cellStyle name="Normal 2 2 5 2 4 3 3 2 2" xfId="19255"/>
    <cellStyle name="Normal 2 2 5 2 4 3 3 3" xfId="19254"/>
    <cellStyle name="Normal 2 2 5 2 4 3 3 4" xfId="40159"/>
    <cellStyle name="Normal 2 2 5 2 4 3 3 5" xfId="47274"/>
    <cellStyle name="Normal 2 2 5 2 4 3 3 6" xfId="54389"/>
    <cellStyle name="Normal 2 2 5 2 4 3 3 7" xfId="61504"/>
    <cellStyle name="Normal 2 2 5 2 4 3 4" xfId="9336"/>
    <cellStyle name="Normal 2 2 5 2 4 3 4 2" xfId="19256"/>
    <cellStyle name="Normal 2 2 5 2 4 3 5" xfId="16451"/>
    <cellStyle name="Normal 2 2 5 2 4 3 5 2" xfId="19257"/>
    <cellStyle name="Normal 2 2 5 2 4 3 6" xfId="19251"/>
    <cellStyle name="Normal 2 2 5 2 4 3 7" xfId="35420"/>
    <cellStyle name="Normal 2 2 5 2 4 3 8" xfId="42536"/>
    <cellStyle name="Normal 2 2 5 2 4 3 9" xfId="49651"/>
    <cellStyle name="Normal 2 2 5 2 4 4" xfId="3000"/>
    <cellStyle name="Normal 2 2 5 2 4 4 2" xfId="10115"/>
    <cellStyle name="Normal 2 2 5 2 4 4 2 2" xfId="19259"/>
    <cellStyle name="Normal 2 2 5 2 4 4 3" xfId="19258"/>
    <cellStyle name="Normal 2 2 5 2 4 4 4" xfId="36200"/>
    <cellStyle name="Normal 2 2 5 2 4 4 5" xfId="43315"/>
    <cellStyle name="Normal 2 2 5 2 4 4 6" xfId="50430"/>
    <cellStyle name="Normal 2 2 5 2 4 4 7" xfId="57545"/>
    <cellStyle name="Normal 2 2 5 2 4 5" xfId="5371"/>
    <cellStyle name="Normal 2 2 5 2 4 5 2" xfId="12486"/>
    <cellStyle name="Normal 2 2 5 2 4 5 2 2" xfId="19261"/>
    <cellStyle name="Normal 2 2 5 2 4 5 3" xfId="19260"/>
    <cellStyle name="Normal 2 2 5 2 4 5 4" xfId="38571"/>
    <cellStyle name="Normal 2 2 5 2 4 5 5" xfId="45686"/>
    <cellStyle name="Normal 2 2 5 2 4 5 6" xfId="52801"/>
    <cellStyle name="Normal 2 2 5 2 4 5 7" xfId="59916"/>
    <cellStyle name="Normal 2 2 5 2 4 6" xfId="7748"/>
    <cellStyle name="Normal 2 2 5 2 4 6 2" xfId="19262"/>
    <cellStyle name="Normal 2 2 5 2 4 7" xfId="14863"/>
    <cellStyle name="Normal 2 2 5 2 4 7 2" xfId="19263"/>
    <cellStyle name="Normal 2 2 5 2 4 8" xfId="19243"/>
    <cellStyle name="Normal 2 2 5 2 4 9" xfId="33832"/>
    <cellStyle name="Normal 2 2 5 2 5" xfId="961"/>
    <cellStyle name="Normal 2 2 5 2 5 10" xfId="55507"/>
    <cellStyle name="Normal 2 2 5 2 5 2" xfId="3329"/>
    <cellStyle name="Normal 2 2 5 2 5 2 2" xfId="10444"/>
    <cellStyle name="Normal 2 2 5 2 5 2 2 2" xfId="19266"/>
    <cellStyle name="Normal 2 2 5 2 5 2 3" xfId="19265"/>
    <cellStyle name="Normal 2 2 5 2 5 2 4" xfId="36529"/>
    <cellStyle name="Normal 2 2 5 2 5 2 5" xfId="43644"/>
    <cellStyle name="Normal 2 2 5 2 5 2 6" xfId="50759"/>
    <cellStyle name="Normal 2 2 5 2 5 2 7" xfId="57874"/>
    <cellStyle name="Normal 2 2 5 2 5 3" xfId="5700"/>
    <cellStyle name="Normal 2 2 5 2 5 3 2" xfId="12815"/>
    <cellStyle name="Normal 2 2 5 2 5 3 2 2" xfId="19268"/>
    <cellStyle name="Normal 2 2 5 2 5 3 3" xfId="19267"/>
    <cellStyle name="Normal 2 2 5 2 5 3 4" xfId="38900"/>
    <cellStyle name="Normal 2 2 5 2 5 3 5" xfId="46015"/>
    <cellStyle name="Normal 2 2 5 2 5 3 6" xfId="53130"/>
    <cellStyle name="Normal 2 2 5 2 5 3 7" xfId="60245"/>
    <cellStyle name="Normal 2 2 5 2 5 4" xfId="8077"/>
    <cellStyle name="Normal 2 2 5 2 5 4 2" xfId="19269"/>
    <cellStyle name="Normal 2 2 5 2 5 5" xfId="15192"/>
    <cellStyle name="Normal 2 2 5 2 5 5 2" xfId="19270"/>
    <cellStyle name="Normal 2 2 5 2 5 6" xfId="19264"/>
    <cellStyle name="Normal 2 2 5 2 5 7" xfId="34161"/>
    <cellStyle name="Normal 2 2 5 2 5 8" xfId="41277"/>
    <cellStyle name="Normal 2 2 5 2 5 9" xfId="48392"/>
    <cellStyle name="Normal 2 2 5 2 6" xfId="1751"/>
    <cellStyle name="Normal 2 2 5 2 6 10" xfId="56296"/>
    <cellStyle name="Normal 2 2 5 2 6 2" xfId="4118"/>
    <cellStyle name="Normal 2 2 5 2 6 2 2" xfId="11233"/>
    <cellStyle name="Normal 2 2 5 2 6 2 2 2" xfId="19273"/>
    <cellStyle name="Normal 2 2 5 2 6 2 3" xfId="19272"/>
    <cellStyle name="Normal 2 2 5 2 6 2 4" xfId="37318"/>
    <cellStyle name="Normal 2 2 5 2 6 2 5" xfId="44433"/>
    <cellStyle name="Normal 2 2 5 2 6 2 6" xfId="51548"/>
    <cellStyle name="Normal 2 2 5 2 6 2 7" xfId="58663"/>
    <cellStyle name="Normal 2 2 5 2 6 3" xfId="6489"/>
    <cellStyle name="Normal 2 2 5 2 6 3 2" xfId="13604"/>
    <cellStyle name="Normal 2 2 5 2 6 3 2 2" xfId="19275"/>
    <cellStyle name="Normal 2 2 5 2 6 3 3" xfId="19274"/>
    <cellStyle name="Normal 2 2 5 2 6 3 4" xfId="39689"/>
    <cellStyle name="Normal 2 2 5 2 6 3 5" xfId="46804"/>
    <cellStyle name="Normal 2 2 5 2 6 3 6" xfId="53919"/>
    <cellStyle name="Normal 2 2 5 2 6 3 7" xfId="61034"/>
    <cellStyle name="Normal 2 2 5 2 6 4" xfId="8866"/>
    <cellStyle name="Normal 2 2 5 2 6 4 2" xfId="19276"/>
    <cellStyle name="Normal 2 2 5 2 6 5" xfId="15981"/>
    <cellStyle name="Normal 2 2 5 2 6 5 2" xfId="19277"/>
    <cellStyle name="Normal 2 2 5 2 6 6" xfId="19271"/>
    <cellStyle name="Normal 2 2 5 2 6 7" xfId="34950"/>
    <cellStyle name="Normal 2 2 5 2 6 8" xfId="42066"/>
    <cellStyle name="Normal 2 2 5 2 6 9" xfId="49181"/>
    <cellStyle name="Normal 2 2 5 2 7" xfId="2530"/>
    <cellStyle name="Normal 2 2 5 2 7 2" xfId="9645"/>
    <cellStyle name="Normal 2 2 5 2 7 2 2" xfId="19279"/>
    <cellStyle name="Normal 2 2 5 2 7 3" xfId="19278"/>
    <cellStyle name="Normal 2 2 5 2 7 4" xfId="35730"/>
    <cellStyle name="Normal 2 2 5 2 7 5" xfId="42845"/>
    <cellStyle name="Normal 2 2 5 2 7 6" xfId="49960"/>
    <cellStyle name="Normal 2 2 5 2 7 7" xfId="57075"/>
    <cellStyle name="Normal 2 2 5 2 8" xfId="4901"/>
    <cellStyle name="Normal 2 2 5 2 8 2" xfId="12016"/>
    <cellStyle name="Normal 2 2 5 2 8 2 2" xfId="19281"/>
    <cellStyle name="Normal 2 2 5 2 8 3" xfId="19280"/>
    <cellStyle name="Normal 2 2 5 2 8 4" xfId="38101"/>
    <cellStyle name="Normal 2 2 5 2 8 5" xfId="45216"/>
    <cellStyle name="Normal 2 2 5 2 8 6" xfId="52331"/>
    <cellStyle name="Normal 2 2 5 2 8 7" xfId="59446"/>
    <cellStyle name="Normal 2 2 5 2 9" xfId="7278"/>
    <cellStyle name="Normal 2 2 5 2 9 2" xfId="19282"/>
    <cellStyle name="Normal 2 2 5 3" xfId="258"/>
    <cellStyle name="Normal 2 2 5 3 10" xfId="40576"/>
    <cellStyle name="Normal 2 2 5 3 11" xfId="47691"/>
    <cellStyle name="Normal 2 2 5 3 12" xfId="54806"/>
    <cellStyle name="Normal 2 2 5 3 2" xfId="1059"/>
    <cellStyle name="Normal 2 2 5 3 2 10" xfId="55605"/>
    <cellStyle name="Normal 2 2 5 3 2 2" xfId="3427"/>
    <cellStyle name="Normal 2 2 5 3 2 2 2" xfId="10542"/>
    <cellStyle name="Normal 2 2 5 3 2 2 2 2" xfId="19286"/>
    <cellStyle name="Normal 2 2 5 3 2 2 3" xfId="19285"/>
    <cellStyle name="Normal 2 2 5 3 2 2 4" xfId="36627"/>
    <cellStyle name="Normal 2 2 5 3 2 2 5" xfId="43742"/>
    <cellStyle name="Normal 2 2 5 3 2 2 6" xfId="50857"/>
    <cellStyle name="Normal 2 2 5 3 2 2 7" xfId="57972"/>
    <cellStyle name="Normal 2 2 5 3 2 3" xfId="5798"/>
    <cellStyle name="Normal 2 2 5 3 2 3 2" xfId="12913"/>
    <cellStyle name="Normal 2 2 5 3 2 3 2 2" xfId="19288"/>
    <cellStyle name="Normal 2 2 5 3 2 3 3" xfId="19287"/>
    <cellStyle name="Normal 2 2 5 3 2 3 4" xfId="38998"/>
    <cellStyle name="Normal 2 2 5 3 2 3 5" xfId="46113"/>
    <cellStyle name="Normal 2 2 5 3 2 3 6" xfId="53228"/>
    <cellStyle name="Normal 2 2 5 3 2 3 7" xfId="60343"/>
    <cellStyle name="Normal 2 2 5 3 2 4" xfId="8175"/>
    <cellStyle name="Normal 2 2 5 3 2 4 2" xfId="19289"/>
    <cellStyle name="Normal 2 2 5 3 2 5" xfId="15290"/>
    <cellStyle name="Normal 2 2 5 3 2 5 2" xfId="19290"/>
    <cellStyle name="Normal 2 2 5 3 2 6" xfId="19284"/>
    <cellStyle name="Normal 2 2 5 3 2 7" xfId="34259"/>
    <cellStyle name="Normal 2 2 5 3 2 8" xfId="41375"/>
    <cellStyle name="Normal 2 2 5 3 2 9" xfId="48490"/>
    <cellStyle name="Normal 2 2 5 3 3" xfId="1849"/>
    <cellStyle name="Normal 2 2 5 3 3 10" xfId="56394"/>
    <cellStyle name="Normal 2 2 5 3 3 2" xfId="4216"/>
    <cellStyle name="Normal 2 2 5 3 3 2 2" xfId="11331"/>
    <cellStyle name="Normal 2 2 5 3 3 2 2 2" xfId="19293"/>
    <cellStyle name="Normal 2 2 5 3 3 2 3" xfId="19292"/>
    <cellStyle name="Normal 2 2 5 3 3 2 4" xfId="37416"/>
    <cellStyle name="Normal 2 2 5 3 3 2 5" xfId="44531"/>
    <cellStyle name="Normal 2 2 5 3 3 2 6" xfId="51646"/>
    <cellStyle name="Normal 2 2 5 3 3 2 7" xfId="58761"/>
    <cellStyle name="Normal 2 2 5 3 3 3" xfId="6587"/>
    <cellStyle name="Normal 2 2 5 3 3 3 2" xfId="13702"/>
    <cellStyle name="Normal 2 2 5 3 3 3 2 2" xfId="19295"/>
    <cellStyle name="Normal 2 2 5 3 3 3 3" xfId="19294"/>
    <cellStyle name="Normal 2 2 5 3 3 3 4" xfId="39787"/>
    <cellStyle name="Normal 2 2 5 3 3 3 5" xfId="46902"/>
    <cellStyle name="Normal 2 2 5 3 3 3 6" xfId="54017"/>
    <cellStyle name="Normal 2 2 5 3 3 3 7" xfId="61132"/>
    <cellStyle name="Normal 2 2 5 3 3 4" xfId="8964"/>
    <cellStyle name="Normal 2 2 5 3 3 4 2" xfId="19296"/>
    <cellStyle name="Normal 2 2 5 3 3 5" xfId="16079"/>
    <cellStyle name="Normal 2 2 5 3 3 5 2" xfId="19297"/>
    <cellStyle name="Normal 2 2 5 3 3 6" xfId="19291"/>
    <cellStyle name="Normal 2 2 5 3 3 7" xfId="35048"/>
    <cellStyle name="Normal 2 2 5 3 3 8" xfId="42164"/>
    <cellStyle name="Normal 2 2 5 3 3 9" xfId="49279"/>
    <cellStyle name="Normal 2 2 5 3 4" xfId="2628"/>
    <cellStyle name="Normal 2 2 5 3 4 2" xfId="9743"/>
    <cellStyle name="Normal 2 2 5 3 4 2 2" xfId="19299"/>
    <cellStyle name="Normal 2 2 5 3 4 3" xfId="19298"/>
    <cellStyle name="Normal 2 2 5 3 4 4" xfId="35828"/>
    <cellStyle name="Normal 2 2 5 3 4 5" xfId="42943"/>
    <cellStyle name="Normal 2 2 5 3 4 6" xfId="50058"/>
    <cellStyle name="Normal 2 2 5 3 4 7" xfId="57173"/>
    <cellStyle name="Normal 2 2 5 3 5" xfId="4999"/>
    <cellStyle name="Normal 2 2 5 3 5 2" xfId="12114"/>
    <cellStyle name="Normal 2 2 5 3 5 2 2" xfId="19301"/>
    <cellStyle name="Normal 2 2 5 3 5 3" xfId="19300"/>
    <cellStyle name="Normal 2 2 5 3 5 4" xfId="38199"/>
    <cellStyle name="Normal 2 2 5 3 5 5" xfId="45314"/>
    <cellStyle name="Normal 2 2 5 3 5 6" xfId="52429"/>
    <cellStyle name="Normal 2 2 5 3 5 7" xfId="59544"/>
    <cellStyle name="Normal 2 2 5 3 6" xfId="7376"/>
    <cellStyle name="Normal 2 2 5 3 6 2" xfId="19302"/>
    <cellStyle name="Normal 2 2 5 3 7" xfId="14491"/>
    <cellStyle name="Normal 2 2 5 3 7 2" xfId="19303"/>
    <cellStyle name="Normal 2 2 5 3 8" xfId="19283"/>
    <cellStyle name="Normal 2 2 5 3 9" xfId="33460"/>
    <cellStyle name="Normal 2 2 5 4" xfId="453"/>
    <cellStyle name="Normal 2 2 5 4 10" xfId="40771"/>
    <cellStyle name="Normal 2 2 5 4 11" xfId="47886"/>
    <cellStyle name="Normal 2 2 5 4 12" xfId="55001"/>
    <cellStyle name="Normal 2 2 5 4 2" xfId="1254"/>
    <cellStyle name="Normal 2 2 5 4 2 10" xfId="55800"/>
    <cellStyle name="Normal 2 2 5 4 2 2" xfId="3622"/>
    <cellStyle name="Normal 2 2 5 4 2 2 2" xfId="10737"/>
    <cellStyle name="Normal 2 2 5 4 2 2 2 2" xfId="19307"/>
    <cellStyle name="Normal 2 2 5 4 2 2 3" xfId="19306"/>
    <cellStyle name="Normal 2 2 5 4 2 2 4" xfId="36822"/>
    <cellStyle name="Normal 2 2 5 4 2 2 5" xfId="43937"/>
    <cellStyle name="Normal 2 2 5 4 2 2 6" xfId="51052"/>
    <cellStyle name="Normal 2 2 5 4 2 2 7" xfId="58167"/>
    <cellStyle name="Normal 2 2 5 4 2 3" xfId="5993"/>
    <cellStyle name="Normal 2 2 5 4 2 3 2" xfId="13108"/>
    <cellStyle name="Normal 2 2 5 4 2 3 2 2" xfId="19309"/>
    <cellStyle name="Normal 2 2 5 4 2 3 3" xfId="19308"/>
    <cellStyle name="Normal 2 2 5 4 2 3 4" xfId="39193"/>
    <cellStyle name="Normal 2 2 5 4 2 3 5" xfId="46308"/>
    <cellStyle name="Normal 2 2 5 4 2 3 6" xfId="53423"/>
    <cellStyle name="Normal 2 2 5 4 2 3 7" xfId="60538"/>
    <cellStyle name="Normal 2 2 5 4 2 4" xfId="8370"/>
    <cellStyle name="Normal 2 2 5 4 2 4 2" xfId="19310"/>
    <cellStyle name="Normal 2 2 5 4 2 5" xfId="15485"/>
    <cellStyle name="Normal 2 2 5 4 2 5 2" xfId="19311"/>
    <cellStyle name="Normal 2 2 5 4 2 6" xfId="19305"/>
    <cellStyle name="Normal 2 2 5 4 2 7" xfId="34454"/>
    <cellStyle name="Normal 2 2 5 4 2 8" xfId="41570"/>
    <cellStyle name="Normal 2 2 5 4 2 9" xfId="48685"/>
    <cellStyle name="Normal 2 2 5 4 3" xfId="2044"/>
    <cellStyle name="Normal 2 2 5 4 3 10" xfId="56589"/>
    <cellStyle name="Normal 2 2 5 4 3 2" xfId="4411"/>
    <cellStyle name="Normal 2 2 5 4 3 2 2" xfId="11526"/>
    <cellStyle name="Normal 2 2 5 4 3 2 2 2" xfId="19314"/>
    <cellStyle name="Normal 2 2 5 4 3 2 3" xfId="19313"/>
    <cellStyle name="Normal 2 2 5 4 3 2 4" xfId="37611"/>
    <cellStyle name="Normal 2 2 5 4 3 2 5" xfId="44726"/>
    <cellStyle name="Normal 2 2 5 4 3 2 6" xfId="51841"/>
    <cellStyle name="Normal 2 2 5 4 3 2 7" xfId="58956"/>
    <cellStyle name="Normal 2 2 5 4 3 3" xfId="6782"/>
    <cellStyle name="Normal 2 2 5 4 3 3 2" xfId="13897"/>
    <cellStyle name="Normal 2 2 5 4 3 3 2 2" xfId="19316"/>
    <cellStyle name="Normal 2 2 5 4 3 3 3" xfId="19315"/>
    <cellStyle name="Normal 2 2 5 4 3 3 4" xfId="39982"/>
    <cellStyle name="Normal 2 2 5 4 3 3 5" xfId="47097"/>
    <cellStyle name="Normal 2 2 5 4 3 3 6" xfId="54212"/>
    <cellStyle name="Normal 2 2 5 4 3 3 7" xfId="61327"/>
    <cellStyle name="Normal 2 2 5 4 3 4" xfId="9159"/>
    <cellStyle name="Normal 2 2 5 4 3 4 2" xfId="19317"/>
    <cellStyle name="Normal 2 2 5 4 3 5" xfId="16274"/>
    <cellStyle name="Normal 2 2 5 4 3 5 2" xfId="19318"/>
    <cellStyle name="Normal 2 2 5 4 3 6" xfId="19312"/>
    <cellStyle name="Normal 2 2 5 4 3 7" xfId="35243"/>
    <cellStyle name="Normal 2 2 5 4 3 8" xfId="42359"/>
    <cellStyle name="Normal 2 2 5 4 3 9" xfId="49474"/>
    <cellStyle name="Normal 2 2 5 4 4" xfId="2823"/>
    <cellStyle name="Normal 2 2 5 4 4 2" xfId="9938"/>
    <cellStyle name="Normal 2 2 5 4 4 2 2" xfId="19320"/>
    <cellStyle name="Normal 2 2 5 4 4 3" xfId="19319"/>
    <cellStyle name="Normal 2 2 5 4 4 4" xfId="36023"/>
    <cellStyle name="Normal 2 2 5 4 4 5" xfId="43138"/>
    <cellStyle name="Normal 2 2 5 4 4 6" xfId="50253"/>
    <cellStyle name="Normal 2 2 5 4 4 7" xfId="57368"/>
    <cellStyle name="Normal 2 2 5 4 5" xfId="5194"/>
    <cellStyle name="Normal 2 2 5 4 5 2" xfId="12309"/>
    <cellStyle name="Normal 2 2 5 4 5 2 2" xfId="19322"/>
    <cellStyle name="Normal 2 2 5 4 5 3" xfId="19321"/>
    <cellStyle name="Normal 2 2 5 4 5 4" xfId="38394"/>
    <cellStyle name="Normal 2 2 5 4 5 5" xfId="45509"/>
    <cellStyle name="Normal 2 2 5 4 5 6" xfId="52624"/>
    <cellStyle name="Normal 2 2 5 4 5 7" xfId="59739"/>
    <cellStyle name="Normal 2 2 5 4 6" xfId="7571"/>
    <cellStyle name="Normal 2 2 5 4 6 2" xfId="19323"/>
    <cellStyle name="Normal 2 2 5 4 7" xfId="14686"/>
    <cellStyle name="Normal 2 2 5 4 7 2" xfId="19324"/>
    <cellStyle name="Normal 2 2 5 4 8" xfId="19304"/>
    <cellStyle name="Normal 2 2 5 4 9" xfId="33655"/>
    <cellStyle name="Normal 2 2 5 5" xfId="629"/>
    <cellStyle name="Normal 2 2 5 5 10" xfId="40947"/>
    <cellStyle name="Normal 2 2 5 5 11" xfId="48062"/>
    <cellStyle name="Normal 2 2 5 5 12" xfId="55177"/>
    <cellStyle name="Normal 2 2 5 5 2" xfId="1430"/>
    <cellStyle name="Normal 2 2 5 5 2 10" xfId="55976"/>
    <cellStyle name="Normal 2 2 5 5 2 2" xfId="3798"/>
    <cellStyle name="Normal 2 2 5 5 2 2 2" xfId="10913"/>
    <cellStyle name="Normal 2 2 5 5 2 2 2 2" xfId="19328"/>
    <cellStyle name="Normal 2 2 5 5 2 2 3" xfId="19327"/>
    <cellStyle name="Normal 2 2 5 5 2 2 4" xfId="36998"/>
    <cellStyle name="Normal 2 2 5 5 2 2 5" xfId="44113"/>
    <cellStyle name="Normal 2 2 5 5 2 2 6" xfId="51228"/>
    <cellStyle name="Normal 2 2 5 5 2 2 7" xfId="58343"/>
    <cellStyle name="Normal 2 2 5 5 2 3" xfId="6169"/>
    <cellStyle name="Normal 2 2 5 5 2 3 2" xfId="13284"/>
    <cellStyle name="Normal 2 2 5 5 2 3 2 2" xfId="19330"/>
    <cellStyle name="Normal 2 2 5 5 2 3 3" xfId="19329"/>
    <cellStyle name="Normal 2 2 5 5 2 3 4" xfId="39369"/>
    <cellStyle name="Normal 2 2 5 5 2 3 5" xfId="46484"/>
    <cellStyle name="Normal 2 2 5 5 2 3 6" xfId="53599"/>
    <cellStyle name="Normal 2 2 5 5 2 3 7" xfId="60714"/>
    <cellStyle name="Normal 2 2 5 5 2 4" xfId="8546"/>
    <cellStyle name="Normal 2 2 5 5 2 4 2" xfId="19331"/>
    <cellStyle name="Normal 2 2 5 5 2 5" xfId="15661"/>
    <cellStyle name="Normal 2 2 5 5 2 5 2" xfId="19332"/>
    <cellStyle name="Normal 2 2 5 5 2 6" xfId="19326"/>
    <cellStyle name="Normal 2 2 5 5 2 7" xfId="34630"/>
    <cellStyle name="Normal 2 2 5 5 2 8" xfId="41746"/>
    <cellStyle name="Normal 2 2 5 5 2 9" xfId="48861"/>
    <cellStyle name="Normal 2 2 5 5 3" xfId="2220"/>
    <cellStyle name="Normal 2 2 5 5 3 10" xfId="56765"/>
    <cellStyle name="Normal 2 2 5 5 3 2" xfId="4587"/>
    <cellStyle name="Normal 2 2 5 5 3 2 2" xfId="11702"/>
    <cellStyle name="Normal 2 2 5 5 3 2 2 2" xfId="19335"/>
    <cellStyle name="Normal 2 2 5 5 3 2 3" xfId="19334"/>
    <cellStyle name="Normal 2 2 5 5 3 2 4" xfId="37787"/>
    <cellStyle name="Normal 2 2 5 5 3 2 5" xfId="44902"/>
    <cellStyle name="Normal 2 2 5 5 3 2 6" xfId="52017"/>
    <cellStyle name="Normal 2 2 5 5 3 2 7" xfId="59132"/>
    <cellStyle name="Normal 2 2 5 5 3 3" xfId="6958"/>
    <cellStyle name="Normal 2 2 5 5 3 3 2" xfId="14073"/>
    <cellStyle name="Normal 2 2 5 5 3 3 2 2" xfId="19337"/>
    <cellStyle name="Normal 2 2 5 5 3 3 3" xfId="19336"/>
    <cellStyle name="Normal 2 2 5 5 3 3 4" xfId="40158"/>
    <cellStyle name="Normal 2 2 5 5 3 3 5" xfId="47273"/>
    <cellStyle name="Normal 2 2 5 5 3 3 6" xfId="54388"/>
    <cellStyle name="Normal 2 2 5 5 3 3 7" xfId="61503"/>
    <cellStyle name="Normal 2 2 5 5 3 4" xfId="9335"/>
    <cellStyle name="Normal 2 2 5 5 3 4 2" xfId="19338"/>
    <cellStyle name="Normal 2 2 5 5 3 5" xfId="16450"/>
    <cellStyle name="Normal 2 2 5 5 3 5 2" xfId="19339"/>
    <cellStyle name="Normal 2 2 5 5 3 6" xfId="19333"/>
    <cellStyle name="Normal 2 2 5 5 3 7" xfId="35419"/>
    <cellStyle name="Normal 2 2 5 5 3 8" xfId="42535"/>
    <cellStyle name="Normal 2 2 5 5 3 9" xfId="49650"/>
    <cellStyle name="Normal 2 2 5 5 4" xfId="2999"/>
    <cellStyle name="Normal 2 2 5 5 4 2" xfId="10114"/>
    <cellStyle name="Normal 2 2 5 5 4 2 2" xfId="19341"/>
    <cellStyle name="Normal 2 2 5 5 4 3" xfId="19340"/>
    <cellStyle name="Normal 2 2 5 5 4 4" xfId="36199"/>
    <cellStyle name="Normal 2 2 5 5 4 5" xfId="43314"/>
    <cellStyle name="Normal 2 2 5 5 4 6" xfId="50429"/>
    <cellStyle name="Normal 2 2 5 5 4 7" xfId="57544"/>
    <cellStyle name="Normal 2 2 5 5 5" xfId="5370"/>
    <cellStyle name="Normal 2 2 5 5 5 2" xfId="12485"/>
    <cellStyle name="Normal 2 2 5 5 5 2 2" xfId="19343"/>
    <cellStyle name="Normal 2 2 5 5 5 3" xfId="19342"/>
    <cellStyle name="Normal 2 2 5 5 5 4" xfId="38570"/>
    <cellStyle name="Normal 2 2 5 5 5 5" xfId="45685"/>
    <cellStyle name="Normal 2 2 5 5 5 6" xfId="52800"/>
    <cellStyle name="Normal 2 2 5 5 5 7" xfId="59915"/>
    <cellStyle name="Normal 2 2 5 5 6" xfId="7747"/>
    <cellStyle name="Normal 2 2 5 5 6 2" xfId="19344"/>
    <cellStyle name="Normal 2 2 5 5 7" xfId="14862"/>
    <cellStyle name="Normal 2 2 5 5 7 2" xfId="19345"/>
    <cellStyle name="Normal 2 2 5 5 8" xfId="19325"/>
    <cellStyle name="Normal 2 2 5 5 9" xfId="33831"/>
    <cellStyle name="Normal 2 2 5 6" xfId="864"/>
    <cellStyle name="Normal 2 2 5 6 10" xfId="55410"/>
    <cellStyle name="Normal 2 2 5 6 2" xfId="3232"/>
    <cellStyle name="Normal 2 2 5 6 2 2" xfId="10347"/>
    <cellStyle name="Normal 2 2 5 6 2 2 2" xfId="19348"/>
    <cellStyle name="Normal 2 2 5 6 2 3" xfId="19347"/>
    <cellStyle name="Normal 2 2 5 6 2 4" xfId="36432"/>
    <cellStyle name="Normal 2 2 5 6 2 5" xfId="43547"/>
    <cellStyle name="Normal 2 2 5 6 2 6" xfId="50662"/>
    <cellStyle name="Normal 2 2 5 6 2 7" xfId="57777"/>
    <cellStyle name="Normal 2 2 5 6 3" xfId="5603"/>
    <cellStyle name="Normal 2 2 5 6 3 2" xfId="12718"/>
    <cellStyle name="Normal 2 2 5 6 3 2 2" xfId="19350"/>
    <cellStyle name="Normal 2 2 5 6 3 3" xfId="19349"/>
    <cellStyle name="Normal 2 2 5 6 3 4" xfId="38803"/>
    <cellStyle name="Normal 2 2 5 6 3 5" xfId="45918"/>
    <cellStyle name="Normal 2 2 5 6 3 6" xfId="53033"/>
    <cellStyle name="Normal 2 2 5 6 3 7" xfId="60148"/>
    <cellStyle name="Normal 2 2 5 6 4" xfId="7980"/>
    <cellStyle name="Normal 2 2 5 6 4 2" xfId="19351"/>
    <cellStyle name="Normal 2 2 5 6 5" xfId="15095"/>
    <cellStyle name="Normal 2 2 5 6 5 2" xfId="19352"/>
    <cellStyle name="Normal 2 2 5 6 6" xfId="19346"/>
    <cellStyle name="Normal 2 2 5 6 7" xfId="34064"/>
    <cellStyle name="Normal 2 2 5 6 8" xfId="41180"/>
    <cellStyle name="Normal 2 2 5 6 9" xfId="48295"/>
    <cellStyle name="Normal 2 2 5 7" xfId="1654"/>
    <cellStyle name="Normal 2 2 5 7 10" xfId="56199"/>
    <cellStyle name="Normal 2 2 5 7 2" xfId="4021"/>
    <cellStyle name="Normal 2 2 5 7 2 2" xfId="11136"/>
    <cellStyle name="Normal 2 2 5 7 2 2 2" xfId="19355"/>
    <cellStyle name="Normal 2 2 5 7 2 3" xfId="19354"/>
    <cellStyle name="Normal 2 2 5 7 2 4" xfId="37221"/>
    <cellStyle name="Normal 2 2 5 7 2 5" xfId="44336"/>
    <cellStyle name="Normal 2 2 5 7 2 6" xfId="51451"/>
    <cellStyle name="Normal 2 2 5 7 2 7" xfId="58566"/>
    <cellStyle name="Normal 2 2 5 7 3" xfId="6392"/>
    <cellStyle name="Normal 2 2 5 7 3 2" xfId="13507"/>
    <cellStyle name="Normal 2 2 5 7 3 2 2" xfId="19357"/>
    <cellStyle name="Normal 2 2 5 7 3 3" xfId="19356"/>
    <cellStyle name="Normal 2 2 5 7 3 4" xfId="39592"/>
    <cellStyle name="Normal 2 2 5 7 3 5" xfId="46707"/>
    <cellStyle name="Normal 2 2 5 7 3 6" xfId="53822"/>
    <cellStyle name="Normal 2 2 5 7 3 7" xfId="60937"/>
    <cellStyle name="Normal 2 2 5 7 4" xfId="8769"/>
    <cellStyle name="Normal 2 2 5 7 4 2" xfId="19358"/>
    <cellStyle name="Normal 2 2 5 7 5" xfId="15884"/>
    <cellStyle name="Normal 2 2 5 7 5 2" xfId="19359"/>
    <cellStyle name="Normal 2 2 5 7 6" xfId="19353"/>
    <cellStyle name="Normal 2 2 5 7 7" xfId="34853"/>
    <cellStyle name="Normal 2 2 5 7 8" xfId="41969"/>
    <cellStyle name="Normal 2 2 5 7 9" xfId="49084"/>
    <cellStyle name="Normal 2 2 5 8" xfId="2433"/>
    <cellStyle name="Normal 2 2 5 8 2" xfId="9548"/>
    <cellStyle name="Normal 2 2 5 8 2 2" xfId="19361"/>
    <cellStyle name="Normal 2 2 5 8 3" xfId="19360"/>
    <cellStyle name="Normal 2 2 5 8 4" xfId="35633"/>
    <cellStyle name="Normal 2 2 5 8 5" xfId="42748"/>
    <cellStyle name="Normal 2 2 5 8 6" xfId="49863"/>
    <cellStyle name="Normal 2 2 5 8 7" xfId="56978"/>
    <cellStyle name="Normal 2 2 5 9" xfId="4804"/>
    <cellStyle name="Normal 2 2 5 9 2" xfId="11919"/>
    <cellStyle name="Normal 2 2 5 9 2 2" xfId="19363"/>
    <cellStyle name="Normal 2 2 5 9 3" xfId="19362"/>
    <cellStyle name="Normal 2 2 5 9 4" xfId="38004"/>
    <cellStyle name="Normal 2 2 5 9 5" xfId="45119"/>
    <cellStyle name="Normal 2 2 5 9 6" xfId="52234"/>
    <cellStyle name="Normal 2 2 5 9 7" xfId="59349"/>
    <cellStyle name="Normal 2 2 50" xfId="61817"/>
    <cellStyle name="Normal 2 2 6" xfId="179"/>
    <cellStyle name="Normal 2 2 6 10" xfId="14416"/>
    <cellStyle name="Normal 2 2 6 10 2" xfId="19365"/>
    <cellStyle name="Normal 2 2 6 11" xfId="19364"/>
    <cellStyle name="Normal 2 2 6 12" xfId="33385"/>
    <cellStyle name="Normal 2 2 6 13" xfId="40501"/>
    <cellStyle name="Normal 2 2 6 14" xfId="47616"/>
    <cellStyle name="Normal 2 2 6 15" xfId="54731"/>
    <cellStyle name="Normal 2 2 6 2" xfId="378"/>
    <cellStyle name="Normal 2 2 6 2 10" xfId="40696"/>
    <cellStyle name="Normal 2 2 6 2 11" xfId="47811"/>
    <cellStyle name="Normal 2 2 6 2 12" xfId="54926"/>
    <cellStyle name="Normal 2 2 6 2 2" xfId="1179"/>
    <cellStyle name="Normal 2 2 6 2 2 10" xfId="55725"/>
    <cellStyle name="Normal 2 2 6 2 2 2" xfId="3547"/>
    <cellStyle name="Normal 2 2 6 2 2 2 2" xfId="10662"/>
    <cellStyle name="Normal 2 2 6 2 2 2 2 2" xfId="19369"/>
    <cellStyle name="Normal 2 2 6 2 2 2 3" xfId="19368"/>
    <cellStyle name="Normal 2 2 6 2 2 2 4" xfId="36747"/>
    <cellStyle name="Normal 2 2 6 2 2 2 5" xfId="43862"/>
    <cellStyle name="Normal 2 2 6 2 2 2 6" xfId="50977"/>
    <cellStyle name="Normal 2 2 6 2 2 2 7" xfId="58092"/>
    <cellStyle name="Normal 2 2 6 2 2 3" xfId="5918"/>
    <cellStyle name="Normal 2 2 6 2 2 3 2" xfId="13033"/>
    <cellStyle name="Normal 2 2 6 2 2 3 2 2" xfId="19371"/>
    <cellStyle name="Normal 2 2 6 2 2 3 3" xfId="19370"/>
    <cellStyle name="Normal 2 2 6 2 2 3 4" xfId="39118"/>
    <cellStyle name="Normal 2 2 6 2 2 3 5" xfId="46233"/>
    <cellStyle name="Normal 2 2 6 2 2 3 6" xfId="53348"/>
    <cellStyle name="Normal 2 2 6 2 2 3 7" xfId="60463"/>
    <cellStyle name="Normal 2 2 6 2 2 4" xfId="8295"/>
    <cellStyle name="Normal 2 2 6 2 2 4 2" xfId="19372"/>
    <cellStyle name="Normal 2 2 6 2 2 5" xfId="15410"/>
    <cellStyle name="Normal 2 2 6 2 2 5 2" xfId="19373"/>
    <cellStyle name="Normal 2 2 6 2 2 6" xfId="19367"/>
    <cellStyle name="Normal 2 2 6 2 2 7" xfId="34379"/>
    <cellStyle name="Normal 2 2 6 2 2 8" xfId="41495"/>
    <cellStyle name="Normal 2 2 6 2 2 9" xfId="48610"/>
    <cellStyle name="Normal 2 2 6 2 3" xfId="1969"/>
    <cellStyle name="Normal 2 2 6 2 3 10" xfId="56514"/>
    <cellStyle name="Normal 2 2 6 2 3 2" xfId="4336"/>
    <cellStyle name="Normal 2 2 6 2 3 2 2" xfId="11451"/>
    <cellStyle name="Normal 2 2 6 2 3 2 2 2" xfId="19376"/>
    <cellStyle name="Normal 2 2 6 2 3 2 3" xfId="19375"/>
    <cellStyle name="Normal 2 2 6 2 3 2 4" xfId="37536"/>
    <cellStyle name="Normal 2 2 6 2 3 2 5" xfId="44651"/>
    <cellStyle name="Normal 2 2 6 2 3 2 6" xfId="51766"/>
    <cellStyle name="Normal 2 2 6 2 3 2 7" xfId="58881"/>
    <cellStyle name="Normal 2 2 6 2 3 3" xfId="6707"/>
    <cellStyle name="Normal 2 2 6 2 3 3 2" xfId="13822"/>
    <cellStyle name="Normal 2 2 6 2 3 3 2 2" xfId="19378"/>
    <cellStyle name="Normal 2 2 6 2 3 3 3" xfId="19377"/>
    <cellStyle name="Normal 2 2 6 2 3 3 4" xfId="39907"/>
    <cellStyle name="Normal 2 2 6 2 3 3 5" xfId="47022"/>
    <cellStyle name="Normal 2 2 6 2 3 3 6" xfId="54137"/>
    <cellStyle name="Normal 2 2 6 2 3 3 7" xfId="61252"/>
    <cellStyle name="Normal 2 2 6 2 3 4" xfId="9084"/>
    <cellStyle name="Normal 2 2 6 2 3 4 2" xfId="19379"/>
    <cellStyle name="Normal 2 2 6 2 3 5" xfId="16199"/>
    <cellStyle name="Normal 2 2 6 2 3 5 2" xfId="19380"/>
    <cellStyle name="Normal 2 2 6 2 3 6" xfId="19374"/>
    <cellStyle name="Normal 2 2 6 2 3 7" xfId="35168"/>
    <cellStyle name="Normal 2 2 6 2 3 8" xfId="42284"/>
    <cellStyle name="Normal 2 2 6 2 3 9" xfId="49399"/>
    <cellStyle name="Normal 2 2 6 2 4" xfId="2748"/>
    <cellStyle name="Normal 2 2 6 2 4 2" xfId="9863"/>
    <cellStyle name="Normal 2 2 6 2 4 2 2" xfId="19382"/>
    <cellStyle name="Normal 2 2 6 2 4 3" xfId="19381"/>
    <cellStyle name="Normal 2 2 6 2 4 4" xfId="35948"/>
    <cellStyle name="Normal 2 2 6 2 4 5" xfId="43063"/>
    <cellStyle name="Normal 2 2 6 2 4 6" xfId="50178"/>
    <cellStyle name="Normal 2 2 6 2 4 7" xfId="57293"/>
    <cellStyle name="Normal 2 2 6 2 5" xfId="5119"/>
    <cellStyle name="Normal 2 2 6 2 5 2" xfId="12234"/>
    <cellStyle name="Normal 2 2 6 2 5 2 2" xfId="19384"/>
    <cellStyle name="Normal 2 2 6 2 5 3" xfId="19383"/>
    <cellStyle name="Normal 2 2 6 2 5 4" xfId="38319"/>
    <cellStyle name="Normal 2 2 6 2 5 5" xfId="45434"/>
    <cellStyle name="Normal 2 2 6 2 5 6" xfId="52549"/>
    <cellStyle name="Normal 2 2 6 2 5 7" xfId="59664"/>
    <cellStyle name="Normal 2 2 6 2 6" xfId="7496"/>
    <cellStyle name="Normal 2 2 6 2 6 2" xfId="19385"/>
    <cellStyle name="Normal 2 2 6 2 7" xfId="14611"/>
    <cellStyle name="Normal 2 2 6 2 7 2" xfId="19386"/>
    <cellStyle name="Normal 2 2 6 2 8" xfId="19366"/>
    <cellStyle name="Normal 2 2 6 2 9" xfId="33580"/>
    <cellStyle name="Normal 2 2 6 3" xfId="573"/>
    <cellStyle name="Normal 2 2 6 3 10" xfId="40891"/>
    <cellStyle name="Normal 2 2 6 3 11" xfId="48006"/>
    <cellStyle name="Normal 2 2 6 3 12" xfId="55121"/>
    <cellStyle name="Normal 2 2 6 3 2" xfId="1374"/>
    <cellStyle name="Normal 2 2 6 3 2 10" xfId="55920"/>
    <cellStyle name="Normal 2 2 6 3 2 2" xfId="3742"/>
    <cellStyle name="Normal 2 2 6 3 2 2 2" xfId="10857"/>
    <cellStyle name="Normal 2 2 6 3 2 2 2 2" xfId="19390"/>
    <cellStyle name="Normal 2 2 6 3 2 2 3" xfId="19389"/>
    <cellStyle name="Normal 2 2 6 3 2 2 4" xfId="36942"/>
    <cellStyle name="Normal 2 2 6 3 2 2 5" xfId="44057"/>
    <cellStyle name="Normal 2 2 6 3 2 2 6" xfId="51172"/>
    <cellStyle name="Normal 2 2 6 3 2 2 7" xfId="58287"/>
    <cellStyle name="Normal 2 2 6 3 2 3" xfId="6113"/>
    <cellStyle name="Normal 2 2 6 3 2 3 2" xfId="13228"/>
    <cellStyle name="Normal 2 2 6 3 2 3 2 2" xfId="19392"/>
    <cellStyle name="Normal 2 2 6 3 2 3 3" xfId="19391"/>
    <cellStyle name="Normal 2 2 6 3 2 3 4" xfId="39313"/>
    <cellStyle name="Normal 2 2 6 3 2 3 5" xfId="46428"/>
    <cellStyle name="Normal 2 2 6 3 2 3 6" xfId="53543"/>
    <cellStyle name="Normal 2 2 6 3 2 3 7" xfId="60658"/>
    <cellStyle name="Normal 2 2 6 3 2 4" xfId="8490"/>
    <cellStyle name="Normal 2 2 6 3 2 4 2" xfId="19393"/>
    <cellStyle name="Normal 2 2 6 3 2 5" xfId="15605"/>
    <cellStyle name="Normal 2 2 6 3 2 5 2" xfId="19394"/>
    <cellStyle name="Normal 2 2 6 3 2 6" xfId="19388"/>
    <cellStyle name="Normal 2 2 6 3 2 7" xfId="34574"/>
    <cellStyle name="Normal 2 2 6 3 2 8" xfId="41690"/>
    <cellStyle name="Normal 2 2 6 3 2 9" xfId="48805"/>
    <cellStyle name="Normal 2 2 6 3 3" xfId="2164"/>
    <cellStyle name="Normal 2 2 6 3 3 10" xfId="56709"/>
    <cellStyle name="Normal 2 2 6 3 3 2" xfId="4531"/>
    <cellStyle name="Normal 2 2 6 3 3 2 2" xfId="11646"/>
    <cellStyle name="Normal 2 2 6 3 3 2 2 2" xfId="19397"/>
    <cellStyle name="Normal 2 2 6 3 3 2 3" xfId="19396"/>
    <cellStyle name="Normal 2 2 6 3 3 2 4" xfId="37731"/>
    <cellStyle name="Normal 2 2 6 3 3 2 5" xfId="44846"/>
    <cellStyle name="Normal 2 2 6 3 3 2 6" xfId="51961"/>
    <cellStyle name="Normal 2 2 6 3 3 2 7" xfId="59076"/>
    <cellStyle name="Normal 2 2 6 3 3 3" xfId="6902"/>
    <cellStyle name="Normal 2 2 6 3 3 3 2" xfId="14017"/>
    <cellStyle name="Normal 2 2 6 3 3 3 2 2" xfId="19399"/>
    <cellStyle name="Normal 2 2 6 3 3 3 3" xfId="19398"/>
    <cellStyle name="Normal 2 2 6 3 3 3 4" xfId="40102"/>
    <cellStyle name="Normal 2 2 6 3 3 3 5" xfId="47217"/>
    <cellStyle name="Normal 2 2 6 3 3 3 6" xfId="54332"/>
    <cellStyle name="Normal 2 2 6 3 3 3 7" xfId="61447"/>
    <cellStyle name="Normal 2 2 6 3 3 4" xfId="9279"/>
    <cellStyle name="Normal 2 2 6 3 3 4 2" xfId="19400"/>
    <cellStyle name="Normal 2 2 6 3 3 5" xfId="16394"/>
    <cellStyle name="Normal 2 2 6 3 3 5 2" xfId="19401"/>
    <cellStyle name="Normal 2 2 6 3 3 6" xfId="19395"/>
    <cellStyle name="Normal 2 2 6 3 3 7" xfId="35363"/>
    <cellStyle name="Normal 2 2 6 3 3 8" xfId="42479"/>
    <cellStyle name="Normal 2 2 6 3 3 9" xfId="49594"/>
    <cellStyle name="Normal 2 2 6 3 4" xfId="2943"/>
    <cellStyle name="Normal 2 2 6 3 4 2" xfId="10058"/>
    <cellStyle name="Normal 2 2 6 3 4 2 2" xfId="19403"/>
    <cellStyle name="Normal 2 2 6 3 4 3" xfId="19402"/>
    <cellStyle name="Normal 2 2 6 3 4 4" xfId="36143"/>
    <cellStyle name="Normal 2 2 6 3 4 5" xfId="43258"/>
    <cellStyle name="Normal 2 2 6 3 4 6" xfId="50373"/>
    <cellStyle name="Normal 2 2 6 3 4 7" xfId="57488"/>
    <cellStyle name="Normal 2 2 6 3 5" xfId="5314"/>
    <cellStyle name="Normal 2 2 6 3 5 2" xfId="12429"/>
    <cellStyle name="Normal 2 2 6 3 5 2 2" xfId="19405"/>
    <cellStyle name="Normal 2 2 6 3 5 3" xfId="19404"/>
    <cellStyle name="Normal 2 2 6 3 5 4" xfId="38514"/>
    <cellStyle name="Normal 2 2 6 3 5 5" xfId="45629"/>
    <cellStyle name="Normal 2 2 6 3 5 6" xfId="52744"/>
    <cellStyle name="Normal 2 2 6 3 5 7" xfId="59859"/>
    <cellStyle name="Normal 2 2 6 3 6" xfId="7691"/>
    <cellStyle name="Normal 2 2 6 3 6 2" xfId="19406"/>
    <cellStyle name="Normal 2 2 6 3 7" xfId="14806"/>
    <cellStyle name="Normal 2 2 6 3 7 2" xfId="19407"/>
    <cellStyle name="Normal 2 2 6 3 8" xfId="19387"/>
    <cellStyle name="Normal 2 2 6 3 9" xfId="33775"/>
    <cellStyle name="Normal 2 2 6 4" xfId="631"/>
    <cellStyle name="Normal 2 2 6 4 10" xfId="40949"/>
    <cellStyle name="Normal 2 2 6 4 11" xfId="48064"/>
    <cellStyle name="Normal 2 2 6 4 12" xfId="55179"/>
    <cellStyle name="Normal 2 2 6 4 2" xfId="1432"/>
    <cellStyle name="Normal 2 2 6 4 2 10" xfId="55978"/>
    <cellStyle name="Normal 2 2 6 4 2 2" xfId="3800"/>
    <cellStyle name="Normal 2 2 6 4 2 2 2" xfId="10915"/>
    <cellStyle name="Normal 2 2 6 4 2 2 2 2" xfId="19411"/>
    <cellStyle name="Normal 2 2 6 4 2 2 3" xfId="19410"/>
    <cellStyle name="Normal 2 2 6 4 2 2 4" xfId="37000"/>
    <cellStyle name="Normal 2 2 6 4 2 2 5" xfId="44115"/>
    <cellStyle name="Normal 2 2 6 4 2 2 6" xfId="51230"/>
    <cellStyle name="Normal 2 2 6 4 2 2 7" xfId="58345"/>
    <cellStyle name="Normal 2 2 6 4 2 3" xfId="6171"/>
    <cellStyle name="Normal 2 2 6 4 2 3 2" xfId="13286"/>
    <cellStyle name="Normal 2 2 6 4 2 3 2 2" xfId="19413"/>
    <cellStyle name="Normal 2 2 6 4 2 3 3" xfId="19412"/>
    <cellStyle name="Normal 2 2 6 4 2 3 4" xfId="39371"/>
    <cellStyle name="Normal 2 2 6 4 2 3 5" xfId="46486"/>
    <cellStyle name="Normal 2 2 6 4 2 3 6" xfId="53601"/>
    <cellStyle name="Normal 2 2 6 4 2 3 7" xfId="60716"/>
    <cellStyle name="Normal 2 2 6 4 2 4" xfId="8548"/>
    <cellStyle name="Normal 2 2 6 4 2 4 2" xfId="19414"/>
    <cellStyle name="Normal 2 2 6 4 2 5" xfId="15663"/>
    <cellStyle name="Normal 2 2 6 4 2 5 2" xfId="19415"/>
    <cellStyle name="Normal 2 2 6 4 2 6" xfId="19409"/>
    <cellStyle name="Normal 2 2 6 4 2 7" xfId="34632"/>
    <cellStyle name="Normal 2 2 6 4 2 8" xfId="41748"/>
    <cellStyle name="Normal 2 2 6 4 2 9" xfId="48863"/>
    <cellStyle name="Normal 2 2 6 4 3" xfId="2222"/>
    <cellStyle name="Normal 2 2 6 4 3 10" xfId="56767"/>
    <cellStyle name="Normal 2 2 6 4 3 2" xfId="4589"/>
    <cellStyle name="Normal 2 2 6 4 3 2 2" xfId="11704"/>
    <cellStyle name="Normal 2 2 6 4 3 2 2 2" xfId="19418"/>
    <cellStyle name="Normal 2 2 6 4 3 2 3" xfId="19417"/>
    <cellStyle name="Normal 2 2 6 4 3 2 4" xfId="37789"/>
    <cellStyle name="Normal 2 2 6 4 3 2 5" xfId="44904"/>
    <cellStyle name="Normal 2 2 6 4 3 2 6" xfId="52019"/>
    <cellStyle name="Normal 2 2 6 4 3 2 7" xfId="59134"/>
    <cellStyle name="Normal 2 2 6 4 3 3" xfId="6960"/>
    <cellStyle name="Normal 2 2 6 4 3 3 2" xfId="14075"/>
    <cellStyle name="Normal 2 2 6 4 3 3 2 2" xfId="19420"/>
    <cellStyle name="Normal 2 2 6 4 3 3 3" xfId="19419"/>
    <cellStyle name="Normal 2 2 6 4 3 3 4" xfId="40160"/>
    <cellStyle name="Normal 2 2 6 4 3 3 5" xfId="47275"/>
    <cellStyle name="Normal 2 2 6 4 3 3 6" xfId="54390"/>
    <cellStyle name="Normal 2 2 6 4 3 3 7" xfId="61505"/>
    <cellStyle name="Normal 2 2 6 4 3 4" xfId="9337"/>
    <cellStyle name="Normal 2 2 6 4 3 4 2" xfId="19421"/>
    <cellStyle name="Normal 2 2 6 4 3 5" xfId="16452"/>
    <cellStyle name="Normal 2 2 6 4 3 5 2" xfId="19422"/>
    <cellStyle name="Normal 2 2 6 4 3 6" xfId="19416"/>
    <cellStyle name="Normal 2 2 6 4 3 7" xfId="35421"/>
    <cellStyle name="Normal 2 2 6 4 3 8" xfId="42537"/>
    <cellStyle name="Normal 2 2 6 4 3 9" xfId="49652"/>
    <cellStyle name="Normal 2 2 6 4 4" xfId="3001"/>
    <cellStyle name="Normal 2 2 6 4 4 2" xfId="10116"/>
    <cellStyle name="Normal 2 2 6 4 4 2 2" xfId="19424"/>
    <cellStyle name="Normal 2 2 6 4 4 3" xfId="19423"/>
    <cellStyle name="Normal 2 2 6 4 4 4" xfId="36201"/>
    <cellStyle name="Normal 2 2 6 4 4 5" xfId="43316"/>
    <cellStyle name="Normal 2 2 6 4 4 6" xfId="50431"/>
    <cellStyle name="Normal 2 2 6 4 4 7" xfId="57546"/>
    <cellStyle name="Normal 2 2 6 4 5" xfId="5372"/>
    <cellStyle name="Normal 2 2 6 4 5 2" xfId="12487"/>
    <cellStyle name="Normal 2 2 6 4 5 2 2" xfId="19426"/>
    <cellStyle name="Normal 2 2 6 4 5 3" xfId="19425"/>
    <cellStyle name="Normal 2 2 6 4 5 4" xfId="38572"/>
    <cellStyle name="Normal 2 2 6 4 5 5" xfId="45687"/>
    <cellStyle name="Normal 2 2 6 4 5 6" xfId="52802"/>
    <cellStyle name="Normal 2 2 6 4 5 7" xfId="59917"/>
    <cellStyle name="Normal 2 2 6 4 6" xfId="7749"/>
    <cellStyle name="Normal 2 2 6 4 6 2" xfId="19427"/>
    <cellStyle name="Normal 2 2 6 4 7" xfId="14864"/>
    <cellStyle name="Normal 2 2 6 4 7 2" xfId="19428"/>
    <cellStyle name="Normal 2 2 6 4 8" xfId="19408"/>
    <cellStyle name="Normal 2 2 6 4 9" xfId="33833"/>
    <cellStyle name="Normal 2 2 6 5" xfId="984"/>
    <cellStyle name="Normal 2 2 6 5 10" xfId="55530"/>
    <cellStyle name="Normal 2 2 6 5 2" xfId="3352"/>
    <cellStyle name="Normal 2 2 6 5 2 2" xfId="10467"/>
    <cellStyle name="Normal 2 2 6 5 2 2 2" xfId="19431"/>
    <cellStyle name="Normal 2 2 6 5 2 3" xfId="19430"/>
    <cellStyle name="Normal 2 2 6 5 2 4" xfId="36552"/>
    <cellStyle name="Normal 2 2 6 5 2 5" xfId="43667"/>
    <cellStyle name="Normal 2 2 6 5 2 6" xfId="50782"/>
    <cellStyle name="Normal 2 2 6 5 2 7" xfId="57897"/>
    <cellStyle name="Normal 2 2 6 5 3" xfId="5723"/>
    <cellStyle name="Normal 2 2 6 5 3 2" xfId="12838"/>
    <cellStyle name="Normal 2 2 6 5 3 2 2" xfId="19433"/>
    <cellStyle name="Normal 2 2 6 5 3 3" xfId="19432"/>
    <cellStyle name="Normal 2 2 6 5 3 4" xfId="38923"/>
    <cellStyle name="Normal 2 2 6 5 3 5" xfId="46038"/>
    <cellStyle name="Normal 2 2 6 5 3 6" xfId="53153"/>
    <cellStyle name="Normal 2 2 6 5 3 7" xfId="60268"/>
    <cellStyle name="Normal 2 2 6 5 4" xfId="8100"/>
    <cellStyle name="Normal 2 2 6 5 4 2" xfId="19434"/>
    <cellStyle name="Normal 2 2 6 5 5" xfId="15215"/>
    <cellStyle name="Normal 2 2 6 5 5 2" xfId="19435"/>
    <cellStyle name="Normal 2 2 6 5 6" xfId="19429"/>
    <cellStyle name="Normal 2 2 6 5 7" xfId="34184"/>
    <cellStyle name="Normal 2 2 6 5 8" xfId="41300"/>
    <cellStyle name="Normal 2 2 6 5 9" xfId="48415"/>
    <cellStyle name="Normal 2 2 6 6" xfId="1774"/>
    <cellStyle name="Normal 2 2 6 6 10" xfId="56319"/>
    <cellStyle name="Normal 2 2 6 6 2" xfId="4141"/>
    <cellStyle name="Normal 2 2 6 6 2 2" xfId="11256"/>
    <cellStyle name="Normal 2 2 6 6 2 2 2" xfId="19438"/>
    <cellStyle name="Normal 2 2 6 6 2 3" xfId="19437"/>
    <cellStyle name="Normal 2 2 6 6 2 4" xfId="37341"/>
    <cellStyle name="Normal 2 2 6 6 2 5" xfId="44456"/>
    <cellStyle name="Normal 2 2 6 6 2 6" xfId="51571"/>
    <cellStyle name="Normal 2 2 6 6 2 7" xfId="58686"/>
    <cellStyle name="Normal 2 2 6 6 3" xfId="6512"/>
    <cellStyle name="Normal 2 2 6 6 3 2" xfId="13627"/>
    <cellStyle name="Normal 2 2 6 6 3 2 2" xfId="19440"/>
    <cellStyle name="Normal 2 2 6 6 3 3" xfId="19439"/>
    <cellStyle name="Normal 2 2 6 6 3 4" xfId="39712"/>
    <cellStyle name="Normal 2 2 6 6 3 5" xfId="46827"/>
    <cellStyle name="Normal 2 2 6 6 3 6" xfId="53942"/>
    <cellStyle name="Normal 2 2 6 6 3 7" xfId="61057"/>
    <cellStyle name="Normal 2 2 6 6 4" xfId="8889"/>
    <cellStyle name="Normal 2 2 6 6 4 2" xfId="19441"/>
    <cellStyle name="Normal 2 2 6 6 5" xfId="16004"/>
    <cellStyle name="Normal 2 2 6 6 5 2" xfId="19442"/>
    <cellStyle name="Normal 2 2 6 6 6" xfId="19436"/>
    <cellStyle name="Normal 2 2 6 6 7" xfId="34973"/>
    <cellStyle name="Normal 2 2 6 6 8" xfId="42089"/>
    <cellStyle name="Normal 2 2 6 6 9" xfId="49204"/>
    <cellStyle name="Normal 2 2 6 7" xfId="2553"/>
    <cellStyle name="Normal 2 2 6 7 2" xfId="9668"/>
    <cellStyle name="Normal 2 2 6 7 2 2" xfId="19444"/>
    <cellStyle name="Normal 2 2 6 7 3" xfId="19443"/>
    <cellStyle name="Normal 2 2 6 7 4" xfId="35753"/>
    <cellStyle name="Normal 2 2 6 7 5" xfId="42868"/>
    <cellStyle name="Normal 2 2 6 7 6" xfId="49983"/>
    <cellStyle name="Normal 2 2 6 7 7" xfId="57098"/>
    <cellStyle name="Normal 2 2 6 8" xfId="4924"/>
    <cellStyle name="Normal 2 2 6 8 2" xfId="12039"/>
    <cellStyle name="Normal 2 2 6 8 2 2" xfId="19446"/>
    <cellStyle name="Normal 2 2 6 8 3" xfId="19445"/>
    <cellStyle name="Normal 2 2 6 8 4" xfId="38124"/>
    <cellStyle name="Normal 2 2 6 8 5" xfId="45239"/>
    <cellStyle name="Normal 2 2 6 8 6" xfId="52354"/>
    <cellStyle name="Normal 2 2 6 8 7" xfId="59469"/>
    <cellStyle name="Normal 2 2 6 9" xfId="7301"/>
    <cellStyle name="Normal 2 2 6 9 2" xfId="19447"/>
    <cellStyle name="Normal 2 2 7" xfId="103"/>
    <cellStyle name="Normal 2 2 7 10" xfId="14343"/>
    <cellStyle name="Normal 2 2 7 10 2" xfId="19449"/>
    <cellStyle name="Normal 2 2 7 11" xfId="19448"/>
    <cellStyle name="Normal 2 2 7 12" xfId="33312"/>
    <cellStyle name="Normal 2 2 7 13" xfId="40428"/>
    <cellStyle name="Normal 2 2 7 14" xfId="47543"/>
    <cellStyle name="Normal 2 2 7 15" xfId="54658"/>
    <cellStyle name="Normal 2 2 7 2" xfId="305"/>
    <cellStyle name="Normal 2 2 7 2 10" xfId="40623"/>
    <cellStyle name="Normal 2 2 7 2 11" xfId="47738"/>
    <cellStyle name="Normal 2 2 7 2 12" xfId="54853"/>
    <cellStyle name="Normal 2 2 7 2 2" xfId="1106"/>
    <cellStyle name="Normal 2 2 7 2 2 10" xfId="55652"/>
    <cellStyle name="Normal 2 2 7 2 2 2" xfId="3474"/>
    <cellStyle name="Normal 2 2 7 2 2 2 2" xfId="10589"/>
    <cellStyle name="Normal 2 2 7 2 2 2 2 2" xfId="19453"/>
    <cellStyle name="Normal 2 2 7 2 2 2 3" xfId="19452"/>
    <cellStyle name="Normal 2 2 7 2 2 2 4" xfId="36674"/>
    <cellStyle name="Normal 2 2 7 2 2 2 5" xfId="43789"/>
    <cellStyle name="Normal 2 2 7 2 2 2 6" xfId="50904"/>
    <cellStyle name="Normal 2 2 7 2 2 2 7" xfId="58019"/>
    <cellStyle name="Normal 2 2 7 2 2 3" xfId="5845"/>
    <cellStyle name="Normal 2 2 7 2 2 3 2" xfId="12960"/>
    <cellStyle name="Normal 2 2 7 2 2 3 2 2" xfId="19455"/>
    <cellStyle name="Normal 2 2 7 2 2 3 3" xfId="19454"/>
    <cellStyle name="Normal 2 2 7 2 2 3 4" xfId="39045"/>
    <cellStyle name="Normal 2 2 7 2 2 3 5" xfId="46160"/>
    <cellStyle name="Normal 2 2 7 2 2 3 6" xfId="53275"/>
    <cellStyle name="Normal 2 2 7 2 2 3 7" xfId="60390"/>
    <cellStyle name="Normal 2 2 7 2 2 4" xfId="8222"/>
    <cellStyle name="Normal 2 2 7 2 2 4 2" xfId="19456"/>
    <cellStyle name="Normal 2 2 7 2 2 5" xfId="15337"/>
    <cellStyle name="Normal 2 2 7 2 2 5 2" xfId="19457"/>
    <cellStyle name="Normal 2 2 7 2 2 6" xfId="19451"/>
    <cellStyle name="Normal 2 2 7 2 2 7" xfId="34306"/>
    <cellStyle name="Normal 2 2 7 2 2 8" xfId="41422"/>
    <cellStyle name="Normal 2 2 7 2 2 9" xfId="48537"/>
    <cellStyle name="Normal 2 2 7 2 3" xfId="1896"/>
    <cellStyle name="Normal 2 2 7 2 3 10" xfId="56441"/>
    <cellStyle name="Normal 2 2 7 2 3 2" xfId="4263"/>
    <cellStyle name="Normal 2 2 7 2 3 2 2" xfId="11378"/>
    <cellStyle name="Normal 2 2 7 2 3 2 2 2" xfId="19460"/>
    <cellStyle name="Normal 2 2 7 2 3 2 3" xfId="19459"/>
    <cellStyle name="Normal 2 2 7 2 3 2 4" xfId="37463"/>
    <cellStyle name="Normal 2 2 7 2 3 2 5" xfId="44578"/>
    <cellStyle name="Normal 2 2 7 2 3 2 6" xfId="51693"/>
    <cellStyle name="Normal 2 2 7 2 3 2 7" xfId="58808"/>
    <cellStyle name="Normal 2 2 7 2 3 3" xfId="6634"/>
    <cellStyle name="Normal 2 2 7 2 3 3 2" xfId="13749"/>
    <cellStyle name="Normal 2 2 7 2 3 3 2 2" xfId="19462"/>
    <cellStyle name="Normal 2 2 7 2 3 3 3" xfId="19461"/>
    <cellStyle name="Normal 2 2 7 2 3 3 4" xfId="39834"/>
    <cellStyle name="Normal 2 2 7 2 3 3 5" xfId="46949"/>
    <cellStyle name="Normal 2 2 7 2 3 3 6" xfId="54064"/>
    <cellStyle name="Normal 2 2 7 2 3 3 7" xfId="61179"/>
    <cellStyle name="Normal 2 2 7 2 3 4" xfId="9011"/>
    <cellStyle name="Normal 2 2 7 2 3 4 2" xfId="19463"/>
    <cellStyle name="Normal 2 2 7 2 3 5" xfId="16126"/>
    <cellStyle name="Normal 2 2 7 2 3 5 2" xfId="19464"/>
    <cellStyle name="Normal 2 2 7 2 3 6" xfId="19458"/>
    <cellStyle name="Normal 2 2 7 2 3 7" xfId="35095"/>
    <cellStyle name="Normal 2 2 7 2 3 8" xfId="42211"/>
    <cellStyle name="Normal 2 2 7 2 3 9" xfId="49326"/>
    <cellStyle name="Normal 2 2 7 2 4" xfId="2675"/>
    <cellStyle name="Normal 2 2 7 2 4 2" xfId="9790"/>
    <cellStyle name="Normal 2 2 7 2 4 2 2" xfId="19466"/>
    <cellStyle name="Normal 2 2 7 2 4 3" xfId="19465"/>
    <cellStyle name="Normal 2 2 7 2 4 4" xfId="35875"/>
    <cellStyle name="Normal 2 2 7 2 4 5" xfId="42990"/>
    <cellStyle name="Normal 2 2 7 2 4 6" xfId="50105"/>
    <cellStyle name="Normal 2 2 7 2 4 7" xfId="57220"/>
    <cellStyle name="Normal 2 2 7 2 5" xfId="5046"/>
    <cellStyle name="Normal 2 2 7 2 5 2" xfId="12161"/>
    <cellStyle name="Normal 2 2 7 2 5 2 2" xfId="19468"/>
    <cellStyle name="Normal 2 2 7 2 5 3" xfId="19467"/>
    <cellStyle name="Normal 2 2 7 2 5 4" xfId="38246"/>
    <cellStyle name="Normal 2 2 7 2 5 5" xfId="45361"/>
    <cellStyle name="Normal 2 2 7 2 5 6" xfId="52476"/>
    <cellStyle name="Normal 2 2 7 2 5 7" xfId="59591"/>
    <cellStyle name="Normal 2 2 7 2 6" xfId="7423"/>
    <cellStyle name="Normal 2 2 7 2 6 2" xfId="19469"/>
    <cellStyle name="Normal 2 2 7 2 7" xfId="14538"/>
    <cellStyle name="Normal 2 2 7 2 7 2" xfId="19470"/>
    <cellStyle name="Normal 2 2 7 2 8" xfId="19450"/>
    <cellStyle name="Normal 2 2 7 2 9" xfId="33507"/>
    <cellStyle name="Normal 2 2 7 3" xfId="500"/>
    <cellStyle name="Normal 2 2 7 3 10" xfId="40818"/>
    <cellStyle name="Normal 2 2 7 3 11" xfId="47933"/>
    <cellStyle name="Normal 2 2 7 3 12" xfId="55048"/>
    <cellStyle name="Normal 2 2 7 3 2" xfId="1301"/>
    <cellStyle name="Normal 2 2 7 3 2 10" xfId="55847"/>
    <cellStyle name="Normal 2 2 7 3 2 2" xfId="3669"/>
    <cellStyle name="Normal 2 2 7 3 2 2 2" xfId="10784"/>
    <cellStyle name="Normal 2 2 7 3 2 2 2 2" xfId="19474"/>
    <cellStyle name="Normal 2 2 7 3 2 2 3" xfId="19473"/>
    <cellStyle name="Normal 2 2 7 3 2 2 4" xfId="36869"/>
    <cellStyle name="Normal 2 2 7 3 2 2 5" xfId="43984"/>
    <cellStyle name="Normal 2 2 7 3 2 2 6" xfId="51099"/>
    <cellStyle name="Normal 2 2 7 3 2 2 7" xfId="58214"/>
    <cellStyle name="Normal 2 2 7 3 2 3" xfId="6040"/>
    <cellStyle name="Normal 2 2 7 3 2 3 2" xfId="13155"/>
    <cellStyle name="Normal 2 2 7 3 2 3 2 2" xfId="19476"/>
    <cellStyle name="Normal 2 2 7 3 2 3 3" xfId="19475"/>
    <cellStyle name="Normal 2 2 7 3 2 3 4" xfId="39240"/>
    <cellStyle name="Normal 2 2 7 3 2 3 5" xfId="46355"/>
    <cellStyle name="Normal 2 2 7 3 2 3 6" xfId="53470"/>
    <cellStyle name="Normal 2 2 7 3 2 3 7" xfId="60585"/>
    <cellStyle name="Normal 2 2 7 3 2 4" xfId="8417"/>
    <cellStyle name="Normal 2 2 7 3 2 4 2" xfId="19477"/>
    <cellStyle name="Normal 2 2 7 3 2 5" xfId="15532"/>
    <cellStyle name="Normal 2 2 7 3 2 5 2" xfId="19478"/>
    <cellStyle name="Normal 2 2 7 3 2 6" xfId="19472"/>
    <cellStyle name="Normal 2 2 7 3 2 7" xfId="34501"/>
    <cellStyle name="Normal 2 2 7 3 2 8" xfId="41617"/>
    <cellStyle name="Normal 2 2 7 3 2 9" xfId="48732"/>
    <cellStyle name="Normal 2 2 7 3 3" xfId="2091"/>
    <cellStyle name="Normal 2 2 7 3 3 10" xfId="56636"/>
    <cellStyle name="Normal 2 2 7 3 3 2" xfId="4458"/>
    <cellStyle name="Normal 2 2 7 3 3 2 2" xfId="11573"/>
    <cellStyle name="Normal 2 2 7 3 3 2 2 2" xfId="19481"/>
    <cellStyle name="Normal 2 2 7 3 3 2 3" xfId="19480"/>
    <cellStyle name="Normal 2 2 7 3 3 2 4" xfId="37658"/>
    <cellStyle name="Normal 2 2 7 3 3 2 5" xfId="44773"/>
    <cellStyle name="Normal 2 2 7 3 3 2 6" xfId="51888"/>
    <cellStyle name="Normal 2 2 7 3 3 2 7" xfId="59003"/>
    <cellStyle name="Normal 2 2 7 3 3 3" xfId="6829"/>
    <cellStyle name="Normal 2 2 7 3 3 3 2" xfId="13944"/>
    <cellStyle name="Normal 2 2 7 3 3 3 2 2" xfId="19483"/>
    <cellStyle name="Normal 2 2 7 3 3 3 3" xfId="19482"/>
    <cellStyle name="Normal 2 2 7 3 3 3 4" xfId="40029"/>
    <cellStyle name="Normal 2 2 7 3 3 3 5" xfId="47144"/>
    <cellStyle name="Normal 2 2 7 3 3 3 6" xfId="54259"/>
    <cellStyle name="Normal 2 2 7 3 3 3 7" xfId="61374"/>
    <cellStyle name="Normal 2 2 7 3 3 4" xfId="9206"/>
    <cellStyle name="Normal 2 2 7 3 3 4 2" xfId="19484"/>
    <cellStyle name="Normal 2 2 7 3 3 5" xfId="16321"/>
    <cellStyle name="Normal 2 2 7 3 3 5 2" xfId="19485"/>
    <cellStyle name="Normal 2 2 7 3 3 6" xfId="19479"/>
    <cellStyle name="Normal 2 2 7 3 3 7" xfId="35290"/>
    <cellStyle name="Normal 2 2 7 3 3 8" xfId="42406"/>
    <cellStyle name="Normal 2 2 7 3 3 9" xfId="49521"/>
    <cellStyle name="Normal 2 2 7 3 4" xfId="2870"/>
    <cellStyle name="Normal 2 2 7 3 4 2" xfId="9985"/>
    <cellStyle name="Normal 2 2 7 3 4 2 2" xfId="19487"/>
    <cellStyle name="Normal 2 2 7 3 4 3" xfId="19486"/>
    <cellStyle name="Normal 2 2 7 3 4 4" xfId="36070"/>
    <cellStyle name="Normal 2 2 7 3 4 5" xfId="43185"/>
    <cellStyle name="Normal 2 2 7 3 4 6" xfId="50300"/>
    <cellStyle name="Normal 2 2 7 3 4 7" xfId="57415"/>
    <cellStyle name="Normal 2 2 7 3 5" xfId="5241"/>
    <cellStyle name="Normal 2 2 7 3 5 2" xfId="12356"/>
    <cellStyle name="Normal 2 2 7 3 5 2 2" xfId="19489"/>
    <cellStyle name="Normal 2 2 7 3 5 3" xfId="19488"/>
    <cellStyle name="Normal 2 2 7 3 5 4" xfId="38441"/>
    <cellStyle name="Normal 2 2 7 3 5 5" xfId="45556"/>
    <cellStyle name="Normal 2 2 7 3 5 6" xfId="52671"/>
    <cellStyle name="Normal 2 2 7 3 5 7" xfId="59786"/>
    <cellStyle name="Normal 2 2 7 3 6" xfId="7618"/>
    <cellStyle name="Normal 2 2 7 3 6 2" xfId="19490"/>
    <cellStyle name="Normal 2 2 7 3 7" xfId="14733"/>
    <cellStyle name="Normal 2 2 7 3 7 2" xfId="19491"/>
    <cellStyle name="Normal 2 2 7 3 8" xfId="19471"/>
    <cellStyle name="Normal 2 2 7 3 9" xfId="33702"/>
    <cellStyle name="Normal 2 2 7 4" xfId="632"/>
    <cellStyle name="Normal 2 2 7 4 10" xfId="40950"/>
    <cellStyle name="Normal 2 2 7 4 11" xfId="48065"/>
    <cellStyle name="Normal 2 2 7 4 12" xfId="55180"/>
    <cellStyle name="Normal 2 2 7 4 2" xfId="1433"/>
    <cellStyle name="Normal 2 2 7 4 2 10" xfId="55979"/>
    <cellStyle name="Normal 2 2 7 4 2 2" xfId="3801"/>
    <cellStyle name="Normal 2 2 7 4 2 2 2" xfId="10916"/>
    <cellStyle name="Normal 2 2 7 4 2 2 2 2" xfId="19495"/>
    <cellStyle name="Normal 2 2 7 4 2 2 3" xfId="19494"/>
    <cellStyle name="Normal 2 2 7 4 2 2 4" xfId="37001"/>
    <cellStyle name="Normal 2 2 7 4 2 2 5" xfId="44116"/>
    <cellStyle name="Normal 2 2 7 4 2 2 6" xfId="51231"/>
    <cellStyle name="Normal 2 2 7 4 2 2 7" xfId="58346"/>
    <cellStyle name="Normal 2 2 7 4 2 3" xfId="6172"/>
    <cellStyle name="Normal 2 2 7 4 2 3 2" xfId="13287"/>
    <cellStyle name="Normal 2 2 7 4 2 3 2 2" xfId="19497"/>
    <cellStyle name="Normal 2 2 7 4 2 3 3" xfId="19496"/>
    <cellStyle name="Normal 2 2 7 4 2 3 4" xfId="39372"/>
    <cellStyle name="Normal 2 2 7 4 2 3 5" xfId="46487"/>
    <cellStyle name="Normal 2 2 7 4 2 3 6" xfId="53602"/>
    <cellStyle name="Normal 2 2 7 4 2 3 7" xfId="60717"/>
    <cellStyle name="Normal 2 2 7 4 2 4" xfId="8549"/>
    <cellStyle name="Normal 2 2 7 4 2 4 2" xfId="19498"/>
    <cellStyle name="Normal 2 2 7 4 2 5" xfId="15664"/>
    <cellStyle name="Normal 2 2 7 4 2 5 2" xfId="19499"/>
    <cellStyle name="Normal 2 2 7 4 2 6" xfId="19493"/>
    <cellStyle name="Normal 2 2 7 4 2 7" xfId="34633"/>
    <cellStyle name="Normal 2 2 7 4 2 8" xfId="41749"/>
    <cellStyle name="Normal 2 2 7 4 2 9" xfId="48864"/>
    <cellStyle name="Normal 2 2 7 4 3" xfId="2223"/>
    <cellStyle name="Normal 2 2 7 4 3 10" xfId="56768"/>
    <cellStyle name="Normal 2 2 7 4 3 2" xfId="4590"/>
    <cellStyle name="Normal 2 2 7 4 3 2 2" xfId="11705"/>
    <cellStyle name="Normal 2 2 7 4 3 2 2 2" xfId="19502"/>
    <cellStyle name="Normal 2 2 7 4 3 2 3" xfId="19501"/>
    <cellStyle name="Normal 2 2 7 4 3 2 4" xfId="37790"/>
    <cellStyle name="Normal 2 2 7 4 3 2 5" xfId="44905"/>
    <cellStyle name="Normal 2 2 7 4 3 2 6" xfId="52020"/>
    <cellStyle name="Normal 2 2 7 4 3 2 7" xfId="59135"/>
    <cellStyle name="Normal 2 2 7 4 3 3" xfId="6961"/>
    <cellStyle name="Normal 2 2 7 4 3 3 2" xfId="14076"/>
    <cellStyle name="Normal 2 2 7 4 3 3 2 2" xfId="19504"/>
    <cellStyle name="Normal 2 2 7 4 3 3 3" xfId="19503"/>
    <cellStyle name="Normal 2 2 7 4 3 3 4" xfId="40161"/>
    <cellStyle name="Normal 2 2 7 4 3 3 5" xfId="47276"/>
    <cellStyle name="Normal 2 2 7 4 3 3 6" xfId="54391"/>
    <cellStyle name="Normal 2 2 7 4 3 3 7" xfId="61506"/>
    <cellStyle name="Normal 2 2 7 4 3 4" xfId="9338"/>
    <cellStyle name="Normal 2 2 7 4 3 4 2" xfId="19505"/>
    <cellStyle name="Normal 2 2 7 4 3 5" xfId="16453"/>
    <cellStyle name="Normal 2 2 7 4 3 5 2" xfId="19506"/>
    <cellStyle name="Normal 2 2 7 4 3 6" xfId="19500"/>
    <cellStyle name="Normal 2 2 7 4 3 7" xfId="35422"/>
    <cellStyle name="Normal 2 2 7 4 3 8" xfId="42538"/>
    <cellStyle name="Normal 2 2 7 4 3 9" xfId="49653"/>
    <cellStyle name="Normal 2 2 7 4 4" xfId="3002"/>
    <cellStyle name="Normal 2 2 7 4 4 2" xfId="10117"/>
    <cellStyle name="Normal 2 2 7 4 4 2 2" xfId="19508"/>
    <cellStyle name="Normal 2 2 7 4 4 3" xfId="19507"/>
    <cellStyle name="Normal 2 2 7 4 4 4" xfId="36202"/>
    <cellStyle name="Normal 2 2 7 4 4 5" xfId="43317"/>
    <cellStyle name="Normal 2 2 7 4 4 6" xfId="50432"/>
    <cellStyle name="Normal 2 2 7 4 4 7" xfId="57547"/>
    <cellStyle name="Normal 2 2 7 4 5" xfId="5373"/>
    <cellStyle name="Normal 2 2 7 4 5 2" xfId="12488"/>
    <cellStyle name="Normal 2 2 7 4 5 2 2" xfId="19510"/>
    <cellStyle name="Normal 2 2 7 4 5 3" xfId="19509"/>
    <cellStyle name="Normal 2 2 7 4 5 4" xfId="38573"/>
    <cellStyle name="Normal 2 2 7 4 5 5" xfId="45688"/>
    <cellStyle name="Normal 2 2 7 4 5 6" xfId="52803"/>
    <cellStyle name="Normal 2 2 7 4 5 7" xfId="59918"/>
    <cellStyle name="Normal 2 2 7 4 6" xfId="7750"/>
    <cellStyle name="Normal 2 2 7 4 6 2" xfId="19511"/>
    <cellStyle name="Normal 2 2 7 4 7" xfId="14865"/>
    <cellStyle name="Normal 2 2 7 4 7 2" xfId="19512"/>
    <cellStyle name="Normal 2 2 7 4 8" xfId="19492"/>
    <cellStyle name="Normal 2 2 7 4 9" xfId="33834"/>
    <cellStyle name="Normal 2 2 7 5" xfId="911"/>
    <cellStyle name="Normal 2 2 7 5 10" xfId="55457"/>
    <cellStyle name="Normal 2 2 7 5 2" xfId="3279"/>
    <cellStyle name="Normal 2 2 7 5 2 2" xfId="10394"/>
    <cellStyle name="Normal 2 2 7 5 2 2 2" xfId="19515"/>
    <cellStyle name="Normal 2 2 7 5 2 3" xfId="19514"/>
    <cellStyle name="Normal 2 2 7 5 2 4" xfId="36479"/>
    <cellStyle name="Normal 2 2 7 5 2 5" xfId="43594"/>
    <cellStyle name="Normal 2 2 7 5 2 6" xfId="50709"/>
    <cellStyle name="Normal 2 2 7 5 2 7" xfId="57824"/>
    <cellStyle name="Normal 2 2 7 5 3" xfId="5650"/>
    <cellStyle name="Normal 2 2 7 5 3 2" xfId="12765"/>
    <cellStyle name="Normal 2 2 7 5 3 2 2" xfId="19517"/>
    <cellStyle name="Normal 2 2 7 5 3 3" xfId="19516"/>
    <cellStyle name="Normal 2 2 7 5 3 4" xfId="38850"/>
    <cellStyle name="Normal 2 2 7 5 3 5" xfId="45965"/>
    <cellStyle name="Normal 2 2 7 5 3 6" xfId="53080"/>
    <cellStyle name="Normal 2 2 7 5 3 7" xfId="60195"/>
    <cellStyle name="Normal 2 2 7 5 4" xfId="8027"/>
    <cellStyle name="Normal 2 2 7 5 4 2" xfId="19518"/>
    <cellStyle name="Normal 2 2 7 5 5" xfId="15142"/>
    <cellStyle name="Normal 2 2 7 5 5 2" xfId="19519"/>
    <cellStyle name="Normal 2 2 7 5 6" xfId="19513"/>
    <cellStyle name="Normal 2 2 7 5 7" xfId="34111"/>
    <cellStyle name="Normal 2 2 7 5 8" xfId="41227"/>
    <cellStyle name="Normal 2 2 7 5 9" xfId="48342"/>
    <cellStyle name="Normal 2 2 7 6" xfId="1701"/>
    <cellStyle name="Normal 2 2 7 6 10" xfId="56246"/>
    <cellStyle name="Normal 2 2 7 6 2" xfId="4068"/>
    <cellStyle name="Normal 2 2 7 6 2 2" xfId="11183"/>
    <cellStyle name="Normal 2 2 7 6 2 2 2" xfId="19522"/>
    <cellStyle name="Normal 2 2 7 6 2 3" xfId="19521"/>
    <cellStyle name="Normal 2 2 7 6 2 4" xfId="37268"/>
    <cellStyle name="Normal 2 2 7 6 2 5" xfId="44383"/>
    <cellStyle name="Normal 2 2 7 6 2 6" xfId="51498"/>
    <cellStyle name="Normal 2 2 7 6 2 7" xfId="58613"/>
    <cellStyle name="Normal 2 2 7 6 3" xfId="6439"/>
    <cellStyle name="Normal 2 2 7 6 3 2" xfId="13554"/>
    <cellStyle name="Normal 2 2 7 6 3 2 2" xfId="19524"/>
    <cellStyle name="Normal 2 2 7 6 3 3" xfId="19523"/>
    <cellStyle name="Normal 2 2 7 6 3 4" xfId="39639"/>
    <cellStyle name="Normal 2 2 7 6 3 5" xfId="46754"/>
    <cellStyle name="Normal 2 2 7 6 3 6" xfId="53869"/>
    <cellStyle name="Normal 2 2 7 6 3 7" xfId="60984"/>
    <cellStyle name="Normal 2 2 7 6 4" xfId="8816"/>
    <cellStyle name="Normal 2 2 7 6 4 2" xfId="19525"/>
    <cellStyle name="Normal 2 2 7 6 5" xfId="15931"/>
    <cellStyle name="Normal 2 2 7 6 5 2" xfId="19526"/>
    <cellStyle name="Normal 2 2 7 6 6" xfId="19520"/>
    <cellStyle name="Normal 2 2 7 6 7" xfId="34900"/>
    <cellStyle name="Normal 2 2 7 6 8" xfId="42016"/>
    <cellStyle name="Normal 2 2 7 6 9" xfId="49131"/>
    <cellStyle name="Normal 2 2 7 7" xfId="2480"/>
    <cellStyle name="Normal 2 2 7 7 2" xfId="9595"/>
    <cellStyle name="Normal 2 2 7 7 2 2" xfId="19528"/>
    <cellStyle name="Normal 2 2 7 7 3" xfId="19527"/>
    <cellStyle name="Normal 2 2 7 7 4" xfId="35680"/>
    <cellStyle name="Normal 2 2 7 7 5" xfId="42795"/>
    <cellStyle name="Normal 2 2 7 7 6" xfId="49910"/>
    <cellStyle name="Normal 2 2 7 7 7" xfId="57025"/>
    <cellStyle name="Normal 2 2 7 8" xfId="4851"/>
    <cellStyle name="Normal 2 2 7 8 2" xfId="11966"/>
    <cellStyle name="Normal 2 2 7 8 2 2" xfId="19530"/>
    <cellStyle name="Normal 2 2 7 8 3" xfId="19529"/>
    <cellStyle name="Normal 2 2 7 8 4" xfId="38051"/>
    <cellStyle name="Normal 2 2 7 8 5" xfId="45166"/>
    <cellStyle name="Normal 2 2 7 8 6" xfId="52281"/>
    <cellStyle name="Normal 2 2 7 8 7" xfId="59396"/>
    <cellStyle name="Normal 2 2 7 9" xfId="7228"/>
    <cellStyle name="Normal 2 2 7 9 2" xfId="19531"/>
    <cellStyle name="Normal 2 2 8" xfId="207"/>
    <cellStyle name="Normal 2 2 8 10" xfId="14441"/>
    <cellStyle name="Normal 2 2 8 10 2" xfId="19532"/>
    <cellStyle name="Normal 2 2 8 11" xfId="16620"/>
    <cellStyle name="Normal 2 2 8 12" xfId="33410"/>
    <cellStyle name="Normal 2 2 8 13" xfId="40526"/>
    <cellStyle name="Normal 2 2 8 14" xfId="47641"/>
    <cellStyle name="Normal 2 2 8 15" xfId="54756"/>
    <cellStyle name="Normal 2 2 8 16" xfId="61766"/>
    <cellStyle name="Normal 2 2 8 2" xfId="403"/>
    <cellStyle name="Normal 2 2 8 2 10" xfId="40721"/>
    <cellStyle name="Normal 2 2 8 2 11" xfId="47836"/>
    <cellStyle name="Normal 2 2 8 2 12" xfId="54951"/>
    <cellStyle name="Normal 2 2 8 2 2" xfId="1204"/>
    <cellStyle name="Normal 2 2 8 2 2 10" xfId="55750"/>
    <cellStyle name="Normal 2 2 8 2 2 2" xfId="3572"/>
    <cellStyle name="Normal 2 2 8 2 2 2 2" xfId="10687"/>
    <cellStyle name="Normal 2 2 8 2 2 2 2 2" xfId="19536"/>
    <cellStyle name="Normal 2 2 8 2 2 2 3" xfId="19535"/>
    <cellStyle name="Normal 2 2 8 2 2 2 4" xfId="36772"/>
    <cellStyle name="Normal 2 2 8 2 2 2 5" xfId="43887"/>
    <cellStyle name="Normal 2 2 8 2 2 2 6" xfId="51002"/>
    <cellStyle name="Normal 2 2 8 2 2 2 7" xfId="58117"/>
    <cellStyle name="Normal 2 2 8 2 2 3" xfId="5943"/>
    <cellStyle name="Normal 2 2 8 2 2 3 2" xfId="13058"/>
    <cellStyle name="Normal 2 2 8 2 2 3 2 2" xfId="19538"/>
    <cellStyle name="Normal 2 2 8 2 2 3 3" xfId="19537"/>
    <cellStyle name="Normal 2 2 8 2 2 3 4" xfId="39143"/>
    <cellStyle name="Normal 2 2 8 2 2 3 5" xfId="46258"/>
    <cellStyle name="Normal 2 2 8 2 2 3 6" xfId="53373"/>
    <cellStyle name="Normal 2 2 8 2 2 3 7" xfId="60488"/>
    <cellStyle name="Normal 2 2 8 2 2 4" xfId="8320"/>
    <cellStyle name="Normal 2 2 8 2 2 4 2" xfId="19539"/>
    <cellStyle name="Normal 2 2 8 2 2 5" xfId="15435"/>
    <cellStyle name="Normal 2 2 8 2 2 5 2" xfId="19540"/>
    <cellStyle name="Normal 2 2 8 2 2 6" xfId="19534"/>
    <cellStyle name="Normal 2 2 8 2 2 7" xfId="34404"/>
    <cellStyle name="Normal 2 2 8 2 2 8" xfId="41520"/>
    <cellStyle name="Normal 2 2 8 2 2 9" xfId="48635"/>
    <cellStyle name="Normal 2 2 8 2 3" xfId="1994"/>
    <cellStyle name="Normal 2 2 8 2 3 10" xfId="56539"/>
    <cellStyle name="Normal 2 2 8 2 3 2" xfId="4361"/>
    <cellStyle name="Normal 2 2 8 2 3 2 2" xfId="11476"/>
    <cellStyle name="Normal 2 2 8 2 3 2 2 2" xfId="19543"/>
    <cellStyle name="Normal 2 2 8 2 3 2 3" xfId="19542"/>
    <cellStyle name="Normal 2 2 8 2 3 2 4" xfId="37561"/>
    <cellStyle name="Normal 2 2 8 2 3 2 5" xfId="44676"/>
    <cellStyle name="Normal 2 2 8 2 3 2 6" xfId="51791"/>
    <cellStyle name="Normal 2 2 8 2 3 2 7" xfId="58906"/>
    <cellStyle name="Normal 2 2 8 2 3 3" xfId="6732"/>
    <cellStyle name="Normal 2 2 8 2 3 3 2" xfId="13847"/>
    <cellStyle name="Normal 2 2 8 2 3 3 2 2" xfId="19545"/>
    <cellStyle name="Normal 2 2 8 2 3 3 3" xfId="19544"/>
    <cellStyle name="Normal 2 2 8 2 3 3 4" xfId="39932"/>
    <cellStyle name="Normal 2 2 8 2 3 3 5" xfId="47047"/>
    <cellStyle name="Normal 2 2 8 2 3 3 6" xfId="54162"/>
    <cellStyle name="Normal 2 2 8 2 3 3 7" xfId="61277"/>
    <cellStyle name="Normal 2 2 8 2 3 4" xfId="9109"/>
    <cellStyle name="Normal 2 2 8 2 3 4 2" xfId="19546"/>
    <cellStyle name="Normal 2 2 8 2 3 5" xfId="16224"/>
    <cellStyle name="Normal 2 2 8 2 3 5 2" xfId="19547"/>
    <cellStyle name="Normal 2 2 8 2 3 6" xfId="19541"/>
    <cellStyle name="Normal 2 2 8 2 3 7" xfId="35193"/>
    <cellStyle name="Normal 2 2 8 2 3 8" xfId="42309"/>
    <cellStyle name="Normal 2 2 8 2 3 9" xfId="49424"/>
    <cellStyle name="Normal 2 2 8 2 4" xfId="2773"/>
    <cellStyle name="Normal 2 2 8 2 4 2" xfId="9888"/>
    <cellStyle name="Normal 2 2 8 2 4 2 2" xfId="19549"/>
    <cellStyle name="Normal 2 2 8 2 4 3" xfId="19548"/>
    <cellStyle name="Normal 2 2 8 2 4 4" xfId="35973"/>
    <cellStyle name="Normal 2 2 8 2 4 5" xfId="43088"/>
    <cellStyle name="Normal 2 2 8 2 4 6" xfId="50203"/>
    <cellStyle name="Normal 2 2 8 2 4 7" xfId="57318"/>
    <cellStyle name="Normal 2 2 8 2 5" xfId="5144"/>
    <cellStyle name="Normal 2 2 8 2 5 2" xfId="12259"/>
    <cellStyle name="Normal 2 2 8 2 5 2 2" xfId="19551"/>
    <cellStyle name="Normal 2 2 8 2 5 3" xfId="19550"/>
    <cellStyle name="Normal 2 2 8 2 5 4" xfId="38344"/>
    <cellStyle name="Normal 2 2 8 2 5 5" xfId="45459"/>
    <cellStyle name="Normal 2 2 8 2 5 6" xfId="52574"/>
    <cellStyle name="Normal 2 2 8 2 5 7" xfId="59689"/>
    <cellStyle name="Normal 2 2 8 2 6" xfId="7521"/>
    <cellStyle name="Normal 2 2 8 2 6 2" xfId="19552"/>
    <cellStyle name="Normal 2 2 8 2 7" xfId="14636"/>
    <cellStyle name="Normal 2 2 8 2 7 2" xfId="19553"/>
    <cellStyle name="Normal 2 2 8 2 8" xfId="19533"/>
    <cellStyle name="Normal 2 2 8 2 9" xfId="33605"/>
    <cellStyle name="Normal 2 2 8 3" xfId="598"/>
    <cellStyle name="Normal 2 2 8 3 10" xfId="40916"/>
    <cellStyle name="Normal 2 2 8 3 11" xfId="48031"/>
    <cellStyle name="Normal 2 2 8 3 12" xfId="55146"/>
    <cellStyle name="Normal 2 2 8 3 2" xfId="1399"/>
    <cellStyle name="Normal 2 2 8 3 2 10" xfId="55945"/>
    <cellStyle name="Normal 2 2 8 3 2 2" xfId="3767"/>
    <cellStyle name="Normal 2 2 8 3 2 2 2" xfId="10882"/>
    <cellStyle name="Normal 2 2 8 3 2 2 2 2" xfId="19557"/>
    <cellStyle name="Normal 2 2 8 3 2 2 3" xfId="19556"/>
    <cellStyle name="Normal 2 2 8 3 2 2 4" xfId="36967"/>
    <cellStyle name="Normal 2 2 8 3 2 2 5" xfId="44082"/>
    <cellStyle name="Normal 2 2 8 3 2 2 6" xfId="51197"/>
    <cellStyle name="Normal 2 2 8 3 2 2 7" xfId="58312"/>
    <cellStyle name="Normal 2 2 8 3 2 3" xfId="6138"/>
    <cellStyle name="Normal 2 2 8 3 2 3 2" xfId="13253"/>
    <cellStyle name="Normal 2 2 8 3 2 3 2 2" xfId="19559"/>
    <cellStyle name="Normal 2 2 8 3 2 3 3" xfId="19558"/>
    <cellStyle name="Normal 2 2 8 3 2 3 4" xfId="39338"/>
    <cellStyle name="Normal 2 2 8 3 2 3 5" xfId="46453"/>
    <cellStyle name="Normal 2 2 8 3 2 3 6" xfId="53568"/>
    <cellStyle name="Normal 2 2 8 3 2 3 7" xfId="60683"/>
    <cellStyle name="Normal 2 2 8 3 2 4" xfId="8515"/>
    <cellStyle name="Normal 2 2 8 3 2 4 2" xfId="19560"/>
    <cellStyle name="Normal 2 2 8 3 2 5" xfId="15630"/>
    <cellStyle name="Normal 2 2 8 3 2 5 2" xfId="19561"/>
    <cellStyle name="Normal 2 2 8 3 2 6" xfId="19555"/>
    <cellStyle name="Normal 2 2 8 3 2 7" xfId="34599"/>
    <cellStyle name="Normal 2 2 8 3 2 8" xfId="41715"/>
    <cellStyle name="Normal 2 2 8 3 2 9" xfId="48830"/>
    <cellStyle name="Normal 2 2 8 3 3" xfId="2189"/>
    <cellStyle name="Normal 2 2 8 3 3 10" xfId="56734"/>
    <cellStyle name="Normal 2 2 8 3 3 2" xfId="4556"/>
    <cellStyle name="Normal 2 2 8 3 3 2 2" xfId="11671"/>
    <cellStyle name="Normal 2 2 8 3 3 2 2 2" xfId="19564"/>
    <cellStyle name="Normal 2 2 8 3 3 2 3" xfId="19563"/>
    <cellStyle name="Normal 2 2 8 3 3 2 4" xfId="37756"/>
    <cellStyle name="Normal 2 2 8 3 3 2 5" xfId="44871"/>
    <cellStyle name="Normal 2 2 8 3 3 2 6" xfId="51986"/>
    <cellStyle name="Normal 2 2 8 3 3 2 7" xfId="59101"/>
    <cellStyle name="Normal 2 2 8 3 3 3" xfId="6927"/>
    <cellStyle name="Normal 2 2 8 3 3 3 2" xfId="14042"/>
    <cellStyle name="Normal 2 2 8 3 3 3 2 2" xfId="19566"/>
    <cellStyle name="Normal 2 2 8 3 3 3 3" xfId="19565"/>
    <cellStyle name="Normal 2 2 8 3 3 3 4" xfId="40127"/>
    <cellStyle name="Normal 2 2 8 3 3 3 5" xfId="47242"/>
    <cellStyle name="Normal 2 2 8 3 3 3 6" xfId="54357"/>
    <cellStyle name="Normal 2 2 8 3 3 3 7" xfId="61472"/>
    <cellStyle name="Normal 2 2 8 3 3 4" xfId="9304"/>
    <cellStyle name="Normal 2 2 8 3 3 4 2" xfId="19567"/>
    <cellStyle name="Normal 2 2 8 3 3 5" xfId="16419"/>
    <cellStyle name="Normal 2 2 8 3 3 5 2" xfId="19568"/>
    <cellStyle name="Normal 2 2 8 3 3 6" xfId="19562"/>
    <cellStyle name="Normal 2 2 8 3 3 7" xfId="35388"/>
    <cellStyle name="Normal 2 2 8 3 3 8" xfId="42504"/>
    <cellStyle name="Normal 2 2 8 3 3 9" xfId="49619"/>
    <cellStyle name="Normal 2 2 8 3 4" xfId="2968"/>
    <cellStyle name="Normal 2 2 8 3 4 2" xfId="10083"/>
    <cellStyle name="Normal 2 2 8 3 4 2 2" xfId="19570"/>
    <cellStyle name="Normal 2 2 8 3 4 3" xfId="19569"/>
    <cellStyle name="Normal 2 2 8 3 4 4" xfId="36168"/>
    <cellStyle name="Normal 2 2 8 3 4 5" xfId="43283"/>
    <cellStyle name="Normal 2 2 8 3 4 6" xfId="50398"/>
    <cellStyle name="Normal 2 2 8 3 4 7" xfId="57513"/>
    <cellStyle name="Normal 2 2 8 3 5" xfId="5339"/>
    <cellStyle name="Normal 2 2 8 3 5 2" xfId="12454"/>
    <cellStyle name="Normal 2 2 8 3 5 2 2" xfId="19572"/>
    <cellStyle name="Normal 2 2 8 3 5 3" xfId="19571"/>
    <cellStyle name="Normal 2 2 8 3 5 4" xfId="38539"/>
    <cellStyle name="Normal 2 2 8 3 5 5" xfId="45654"/>
    <cellStyle name="Normal 2 2 8 3 5 6" xfId="52769"/>
    <cellStyle name="Normal 2 2 8 3 5 7" xfId="59884"/>
    <cellStyle name="Normal 2 2 8 3 6" xfId="7716"/>
    <cellStyle name="Normal 2 2 8 3 6 2" xfId="19573"/>
    <cellStyle name="Normal 2 2 8 3 7" xfId="14831"/>
    <cellStyle name="Normal 2 2 8 3 7 2" xfId="19574"/>
    <cellStyle name="Normal 2 2 8 3 8" xfId="19554"/>
    <cellStyle name="Normal 2 2 8 3 9" xfId="33800"/>
    <cellStyle name="Normal 2 2 8 4" xfId="633"/>
    <cellStyle name="Normal 2 2 8 4 10" xfId="40951"/>
    <cellStyle name="Normal 2 2 8 4 11" xfId="48066"/>
    <cellStyle name="Normal 2 2 8 4 12" xfId="55181"/>
    <cellStyle name="Normal 2 2 8 4 2" xfId="1434"/>
    <cellStyle name="Normal 2 2 8 4 2 10" xfId="55980"/>
    <cellStyle name="Normal 2 2 8 4 2 2" xfId="3802"/>
    <cellStyle name="Normal 2 2 8 4 2 2 2" xfId="10917"/>
    <cellStyle name="Normal 2 2 8 4 2 2 2 2" xfId="19578"/>
    <cellStyle name="Normal 2 2 8 4 2 2 3" xfId="19577"/>
    <cellStyle name="Normal 2 2 8 4 2 2 4" xfId="37002"/>
    <cellStyle name="Normal 2 2 8 4 2 2 5" xfId="44117"/>
    <cellStyle name="Normal 2 2 8 4 2 2 6" xfId="51232"/>
    <cellStyle name="Normal 2 2 8 4 2 2 7" xfId="58347"/>
    <cellStyle name="Normal 2 2 8 4 2 3" xfId="6173"/>
    <cellStyle name="Normal 2 2 8 4 2 3 2" xfId="13288"/>
    <cellStyle name="Normal 2 2 8 4 2 3 2 2" xfId="19580"/>
    <cellStyle name="Normal 2 2 8 4 2 3 3" xfId="19579"/>
    <cellStyle name="Normal 2 2 8 4 2 3 4" xfId="39373"/>
    <cellStyle name="Normal 2 2 8 4 2 3 5" xfId="46488"/>
    <cellStyle name="Normal 2 2 8 4 2 3 6" xfId="53603"/>
    <cellStyle name="Normal 2 2 8 4 2 3 7" xfId="60718"/>
    <cellStyle name="Normal 2 2 8 4 2 4" xfId="8550"/>
    <cellStyle name="Normal 2 2 8 4 2 4 2" xfId="19581"/>
    <cellStyle name="Normal 2 2 8 4 2 5" xfId="15665"/>
    <cellStyle name="Normal 2 2 8 4 2 5 2" xfId="19582"/>
    <cellStyle name="Normal 2 2 8 4 2 6" xfId="19576"/>
    <cellStyle name="Normal 2 2 8 4 2 7" xfId="34634"/>
    <cellStyle name="Normal 2 2 8 4 2 8" xfId="41750"/>
    <cellStyle name="Normal 2 2 8 4 2 9" xfId="48865"/>
    <cellStyle name="Normal 2 2 8 4 3" xfId="2224"/>
    <cellStyle name="Normal 2 2 8 4 3 10" xfId="56769"/>
    <cellStyle name="Normal 2 2 8 4 3 2" xfId="4591"/>
    <cellStyle name="Normal 2 2 8 4 3 2 2" xfId="11706"/>
    <cellStyle name="Normal 2 2 8 4 3 2 2 2" xfId="19585"/>
    <cellStyle name="Normal 2 2 8 4 3 2 3" xfId="19584"/>
    <cellStyle name="Normal 2 2 8 4 3 2 4" xfId="37791"/>
    <cellStyle name="Normal 2 2 8 4 3 2 5" xfId="44906"/>
    <cellStyle name="Normal 2 2 8 4 3 2 6" xfId="52021"/>
    <cellStyle name="Normal 2 2 8 4 3 2 7" xfId="59136"/>
    <cellStyle name="Normal 2 2 8 4 3 3" xfId="6962"/>
    <cellStyle name="Normal 2 2 8 4 3 3 2" xfId="14077"/>
    <cellStyle name="Normal 2 2 8 4 3 3 2 2" xfId="19587"/>
    <cellStyle name="Normal 2 2 8 4 3 3 3" xfId="19586"/>
    <cellStyle name="Normal 2 2 8 4 3 3 4" xfId="40162"/>
    <cellStyle name="Normal 2 2 8 4 3 3 5" xfId="47277"/>
    <cellStyle name="Normal 2 2 8 4 3 3 6" xfId="54392"/>
    <cellStyle name="Normal 2 2 8 4 3 3 7" xfId="61507"/>
    <cellStyle name="Normal 2 2 8 4 3 4" xfId="9339"/>
    <cellStyle name="Normal 2 2 8 4 3 4 2" xfId="19588"/>
    <cellStyle name="Normal 2 2 8 4 3 5" xfId="16454"/>
    <cellStyle name="Normal 2 2 8 4 3 5 2" xfId="19589"/>
    <cellStyle name="Normal 2 2 8 4 3 6" xfId="19583"/>
    <cellStyle name="Normal 2 2 8 4 3 7" xfId="35423"/>
    <cellStyle name="Normal 2 2 8 4 3 8" xfId="42539"/>
    <cellStyle name="Normal 2 2 8 4 3 9" xfId="49654"/>
    <cellStyle name="Normal 2 2 8 4 4" xfId="3003"/>
    <cellStyle name="Normal 2 2 8 4 4 2" xfId="10118"/>
    <cellStyle name="Normal 2 2 8 4 4 2 2" xfId="19591"/>
    <cellStyle name="Normal 2 2 8 4 4 3" xfId="19590"/>
    <cellStyle name="Normal 2 2 8 4 4 4" xfId="36203"/>
    <cellStyle name="Normal 2 2 8 4 4 5" xfId="43318"/>
    <cellStyle name="Normal 2 2 8 4 4 6" xfId="50433"/>
    <cellStyle name="Normal 2 2 8 4 4 7" xfId="57548"/>
    <cellStyle name="Normal 2 2 8 4 5" xfId="5374"/>
    <cellStyle name="Normal 2 2 8 4 5 2" xfId="12489"/>
    <cellStyle name="Normal 2 2 8 4 5 2 2" xfId="19593"/>
    <cellStyle name="Normal 2 2 8 4 5 3" xfId="19592"/>
    <cellStyle name="Normal 2 2 8 4 5 4" xfId="38574"/>
    <cellStyle name="Normal 2 2 8 4 5 5" xfId="45689"/>
    <cellStyle name="Normal 2 2 8 4 5 6" xfId="52804"/>
    <cellStyle name="Normal 2 2 8 4 5 7" xfId="59919"/>
    <cellStyle name="Normal 2 2 8 4 6" xfId="7751"/>
    <cellStyle name="Normal 2 2 8 4 6 2" xfId="19594"/>
    <cellStyle name="Normal 2 2 8 4 7" xfId="14866"/>
    <cellStyle name="Normal 2 2 8 4 7 2" xfId="19595"/>
    <cellStyle name="Normal 2 2 8 4 8" xfId="19575"/>
    <cellStyle name="Normal 2 2 8 4 9" xfId="33835"/>
    <cellStyle name="Normal 2 2 8 5" xfId="1009"/>
    <cellStyle name="Normal 2 2 8 5 10" xfId="55555"/>
    <cellStyle name="Normal 2 2 8 5 2" xfId="3377"/>
    <cellStyle name="Normal 2 2 8 5 2 2" xfId="10492"/>
    <cellStyle name="Normal 2 2 8 5 2 2 2" xfId="19598"/>
    <cellStyle name="Normal 2 2 8 5 2 3" xfId="19597"/>
    <cellStyle name="Normal 2 2 8 5 2 4" xfId="36577"/>
    <cellStyle name="Normal 2 2 8 5 2 5" xfId="43692"/>
    <cellStyle name="Normal 2 2 8 5 2 6" xfId="50807"/>
    <cellStyle name="Normal 2 2 8 5 2 7" xfId="57922"/>
    <cellStyle name="Normal 2 2 8 5 3" xfId="5748"/>
    <cellStyle name="Normal 2 2 8 5 3 2" xfId="12863"/>
    <cellStyle name="Normal 2 2 8 5 3 2 2" xfId="19600"/>
    <cellStyle name="Normal 2 2 8 5 3 3" xfId="19599"/>
    <cellStyle name="Normal 2 2 8 5 3 4" xfId="38948"/>
    <cellStyle name="Normal 2 2 8 5 3 5" xfId="46063"/>
    <cellStyle name="Normal 2 2 8 5 3 6" xfId="53178"/>
    <cellStyle name="Normal 2 2 8 5 3 7" xfId="60293"/>
    <cellStyle name="Normal 2 2 8 5 4" xfId="8125"/>
    <cellStyle name="Normal 2 2 8 5 4 2" xfId="19601"/>
    <cellStyle name="Normal 2 2 8 5 5" xfId="15240"/>
    <cellStyle name="Normal 2 2 8 5 5 2" xfId="19602"/>
    <cellStyle name="Normal 2 2 8 5 6" xfId="19596"/>
    <cellStyle name="Normal 2 2 8 5 7" xfId="34209"/>
    <cellStyle name="Normal 2 2 8 5 8" xfId="41325"/>
    <cellStyle name="Normal 2 2 8 5 9" xfId="48440"/>
    <cellStyle name="Normal 2 2 8 6" xfId="1799"/>
    <cellStyle name="Normal 2 2 8 6 10" xfId="56344"/>
    <cellStyle name="Normal 2 2 8 6 2" xfId="4166"/>
    <cellStyle name="Normal 2 2 8 6 2 2" xfId="11281"/>
    <cellStyle name="Normal 2 2 8 6 2 2 2" xfId="19605"/>
    <cellStyle name="Normal 2 2 8 6 2 3" xfId="19604"/>
    <cellStyle name="Normal 2 2 8 6 2 4" xfId="37366"/>
    <cellStyle name="Normal 2 2 8 6 2 5" xfId="44481"/>
    <cellStyle name="Normal 2 2 8 6 2 6" xfId="51596"/>
    <cellStyle name="Normal 2 2 8 6 2 7" xfId="58711"/>
    <cellStyle name="Normal 2 2 8 6 3" xfId="6537"/>
    <cellStyle name="Normal 2 2 8 6 3 2" xfId="13652"/>
    <cellStyle name="Normal 2 2 8 6 3 2 2" xfId="19607"/>
    <cellStyle name="Normal 2 2 8 6 3 3" xfId="19606"/>
    <cellStyle name="Normal 2 2 8 6 3 4" xfId="39737"/>
    <cellStyle name="Normal 2 2 8 6 3 5" xfId="46852"/>
    <cellStyle name="Normal 2 2 8 6 3 6" xfId="53967"/>
    <cellStyle name="Normal 2 2 8 6 3 7" xfId="61082"/>
    <cellStyle name="Normal 2 2 8 6 4" xfId="8914"/>
    <cellStyle name="Normal 2 2 8 6 4 2" xfId="19608"/>
    <cellStyle name="Normal 2 2 8 6 5" xfId="16029"/>
    <cellStyle name="Normal 2 2 8 6 5 2" xfId="19609"/>
    <cellStyle name="Normal 2 2 8 6 6" xfId="19603"/>
    <cellStyle name="Normal 2 2 8 6 7" xfId="34998"/>
    <cellStyle name="Normal 2 2 8 6 8" xfId="42114"/>
    <cellStyle name="Normal 2 2 8 6 9" xfId="49229"/>
    <cellStyle name="Normal 2 2 8 7" xfId="2578"/>
    <cellStyle name="Normal 2 2 8 7 2" xfId="9693"/>
    <cellStyle name="Normal 2 2 8 7 2 2" xfId="19611"/>
    <cellStyle name="Normal 2 2 8 7 3" xfId="19610"/>
    <cellStyle name="Normal 2 2 8 7 4" xfId="35778"/>
    <cellStyle name="Normal 2 2 8 7 5" xfId="42893"/>
    <cellStyle name="Normal 2 2 8 7 6" xfId="50008"/>
    <cellStyle name="Normal 2 2 8 7 7" xfId="57123"/>
    <cellStyle name="Normal 2 2 8 8" xfId="4949"/>
    <cellStyle name="Normal 2 2 8 8 2" xfId="12064"/>
    <cellStyle name="Normal 2 2 8 8 2 2" xfId="19613"/>
    <cellStyle name="Normal 2 2 8 8 3" xfId="19612"/>
    <cellStyle name="Normal 2 2 8 8 4" xfId="38149"/>
    <cellStyle name="Normal 2 2 8 8 5" xfId="45264"/>
    <cellStyle name="Normal 2 2 8 8 6" xfId="52379"/>
    <cellStyle name="Normal 2 2 8 8 7" xfId="59494"/>
    <cellStyle name="Normal 2 2 8 9" xfId="7326"/>
    <cellStyle name="Normal 2 2 8 9 2" xfId="19614"/>
    <cellStyle name="Normal 2 2 9" xfId="213"/>
    <cellStyle name="Normal 2 2 9 10" xfId="40531"/>
    <cellStyle name="Normal 2 2 9 11" xfId="47646"/>
    <cellStyle name="Normal 2 2 9 12" xfId="54761"/>
    <cellStyle name="Normal 2 2 9 2" xfId="1014"/>
    <cellStyle name="Normal 2 2 9 2 10" xfId="55560"/>
    <cellStyle name="Normal 2 2 9 2 2" xfId="3382"/>
    <cellStyle name="Normal 2 2 9 2 2 2" xfId="10497"/>
    <cellStyle name="Normal 2 2 9 2 2 2 2" xfId="19618"/>
    <cellStyle name="Normal 2 2 9 2 2 3" xfId="19617"/>
    <cellStyle name="Normal 2 2 9 2 2 4" xfId="36582"/>
    <cellStyle name="Normal 2 2 9 2 2 5" xfId="43697"/>
    <cellStyle name="Normal 2 2 9 2 2 6" xfId="50812"/>
    <cellStyle name="Normal 2 2 9 2 2 7" xfId="57927"/>
    <cellStyle name="Normal 2 2 9 2 3" xfId="5753"/>
    <cellStyle name="Normal 2 2 9 2 3 2" xfId="12868"/>
    <cellStyle name="Normal 2 2 9 2 3 2 2" xfId="19620"/>
    <cellStyle name="Normal 2 2 9 2 3 3" xfId="19619"/>
    <cellStyle name="Normal 2 2 9 2 3 4" xfId="38953"/>
    <cellStyle name="Normal 2 2 9 2 3 5" xfId="46068"/>
    <cellStyle name="Normal 2 2 9 2 3 6" xfId="53183"/>
    <cellStyle name="Normal 2 2 9 2 3 7" xfId="60298"/>
    <cellStyle name="Normal 2 2 9 2 4" xfId="8130"/>
    <cellStyle name="Normal 2 2 9 2 4 2" xfId="19621"/>
    <cellStyle name="Normal 2 2 9 2 5" xfId="15245"/>
    <cellStyle name="Normal 2 2 9 2 5 2" xfId="19622"/>
    <cellStyle name="Normal 2 2 9 2 6" xfId="19616"/>
    <cellStyle name="Normal 2 2 9 2 7" xfId="34214"/>
    <cellStyle name="Normal 2 2 9 2 8" xfId="41330"/>
    <cellStyle name="Normal 2 2 9 2 9" xfId="48445"/>
    <cellStyle name="Normal 2 2 9 3" xfId="1804"/>
    <cellStyle name="Normal 2 2 9 3 10" xfId="56349"/>
    <cellStyle name="Normal 2 2 9 3 2" xfId="4171"/>
    <cellStyle name="Normal 2 2 9 3 2 2" xfId="11286"/>
    <cellStyle name="Normal 2 2 9 3 2 2 2" xfId="19625"/>
    <cellStyle name="Normal 2 2 9 3 2 3" xfId="19624"/>
    <cellStyle name="Normal 2 2 9 3 2 4" xfId="37371"/>
    <cellStyle name="Normal 2 2 9 3 2 5" xfId="44486"/>
    <cellStyle name="Normal 2 2 9 3 2 6" xfId="51601"/>
    <cellStyle name="Normal 2 2 9 3 2 7" xfId="58716"/>
    <cellStyle name="Normal 2 2 9 3 3" xfId="6542"/>
    <cellStyle name="Normal 2 2 9 3 3 2" xfId="13657"/>
    <cellStyle name="Normal 2 2 9 3 3 2 2" xfId="19627"/>
    <cellStyle name="Normal 2 2 9 3 3 3" xfId="19626"/>
    <cellStyle name="Normal 2 2 9 3 3 4" xfId="39742"/>
    <cellStyle name="Normal 2 2 9 3 3 5" xfId="46857"/>
    <cellStyle name="Normal 2 2 9 3 3 6" xfId="53972"/>
    <cellStyle name="Normal 2 2 9 3 3 7" xfId="61087"/>
    <cellStyle name="Normal 2 2 9 3 4" xfId="8919"/>
    <cellStyle name="Normal 2 2 9 3 4 2" xfId="19628"/>
    <cellStyle name="Normal 2 2 9 3 5" xfId="16034"/>
    <cellStyle name="Normal 2 2 9 3 5 2" xfId="19629"/>
    <cellStyle name="Normal 2 2 9 3 6" xfId="19623"/>
    <cellStyle name="Normal 2 2 9 3 7" xfId="35003"/>
    <cellStyle name="Normal 2 2 9 3 8" xfId="42119"/>
    <cellStyle name="Normal 2 2 9 3 9" xfId="49234"/>
    <cellStyle name="Normal 2 2 9 4" xfId="2583"/>
    <cellStyle name="Normal 2 2 9 4 2" xfId="9698"/>
    <cellStyle name="Normal 2 2 9 4 2 2" xfId="19631"/>
    <cellStyle name="Normal 2 2 9 4 3" xfId="19630"/>
    <cellStyle name="Normal 2 2 9 4 4" xfId="35783"/>
    <cellStyle name="Normal 2 2 9 4 5" xfId="42898"/>
    <cellStyle name="Normal 2 2 9 4 6" xfId="50013"/>
    <cellStyle name="Normal 2 2 9 4 7" xfId="57128"/>
    <cellStyle name="Normal 2 2 9 5" xfId="4954"/>
    <cellStyle name="Normal 2 2 9 5 2" xfId="12069"/>
    <cellStyle name="Normal 2 2 9 5 2 2" xfId="19633"/>
    <cellStyle name="Normal 2 2 9 5 3" xfId="19632"/>
    <cellStyle name="Normal 2 2 9 5 4" xfId="38154"/>
    <cellStyle name="Normal 2 2 9 5 5" xfId="45269"/>
    <cellStyle name="Normal 2 2 9 5 6" xfId="52384"/>
    <cellStyle name="Normal 2 2 9 5 7" xfId="59499"/>
    <cellStyle name="Normal 2 2 9 6" xfId="7331"/>
    <cellStyle name="Normal 2 2 9 6 2" xfId="19634"/>
    <cellStyle name="Normal 2 2 9 7" xfId="14446"/>
    <cellStyle name="Normal 2 2 9 7 2" xfId="19635"/>
    <cellStyle name="Normal 2 2 9 8" xfId="19615"/>
    <cellStyle name="Normal 2 2 9 9" xfId="33415"/>
    <cellStyle name="Normal 2 20" xfId="14248"/>
    <cellStyle name="Normal 2 20 2" xfId="19636"/>
    <cellStyle name="Normal 2 21" xfId="16615"/>
    <cellStyle name="Normal 2 22" xfId="33217"/>
    <cellStyle name="Normal 2 23" xfId="40333"/>
    <cellStyle name="Normal 2 24" xfId="47448"/>
    <cellStyle name="Normal 2 25" xfId="54563"/>
    <cellStyle name="Normal 2 26" xfId="61718"/>
    <cellStyle name="Normal 2 27" xfId="61719"/>
    <cellStyle name="Normal 2 28" xfId="61763"/>
    <cellStyle name="Normal 2 3" xfId="7"/>
    <cellStyle name="Normal 2 3 10" xfId="800"/>
    <cellStyle name="Normal 2 3 10 10" xfId="48232"/>
    <cellStyle name="Normal 2 3 10 11" xfId="55347"/>
    <cellStyle name="Normal 2 3 10 2" xfId="1600"/>
    <cellStyle name="Normal 2 3 10 2 10" xfId="56146"/>
    <cellStyle name="Normal 2 3 10 2 2" xfId="3968"/>
    <cellStyle name="Normal 2 3 10 2 2 2" xfId="11083"/>
    <cellStyle name="Normal 2 3 10 2 2 2 2" xfId="19641"/>
    <cellStyle name="Normal 2 3 10 2 2 3" xfId="19640"/>
    <cellStyle name="Normal 2 3 10 2 2 4" xfId="37168"/>
    <cellStyle name="Normal 2 3 10 2 2 5" xfId="44283"/>
    <cellStyle name="Normal 2 3 10 2 2 6" xfId="51398"/>
    <cellStyle name="Normal 2 3 10 2 2 7" xfId="58513"/>
    <cellStyle name="Normal 2 3 10 2 3" xfId="6339"/>
    <cellStyle name="Normal 2 3 10 2 3 2" xfId="13454"/>
    <cellStyle name="Normal 2 3 10 2 3 2 2" xfId="19643"/>
    <cellStyle name="Normal 2 3 10 2 3 3" xfId="19642"/>
    <cellStyle name="Normal 2 3 10 2 3 4" xfId="39539"/>
    <cellStyle name="Normal 2 3 10 2 3 5" xfId="46654"/>
    <cellStyle name="Normal 2 3 10 2 3 6" xfId="53769"/>
    <cellStyle name="Normal 2 3 10 2 3 7" xfId="60884"/>
    <cellStyle name="Normal 2 3 10 2 4" xfId="8716"/>
    <cellStyle name="Normal 2 3 10 2 4 2" xfId="19644"/>
    <cellStyle name="Normal 2 3 10 2 5" xfId="15831"/>
    <cellStyle name="Normal 2 3 10 2 5 2" xfId="19645"/>
    <cellStyle name="Normal 2 3 10 2 6" xfId="19639"/>
    <cellStyle name="Normal 2 3 10 2 7" xfId="34800"/>
    <cellStyle name="Normal 2 3 10 2 8" xfId="41916"/>
    <cellStyle name="Normal 2 3 10 2 9" xfId="49031"/>
    <cellStyle name="Normal 2 3 10 3" xfId="3169"/>
    <cellStyle name="Normal 2 3 10 3 2" xfId="10284"/>
    <cellStyle name="Normal 2 3 10 3 2 2" xfId="19647"/>
    <cellStyle name="Normal 2 3 10 3 3" xfId="19646"/>
    <cellStyle name="Normal 2 3 10 3 4" xfId="36369"/>
    <cellStyle name="Normal 2 3 10 3 5" xfId="43484"/>
    <cellStyle name="Normal 2 3 10 3 6" xfId="50599"/>
    <cellStyle name="Normal 2 3 10 3 7" xfId="57714"/>
    <cellStyle name="Normal 2 3 10 4" xfId="5540"/>
    <cellStyle name="Normal 2 3 10 4 2" xfId="12655"/>
    <cellStyle name="Normal 2 3 10 4 2 2" xfId="19649"/>
    <cellStyle name="Normal 2 3 10 4 3" xfId="19648"/>
    <cellStyle name="Normal 2 3 10 4 4" xfId="38740"/>
    <cellStyle name="Normal 2 3 10 4 5" xfId="45855"/>
    <cellStyle name="Normal 2 3 10 4 6" xfId="52970"/>
    <cellStyle name="Normal 2 3 10 4 7" xfId="60085"/>
    <cellStyle name="Normal 2 3 10 5" xfId="7917"/>
    <cellStyle name="Normal 2 3 10 5 2" xfId="19650"/>
    <cellStyle name="Normal 2 3 10 6" xfId="15032"/>
    <cellStyle name="Normal 2 3 10 6 2" xfId="19651"/>
    <cellStyle name="Normal 2 3 10 7" xfId="19638"/>
    <cellStyle name="Normal 2 3 10 8" xfId="34001"/>
    <cellStyle name="Normal 2 3 10 9" xfId="41117"/>
    <cellStyle name="Normal 2 3 11" xfId="811"/>
    <cellStyle name="Normal 2 3 11 10" xfId="55357"/>
    <cellStyle name="Normal 2 3 11 2" xfId="3179"/>
    <cellStyle name="Normal 2 3 11 2 2" xfId="10294"/>
    <cellStyle name="Normal 2 3 11 2 2 2" xfId="19654"/>
    <cellStyle name="Normal 2 3 11 2 3" xfId="19653"/>
    <cellStyle name="Normal 2 3 11 2 4" xfId="36379"/>
    <cellStyle name="Normal 2 3 11 2 5" xfId="43494"/>
    <cellStyle name="Normal 2 3 11 2 6" xfId="50609"/>
    <cellStyle name="Normal 2 3 11 2 7" xfId="57724"/>
    <cellStyle name="Normal 2 3 11 3" xfId="5550"/>
    <cellStyle name="Normal 2 3 11 3 2" xfId="12665"/>
    <cellStyle name="Normal 2 3 11 3 2 2" xfId="19656"/>
    <cellStyle name="Normal 2 3 11 3 3" xfId="19655"/>
    <cellStyle name="Normal 2 3 11 3 4" xfId="38750"/>
    <cellStyle name="Normal 2 3 11 3 5" xfId="45865"/>
    <cellStyle name="Normal 2 3 11 3 6" xfId="52980"/>
    <cellStyle name="Normal 2 3 11 3 7" xfId="60095"/>
    <cellStyle name="Normal 2 3 11 4" xfId="7927"/>
    <cellStyle name="Normal 2 3 11 4 2" xfId="19657"/>
    <cellStyle name="Normal 2 3 11 5" xfId="15042"/>
    <cellStyle name="Normal 2 3 11 5 2" xfId="19658"/>
    <cellStyle name="Normal 2 3 11 6" xfId="19652"/>
    <cellStyle name="Normal 2 3 11 7" xfId="34011"/>
    <cellStyle name="Normal 2 3 11 8" xfId="41127"/>
    <cellStyle name="Normal 2 3 11 9" xfId="48242"/>
    <cellStyle name="Normal 2 3 12" xfId="821"/>
    <cellStyle name="Normal 2 3 12 10" xfId="55367"/>
    <cellStyle name="Normal 2 3 12 2" xfId="3189"/>
    <cellStyle name="Normal 2 3 12 2 2" xfId="10304"/>
    <cellStyle name="Normal 2 3 12 2 2 2" xfId="19661"/>
    <cellStyle name="Normal 2 3 12 2 3" xfId="19660"/>
    <cellStyle name="Normal 2 3 12 2 4" xfId="36389"/>
    <cellStyle name="Normal 2 3 12 2 5" xfId="43504"/>
    <cellStyle name="Normal 2 3 12 2 6" xfId="50619"/>
    <cellStyle name="Normal 2 3 12 2 7" xfId="57734"/>
    <cellStyle name="Normal 2 3 12 3" xfId="5560"/>
    <cellStyle name="Normal 2 3 12 3 2" xfId="12675"/>
    <cellStyle name="Normal 2 3 12 3 2 2" xfId="19663"/>
    <cellStyle name="Normal 2 3 12 3 3" xfId="19662"/>
    <cellStyle name="Normal 2 3 12 3 4" xfId="38760"/>
    <cellStyle name="Normal 2 3 12 3 5" xfId="45875"/>
    <cellStyle name="Normal 2 3 12 3 6" xfId="52990"/>
    <cellStyle name="Normal 2 3 12 3 7" xfId="60105"/>
    <cellStyle name="Normal 2 3 12 4" xfId="7937"/>
    <cellStyle name="Normal 2 3 12 4 2" xfId="19664"/>
    <cellStyle name="Normal 2 3 12 5" xfId="15052"/>
    <cellStyle name="Normal 2 3 12 5 2" xfId="19665"/>
    <cellStyle name="Normal 2 3 12 6" xfId="19659"/>
    <cellStyle name="Normal 2 3 12 7" xfId="34021"/>
    <cellStyle name="Normal 2 3 12 8" xfId="41137"/>
    <cellStyle name="Normal 2 3 12 9" xfId="48252"/>
    <cellStyle name="Normal 2 3 13" xfId="1611"/>
    <cellStyle name="Normal 2 3 13 10" xfId="56156"/>
    <cellStyle name="Normal 2 3 13 2" xfId="3978"/>
    <cellStyle name="Normal 2 3 13 2 2" xfId="11093"/>
    <cellStyle name="Normal 2 3 13 2 2 2" xfId="19668"/>
    <cellStyle name="Normal 2 3 13 2 3" xfId="19667"/>
    <cellStyle name="Normal 2 3 13 2 4" xfId="37178"/>
    <cellStyle name="Normal 2 3 13 2 5" xfId="44293"/>
    <cellStyle name="Normal 2 3 13 2 6" xfId="51408"/>
    <cellStyle name="Normal 2 3 13 2 7" xfId="58523"/>
    <cellStyle name="Normal 2 3 13 3" xfId="6349"/>
    <cellStyle name="Normal 2 3 13 3 2" xfId="13464"/>
    <cellStyle name="Normal 2 3 13 3 2 2" xfId="19670"/>
    <cellStyle name="Normal 2 3 13 3 3" xfId="19669"/>
    <cellStyle name="Normal 2 3 13 3 4" xfId="39549"/>
    <cellStyle name="Normal 2 3 13 3 5" xfId="46664"/>
    <cellStyle name="Normal 2 3 13 3 6" xfId="53779"/>
    <cellStyle name="Normal 2 3 13 3 7" xfId="60894"/>
    <cellStyle name="Normal 2 3 13 4" xfId="8726"/>
    <cellStyle name="Normal 2 3 13 4 2" xfId="19671"/>
    <cellStyle name="Normal 2 3 13 5" xfId="15841"/>
    <cellStyle name="Normal 2 3 13 5 2" xfId="19672"/>
    <cellStyle name="Normal 2 3 13 6" xfId="19666"/>
    <cellStyle name="Normal 2 3 13 7" xfId="34810"/>
    <cellStyle name="Normal 2 3 13 8" xfId="41926"/>
    <cellStyle name="Normal 2 3 13 9" xfId="49041"/>
    <cellStyle name="Normal 2 3 14" xfId="2390"/>
    <cellStyle name="Normal 2 3 14 2" xfId="9505"/>
    <cellStyle name="Normal 2 3 14 2 2" xfId="19674"/>
    <cellStyle name="Normal 2 3 14 3" xfId="19673"/>
    <cellStyle name="Normal 2 3 14 4" xfId="35590"/>
    <cellStyle name="Normal 2 3 14 5" xfId="42705"/>
    <cellStyle name="Normal 2 3 14 6" xfId="49820"/>
    <cellStyle name="Normal 2 3 14 7" xfId="56935"/>
    <cellStyle name="Normal 2 3 15" xfId="4761"/>
    <cellStyle name="Normal 2 3 15 2" xfId="11876"/>
    <cellStyle name="Normal 2 3 15 2 2" xfId="19676"/>
    <cellStyle name="Normal 2 3 15 3" xfId="19675"/>
    <cellStyle name="Normal 2 3 15 4" xfId="37961"/>
    <cellStyle name="Normal 2 3 15 5" xfId="45076"/>
    <cellStyle name="Normal 2 3 15 6" xfId="52191"/>
    <cellStyle name="Normal 2 3 15 7" xfId="59306"/>
    <cellStyle name="Normal 2 3 16" xfId="7138"/>
    <cellStyle name="Normal 2 3 16 2" xfId="19677"/>
    <cellStyle name="Normal 2 3 17" xfId="14253"/>
    <cellStyle name="Normal 2 3 17 2" xfId="19678"/>
    <cellStyle name="Normal 2 3 18" xfId="19637"/>
    <cellStyle name="Normal 2 3 19" xfId="33222"/>
    <cellStyle name="Normal 2 3 2" xfId="18"/>
    <cellStyle name="Normal 2 3 2 10" xfId="1621"/>
    <cellStyle name="Normal 2 3 2 10 10" xfId="56166"/>
    <cellStyle name="Normal 2 3 2 10 2" xfId="3988"/>
    <cellStyle name="Normal 2 3 2 10 2 2" xfId="11103"/>
    <cellStyle name="Normal 2 3 2 10 2 2 2" xfId="19682"/>
    <cellStyle name="Normal 2 3 2 10 2 3" xfId="19681"/>
    <cellStyle name="Normal 2 3 2 10 2 4" xfId="37188"/>
    <cellStyle name="Normal 2 3 2 10 2 5" xfId="44303"/>
    <cellStyle name="Normal 2 3 2 10 2 6" xfId="51418"/>
    <cellStyle name="Normal 2 3 2 10 2 7" xfId="58533"/>
    <cellStyle name="Normal 2 3 2 10 3" xfId="6359"/>
    <cellStyle name="Normal 2 3 2 10 3 2" xfId="13474"/>
    <cellStyle name="Normal 2 3 2 10 3 2 2" xfId="19684"/>
    <cellStyle name="Normal 2 3 2 10 3 3" xfId="19683"/>
    <cellStyle name="Normal 2 3 2 10 3 4" xfId="39559"/>
    <cellStyle name="Normal 2 3 2 10 3 5" xfId="46674"/>
    <cellStyle name="Normal 2 3 2 10 3 6" xfId="53789"/>
    <cellStyle name="Normal 2 3 2 10 3 7" xfId="60904"/>
    <cellStyle name="Normal 2 3 2 10 4" xfId="8736"/>
    <cellStyle name="Normal 2 3 2 10 4 2" xfId="19685"/>
    <cellStyle name="Normal 2 3 2 10 5" xfId="15851"/>
    <cellStyle name="Normal 2 3 2 10 5 2" xfId="19686"/>
    <cellStyle name="Normal 2 3 2 10 6" xfId="19680"/>
    <cellStyle name="Normal 2 3 2 10 7" xfId="34820"/>
    <cellStyle name="Normal 2 3 2 10 8" xfId="41936"/>
    <cellStyle name="Normal 2 3 2 10 9" xfId="49051"/>
    <cellStyle name="Normal 2 3 2 11" xfId="2400"/>
    <cellStyle name="Normal 2 3 2 11 2" xfId="9515"/>
    <cellStyle name="Normal 2 3 2 11 2 2" xfId="19688"/>
    <cellStyle name="Normal 2 3 2 11 3" xfId="19687"/>
    <cellStyle name="Normal 2 3 2 11 4" xfId="35600"/>
    <cellStyle name="Normal 2 3 2 11 5" xfId="42715"/>
    <cellStyle name="Normal 2 3 2 11 6" xfId="49830"/>
    <cellStyle name="Normal 2 3 2 11 7" xfId="56945"/>
    <cellStyle name="Normal 2 3 2 12" xfId="4771"/>
    <cellStyle name="Normal 2 3 2 12 2" xfId="11886"/>
    <cellStyle name="Normal 2 3 2 12 2 2" xfId="19690"/>
    <cellStyle name="Normal 2 3 2 12 3" xfId="19689"/>
    <cellStyle name="Normal 2 3 2 12 4" xfId="37971"/>
    <cellStyle name="Normal 2 3 2 12 5" xfId="45086"/>
    <cellStyle name="Normal 2 3 2 12 6" xfId="52201"/>
    <cellStyle name="Normal 2 3 2 12 7" xfId="59316"/>
    <cellStyle name="Normal 2 3 2 13" xfId="7148"/>
    <cellStyle name="Normal 2 3 2 13 2" xfId="19691"/>
    <cellStyle name="Normal 2 3 2 14" xfId="14263"/>
    <cellStyle name="Normal 2 3 2 14 2" xfId="19692"/>
    <cellStyle name="Normal 2 3 2 15" xfId="19679"/>
    <cellStyle name="Normal 2 3 2 16" xfId="33232"/>
    <cellStyle name="Normal 2 3 2 17" xfId="40348"/>
    <cellStyle name="Normal 2 3 2 18" xfId="47463"/>
    <cellStyle name="Normal 2 3 2 19" xfId="54578"/>
    <cellStyle name="Normal 2 3 2 2" xfId="40"/>
    <cellStyle name="Normal 2 3 2 2 10" xfId="4792"/>
    <cellStyle name="Normal 2 3 2 2 10 2" xfId="11907"/>
    <cellStyle name="Normal 2 3 2 2 10 2 2" xfId="19695"/>
    <cellStyle name="Normal 2 3 2 2 10 3" xfId="19694"/>
    <cellStyle name="Normal 2 3 2 2 10 4" xfId="37992"/>
    <cellStyle name="Normal 2 3 2 2 10 5" xfId="45107"/>
    <cellStyle name="Normal 2 3 2 2 10 6" xfId="52222"/>
    <cellStyle name="Normal 2 3 2 2 10 7" xfId="59337"/>
    <cellStyle name="Normal 2 3 2 2 11" xfId="7169"/>
    <cellStyle name="Normal 2 3 2 2 11 2" xfId="19696"/>
    <cellStyle name="Normal 2 3 2 2 12" xfId="14284"/>
    <cellStyle name="Normal 2 3 2 2 12 2" xfId="19697"/>
    <cellStyle name="Normal 2 3 2 2 13" xfId="19693"/>
    <cellStyle name="Normal 2 3 2 2 14" xfId="33253"/>
    <cellStyle name="Normal 2 3 2 2 15" xfId="40369"/>
    <cellStyle name="Normal 2 3 2 2 16" xfId="47484"/>
    <cellStyle name="Normal 2 3 2 2 17" xfId="54599"/>
    <cellStyle name="Normal 2 3 2 2 2" xfId="68"/>
    <cellStyle name="Normal 2 3 2 2 2 10" xfId="14308"/>
    <cellStyle name="Normal 2 3 2 2 2 10 2" xfId="19699"/>
    <cellStyle name="Normal 2 3 2 2 2 11" xfId="19698"/>
    <cellStyle name="Normal 2 3 2 2 2 12" xfId="33277"/>
    <cellStyle name="Normal 2 3 2 2 2 13" xfId="40393"/>
    <cellStyle name="Normal 2 3 2 2 2 14" xfId="47508"/>
    <cellStyle name="Normal 2 3 2 2 2 15" xfId="54623"/>
    <cellStyle name="Normal 2 3 2 2 2 2" xfId="270"/>
    <cellStyle name="Normal 2 3 2 2 2 2 10" xfId="40588"/>
    <cellStyle name="Normal 2 3 2 2 2 2 11" xfId="47703"/>
    <cellStyle name="Normal 2 3 2 2 2 2 12" xfId="54818"/>
    <cellStyle name="Normal 2 3 2 2 2 2 2" xfId="1071"/>
    <cellStyle name="Normal 2 3 2 2 2 2 2 10" xfId="55617"/>
    <cellStyle name="Normal 2 3 2 2 2 2 2 2" xfId="3439"/>
    <cellStyle name="Normal 2 3 2 2 2 2 2 2 2" xfId="10554"/>
    <cellStyle name="Normal 2 3 2 2 2 2 2 2 2 2" xfId="19703"/>
    <cellStyle name="Normal 2 3 2 2 2 2 2 2 3" xfId="19702"/>
    <cellStyle name="Normal 2 3 2 2 2 2 2 2 4" xfId="36639"/>
    <cellStyle name="Normal 2 3 2 2 2 2 2 2 5" xfId="43754"/>
    <cellStyle name="Normal 2 3 2 2 2 2 2 2 6" xfId="50869"/>
    <cellStyle name="Normal 2 3 2 2 2 2 2 2 7" xfId="57984"/>
    <cellStyle name="Normal 2 3 2 2 2 2 2 3" xfId="5810"/>
    <cellStyle name="Normal 2 3 2 2 2 2 2 3 2" xfId="12925"/>
    <cellStyle name="Normal 2 3 2 2 2 2 2 3 2 2" xfId="19705"/>
    <cellStyle name="Normal 2 3 2 2 2 2 2 3 3" xfId="19704"/>
    <cellStyle name="Normal 2 3 2 2 2 2 2 3 4" xfId="39010"/>
    <cellStyle name="Normal 2 3 2 2 2 2 2 3 5" xfId="46125"/>
    <cellStyle name="Normal 2 3 2 2 2 2 2 3 6" xfId="53240"/>
    <cellStyle name="Normal 2 3 2 2 2 2 2 3 7" xfId="60355"/>
    <cellStyle name="Normal 2 3 2 2 2 2 2 4" xfId="8187"/>
    <cellStyle name="Normal 2 3 2 2 2 2 2 4 2" xfId="19706"/>
    <cellStyle name="Normal 2 3 2 2 2 2 2 5" xfId="15302"/>
    <cellStyle name="Normal 2 3 2 2 2 2 2 5 2" xfId="19707"/>
    <cellStyle name="Normal 2 3 2 2 2 2 2 6" xfId="19701"/>
    <cellStyle name="Normal 2 3 2 2 2 2 2 7" xfId="34271"/>
    <cellStyle name="Normal 2 3 2 2 2 2 2 8" xfId="41387"/>
    <cellStyle name="Normal 2 3 2 2 2 2 2 9" xfId="48502"/>
    <cellStyle name="Normal 2 3 2 2 2 2 3" xfId="1861"/>
    <cellStyle name="Normal 2 3 2 2 2 2 3 10" xfId="56406"/>
    <cellStyle name="Normal 2 3 2 2 2 2 3 2" xfId="4228"/>
    <cellStyle name="Normal 2 3 2 2 2 2 3 2 2" xfId="11343"/>
    <cellStyle name="Normal 2 3 2 2 2 2 3 2 2 2" xfId="19710"/>
    <cellStyle name="Normal 2 3 2 2 2 2 3 2 3" xfId="19709"/>
    <cellStyle name="Normal 2 3 2 2 2 2 3 2 4" xfId="37428"/>
    <cellStyle name="Normal 2 3 2 2 2 2 3 2 5" xfId="44543"/>
    <cellStyle name="Normal 2 3 2 2 2 2 3 2 6" xfId="51658"/>
    <cellStyle name="Normal 2 3 2 2 2 2 3 2 7" xfId="58773"/>
    <cellStyle name="Normal 2 3 2 2 2 2 3 3" xfId="6599"/>
    <cellStyle name="Normal 2 3 2 2 2 2 3 3 2" xfId="13714"/>
    <cellStyle name="Normal 2 3 2 2 2 2 3 3 2 2" xfId="19712"/>
    <cellStyle name="Normal 2 3 2 2 2 2 3 3 3" xfId="19711"/>
    <cellStyle name="Normal 2 3 2 2 2 2 3 3 4" xfId="39799"/>
    <cellStyle name="Normal 2 3 2 2 2 2 3 3 5" xfId="46914"/>
    <cellStyle name="Normal 2 3 2 2 2 2 3 3 6" xfId="54029"/>
    <cellStyle name="Normal 2 3 2 2 2 2 3 3 7" xfId="61144"/>
    <cellStyle name="Normal 2 3 2 2 2 2 3 4" xfId="8976"/>
    <cellStyle name="Normal 2 3 2 2 2 2 3 4 2" xfId="19713"/>
    <cellStyle name="Normal 2 3 2 2 2 2 3 5" xfId="16091"/>
    <cellStyle name="Normal 2 3 2 2 2 2 3 5 2" xfId="19714"/>
    <cellStyle name="Normal 2 3 2 2 2 2 3 6" xfId="19708"/>
    <cellStyle name="Normal 2 3 2 2 2 2 3 7" xfId="35060"/>
    <cellStyle name="Normal 2 3 2 2 2 2 3 8" xfId="42176"/>
    <cellStyle name="Normal 2 3 2 2 2 2 3 9" xfId="49291"/>
    <cellStyle name="Normal 2 3 2 2 2 2 4" xfId="2640"/>
    <cellStyle name="Normal 2 3 2 2 2 2 4 2" xfId="9755"/>
    <cellStyle name="Normal 2 3 2 2 2 2 4 2 2" xfId="19716"/>
    <cellStyle name="Normal 2 3 2 2 2 2 4 3" xfId="19715"/>
    <cellStyle name="Normal 2 3 2 2 2 2 4 4" xfId="35840"/>
    <cellStyle name="Normal 2 3 2 2 2 2 4 5" xfId="42955"/>
    <cellStyle name="Normal 2 3 2 2 2 2 4 6" xfId="50070"/>
    <cellStyle name="Normal 2 3 2 2 2 2 4 7" xfId="57185"/>
    <cellStyle name="Normal 2 3 2 2 2 2 5" xfId="5011"/>
    <cellStyle name="Normal 2 3 2 2 2 2 5 2" xfId="12126"/>
    <cellStyle name="Normal 2 3 2 2 2 2 5 2 2" xfId="19718"/>
    <cellStyle name="Normal 2 3 2 2 2 2 5 3" xfId="19717"/>
    <cellStyle name="Normal 2 3 2 2 2 2 5 4" xfId="38211"/>
    <cellStyle name="Normal 2 3 2 2 2 2 5 5" xfId="45326"/>
    <cellStyle name="Normal 2 3 2 2 2 2 5 6" xfId="52441"/>
    <cellStyle name="Normal 2 3 2 2 2 2 5 7" xfId="59556"/>
    <cellStyle name="Normal 2 3 2 2 2 2 6" xfId="7388"/>
    <cellStyle name="Normal 2 3 2 2 2 2 6 2" xfId="19719"/>
    <cellStyle name="Normal 2 3 2 2 2 2 7" xfId="14503"/>
    <cellStyle name="Normal 2 3 2 2 2 2 7 2" xfId="19720"/>
    <cellStyle name="Normal 2 3 2 2 2 2 8" xfId="19700"/>
    <cellStyle name="Normal 2 3 2 2 2 2 9" xfId="33472"/>
    <cellStyle name="Normal 2 3 2 2 2 3" xfId="465"/>
    <cellStyle name="Normal 2 3 2 2 2 3 10" xfId="40783"/>
    <cellStyle name="Normal 2 3 2 2 2 3 11" xfId="47898"/>
    <cellStyle name="Normal 2 3 2 2 2 3 12" xfId="55013"/>
    <cellStyle name="Normal 2 3 2 2 2 3 2" xfId="1266"/>
    <cellStyle name="Normal 2 3 2 2 2 3 2 10" xfId="55812"/>
    <cellStyle name="Normal 2 3 2 2 2 3 2 2" xfId="3634"/>
    <cellStyle name="Normal 2 3 2 2 2 3 2 2 2" xfId="10749"/>
    <cellStyle name="Normal 2 3 2 2 2 3 2 2 2 2" xfId="19724"/>
    <cellStyle name="Normal 2 3 2 2 2 3 2 2 3" xfId="19723"/>
    <cellStyle name="Normal 2 3 2 2 2 3 2 2 4" xfId="36834"/>
    <cellStyle name="Normal 2 3 2 2 2 3 2 2 5" xfId="43949"/>
    <cellStyle name="Normal 2 3 2 2 2 3 2 2 6" xfId="51064"/>
    <cellStyle name="Normal 2 3 2 2 2 3 2 2 7" xfId="58179"/>
    <cellStyle name="Normal 2 3 2 2 2 3 2 3" xfId="6005"/>
    <cellStyle name="Normal 2 3 2 2 2 3 2 3 2" xfId="13120"/>
    <cellStyle name="Normal 2 3 2 2 2 3 2 3 2 2" xfId="19726"/>
    <cellStyle name="Normal 2 3 2 2 2 3 2 3 3" xfId="19725"/>
    <cellStyle name="Normal 2 3 2 2 2 3 2 3 4" xfId="39205"/>
    <cellStyle name="Normal 2 3 2 2 2 3 2 3 5" xfId="46320"/>
    <cellStyle name="Normal 2 3 2 2 2 3 2 3 6" xfId="53435"/>
    <cellStyle name="Normal 2 3 2 2 2 3 2 3 7" xfId="60550"/>
    <cellStyle name="Normal 2 3 2 2 2 3 2 4" xfId="8382"/>
    <cellStyle name="Normal 2 3 2 2 2 3 2 4 2" xfId="19727"/>
    <cellStyle name="Normal 2 3 2 2 2 3 2 5" xfId="15497"/>
    <cellStyle name="Normal 2 3 2 2 2 3 2 5 2" xfId="19728"/>
    <cellStyle name="Normal 2 3 2 2 2 3 2 6" xfId="19722"/>
    <cellStyle name="Normal 2 3 2 2 2 3 2 7" xfId="34466"/>
    <cellStyle name="Normal 2 3 2 2 2 3 2 8" xfId="41582"/>
    <cellStyle name="Normal 2 3 2 2 2 3 2 9" xfId="48697"/>
    <cellStyle name="Normal 2 3 2 2 2 3 3" xfId="2056"/>
    <cellStyle name="Normal 2 3 2 2 2 3 3 10" xfId="56601"/>
    <cellStyle name="Normal 2 3 2 2 2 3 3 2" xfId="4423"/>
    <cellStyle name="Normal 2 3 2 2 2 3 3 2 2" xfId="11538"/>
    <cellStyle name="Normal 2 3 2 2 2 3 3 2 2 2" xfId="19731"/>
    <cellStyle name="Normal 2 3 2 2 2 3 3 2 3" xfId="19730"/>
    <cellStyle name="Normal 2 3 2 2 2 3 3 2 4" xfId="37623"/>
    <cellStyle name="Normal 2 3 2 2 2 3 3 2 5" xfId="44738"/>
    <cellStyle name="Normal 2 3 2 2 2 3 3 2 6" xfId="51853"/>
    <cellStyle name="Normal 2 3 2 2 2 3 3 2 7" xfId="58968"/>
    <cellStyle name="Normal 2 3 2 2 2 3 3 3" xfId="6794"/>
    <cellStyle name="Normal 2 3 2 2 2 3 3 3 2" xfId="13909"/>
    <cellStyle name="Normal 2 3 2 2 2 3 3 3 2 2" xfId="19733"/>
    <cellStyle name="Normal 2 3 2 2 2 3 3 3 3" xfId="19732"/>
    <cellStyle name="Normal 2 3 2 2 2 3 3 3 4" xfId="39994"/>
    <cellStyle name="Normal 2 3 2 2 2 3 3 3 5" xfId="47109"/>
    <cellStyle name="Normal 2 3 2 2 2 3 3 3 6" xfId="54224"/>
    <cellStyle name="Normal 2 3 2 2 2 3 3 3 7" xfId="61339"/>
    <cellStyle name="Normal 2 3 2 2 2 3 3 4" xfId="9171"/>
    <cellStyle name="Normal 2 3 2 2 2 3 3 4 2" xfId="19734"/>
    <cellStyle name="Normal 2 3 2 2 2 3 3 5" xfId="16286"/>
    <cellStyle name="Normal 2 3 2 2 2 3 3 5 2" xfId="19735"/>
    <cellStyle name="Normal 2 3 2 2 2 3 3 6" xfId="19729"/>
    <cellStyle name="Normal 2 3 2 2 2 3 3 7" xfId="35255"/>
    <cellStyle name="Normal 2 3 2 2 2 3 3 8" xfId="42371"/>
    <cellStyle name="Normal 2 3 2 2 2 3 3 9" xfId="49486"/>
    <cellStyle name="Normal 2 3 2 2 2 3 4" xfId="2835"/>
    <cellStyle name="Normal 2 3 2 2 2 3 4 2" xfId="9950"/>
    <cellStyle name="Normal 2 3 2 2 2 3 4 2 2" xfId="19737"/>
    <cellStyle name="Normal 2 3 2 2 2 3 4 3" xfId="19736"/>
    <cellStyle name="Normal 2 3 2 2 2 3 4 4" xfId="36035"/>
    <cellStyle name="Normal 2 3 2 2 2 3 4 5" xfId="43150"/>
    <cellStyle name="Normal 2 3 2 2 2 3 4 6" xfId="50265"/>
    <cellStyle name="Normal 2 3 2 2 2 3 4 7" xfId="57380"/>
    <cellStyle name="Normal 2 3 2 2 2 3 5" xfId="5206"/>
    <cellStyle name="Normal 2 3 2 2 2 3 5 2" xfId="12321"/>
    <cellStyle name="Normal 2 3 2 2 2 3 5 2 2" xfId="19739"/>
    <cellStyle name="Normal 2 3 2 2 2 3 5 3" xfId="19738"/>
    <cellStyle name="Normal 2 3 2 2 2 3 5 4" xfId="38406"/>
    <cellStyle name="Normal 2 3 2 2 2 3 5 5" xfId="45521"/>
    <cellStyle name="Normal 2 3 2 2 2 3 5 6" xfId="52636"/>
    <cellStyle name="Normal 2 3 2 2 2 3 5 7" xfId="59751"/>
    <cellStyle name="Normal 2 3 2 2 2 3 6" xfId="7583"/>
    <cellStyle name="Normal 2 3 2 2 2 3 6 2" xfId="19740"/>
    <cellStyle name="Normal 2 3 2 2 2 3 7" xfId="14698"/>
    <cellStyle name="Normal 2 3 2 2 2 3 7 2" xfId="19741"/>
    <cellStyle name="Normal 2 3 2 2 2 3 8" xfId="19721"/>
    <cellStyle name="Normal 2 3 2 2 2 3 9" xfId="33667"/>
    <cellStyle name="Normal 2 3 2 2 2 4" xfId="637"/>
    <cellStyle name="Normal 2 3 2 2 2 4 10" xfId="40955"/>
    <cellStyle name="Normal 2 3 2 2 2 4 11" xfId="48070"/>
    <cellStyle name="Normal 2 3 2 2 2 4 12" xfId="55185"/>
    <cellStyle name="Normal 2 3 2 2 2 4 2" xfId="1438"/>
    <cellStyle name="Normal 2 3 2 2 2 4 2 10" xfId="55984"/>
    <cellStyle name="Normal 2 3 2 2 2 4 2 2" xfId="3806"/>
    <cellStyle name="Normal 2 3 2 2 2 4 2 2 2" xfId="10921"/>
    <cellStyle name="Normal 2 3 2 2 2 4 2 2 2 2" xfId="19745"/>
    <cellStyle name="Normal 2 3 2 2 2 4 2 2 3" xfId="19744"/>
    <cellStyle name="Normal 2 3 2 2 2 4 2 2 4" xfId="37006"/>
    <cellStyle name="Normal 2 3 2 2 2 4 2 2 5" xfId="44121"/>
    <cellStyle name="Normal 2 3 2 2 2 4 2 2 6" xfId="51236"/>
    <cellStyle name="Normal 2 3 2 2 2 4 2 2 7" xfId="58351"/>
    <cellStyle name="Normal 2 3 2 2 2 4 2 3" xfId="6177"/>
    <cellStyle name="Normal 2 3 2 2 2 4 2 3 2" xfId="13292"/>
    <cellStyle name="Normal 2 3 2 2 2 4 2 3 2 2" xfId="19747"/>
    <cellStyle name="Normal 2 3 2 2 2 4 2 3 3" xfId="19746"/>
    <cellStyle name="Normal 2 3 2 2 2 4 2 3 4" xfId="39377"/>
    <cellStyle name="Normal 2 3 2 2 2 4 2 3 5" xfId="46492"/>
    <cellStyle name="Normal 2 3 2 2 2 4 2 3 6" xfId="53607"/>
    <cellStyle name="Normal 2 3 2 2 2 4 2 3 7" xfId="60722"/>
    <cellStyle name="Normal 2 3 2 2 2 4 2 4" xfId="8554"/>
    <cellStyle name="Normal 2 3 2 2 2 4 2 4 2" xfId="19748"/>
    <cellStyle name="Normal 2 3 2 2 2 4 2 5" xfId="15669"/>
    <cellStyle name="Normal 2 3 2 2 2 4 2 5 2" xfId="19749"/>
    <cellStyle name="Normal 2 3 2 2 2 4 2 6" xfId="19743"/>
    <cellStyle name="Normal 2 3 2 2 2 4 2 7" xfId="34638"/>
    <cellStyle name="Normal 2 3 2 2 2 4 2 8" xfId="41754"/>
    <cellStyle name="Normal 2 3 2 2 2 4 2 9" xfId="48869"/>
    <cellStyle name="Normal 2 3 2 2 2 4 3" xfId="2228"/>
    <cellStyle name="Normal 2 3 2 2 2 4 3 10" xfId="56773"/>
    <cellStyle name="Normal 2 3 2 2 2 4 3 2" xfId="4595"/>
    <cellStyle name="Normal 2 3 2 2 2 4 3 2 2" xfId="11710"/>
    <cellStyle name="Normal 2 3 2 2 2 4 3 2 2 2" xfId="19752"/>
    <cellStyle name="Normal 2 3 2 2 2 4 3 2 3" xfId="19751"/>
    <cellStyle name="Normal 2 3 2 2 2 4 3 2 4" xfId="37795"/>
    <cellStyle name="Normal 2 3 2 2 2 4 3 2 5" xfId="44910"/>
    <cellStyle name="Normal 2 3 2 2 2 4 3 2 6" xfId="52025"/>
    <cellStyle name="Normal 2 3 2 2 2 4 3 2 7" xfId="59140"/>
    <cellStyle name="Normal 2 3 2 2 2 4 3 3" xfId="6966"/>
    <cellStyle name="Normal 2 3 2 2 2 4 3 3 2" xfId="14081"/>
    <cellStyle name="Normal 2 3 2 2 2 4 3 3 2 2" xfId="19754"/>
    <cellStyle name="Normal 2 3 2 2 2 4 3 3 3" xfId="19753"/>
    <cellStyle name="Normal 2 3 2 2 2 4 3 3 4" xfId="40166"/>
    <cellStyle name="Normal 2 3 2 2 2 4 3 3 5" xfId="47281"/>
    <cellStyle name="Normal 2 3 2 2 2 4 3 3 6" xfId="54396"/>
    <cellStyle name="Normal 2 3 2 2 2 4 3 3 7" xfId="61511"/>
    <cellStyle name="Normal 2 3 2 2 2 4 3 4" xfId="9343"/>
    <cellStyle name="Normal 2 3 2 2 2 4 3 4 2" xfId="19755"/>
    <cellStyle name="Normal 2 3 2 2 2 4 3 5" xfId="16458"/>
    <cellStyle name="Normal 2 3 2 2 2 4 3 5 2" xfId="19756"/>
    <cellStyle name="Normal 2 3 2 2 2 4 3 6" xfId="19750"/>
    <cellStyle name="Normal 2 3 2 2 2 4 3 7" xfId="35427"/>
    <cellStyle name="Normal 2 3 2 2 2 4 3 8" xfId="42543"/>
    <cellStyle name="Normal 2 3 2 2 2 4 3 9" xfId="49658"/>
    <cellStyle name="Normal 2 3 2 2 2 4 4" xfId="3007"/>
    <cellStyle name="Normal 2 3 2 2 2 4 4 2" xfId="10122"/>
    <cellStyle name="Normal 2 3 2 2 2 4 4 2 2" xfId="19758"/>
    <cellStyle name="Normal 2 3 2 2 2 4 4 3" xfId="19757"/>
    <cellStyle name="Normal 2 3 2 2 2 4 4 4" xfId="36207"/>
    <cellStyle name="Normal 2 3 2 2 2 4 4 5" xfId="43322"/>
    <cellStyle name="Normal 2 3 2 2 2 4 4 6" xfId="50437"/>
    <cellStyle name="Normal 2 3 2 2 2 4 4 7" xfId="57552"/>
    <cellStyle name="Normal 2 3 2 2 2 4 5" xfId="5378"/>
    <cellStyle name="Normal 2 3 2 2 2 4 5 2" xfId="12493"/>
    <cellStyle name="Normal 2 3 2 2 2 4 5 2 2" xfId="19760"/>
    <cellStyle name="Normal 2 3 2 2 2 4 5 3" xfId="19759"/>
    <cellStyle name="Normal 2 3 2 2 2 4 5 4" xfId="38578"/>
    <cellStyle name="Normal 2 3 2 2 2 4 5 5" xfId="45693"/>
    <cellStyle name="Normal 2 3 2 2 2 4 5 6" xfId="52808"/>
    <cellStyle name="Normal 2 3 2 2 2 4 5 7" xfId="59923"/>
    <cellStyle name="Normal 2 3 2 2 2 4 6" xfId="7755"/>
    <cellStyle name="Normal 2 3 2 2 2 4 6 2" xfId="19761"/>
    <cellStyle name="Normal 2 3 2 2 2 4 7" xfId="14870"/>
    <cellStyle name="Normal 2 3 2 2 2 4 7 2" xfId="19762"/>
    <cellStyle name="Normal 2 3 2 2 2 4 8" xfId="19742"/>
    <cellStyle name="Normal 2 3 2 2 2 4 9" xfId="33839"/>
    <cellStyle name="Normal 2 3 2 2 2 5" xfId="876"/>
    <cellStyle name="Normal 2 3 2 2 2 5 10" xfId="55422"/>
    <cellStyle name="Normal 2 3 2 2 2 5 2" xfId="3244"/>
    <cellStyle name="Normal 2 3 2 2 2 5 2 2" xfId="10359"/>
    <cellStyle name="Normal 2 3 2 2 2 5 2 2 2" xfId="19765"/>
    <cellStyle name="Normal 2 3 2 2 2 5 2 3" xfId="19764"/>
    <cellStyle name="Normal 2 3 2 2 2 5 2 4" xfId="36444"/>
    <cellStyle name="Normal 2 3 2 2 2 5 2 5" xfId="43559"/>
    <cellStyle name="Normal 2 3 2 2 2 5 2 6" xfId="50674"/>
    <cellStyle name="Normal 2 3 2 2 2 5 2 7" xfId="57789"/>
    <cellStyle name="Normal 2 3 2 2 2 5 3" xfId="5615"/>
    <cellStyle name="Normal 2 3 2 2 2 5 3 2" xfId="12730"/>
    <cellStyle name="Normal 2 3 2 2 2 5 3 2 2" xfId="19767"/>
    <cellStyle name="Normal 2 3 2 2 2 5 3 3" xfId="19766"/>
    <cellStyle name="Normal 2 3 2 2 2 5 3 4" xfId="38815"/>
    <cellStyle name="Normal 2 3 2 2 2 5 3 5" xfId="45930"/>
    <cellStyle name="Normal 2 3 2 2 2 5 3 6" xfId="53045"/>
    <cellStyle name="Normal 2 3 2 2 2 5 3 7" xfId="60160"/>
    <cellStyle name="Normal 2 3 2 2 2 5 4" xfId="7992"/>
    <cellStyle name="Normal 2 3 2 2 2 5 4 2" xfId="19768"/>
    <cellStyle name="Normal 2 3 2 2 2 5 5" xfId="15107"/>
    <cellStyle name="Normal 2 3 2 2 2 5 5 2" xfId="19769"/>
    <cellStyle name="Normal 2 3 2 2 2 5 6" xfId="19763"/>
    <cellStyle name="Normal 2 3 2 2 2 5 7" xfId="34076"/>
    <cellStyle name="Normal 2 3 2 2 2 5 8" xfId="41192"/>
    <cellStyle name="Normal 2 3 2 2 2 5 9" xfId="48307"/>
    <cellStyle name="Normal 2 3 2 2 2 6" xfId="1666"/>
    <cellStyle name="Normal 2 3 2 2 2 6 10" xfId="56211"/>
    <cellStyle name="Normal 2 3 2 2 2 6 2" xfId="4033"/>
    <cellStyle name="Normal 2 3 2 2 2 6 2 2" xfId="11148"/>
    <cellStyle name="Normal 2 3 2 2 2 6 2 2 2" xfId="19772"/>
    <cellStyle name="Normal 2 3 2 2 2 6 2 3" xfId="19771"/>
    <cellStyle name="Normal 2 3 2 2 2 6 2 4" xfId="37233"/>
    <cellStyle name="Normal 2 3 2 2 2 6 2 5" xfId="44348"/>
    <cellStyle name="Normal 2 3 2 2 2 6 2 6" xfId="51463"/>
    <cellStyle name="Normal 2 3 2 2 2 6 2 7" xfId="58578"/>
    <cellStyle name="Normal 2 3 2 2 2 6 3" xfId="6404"/>
    <cellStyle name="Normal 2 3 2 2 2 6 3 2" xfId="13519"/>
    <cellStyle name="Normal 2 3 2 2 2 6 3 2 2" xfId="19774"/>
    <cellStyle name="Normal 2 3 2 2 2 6 3 3" xfId="19773"/>
    <cellStyle name="Normal 2 3 2 2 2 6 3 4" xfId="39604"/>
    <cellStyle name="Normal 2 3 2 2 2 6 3 5" xfId="46719"/>
    <cellStyle name="Normal 2 3 2 2 2 6 3 6" xfId="53834"/>
    <cellStyle name="Normal 2 3 2 2 2 6 3 7" xfId="60949"/>
    <cellStyle name="Normal 2 3 2 2 2 6 4" xfId="8781"/>
    <cellStyle name="Normal 2 3 2 2 2 6 4 2" xfId="19775"/>
    <cellStyle name="Normal 2 3 2 2 2 6 5" xfId="15896"/>
    <cellStyle name="Normal 2 3 2 2 2 6 5 2" xfId="19776"/>
    <cellStyle name="Normal 2 3 2 2 2 6 6" xfId="19770"/>
    <cellStyle name="Normal 2 3 2 2 2 6 7" xfId="34865"/>
    <cellStyle name="Normal 2 3 2 2 2 6 8" xfId="41981"/>
    <cellStyle name="Normal 2 3 2 2 2 6 9" xfId="49096"/>
    <cellStyle name="Normal 2 3 2 2 2 7" xfId="2445"/>
    <cellStyle name="Normal 2 3 2 2 2 7 2" xfId="9560"/>
    <cellStyle name="Normal 2 3 2 2 2 7 2 2" xfId="19778"/>
    <cellStyle name="Normal 2 3 2 2 2 7 3" xfId="19777"/>
    <cellStyle name="Normal 2 3 2 2 2 7 4" xfId="35645"/>
    <cellStyle name="Normal 2 3 2 2 2 7 5" xfId="42760"/>
    <cellStyle name="Normal 2 3 2 2 2 7 6" xfId="49875"/>
    <cellStyle name="Normal 2 3 2 2 2 7 7" xfId="56990"/>
    <cellStyle name="Normal 2 3 2 2 2 8" xfId="4816"/>
    <cellStyle name="Normal 2 3 2 2 2 8 2" xfId="11931"/>
    <cellStyle name="Normal 2 3 2 2 2 8 2 2" xfId="19780"/>
    <cellStyle name="Normal 2 3 2 2 2 8 3" xfId="19779"/>
    <cellStyle name="Normal 2 3 2 2 2 8 4" xfId="38016"/>
    <cellStyle name="Normal 2 3 2 2 2 8 5" xfId="45131"/>
    <cellStyle name="Normal 2 3 2 2 2 8 6" xfId="52246"/>
    <cellStyle name="Normal 2 3 2 2 2 8 7" xfId="59361"/>
    <cellStyle name="Normal 2 3 2 2 2 9" xfId="7193"/>
    <cellStyle name="Normal 2 3 2 2 2 9 2" xfId="19781"/>
    <cellStyle name="Normal 2 3 2 2 3" xfId="133"/>
    <cellStyle name="Normal 2 3 2 2 3 10" xfId="14373"/>
    <cellStyle name="Normal 2 3 2 2 3 10 2" xfId="19783"/>
    <cellStyle name="Normal 2 3 2 2 3 11" xfId="19782"/>
    <cellStyle name="Normal 2 3 2 2 3 12" xfId="33342"/>
    <cellStyle name="Normal 2 3 2 2 3 13" xfId="40458"/>
    <cellStyle name="Normal 2 3 2 2 3 14" xfId="47573"/>
    <cellStyle name="Normal 2 3 2 2 3 15" xfId="54688"/>
    <cellStyle name="Normal 2 3 2 2 3 2" xfId="335"/>
    <cellStyle name="Normal 2 3 2 2 3 2 10" xfId="40653"/>
    <cellStyle name="Normal 2 3 2 2 3 2 11" xfId="47768"/>
    <cellStyle name="Normal 2 3 2 2 3 2 12" xfId="54883"/>
    <cellStyle name="Normal 2 3 2 2 3 2 2" xfId="1136"/>
    <cellStyle name="Normal 2 3 2 2 3 2 2 10" xfId="55682"/>
    <cellStyle name="Normal 2 3 2 2 3 2 2 2" xfId="3504"/>
    <cellStyle name="Normal 2 3 2 2 3 2 2 2 2" xfId="10619"/>
    <cellStyle name="Normal 2 3 2 2 3 2 2 2 2 2" xfId="19787"/>
    <cellStyle name="Normal 2 3 2 2 3 2 2 2 3" xfId="19786"/>
    <cellStyle name="Normal 2 3 2 2 3 2 2 2 4" xfId="36704"/>
    <cellStyle name="Normal 2 3 2 2 3 2 2 2 5" xfId="43819"/>
    <cellStyle name="Normal 2 3 2 2 3 2 2 2 6" xfId="50934"/>
    <cellStyle name="Normal 2 3 2 2 3 2 2 2 7" xfId="58049"/>
    <cellStyle name="Normal 2 3 2 2 3 2 2 3" xfId="5875"/>
    <cellStyle name="Normal 2 3 2 2 3 2 2 3 2" xfId="12990"/>
    <cellStyle name="Normal 2 3 2 2 3 2 2 3 2 2" xfId="19789"/>
    <cellStyle name="Normal 2 3 2 2 3 2 2 3 3" xfId="19788"/>
    <cellStyle name="Normal 2 3 2 2 3 2 2 3 4" xfId="39075"/>
    <cellStyle name="Normal 2 3 2 2 3 2 2 3 5" xfId="46190"/>
    <cellStyle name="Normal 2 3 2 2 3 2 2 3 6" xfId="53305"/>
    <cellStyle name="Normal 2 3 2 2 3 2 2 3 7" xfId="60420"/>
    <cellStyle name="Normal 2 3 2 2 3 2 2 4" xfId="8252"/>
    <cellStyle name="Normal 2 3 2 2 3 2 2 4 2" xfId="19790"/>
    <cellStyle name="Normal 2 3 2 2 3 2 2 5" xfId="15367"/>
    <cellStyle name="Normal 2 3 2 2 3 2 2 5 2" xfId="19791"/>
    <cellStyle name="Normal 2 3 2 2 3 2 2 6" xfId="19785"/>
    <cellStyle name="Normal 2 3 2 2 3 2 2 7" xfId="34336"/>
    <cellStyle name="Normal 2 3 2 2 3 2 2 8" xfId="41452"/>
    <cellStyle name="Normal 2 3 2 2 3 2 2 9" xfId="48567"/>
    <cellStyle name="Normal 2 3 2 2 3 2 3" xfId="1926"/>
    <cellStyle name="Normal 2 3 2 2 3 2 3 10" xfId="56471"/>
    <cellStyle name="Normal 2 3 2 2 3 2 3 2" xfId="4293"/>
    <cellStyle name="Normal 2 3 2 2 3 2 3 2 2" xfId="11408"/>
    <cellStyle name="Normal 2 3 2 2 3 2 3 2 2 2" xfId="19794"/>
    <cellStyle name="Normal 2 3 2 2 3 2 3 2 3" xfId="19793"/>
    <cellStyle name="Normal 2 3 2 2 3 2 3 2 4" xfId="37493"/>
    <cellStyle name="Normal 2 3 2 2 3 2 3 2 5" xfId="44608"/>
    <cellStyle name="Normal 2 3 2 2 3 2 3 2 6" xfId="51723"/>
    <cellStyle name="Normal 2 3 2 2 3 2 3 2 7" xfId="58838"/>
    <cellStyle name="Normal 2 3 2 2 3 2 3 3" xfId="6664"/>
    <cellStyle name="Normal 2 3 2 2 3 2 3 3 2" xfId="13779"/>
    <cellStyle name="Normal 2 3 2 2 3 2 3 3 2 2" xfId="19796"/>
    <cellStyle name="Normal 2 3 2 2 3 2 3 3 3" xfId="19795"/>
    <cellStyle name="Normal 2 3 2 2 3 2 3 3 4" xfId="39864"/>
    <cellStyle name="Normal 2 3 2 2 3 2 3 3 5" xfId="46979"/>
    <cellStyle name="Normal 2 3 2 2 3 2 3 3 6" xfId="54094"/>
    <cellStyle name="Normal 2 3 2 2 3 2 3 3 7" xfId="61209"/>
    <cellStyle name="Normal 2 3 2 2 3 2 3 4" xfId="9041"/>
    <cellStyle name="Normal 2 3 2 2 3 2 3 4 2" xfId="19797"/>
    <cellStyle name="Normal 2 3 2 2 3 2 3 5" xfId="16156"/>
    <cellStyle name="Normal 2 3 2 2 3 2 3 5 2" xfId="19798"/>
    <cellStyle name="Normal 2 3 2 2 3 2 3 6" xfId="19792"/>
    <cellStyle name="Normal 2 3 2 2 3 2 3 7" xfId="35125"/>
    <cellStyle name="Normal 2 3 2 2 3 2 3 8" xfId="42241"/>
    <cellStyle name="Normal 2 3 2 2 3 2 3 9" xfId="49356"/>
    <cellStyle name="Normal 2 3 2 2 3 2 4" xfId="2705"/>
    <cellStyle name="Normal 2 3 2 2 3 2 4 2" xfId="9820"/>
    <cellStyle name="Normal 2 3 2 2 3 2 4 2 2" xfId="19800"/>
    <cellStyle name="Normal 2 3 2 2 3 2 4 3" xfId="19799"/>
    <cellStyle name="Normal 2 3 2 2 3 2 4 4" xfId="35905"/>
    <cellStyle name="Normal 2 3 2 2 3 2 4 5" xfId="43020"/>
    <cellStyle name="Normal 2 3 2 2 3 2 4 6" xfId="50135"/>
    <cellStyle name="Normal 2 3 2 2 3 2 4 7" xfId="57250"/>
    <cellStyle name="Normal 2 3 2 2 3 2 5" xfId="5076"/>
    <cellStyle name="Normal 2 3 2 2 3 2 5 2" xfId="12191"/>
    <cellStyle name="Normal 2 3 2 2 3 2 5 2 2" xfId="19802"/>
    <cellStyle name="Normal 2 3 2 2 3 2 5 3" xfId="19801"/>
    <cellStyle name="Normal 2 3 2 2 3 2 5 4" xfId="38276"/>
    <cellStyle name="Normal 2 3 2 2 3 2 5 5" xfId="45391"/>
    <cellStyle name="Normal 2 3 2 2 3 2 5 6" xfId="52506"/>
    <cellStyle name="Normal 2 3 2 2 3 2 5 7" xfId="59621"/>
    <cellStyle name="Normal 2 3 2 2 3 2 6" xfId="7453"/>
    <cellStyle name="Normal 2 3 2 2 3 2 6 2" xfId="19803"/>
    <cellStyle name="Normal 2 3 2 2 3 2 7" xfId="14568"/>
    <cellStyle name="Normal 2 3 2 2 3 2 7 2" xfId="19804"/>
    <cellStyle name="Normal 2 3 2 2 3 2 8" xfId="19784"/>
    <cellStyle name="Normal 2 3 2 2 3 2 9" xfId="33537"/>
    <cellStyle name="Normal 2 3 2 2 3 3" xfId="530"/>
    <cellStyle name="Normal 2 3 2 2 3 3 10" xfId="40848"/>
    <cellStyle name="Normal 2 3 2 2 3 3 11" xfId="47963"/>
    <cellStyle name="Normal 2 3 2 2 3 3 12" xfId="55078"/>
    <cellStyle name="Normal 2 3 2 2 3 3 2" xfId="1331"/>
    <cellStyle name="Normal 2 3 2 2 3 3 2 10" xfId="55877"/>
    <cellStyle name="Normal 2 3 2 2 3 3 2 2" xfId="3699"/>
    <cellStyle name="Normal 2 3 2 2 3 3 2 2 2" xfId="10814"/>
    <cellStyle name="Normal 2 3 2 2 3 3 2 2 2 2" xfId="19808"/>
    <cellStyle name="Normal 2 3 2 2 3 3 2 2 3" xfId="19807"/>
    <cellStyle name="Normal 2 3 2 2 3 3 2 2 4" xfId="36899"/>
    <cellStyle name="Normal 2 3 2 2 3 3 2 2 5" xfId="44014"/>
    <cellStyle name="Normal 2 3 2 2 3 3 2 2 6" xfId="51129"/>
    <cellStyle name="Normal 2 3 2 2 3 3 2 2 7" xfId="58244"/>
    <cellStyle name="Normal 2 3 2 2 3 3 2 3" xfId="6070"/>
    <cellStyle name="Normal 2 3 2 2 3 3 2 3 2" xfId="13185"/>
    <cellStyle name="Normal 2 3 2 2 3 3 2 3 2 2" xfId="19810"/>
    <cellStyle name="Normal 2 3 2 2 3 3 2 3 3" xfId="19809"/>
    <cellStyle name="Normal 2 3 2 2 3 3 2 3 4" xfId="39270"/>
    <cellStyle name="Normal 2 3 2 2 3 3 2 3 5" xfId="46385"/>
    <cellStyle name="Normal 2 3 2 2 3 3 2 3 6" xfId="53500"/>
    <cellStyle name="Normal 2 3 2 2 3 3 2 3 7" xfId="60615"/>
    <cellStyle name="Normal 2 3 2 2 3 3 2 4" xfId="8447"/>
    <cellStyle name="Normal 2 3 2 2 3 3 2 4 2" xfId="19811"/>
    <cellStyle name="Normal 2 3 2 2 3 3 2 5" xfId="15562"/>
    <cellStyle name="Normal 2 3 2 2 3 3 2 5 2" xfId="19812"/>
    <cellStyle name="Normal 2 3 2 2 3 3 2 6" xfId="19806"/>
    <cellStyle name="Normal 2 3 2 2 3 3 2 7" xfId="34531"/>
    <cellStyle name="Normal 2 3 2 2 3 3 2 8" xfId="41647"/>
    <cellStyle name="Normal 2 3 2 2 3 3 2 9" xfId="48762"/>
    <cellStyle name="Normal 2 3 2 2 3 3 3" xfId="2121"/>
    <cellStyle name="Normal 2 3 2 2 3 3 3 10" xfId="56666"/>
    <cellStyle name="Normal 2 3 2 2 3 3 3 2" xfId="4488"/>
    <cellStyle name="Normal 2 3 2 2 3 3 3 2 2" xfId="11603"/>
    <cellStyle name="Normal 2 3 2 2 3 3 3 2 2 2" xfId="19815"/>
    <cellStyle name="Normal 2 3 2 2 3 3 3 2 3" xfId="19814"/>
    <cellStyle name="Normal 2 3 2 2 3 3 3 2 4" xfId="37688"/>
    <cellStyle name="Normal 2 3 2 2 3 3 3 2 5" xfId="44803"/>
    <cellStyle name="Normal 2 3 2 2 3 3 3 2 6" xfId="51918"/>
    <cellStyle name="Normal 2 3 2 2 3 3 3 2 7" xfId="59033"/>
    <cellStyle name="Normal 2 3 2 2 3 3 3 3" xfId="6859"/>
    <cellStyle name="Normal 2 3 2 2 3 3 3 3 2" xfId="13974"/>
    <cellStyle name="Normal 2 3 2 2 3 3 3 3 2 2" xfId="19817"/>
    <cellStyle name="Normal 2 3 2 2 3 3 3 3 3" xfId="19816"/>
    <cellStyle name="Normal 2 3 2 2 3 3 3 3 4" xfId="40059"/>
    <cellStyle name="Normal 2 3 2 2 3 3 3 3 5" xfId="47174"/>
    <cellStyle name="Normal 2 3 2 2 3 3 3 3 6" xfId="54289"/>
    <cellStyle name="Normal 2 3 2 2 3 3 3 3 7" xfId="61404"/>
    <cellStyle name="Normal 2 3 2 2 3 3 3 4" xfId="9236"/>
    <cellStyle name="Normal 2 3 2 2 3 3 3 4 2" xfId="19818"/>
    <cellStyle name="Normal 2 3 2 2 3 3 3 5" xfId="16351"/>
    <cellStyle name="Normal 2 3 2 2 3 3 3 5 2" xfId="19819"/>
    <cellStyle name="Normal 2 3 2 2 3 3 3 6" xfId="19813"/>
    <cellStyle name="Normal 2 3 2 2 3 3 3 7" xfId="35320"/>
    <cellStyle name="Normal 2 3 2 2 3 3 3 8" xfId="42436"/>
    <cellStyle name="Normal 2 3 2 2 3 3 3 9" xfId="49551"/>
    <cellStyle name="Normal 2 3 2 2 3 3 4" xfId="2900"/>
    <cellStyle name="Normal 2 3 2 2 3 3 4 2" xfId="10015"/>
    <cellStyle name="Normal 2 3 2 2 3 3 4 2 2" xfId="19821"/>
    <cellStyle name="Normal 2 3 2 2 3 3 4 3" xfId="19820"/>
    <cellStyle name="Normal 2 3 2 2 3 3 4 4" xfId="36100"/>
    <cellStyle name="Normal 2 3 2 2 3 3 4 5" xfId="43215"/>
    <cellStyle name="Normal 2 3 2 2 3 3 4 6" xfId="50330"/>
    <cellStyle name="Normal 2 3 2 2 3 3 4 7" xfId="57445"/>
    <cellStyle name="Normal 2 3 2 2 3 3 5" xfId="5271"/>
    <cellStyle name="Normal 2 3 2 2 3 3 5 2" xfId="12386"/>
    <cellStyle name="Normal 2 3 2 2 3 3 5 2 2" xfId="19823"/>
    <cellStyle name="Normal 2 3 2 2 3 3 5 3" xfId="19822"/>
    <cellStyle name="Normal 2 3 2 2 3 3 5 4" xfId="38471"/>
    <cellStyle name="Normal 2 3 2 2 3 3 5 5" xfId="45586"/>
    <cellStyle name="Normal 2 3 2 2 3 3 5 6" xfId="52701"/>
    <cellStyle name="Normal 2 3 2 2 3 3 5 7" xfId="59816"/>
    <cellStyle name="Normal 2 3 2 2 3 3 6" xfId="7648"/>
    <cellStyle name="Normal 2 3 2 2 3 3 6 2" xfId="19824"/>
    <cellStyle name="Normal 2 3 2 2 3 3 7" xfId="14763"/>
    <cellStyle name="Normal 2 3 2 2 3 3 7 2" xfId="19825"/>
    <cellStyle name="Normal 2 3 2 2 3 3 8" xfId="19805"/>
    <cellStyle name="Normal 2 3 2 2 3 3 9" xfId="33732"/>
    <cellStyle name="Normal 2 3 2 2 3 4" xfId="638"/>
    <cellStyle name="Normal 2 3 2 2 3 4 10" xfId="40956"/>
    <cellStyle name="Normal 2 3 2 2 3 4 11" xfId="48071"/>
    <cellStyle name="Normal 2 3 2 2 3 4 12" xfId="55186"/>
    <cellStyle name="Normal 2 3 2 2 3 4 2" xfId="1439"/>
    <cellStyle name="Normal 2 3 2 2 3 4 2 10" xfId="55985"/>
    <cellStyle name="Normal 2 3 2 2 3 4 2 2" xfId="3807"/>
    <cellStyle name="Normal 2 3 2 2 3 4 2 2 2" xfId="10922"/>
    <cellStyle name="Normal 2 3 2 2 3 4 2 2 2 2" xfId="19829"/>
    <cellStyle name="Normal 2 3 2 2 3 4 2 2 3" xfId="19828"/>
    <cellStyle name="Normal 2 3 2 2 3 4 2 2 4" xfId="37007"/>
    <cellStyle name="Normal 2 3 2 2 3 4 2 2 5" xfId="44122"/>
    <cellStyle name="Normal 2 3 2 2 3 4 2 2 6" xfId="51237"/>
    <cellStyle name="Normal 2 3 2 2 3 4 2 2 7" xfId="58352"/>
    <cellStyle name="Normal 2 3 2 2 3 4 2 3" xfId="6178"/>
    <cellStyle name="Normal 2 3 2 2 3 4 2 3 2" xfId="13293"/>
    <cellStyle name="Normal 2 3 2 2 3 4 2 3 2 2" xfId="19831"/>
    <cellStyle name="Normal 2 3 2 2 3 4 2 3 3" xfId="19830"/>
    <cellStyle name="Normal 2 3 2 2 3 4 2 3 4" xfId="39378"/>
    <cellStyle name="Normal 2 3 2 2 3 4 2 3 5" xfId="46493"/>
    <cellStyle name="Normal 2 3 2 2 3 4 2 3 6" xfId="53608"/>
    <cellStyle name="Normal 2 3 2 2 3 4 2 3 7" xfId="60723"/>
    <cellStyle name="Normal 2 3 2 2 3 4 2 4" xfId="8555"/>
    <cellStyle name="Normal 2 3 2 2 3 4 2 4 2" xfId="19832"/>
    <cellStyle name="Normal 2 3 2 2 3 4 2 5" xfId="15670"/>
    <cellStyle name="Normal 2 3 2 2 3 4 2 5 2" xfId="19833"/>
    <cellStyle name="Normal 2 3 2 2 3 4 2 6" xfId="19827"/>
    <cellStyle name="Normal 2 3 2 2 3 4 2 7" xfId="34639"/>
    <cellStyle name="Normal 2 3 2 2 3 4 2 8" xfId="41755"/>
    <cellStyle name="Normal 2 3 2 2 3 4 2 9" xfId="48870"/>
    <cellStyle name="Normal 2 3 2 2 3 4 3" xfId="2229"/>
    <cellStyle name="Normal 2 3 2 2 3 4 3 10" xfId="56774"/>
    <cellStyle name="Normal 2 3 2 2 3 4 3 2" xfId="4596"/>
    <cellStyle name="Normal 2 3 2 2 3 4 3 2 2" xfId="11711"/>
    <cellStyle name="Normal 2 3 2 2 3 4 3 2 2 2" xfId="19836"/>
    <cellStyle name="Normal 2 3 2 2 3 4 3 2 3" xfId="19835"/>
    <cellStyle name="Normal 2 3 2 2 3 4 3 2 4" xfId="37796"/>
    <cellStyle name="Normal 2 3 2 2 3 4 3 2 5" xfId="44911"/>
    <cellStyle name="Normal 2 3 2 2 3 4 3 2 6" xfId="52026"/>
    <cellStyle name="Normal 2 3 2 2 3 4 3 2 7" xfId="59141"/>
    <cellStyle name="Normal 2 3 2 2 3 4 3 3" xfId="6967"/>
    <cellStyle name="Normal 2 3 2 2 3 4 3 3 2" xfId="14082"/>
    <cellStyle name="Normal 2 3 2 2 3 4 3 3 2 2" xfId="19838"/>
    <cellStyle name="Normal 2 3 2 2 3 4 3 3 3" xfId="19837"/>
    <cellStyle name="Normal 2 3 2 2 3 4 3 3 4" xfId="40167"/>
    <cellStyle name="Normal 2 3 2 2 3 4 3 3 5" xfId="47282"/>
    <cellStyle name="Normal 2 3 2 2 3 4 3 3 6" xfId="54397"/>
    <cellStyle name="Normal 2 3 2 2 3 4 3 3 7" xfId="61512"/>
    <cellStyle name="Normal 2 3 2 2 3 4 3 4" xfId="9344"/>
    <cellStyle name="Normal 2 3 2 2 3 4 3 4 2" xfId="19839"/>
    <cellStyle name="Normal 2 3 2 2 3 4 3 5" xfId="16459"/>
    <cellStyle name="Normal 2 3 2 2 3 4 3 5 2" xfId="19840"/>
    <cellStyle name="Normal 2 3 2 2 3 4 3 6" xfId="19834"/>
    <cellStyle name="Normal 2 3 2 2 3 4 3 7" xfId="35428"/>
    <cellStyle name="Normal 2 3 2 2 3 4 3 8" xfId="42544"/>
    <cellStyle name="Normal 2 3 2 2 3 4 3 9" xfId="49659"/>
    <cellStyle name="Normal 2 3 2 2 3 4 4" xfId="3008"/>
    <cellStyle name="Normal 2 3 2 2 3 4 4 2" xfId="10123"/>
    <cellStyle name="Normal 2 3 2 2 3 4 4 2 2" xfId="19842"/>
    <cellStyle name="Normal 2 3 2 2 3 4 4 3" xfId="19841"/>
    <cellStyle name="Normal 2 3 2 2 3 4 4 4" xfId="36208"/>
    <cellStyle name="Normal 2 3 2 2 3 4 4 5" xfId="43323"/>
    <cellStyle name="Normal 2 3 2 2 3 4 4 6" xfId="50438"/>
    <cellStyle name="Normal 2 3 2 2 3 4 4 7" xfId="57553"/>
    <cellStyle name="Normal 2 3 2 2 3 4 5" xfId="5379"/>
    <cellStyle name="Normal 2 3 2 2 3 4 5 2" xfId="12494"/>
    <cellStyle name="Normal 2 3 2 2 3 4 5 2 2" xfId="19844"/>
    <cellStyle name="Normal 2 3 2 2 3 4 5 3" xfId="19843"/>
    <cellStyle name="Normal 2 3 2 2 3 4 5 4" xfId="38579"/>
    <cellStyle name="Normal 2 3 2 2 3 4 5 5" xfId="45694"/>
    <cellStyle name="Normal 2 3 2 2 3 4 5 6" xfId="52809"/>
    <cellStyle name="Normal 2 3 2 2 3 4 5 7" xfId="59924"/>
    <cellStyle name="Normal 2 3 2 2 3 4 6" xfId="7756"/>
    <cellStyle name="Normal 2 3 2 2 3 4 6 2" xfId="19845"/>
    <cellStyle name="Normal 2 3 2 2 3 4 7" xfId="14871"/>
    <cellStyle name="Normal 2 3 2 2 3 4 7 2" xfId="19846"/>
    <cellStyle name="Normal 2 3 2 2 3 4 8" xfId="19826"/>
    <cellStyle name="Normal 2 3 2 2 3 4 9" xfId="33840"/>
    <cellStyle name="Normal 2 3 2 2 3 5" xfId="941"/>
    <cellStyle name="Normal 2 3 2 2 3 5 10" xfId="55487"/>
    <cellStyle name="Normal 2 3 2 2 3 5 2" xfId="3309"/>
    <cellStyle name="Normal 2 3 2 2 3 5 2 2" xfId="10424"/>
    <cellStyle name="Normal 2 3 2 2 3 5 2 2 2" xfId="19849"/>
    <cellStyle name="Normal 2 3 2 2 3 5 2 3" xfId="19848"/>
    <cellStyle name="Normal 2 3 2 2 3 5 2 4" xfId="36509"/>
    <cellStyle name="Normal 2 3 2 2 3 5 2 5" xfId="43624"/>
    <cellStyle name="Normal 2 3 2 2 3 5 2 6" xfId="50739"/>
    <cellStyle name="Normal 2 3 2 2 3 5 2 7" xfId="57854"/>
    <cellStyle name="Normal 2 3 2 2 3 5 3" xfId="5680"/>
    <cellStyle name="Normal 2 3 2 2 3 5 3 2" xfId="12795"/>
    <cellStyle name="Normal 2 3 2 2 3 5 3 2 2" xfId="19851"/>
    <cellStyle name="Normal 2 3 2 2 3 5 3 3" xfId="19850"/>
    <cellStyle name="Normal 2 3 2 2 3 5 3 4" xfId="38880"/>
    <cellStyle name="Normal 2 3 2 2 3 5 3 5" xfId="45995"/>
    <cellStyle name="Normal 2 3 2 2 3 5 3 6" xfId="53110"/>
    <cellStyle name="Normal 2 3 2 2 3 5 3 7" xfId="60225"/>
    <cellStyle name="Normal 2 3 2 2 3 5 4" xfId="8057"/>
    <cellStyle name="Normal 2 3 2 2 3 5 4 2" xfId="19852"/>
    <cellStyle name="Normal 2 3 2 2 3 5 5" xfId="15172"/>
    <cellStyle name="Normal 2 3 2 2 3 5 5 2" xfId="19853"/>
    <cellStyle name="Normal 2 3 2 2 3 5 6" xfId="19847"/>
    <cellStyle name="Normal 2 3 2 2 3 5 7" xfId="34141"/>
    <cellStyle name="Normal 2 3 2 2 3 5 8" xfId="41257"/>
    <cellStyle name="Normal 2 3 2 2 3 5 9" xfId="48372"/>
    <cellStyle name="Normal 2 3 2 2 3 6" xfId="1731"/>
    <cellStyle name="Normal 2 3 2 2 3 6 10" xfId="56276"/>
    <cellStyle name="Normal 2 3 2 2 3 6 2" xfId="4098"/>
    <cellStyle name="Normal 2 3 2 2 3 6 2 2" xfId="11213"/>
    <cellStyle name="Normal 2 3 2 2 3 6 2 2 2" xfId="19856"/>
    <cellStyle name="Normal 2 3 2 2 3 6 2 3" xfId="19855"/>
    <cellStyle name="Normal 2 3 2 2 3 6 2 4" xfId="37298"/>
    <cellStyle name="Normal 2 3 2 2 3 6 2 5" xfId="44413"/>
    <cellStyle name="Normal 2 3 2 2 3 6 2 6" xfId="51528"/>
    <cellStyle name="Normal 2 3 2 2 3 6 2 7" xfId="58643"/>
    <cellStyle name="Normal 2 3 2 2 3 6 3" xfId="6469"/>
    <cellStyle name="Normal 2 3 2 2 3 6 3 2" xfId="13584"/>
    <cellStyle name="Normal 2 3 2 2 3 6 3 2 2" xfId="19858"/>
    <cellStyle name="Normal 2 3 2 2 3 6 3 3" xfId="19857"/>
    <cellStyle name="Normal 2 3 2 2 3 6 3 4" xfId="39669"/>
    <cellStyle name="Normal 2 3 2 2 3 6 3 5" xfId="46784"/>
    <cellStyle name="Normal 2 3 2 2 3 6 3 6" xfId="53899"/>
    <cellStyle name="Normal 2 3 2 2 3 6 3 7" xfId="61014"/>
    <cellStyle name="Normal 2 3 2 2 3 6 4" xfId="8846"/>
    <cellStyle name="Normal 2 3 2 2 3 6 4 2" xfId="19859"/>
    <cellStyle name="Normal 2 3 2 2 3 6 5" xfId="15961"/>
    <cellStyle name="Normal 2 3 2 2 3 6 5 2" xfId="19860"/>
    <cellStyle name="Normal 2 3 2 2 3 6 6" xfId="19854"/>
    <cellStyle name="Normal 2 3 2 2 3 6 7" xfId="34930"/>
    <cellStyle name="Normal 2 3 2 2 3 6 8" xfId="42046"/>
    <cellStyle name="Normal 2 3 2 2 3 6 9" xfId="49161"/>
    <cellStyle name="Normal 2 3 2 2 3 7" xfId="2510"/>
    <cellStyle name="Normal 2 3 2 2 3 7 2" xfId="9625"/>
    <cellStyle name="Normal 2 3 2 2 3 7 2 2" xfId="19862"/>
    <cellStyle name="Normal 2 3 2 2 3 7 3" xfId="19861"/>
    <cellStyle name="Normal 2 3 2 2 3 7 4" xfId="35710"/>
    <cellStyle name="Normal 2 3 2 2 3 7 5" xfId="42825"/>
    <cellStyle name="Normal 2 3 2 2 3 7 6" xfId="49940"/>
    <cellStyle name="Normal 2 3 2 2 3 7 7" xfId="57055"/>
    <cellStyle name="Normal 2 3 2 2 3 8" xfId="4881"/>
    <cellStyle name="Normal 2 3 2 2 3 8 2" xfId="11996"/>
    <cellStyle name="Normal 2 3 2 2 3 8 2 2" xfId="19864"/>
    <cellStyle name="Normal 2 3 2 2 3 8 3" xfId="19863"/>
    <cellStyle name="Normal 2 3 2 2 3 8 4" xfId="38081"/>
    <cellStyle name="Normal 2 3 2 2 3 8 5" xfId="45196"/>
    <cellStyle name="Normal 2 3 2 2 3 8 6" xfId="52311"/>
    <cellStyle name="Normal 2 3 2 2 3 8 7" xfId="59426"/>
    <cellStyle name="Normal 2 3 2 2 3 9" xfId="7258"/>
    <cellStyle name="Normal 2 3 2 2 3 9 2" xfId="19865"/>
    <cellStyle name="Normal 2 3 2 2 4" xfId="246"/>
    <cellStyle name="Normal 2 3 2 2 4 10" xfId="40564"/>
    <cellStyle name="Normal 2 3 2 2 4 11" xfId="47679"/>
    <cellStyle name="Normal 2 3 2 2 4 12" xfId="54794"/>
    <cellStyle name="Normal 2 3 2 2 4 2" xfId="1047"/>
    <cellStyle name="Normal 2 3 2 2 4 2 10" xfId="55593"/>
    <cellStyle name="Normal 2 3 2 2 4 2 2" xfId="3415"/>
    <cellStyle name="Normal 2 3 2 2 4 2 2 2" xfId="10530"/>
    <cellStyle name="Normal 2 3 2 2 4 2 2 2 2" xfId="19869"/>
    <cellStyle name="Normal 2 3 2 2 4 2 2 3" xfId="19868"/>
    <cellStyle name="Normal 2 3 2 2 4 2 2 4" xfId="36615"/>
    <cellStyle name="Normal 2 3 2 2 4 2 2 5" xfId="43730"/>
    <cellStyle name="Normal 2 3 2 2 4 2 2 6" xfId="50845"/>
    <cellStyle name="Normal 2 3 2 2 4 2 2 7" xfId="57960"/>
    <cellStyle name="Normal 2 3 2 2 4 2 3" xfId="5786"/>
    <cellStyle name="Normal 2 3 2 2 4 2 3 2" xfId="12901"/>
    <cellStyle name="Normal 2 3 2 2 4 2 3 2 2" xfId="19871"/>
    <cellStyle name="Normal 2 3 2 2 4 2 3 3" xfId="19870"/>
    <cellStyle name="Normal 2 3 2 2 4 2 3 4" xfId="38986"/>
    <cellStyle name="Normal 2 3 2 2 4 2 3 5" xfId="46101"/>
    <cellStyle name="Normal 2 3 2 2 4 2 3 6" xfId="53216"/>
    <cellStyle name="Normal 2 3 2 2 4 2 3 7" xfId="60331"/>
    <cellStyle name="Normal 2 3 2 2 4 2 4" xfId="8163"/>
    <cellStyle name="Normal 2 3 2 2 4 2 4 2" xfId="19872"/>
    <cellStyle name="Normal 2 3 2 2 4 2 5" xfId="15278"/>
    <cellStyle name="Normal 2 3 2 2 4 2 5 2" xfId="19873"/>
    <cellStyle name="Normal 2 3 2 2 4 2 6" xfId="19867"/>
    <cellStyle name="Normal 2 3 2 2 4 2 7" xfId="34247"/>
    <cellStyle name="Normal 2 3 2 2 4 2 8" xfId="41363"/>
    <cellStyle name="Normal 2 3 2 2 4 2 9" xfId="48478"/>
    <cellStyle name="Normal 2 3 2 2 4 3" xfId="1837"/>
    <cellStyle name="Normal 2 3 2 2 4 3 10" xfId="56382"/>
    <cellStyle name="Normal 2 3 2 2 4 3 2" xfId="4204"/>
    <cellStyle name="Normal 2 3 2 2 4 3 2 2" xfId="11319"/>
    <cellStyle name="Normal 2 3 2 2 4 3 2 2 2" xfId="19876"/>
    <cellStyle name="Normal 2 3 2 2 4 3 2 3" xfId="19875"/>
    <cellStyle name="Normal 2 3 2 2 4 3 2 4" xfId="37404"/>
    <cellStyle name="Normal 2 3 2 2 4 3 2 5" xfId="44519"/>
    <cellStyle name="Normal 2 3 2 2 4 3 2 6" xfId="51634"/>
    <cellStyle name="Normal 2 3 2 2 4 3 2 7" xfId="58749"/>
    <cellStyle name="Normal 2 3 2 2 4 3 3" xfId="6575"/>
    <cellStyle name="Normal 2 3 2 2 4 3 3 2" xfId="13690"/>
    <cellStyle name="Normal 2 3 2 2 4 3 3 2 2" xfId="19878"/>
    <cellStyle name="Normal 2 3 2 2 4 3 3 3" xfId="19877"/>
    <cellStyle name="Normal 2 3 2 2 4 3 3 4" xfId="39775"/>
    <cellStyle name="Normal 2 3 2 2 4 3 3 5" xfId="46890"/>
    <cellStyle name="Normal 2 3 2 2 4 3 3 6" xfId="54005"/>
    <cellStyle name="Normal 2 3 2 2 4 3 3 7" xfId="61120"/>
    <cellStyle name="Normal 2 3 2 2 4 3 4" xfId="8952"/>
    <cellStyle name="Normal 2 3 2 2 4 3 4 2" xfId="19879"/>
    <cellStyle name="Normal 2 3 2 2 4 3 5" xfId="16067"/>
    <cellStyle name="Normal 2 3 2 2 4 3 5 2" xfId="19880"/>
    <cellStyle name="Normal 2 3 2 2 4 3 6" xfId="19874"/>
    <cellStyle name="Normal 2 3 2 2 4 3 7" xfId="35036"/>
    <cellStyle name="Normal 2 3 2 2 4 3 8" xfId="42152"/>
    <cellStyle name="Normal 2 3 2 2 4 3 9" xfId="49267"/>
    <cellStyle name="Normal 2 3 2 2 4 4" xfId="2616"/>
    <cellStyle name="Normal 2 3 2 2 4 4 2" xfId="9731"/>
    <cellStyle name="Normal 2 3 2 2 4 4 2 2" xfId="19882"/>
    <cellStyle name="Normal 2 3 2 2 4 4 3" xfId="19881"/>
    <cellStyle name="Normal 2 3 2 2 4 4 4" xfId="35816"/>
    <cellStyle name="Normal 2 3 2 2 4 4 5" xfId="42931"/>
    <cellStyle name="Normal 2 3 2 2 4 4 6" xfId="50046"/>
    <cellStyle name="Normal 2 3 2 2 4 4 7" xfId="57161"/>
    <cellStyle name="Normal 2 3 2 2 4 5" xfId="4987"/>
    <cellStyle name="Normal 2 3 2 2 4 5 2" xfId="12102"/>
    <cellStyle name="Normal 2 3 2 2 4 5 2 2" xfId="19884"/>
    <cellStyle name="Normal 2 3 2 2 4 5 3" xfId="19883"/>
    <cellStyle name="Normal 2 3 2 2 4 5 4" xfId="38187"/>
    <cellStyle name="Normal 2 3 2 2 4 5 5" xfId="45302"/>
    <cellStyle name="Normal 2 3 2 2 4 5 6" xfId="52417"/>
    <cellStyle name="Normal 2 3 2 2 4 5 7" xfId="59532"/>
    <cellStyle name="Normal 2 3 2 2 4 6" xfId="7364"/>
    <cellStyle name="Normal 2 3 2 2 4 6 2" xfId="19885"/>
    <cellStyle name="Normal 2 3 2 2 4 7" xfId="14479"/>
    <cellStyle name="Normal 2 3 2 2 4 7 2" xfId="19886"/>
    <cellStyle name="Normal 2 3 2 2 4 8" xfId="19866"/>
    <cellStyle name="Normal 2 3 2 2 4 9" xfId="33448"/>
    <cellStyle name="Normal 2 3 2 2 5" xfId="441"/>
    <cellStyle name="Normal 2 3 2 2 5 10" xfId="40759"/>
    <cellStyle name="Normal 2 3 2 2 5 11" xfId="47874"/>
    <cellStyle name="Normal 2 3 2 2 5 12" xfId="54989"/>
    <cellStyle name="Normal 2 3 2 2 5 2" xfId="1242"/>
    <cellStyle name="Normal 2 3 2 2 5 2 10" xfId="55788"/>
    <cellStyle name="Normal 2 3 2 2 5 2 2" xfId="3610"/>
    <cellStyle name="Normal 2 3 2 2 5 2 2 2" xfId="10725"/>
    <cellStyle name="Normal 2 3 2 2 5 2 2 2 2" xfId="19890"/>
    <cellStyle name="Normal 2 3 2 2 5 2 2 3" xfId="19889"/>
    <cellStyle name="Normal 2 3 2 2 5 2 2 4" xfId="36810"/>
    <cellStyle name="Normal 2 3 2 2 5 2 2 5" xfId="43925"/>
    <cellStyle name="Normal 2 3 2 2 5 2 2 6" xfId="51040"/>
    <cellStyle name="Normal 2 3 2 2 5 2 2 7" xfId="58155"/>
    <cellStyle name="Normal 2 3 2 2 5 2 3" xfId="5981"/>
    <cellStyle name="Normal 2 3 2 2 5 2 3 2" xfId="13096"/>
    <cellStyle name="Normal 2 3 2 2 5 2 3 2 2" xfId="19892"/>
    <cellStyle name="Normal 2 3 2 2 5 2 3 3" xfId="19891"/>
    <cellStyle name="Normal 2 3 2 2 5 2 3 4" xfId="39181"/>
    <cellStyle name="Normal 2 3 2 2 5 2 3 5" xfId="46296"/>
    <cellStyle name="Normal 2 3 2 2 5 2 3 6" xfId="53411"/>
    <cellStyle name="Normal 2 3 2 2 5 2 3 7" xfId="60526"/>
    <cellStyle name="Normal 2 3 2 2 5 2 4" xfId="8358"/>
    <cellStyle name="Normal 2 3 2 2 5 2 4 2" xfId="19893"/>
    <cellStyle name="Normal 2 3 2 2 5 2 5" xfId="15473"/>
    <cellStyle name="Normal 2 3 2 2 5 2 5 2" xfId="19894"/>
    <cellStyle name="Normal 2 3 2 2 5 2 6" xfId="19888"/>
    <cellStyle name="Normal 2 3 2 2 5 2 7" xfId="34442"/>
    <cellStyle name="Normal 2 3 2 2 5 2 8" xfId="41558"/>
    <cellStyle name="Normal 2 3 2 2 5 2 9" xfId="48673"/>
    <cellStyle name="Normal 2 3 2 2 5 3" xfId="2032"/>
    <cellStyle name="Normal 2 3 2 2 5 3 10" xfId="56577"/>
    <cellStyle name="Normal 2 3 2 2 5 3 2" xfId="4399"/>
    <cellStyle name="Normal 2 3 2 2 5 3 2 2" xfId="11514"/>
    <cellStyle name="Normal 2 3 2 2 5 3 2 2 2" xfId="19897"/>
    <cellStyle name="Normal 2 3 2 2 5 3 2 3" xfId="19896"/>
    <cellStyle name="Normal 2 3 2 2 5 3 2 4" xfId="37599"/>
    <cellStyle name="Normal 2 3 2 2 5 3 2 5" xfId="44714"/>
    <cellStyle name="Normal 2 3 2 2 5 3 2 6" xfId="51829"/>
    <cellStyle name="Normal 2 3 2 2 5 3 2 7" xfId="58944"/>
    <cellStyle name="Normal 2 3 2 2 5 3 3" xfId="6770"/>
    <cellStyle name="Normal 2 3 2 2 5 3 3 2" xfId="13885"/>
    <cellStyle name="Normal 2 3 2 2 5 3 3 2 2" xfId="19899"/>
    <cellStyle name="Normal 2 3 2 2 5 3 3 3" xfId="19898"/>
    <cellStyle name="Normal 2 3 2 2 5 3 3 4" xfId="39970"/>
    <cellStyle name="Normal 2 3 2 2 5 3 3 5" xfId="47085"/>
    <cellStyle name="Normal 2 3 2 2 5 3 3 6" xfId="54200"/>
    <cellStyle name="Normal 2 3 2 2 5 3 3 7" xfId="61315"/>
    <cellStyle name="Normal 2 3 2 2 5 3 4" xfId="9147"/>
    <cellStyle name="Normal 2 3 2 2 5 3 4 2" xfId="19900"/>
    <cellStyle name="Normal 2 3 2 2 5 3 5" xfId="16262"/>
    <cellStyle name="Normal 2 3 2 2 5 3 5 2" xfId="19901"/>
    <cellStyle name="Normal 2 3 2 2 5 3 6" xfId="19895"/>
    <cellStyle name="Normal 2 3 2 2 5 3 7" xfId="35231"/>
    <cellStyle name="Normal 2 3 2 2 5 3 8" xfId="42347"/>
    <cellStyle name="Normal 2 3 2 2 5 3 9" xfId="49462"/>
    <cellStyle name="Normal 2 3 2 2 5 4" xfId="2811"/>
    <cellStyle name="Normal 2 3 2 2 5 4 2" xfId="9926"/>
    <cellStyle name="Normal 2 3 2 2 5 4 2 2" xfId="19903"/>
    <cellStyle name="Normal 2 3 2 2 5 4 3" xfId="19902"/>
    <cellStyle name="Normal 2 3 2 2 5 4 4" xfId="36011"/>
    <cellStyle name="Normal 2 3 2 2 5 4 5" xfId="43126"/>
    <cellStyle name="Normal 2 3 2 2 5 4 6" xfId="50241"/>
    <cellStyle name="Normal 2 3 2 2 5 4 7" xfId="57356"/>
    <cellStyle name="Normal 2 3 2 2 5 5" xfId="5182"/>
    <cellStyle name="Normal 2 3 2 2 5 5 2" xfId="12297"/>
    <cellStyle name="Normal 2 3 2 2 5 5 2 2" xfId="19905"/>
    <cellStyle name="Normal 2 3 2 2 5 5 3" xfId="19904"/>
    <cellStyle name="Normal 2 3 2 2 5 5 4" xfId="38382"/>
    <cellStyle name="Normal 2 3 2 2 5 5 5" xfId="45497"/>
    <cellStyle name="Normal 2 3 2 2 5 5 6" xfId="52612"/>
    <cellStyle name="Normal 2 3 2 2 5 5 7" xfId="59727"/>
    <cellStyle name="Normal 2 3 2 2 5 6" xfId="7559"/>
    <cellStyle name="Normal 2 3 2 2 5 6 2" xfId="19906"/>
    <cellStyle name="Normal 2 3 2 2 5 7" xfId="14674"/>
    <cellStyle name="Normal 2 3 2 2 5 7 2" xfId="19907"/>
    <cellStyle name="Normal 2 3 2 2 5 8" xfId="19887"/>
    <cellStyle name="Normal 2 3 2 2 5 9" xfId="33643"/>
    <cellStyle name="Normal 2 3 2 2 6" xfId="636"/>
    <cellStyle name="Normal 2 3 2 2 6 10" xfId="40954"/>
    <cellStyle name="Normal 2 3 2 2 6 11" xfId="48069"/>
    <cellStyle name="Normal 2 3 2 2 6 12" xfId="55184"/>
    <cellStyle name="Normal 2 3 2 2 6 2" xfId="1437"/>
    <cellStyle name="Normal 2 3 2 2 6 2 10" xfId="55983"/>
    <cellStyle name="Normal 2 3 2 2 6 2 2" xfId="3805"/>
    <cellStyle name="Normal 2 3 2 2 6 2 2 2" xfId="10920"/>
    <cellStyle name="Normal 2 3 2 2 6 2 2 2 2" xfId="19911"/>
    <cellStyle name="Normal 2 3 2 2 6 2 2 3" xfId="19910"/>
    <cellStyle name="Normal 2 3 2 2 6 2 2 4" xfId="37005"/>
    <cellStyle name="Normal 2 3 2 2 6 2 2 5" xfId="44120"/>
    <cellStyle name="Normal 2 3 2 2 6 2 2 6" xfId="51235"/>
    <cellStyle name="Normal 2 3 2 2 6 2 2 7" xfId="58350"/>
    <cellStyle name="Normal 2 3 2 2 6 2 3" xfId="6176"/>
    <cellStyle name="Normal 2 3 2 2 6 2 3 2" xfId="13291"/>
    <cellStyle name="Normal 2 3 2 2 6 2 3 2 2" xfId="19913"/>
    <cellStyle name="Normal 2 3 2 2 6 2 3 3" xfId="19912"/>
    <cellStyle name="Normal 2 3 2 2 6 2 3 4" xfId="39376"/>
    <cellStyle name="Normal 2 3 2 2 6 2 3 5" xfId="46491"/>
    <cellStyle name="Normal 2 3 2 2 6 2 3 6" xfId="53606"/>
    <cellStyle name="Normal 2 3 2 2 6 2 3 7" xfId="60721"/>
    <cellStyle name="Normal 2 3 2 2 6 2 4" xfId="8553"/>
    <cellStyle name="Normal 2 3 2 2 6 2 4 2" xfId="19914"/>
    <cellStyle name="Normal 2 3 2 2 6 2 5" xfId="15668"/>
    <cellStyle name="Normal 2 3 2 2 6 2 5 2" xfId="19915"/>
    <cellStyle name="Normal 2 3 2 2 6 2 6" xfId="19909"/>
    <cellStyle name="Normal 2 3 2 2 6 2 7" xfId="34637"/>
    <cellStyle name="Normal 2 3 2 2 6 2 8" xfId="41753"/>
    <cellStyle name="Normal 2 3 2 2 6 2 9" xfId="48868"/>
    <cellStyle name="Normal 2 3 2 2 6 3" xfId="2227"/>
    <cellStyle name="Normal 2 3 2 2 6 3 10" xfId="56772"/>
    <cellStyle name="Normal 2 3 2 2 6 3 2" xfId="4594"/>
    <cellStyle name="Normal 2 3 2 2 6 3 2 2" xfId="11709"/>
    <cellStyle name="Normal 2 3 2 2 6 3 2 2 2" xfId="19918"/>
    <cellStyle name="Normal 2 3 2 2 6 3 2 3" xfId="19917"/>
    <cellStyle name="Normal 2 3 2 2 6 3 2 4" xfId="37794"/>
    <cellStyle name="Normal 2 3 2 2 6 3 2 5" xfId="44909"/>
    <cellStyle name="Normal 2 3 2 2 6 3 2 6" xfId="52024"/>
    <cellStyle name="Normal 2 3 2 2 6 3 2 7" xfId="59139"/>
    <cellStyle name="Normal 2 3 2 2 6 3 3" xfId="6965"/>
    <cellStyle name="Normal 2 3 2 2 6 3 3 2" xfId="14080"/>
    <cellStyle name="Normal 2 3 2 2 6 3 3 2 2" xfId="19920"/>
    <cellStyle name="Normal 2 3 2 2 6 3 3 3" xfId="19919"/>
    <cellStyle name="Normal 2 3 2 2 6 3 3 4" xfId="40165"/>
    <cellStyle name="Normal 2 3 2 2 6 3 3 5" xfId="47280"/>
    <cellStyle name="Normal 2 3 2 2 6 3 3 6" xfId="54395"/>
    <cellStyle name="Normal 2 3 2 2 6 3 3 7" xfId="61510"/>
    <cellStyle name="Normal 2 3 2 2 6 3 4" xfId="9342"/>
    <cellStyle name="Normal 2 3 2 2 6 3 4 2" xfId="19921"/>
    <cellStyle name="Normal 2 3 2 2 6 3 5" xfId="16457"/>
    <cellStyle name="Normal 2 3 2 2 6 3 5 2" xfId="19922"/>
    <cellStyle name="Normal 2 3 2 2 6 3 6" xfId="19916"/>
    <cellStyle name="Normal 2 3 2 2 6 3 7" xfId="35426"/>
    <cellStyle name="Normal 2 3 2 2 6 3 8" xfId="42542"/>
    <cellStyle name="Normal 2 3 2 2 6 3 9" xfId="49657"/>
    <cellStyle name="Normal 2 3 2 2 6 4" xfId="3006"/>
    <cellStyle name="Normal 2 3 2 2 6 4 2" xfId="10121"/>
    <cellStyle name="Normal 2 3 2 2 6 4 2 2" xfId="19924"/>
    <cellStyle name="Normal 2 3 2 2 6 4 3" xfId="19923"/>
    <cellStyle name="Normal 2 3 2 2 6 4 4" xfId="36206"/>
    <cellStyle name="Normal 2 3 2 2 6 4 5" xfId="43321"/>
    <cellStyle name="Normal 2 3 2 2 6 4 6" xfId="50436"/>
    <cellStyle name="Normal 2 3 2 2 6 4 7" xfId="57551"/>
    <cellStyle name="Normal 2 3 2 2 6 5" xfId="5377"/>
    <cellStyle name="Normal 2 3 2 2 6 5 2" xfId="12492"/>
    <cellStyle name="Normal 2 3 2 2 6 5 2 2" xfId="19926"/>
    <cellStyle name="Normal 2 3 2 2 6 5 3" xfId="19925"/>
    <cellStyle name="Normal 2 3 2 2 6 5 4" xfId="38577"/>
    <cellStyle name="Normal 2 3 2 2 6 5 5" xfId="45692"/>
    <cellStyle name="Normal 2 3 2 2 6 5 6" xfId="52807"/>
    <cellStyle name="Normal 2 3 2 2 6 5 7" xfId="59922"/>
    <cellStyle name="Normal 2 3 2 2 6 6" xfId="7754"/>
    <cellStyle name="Normal 2 3 2 2 6 6 2" xfId="19927"/>
    <cellStyle name="Normal 2 3 2 2 6 7" xfId="14869"/>
    <cellStyle name="Normal 2 3 2 2 6 7 2" xfId="19928"/>
    <cellStyle name="Normal 2 3 2 2 6 8" xfId="19908"/>
    <cellStyle name="Normal 2 3 2 2 6 9" xfId="33838"/>
    <cellStyle name="Normal 2 3 2 2 7" xfId="852"/>
    <cellStyle name="Normal 2 3 2 2 7 10" xfId="55398"/>
    <cellStyle name="Normal 2 3 2 2 7 2" xfId="3220"/>
    <cellStyle name="Normal 2 3 2 2 7 2 2" xfId="10335"/>
    <cellStyle name="Normal 2 3 2 2 7 2 2 2" xfId="19931"/>
    <cellStyle name="Normal 2 3 2 2 7 2 3" xfId="19930"/>
    <cellStyle name="Normal 2 3 2 2 7 2 4" xfId="36420"/>
    <cellStyle name="Normal 2 3 2 2 7 2 5" xfId="43535"/>
    <cellStyle name="Normal 2 3 2 2 7 2 6" xfId="50650"/>
    <cellStyle name="Normal 2 3 2 2 7 2 7" xfId="57765"/>
    <cellStyle name="Normal 2 3 2 2 7 3" xfId="5591"/>
    <cellStyle name="Normal 2 3 2 2 7 3 2" xfId="12706"/>
    <cellStyle name="Normal 2 3 2 2 7 3 2 2" xfId="19933"/>
    <cellStyle name="Normal 2 3 2 2 7 3 3" xfId="19932"/>
    <cellStyle name="Normal 2 3 2 2 7 3 4" xfId="38791"/>
    <cellStyle name="Normal 2 3 2 2 7 3 5" xfId="45906"/>
    <cellStyle name="Normal 2 3 2 2 7 3 6" xfId="53021"/>
    <cellStyle name="Normal 2 3 2 2 7 3 7" xfId="60136"/>
    <cellStyle name="Normal 2 3 2 2 7 4" xfId="7968"/>
    <cellStyle name="Normal 2 3 2 2 7 4 2" xfId="19934"/>
    <cellStyle name="Normal 2 3 2 2 7 5" xfId="15083"/>
    <cellStyle name="Normal 2 3 2 2 7 5 2" xfId="19935"/>
    <cellStyle name="Normal 2 3 2 2 7 6" xfId="19929"/>
    <cellStyle name="Normal 2 3 2 2 7 7" xfId="34052"/>
    <cellStyle name="Normal 2 3 2 2 7 8" xfId="41168"/>
    <cellStyle name="Normal 2 3 2 2 7 9" xfId="48283"/>
    <cellStyle name="Normal 2 3 2 2 8" xfId="1642"/>
    <cellStyle name="Normal 2 3 2 2 8 10" xfId="56187"/>
    <cellStyle name="Normal 2 3 2 2 8 2" xfId="4009"/>
    <cellStyle name="Normal 2 3 2 2 8 2 2" xfId="11124"/>
    <cellStyle name="Normal 2 3 2 2 8 2 2 2" xfId="19938"/>
    <cellStyle name="Normal 2 3 2 2 8 2 3" xfId="19937"/>
    <cellStyle name="Normal 2 3 2 2 8 2 4" xfId="37209"/>
    <cellStyle name="Normal 2 3 2 2 8 2 5" xfId="44324"/>
    <cellStyle name="Normal 2 3 2 2 8 2 6" xfId="51439"/>
    <cellStyle name="Normal 2 3 2 2 8 2 7" xfId="58554"/>
    <cellStyle name="Normal 2 3 2 2 8 3" xfId="6380"/>
    <cellStyle name="Normal 2 3 2 2 8 3 2" xfId="13495"/>
    <cellStyle name="Normal 2 3 2 2 8 3 2 2" xfId="19940"/>
    <cellStyle name="Normal 2 3 2 2 8 3 3" xfId="19939"/>
    <cellStyle name="Normal 2 3 2 2 8 3 4" xfId="39580"/>
    <cellStyle name="Normal 2 3 2 2 8 3 5" xfId="46695"/>
    <cellStyle name="Normal 2 3 2 2 8 3 6" xfId="53810"/>
    <cellStyle name="Normal 2 3 2 2 8 3 7" xfId="60925"/>
    <cellStyle name="Normal 2 3 2 2 8 4" xfId="8757"/>
    <cellStyle name="Normal 2 3 2 2 8 4 2" xfId="19941"/>
    <cellStyle name="Normal 2 3 2 2 8 5" xfId="15872"/>
    <cellStyle name="Normal 2 3 2 2 8 5 2" xfId="19942"/>
    <cellStyle name="Normal 2 3 2 2 8 6" xfId="19936"/>
    <cellStyle name="Normal 2 3 2 2 8 7" xfId="34841"/>
    <cellStyle name="Normal 2 3 2 2 8 8" xfId="41957"/>
    <cellStyle name="Normal 2 3 2 2 8 9" xfId="49072"/>
    <cellStyle name="Normal 2 3 2 2 9" xfId="2421"/>
    <cellStyle name="Normal 2 3 2 2 9 2" xfId="9536"/>
    <cellStyle name="Normal 2 3 2 2 9 2 2" xfId="19944"/>
    <cellStyle name="Normal 2 3 2 2 9 3" xfId="19943"/>
    <cellStyle name="Normal 2 3 2 2 9 4" xfId="35621"/>
    <cellStyle name="Normal 2 3 2 2 9 5" xfId="42736"/>
    <cellStyle name="Normal 2 3 2 2 9 6" xfId="49851"/>
    <cellStyle name="Normal 2 3 2 2 9 7" xfId="56966"/>
    <cellStyle name="Normal 2 3 2 3" xfId="67"/>
    <cellStyle name="Normal 2 3 2 3 10" xfId="7192"/>
    <cellStyle name="Normal 2 3 2 3 10 2" xfId="19946"/>
    <cellStyle name="Normal 2 3 2 3 11" xfId="14307"/>
    <cellStyle name="Normal 2 3 2 3 11 2" xfId="19947"/>
    <cellStyle name="Normal 2 3 2 3 12" xfId="19945"/>
    <cellStyle name="Normal 2 3 2 3 13" xfId="33276"/>
    <cellStyle name="Normal 2 3 2 3 14" xfId="40392"/>
    <cellStyle name="Normal 2 3 2 3 15" xfId="47507"/>
    <cellStyle name="Normal 2 3 2 3 16" xfId="54622"/>
    <cellStyle name="Normal 2 3 2 3 2" xfId="161"/>
    <cellStyle name="Normal 2 3 2 3 2 10" xfId="14398"/>
    <cellStyle name="Normal 2 3 2 3 2 10 2" xfId="19949"/>
    <cellStyle name="Normal 2 3 2 3 2 11" xfId="19948"/>
    <cellStyle name="Normal 2 3 2 3 2 12" xfId="33367"/>
    <cellStyle name="Normal 2 3 2 3 2 13" xfId="40483"/>
    <cellStyle name="Normal 2 3 2 3 2 14" xfId="47598"/>
    <cellStyle name="Normal 2 3 2 3 2 15" xfId="54713"/>
    <cellStyle name="Normal 2 3 2 3 2 2" xfId="360"/>
    <cellStyle name="Normal 2 3 2 3 2 2 10" xfId="40678"/>
    <cellStyle name="Normal 2 3 2 3 2 2 11" xfId="47793"/>
    <cellStyle name="Normal 2 3 2 3 2 2 12" xfId="54908"/>
    <cellStyle name="Normal 2 3 2 3 2 2 2" xfId="1161"/>
    <cellStyle name="Normal 2 3 2 3 2 2 2 10" xfId="55707"/>
    <cellStyle name="Normal 2 3 2 3 2 2 2 2" xfId="3529"/>
    <cellStyle name="Normal 2 3 2 3 2 2 2 2 2" xfId="10644"/>
    <cellStyle name="Normal 2 3 2 3 2 2 2 2 2 2" xfId="19953"/>
    <cellStyle name="Normal 2 3 2 3 2 2 2 2 3" xfId="19952"/>
    <cellStyle name="Normal 2 3 2 3 2 2 2 2 4" xfId="36729"/>
    <cellStyle name="Normal 2 3 2 3 2 2 2 2 5" xfId="43844"/>
    <cellStyle name="Normal 2 3 2 3 2 2 2 2 6" xfId="50959"/>
    <cellStyle name="Normal 2 3 2 3 2 2 2 2 7" xfId="58074"/>
    <cellStyle name="Normal 2 3 2 3 2 2 2 3" xfId="5900"/>
    <cellStyle name="Normal 2 3 2 3 2 2 2 3 2" xfId="13015"/>
    <cellStyle name="Normal 2 3 2 3 2 2 2 3 2 2" xfId="19955"/>
    <cellStyle name="Normal 2 3 2 3 2 2 2 3 3" xfId="19954"/>
    <cellStyle name="Normal 2 3 2 3 2 2 2 3 4" xfId="39100"/>
    <cellStyle name="Normal 2 3 2 3 2 2 2 3 5" xfId="46215"/>
    <cellStyle name="Normal 2 3 2 3 2 2 2 3 6" xfId="53330"/>
    <cellStyle name="Normal 2 3 2 3 2 2 2 3 7" xfId="60445"/>
    <cellStyle name="Normal 2 3 2 3 2 2 2 4" xfId="8277"/>
    <cellStyle name="Normal 2 3 2 3 2 2 2 4 2" xfId="19956"/>
    <cellStyle name="Normal 2 3 2 3 2 2 2 5" xfId="15392"/>
    <cellStyle name="Normal 2 3 2 3 2 2 2 5 2" xfId="19957"/>
    <cellStyle name="Normal 2 3 2 3 2 2 2 6" xfId="19951"/>
    <cellStyle name="Normal 2 3 2 3 2 2 2 7" xfId="34361"/>
    <cellStyle name="Normal 2 3 2 3 2 2 2 8" xfId="41477"/>
    <cellStyle name="Normal 2 3 2 3 2 2 2 9" xfId="48592"/>
    <cellStyle name="Normal 2 3 2 3 2 2 3" xfId="1951"/>
    <cellStyle name="Normal 2 3 2 3 2 2 3 10" xfId="56496"/>
    <cellStyle name="Normal 2 3 2 3 2 2 3 2" xfId="4318"/>
    <cellStyle name="Normal 2 3 2 3 2 2 3 2 2" xfId="11433"/>
    <cellStyle name="Normal 2 3 2 3 2 2 3 2 2 2" xfId="19960"/>
    <cellStyle name="Normal 2 3 2 3 2 2 3 2 3" xfId="19959"/>
    <cellStyle name="Normal 2 3 2 3 2 2 3 2 4" xfId="37518"/>
    <cellStyle name="Normal 2 3 2 3 2 2 3 2 5" xfId="44633"/>
    <cellStyle name="Normal 2 3 2 3 2 2 3 2 6" xfId="51748"/>
    <cellStyle name="Normal 2 3 2 3 2 2 3 2 7" xfId="58863"/>
    <cellStyle name="Normal 2 3 2 3 2 2 3 3" xfId="6689"/>
    <cellStyle name="Normal 2 3 2 3 2 2 3 3 2" xfId="13804"/>
    <cellStyle name="Normal 2 3 2 3 2 2 3 3 2 2" xfId="19962"/>
    <cellStyle name="Normal 2 3 2 3 2 2 3 3 3" xfId="19961"/>
    <cellStyle name="Normal 2 3 2 3 2 2 3 3 4" xfId="39889"/>
    <cellStyle name="Normal 2 3 2 3 2 2 3 3 5" xfId="47004"/>
    <cellStyle name="Normal 2 3 2 3 2 2 3 3 6" xfId="54119"/>
    <cellStyle name="Normal 2 3 2 3 2 2 3 3 7" xfId="61234"/>
    <cellStyle name="Normal 2 3 2 3 2 2 3 4" xfId="9066"/>
    <cellStyle name="Normal 2 3 2 3 2 2 3 4 2" xfId="19963"/>
    <cellStyle name="Normal 2 3 2 3 2 2 3 5" xfId="16181"/>
    <cellStyle name="Normal 2 3 2 3 2 2 3 5 2" xfId="19964"/>
    <cellStyle name="Normal 2 3 2 3 2 2 3 6" xfId="19958"/>
    <cellStyle name="Normal 2 3 2 3 2 2 3 7" xfId="35150"/>
    <cellStyle name="Normal 2 3 2 3 2 2 3 8" xfId="42266"/>
    <cellStyle name="Normal 2 3 2 3 2 2 3 9" xfId="49381"/>
    <cellStyle name="Normal 2 3 2 3 2 2 4" xfId="2730"/>
    <cellStyle name="Normal 2 3 2 3 2 2 4 2" xfId="9845"/>
    <cellStyle name="Normal 2 3 2 3 2 2 4 2 2" xfId="19966"/>
    <cellStyle name="Normal 2 3 2 3 2 2 4 3" xfId="19965"/>
    <cellStyle name="Normal 2 3 2 3 2 2 4 4" xfId="35930"/>
    <cellStyle name="Normal 2 3 2 3 2 2 4 5" xfId="43045"/>
    <cellStyle name="Normal 2 3 2 3 2 2 4 6" xfId="50160"/>
    <cellStyle name="Normal 2 3 2 3 2 2 4 7" xfId="57275"/>
    <cellStyle name="Normal 2 3 2 3 2 2 5" xfId="5101"/>
    <cellStyle name="Normal 2 3 2 3 2 2 5 2" xfId="12216"/>
    <cellStyle name="Normal 2 3 2 3 2 2 5 2 2" xfId="19968"/>
    <cellStyle name="Normal 2 3 2 3 2 2 5 3" xfId="19967"/>
    <cellStyle name="Normal 2 3 2 3 2 2 5 4" xfId="38301"/>
    <cellStyle name="Normal 2 3 2 3 2 2 5 5" xfId="45416"/>
    <cellStyle name="Normal 2 3 2 3 2 2 5 6" xfId="52531"/>
    <cellStyle name="Normal 2 3 2 3 2 2 5 7" xfId="59646"/>
    <cellStyle name="Normal 2 3 2 3 2 2 6" xfId="7478"/>
    <cellStyle name="Normal 2 3 2 3 2 2 6 2" xfId="19969"/>
    <cellStyle name="Normal 2 3 2 3 2 2 7" xfId="14593"/>
    <cellStyle name="Normal 2 3 2 3 2 2 7 2" xfId="19970"/>
    <cellStyle name="Normal 2 3 2 3 2 2 8" xfId="19950"/>
    <cellStyle name="Normal 2 3 2 3 2 2 9" xfId="33562"/>
    <cellStyle name="Normal 2 3 2 3 2 3" xfId="555"/>
    <cellStyle name="Normal 2 3 2 3 2 3 10" xfId="40873"/>
    <cellStyle name="Normal 2 3 2 3 2 3 11" xfId="47988"/>
    <cellStyle name="Normal 2 3 2 3 2 3 12" xfId="55103"/>
    <cellStyle name="Normal 2 3 2 3 2 3 2" xfId="1356"/>
    <cellStyle name="Normal 2 3 2 3 2 3 2 10" xfId="55902"/>
    <cellStyle name="Normal 2 3 2 3 2 3 2 2" xfId="3724"/>
    <cellStyle name="Normal 2 3 2 3 2 3 2 2 2" xfId="10839"/>
    <cellStyle name="Normal 2 3 2 3 2 3 2 2 2 2" xfId="19974"/>
    <cellStyle name="Normal 2 3 2 3 2 3 2 2 3" xfId="19973"/>
    <cellStyle name="Normal 2 3 2 3 2 3 2 2 4" xfId="36924"/>
    <cellStyle name="Normal 2 3 2 3 2 3 2 2 5" xfId="44039"/>
    <cellStyle name="Normal 2 3 2 3 2 3 2 2 6" xfId="51154"/>
    <cellStyle name="Normal 2 3 2 3 2 3 2 2 7" xfId="58269"/>
    <cellStyle name="Normal 2 3 2 3 2 3 2 3" xfId="6095"/>
    <cellStyle name="Normal 2 3 2 3 2 3 2 3 2" xfId="13210"/>
    <cellStyle name="Normal 2 3 2 3 2 3 2 3 2 2" xfId="19976"/>
    <cellStyle name="Normal 2 3 2 3 2 3 2 3 3" xfId="19975"/>
    <cellStyle name="Normal 2 3 2 3 2 3 2 3 4" xfId="39295"/>
    <cellStyle name="Normal 2 3 2 3 2 3 2 3 5" xfId="46410"/>
    <cellStyle name="Normal 2 3 2 3 2 3 2 3 6" xfId="53525"/>
    <cellStyle name="Normal 2 3 2 3 2 3 2 3 7" xfId="60640"/>
    <cellStyle name="Normal 2 3 2 3 2 3 2 4" xfId="8472"/>
    <cellStyle name="Normal 2 3 2 3 2 3 2 4 2" xfId="19977"/>
    <cellStyle name="Normal 2 3 2 3 2 3 2 5" xfId="15587"/>
    <cellStyle name="Normal 2 3 2 3 2 3 2 5 2" xfId="19978"/>
    <cellStyle name="Normal 2 3 2 3 2 3 2 6" xfId="19972"/>
    <cellStyle name="Normal 2 3 2 3 2 3 2 7" xfId="34556"/>
    <cellStyle name="Normal 2 3 2 3 2 3 2 8" xfId="41672"/>
    <cellStyle name="Normal 2 3 2 3 2 3 2 9" xfId="48787"/>
    <cellStyle name="Normal 2 3 2 3 2 3 3" xfId="2146"/>
    <cellStyle name="Normal 2 3 2 3 2 3 3 10" xfId="56691"/>
    <cellStyle name="Normal 2 3 2 3 2 3 3 2" xfId="4513"/>
    <cellStyle name="Normal 2 3 2 3 2 3 3 2 2" xfId="11628"/>
    <cellStyle name="Normal 2 3 2 3 2 3 3 2 2 2" xfId="19981"/>
    <cellStyle name="Normal 2 3 2 3 2 3 3 2 3" xfId="19980"/>
    <cellStyle name="Normal 2 3 2 3 2 3 3 2 4" xfId="37713"/>
    <cellStyle name="Normal 2 3 2 3 2 3 3 2 5" xfId="44828"/>
    <cellStyle name="Normal 2 3 2 3 2 3 3 2 6" xfId="51943"/>
    <cellStyle name="Normal 2 3 2 3 2 3 3 2 7" xfId="59058"/>
    <cellStyle name="Normal 2 3 2 3 2 3 3 3" xfId="6884"/>
    <cellStyle name="Normal 2 3 2 3 2 3 3 3 2" xfId="13999"/>
    <cellStyle name="Normal 2 3 2 3 2 3 3 3 2 2" xfId="19983"/>
    <cellStyle name="Normal 2 3 2 3 2 3 3 3 3" xfId="19982"/>
    <cellStyle name="Normal 2 3 2 3 2 3 3 3 4" xfId="40084"/>
    <cellStyle name="Normal 2 3 2 3 2 3 3 3 5" xfId="47199"/>
    <cellStyle name="Normal 2 3 2 3 2 3 3 3 6" xfId="54314"/>
    <cellStyle name="Normal 2 3 2 3 2 3 3 3 7" xfId="61429"/>
    <cellStyle name="Normal 2 3 2 3 2 3 3 4" xfId="9261"/>
    <cellStyle name="Normal 2 3 2 3 2 3 3 4 2" xfId="19984"/>
    <cellStyle name="Normal 2 3 2 3 2 3 3 5" xfId="16376"/>
    <cellStyle name="Normal 2 3 2 3 2 3 3 5 2" xfId="19985"/>
    <cellStyle name="Normal 2 3 2 3 2 3 3 6" xfId="19979"/>
    <cellStyle name="Normal 2 3 2 3 2 3 3 7" xfId="35345"/>
    <cellStyle name="Normal 2 3 2 3 2 3 3 8" xfId="42461"/>
    <cellStyle name="Normal 2 3 2 3 2 3 3 9" xfId="49576"/>
    <cellStyle name="Normal 2 3 2 3 2 3 4" xfId="2925"/>
    <cellStyle name="Normal 2 3 2 3 2 3 4 2" xfId="10040"/>
    <cellStyle name="Normal 2 3 2 3 2 3 4 2 2" xfId="19987"/>
    <cellStyle name="Normal 2 3 2 3 2 3 4 3" xfId="19986"/>
    <cellStyle name="Normal 2 3 2 3 2 3 4 4" xfId="36125"/>
    <cellStyle name="Normal 2 3 2 3 2 3 4 5" xfId="43240"/>
    <cellStyle name="Normal 2 3 2 3 2 3 4 6" xfId="50355"/>
    <cellStyle name="Normal 2 3 2 3 2 3 4 7" xfId="57470"/>
    <cellStyle name="Normal 2 3 2 3 2 3 5" xfId="5296"/>
    <cellStyle name="Normal 2 3 2 3 2 3 5 2" xfId="12411"/>
    <cellStyle name="Normal 2 3 2 3 2 3 5 2 2" xfId="19989"/>
    <cellStyle name="Normal 2 3 2 3 2 3 5 3" xfId="19988"/>
    <cellStyle name="Normal 2 3 2 3 2 3 5 4" xfId="38496"/>
    <cellStyle name="Normal 2 3 2 3 2 3 5 5" xfId="45611"/>
    <cellStyle name="Normal 2 3 2 3 2 3 5 6" xfId="52726"/>
    <cellStyle name="Normal 2 3 2 3 2 3 5 7" xfId="59841"/>
    <cellStyle name="Normal 2 3 2 3 2 3 6" xfId="7673"/>
    <cellStyle name="Normal 2 3 2 3 2 3 6 2" xfId="19990"/>
    <cellStyle name="Normal 2 3 2 3 2 3 7" xfId="14788"/>
    <cellStyle name="Normal 2 3 2 3 2 3 7 2" xfId="19991"/>
    <cellStyle name="Normal 2 3 2 3 2 3 8" xfId="19971"/>
    <cellStyle name="Normal 2 3 2 3 2 3 9" xfId="33757"/>
    <cellStyle name="Normal 2 3 2 3 2 4" xfId="640"/>
    <cellStyle name="Normal 2 3 2 3 2 4 10" xfId="40958"/>
    <cellStyle name="Normal 2 3 2 3 2 4 11" xfId="48073"/>
    <cellStyle name="Normal 2 3 2 3 2 4 12" xfId="55188"/>
    <cellStyle name="Normal 2 3 2 3 2 4 2" xfId="1441"/>
    <cellStyle name="Normal 2 3 2 3 2 4 2 10" xfId="55987"/>
    <cellStyle name="Normal 2 3 2 3 2 4 2 2" xfId="3809"/>
    <cellStyle name="Normal 2 3 2 3 2 4 2 2 2" xfId="10924"/>
    <cellStyle name="Normal 2 3 2 3 2 4 2 2 2 2" xfId="19995"/>
    <cellStyle name="Normal 2 3 2 3 2 4 2 2 3" xfId="19994"/>
    <cellStyle name="Normal 2 3 2 3 2 4 2 2 4" xfId="37009"/>
    <cellStyle name="Normal 2 3 2 3 2 4 2 2 5" xfId="44124"/>
    <cellStyle name="Normal 2 3 2 3 2 4 2 2 6" xfId="51239"/>
    <cellStyle name="Normal 2 3 2 3 2 4 2 2 7" xfId="58354"/>
    <cellStyle name="Normal 2 3 2 3 2 4 2 3" xfId="6180"/>
    <cellStyle name="Normal 2 3 2 3 2 4 2 3 2" xfId="13295"/>
    <cellStyle name="Normal 2 3 2 3 2 4 2 3 2 2" xfId="19997"/>
    <cellStyle name="Normal 2 3 2 3 2 4 2 3 3" xfId="19996"/>
    <cellStyle name="Normal 2 3 2 3 2 4 2 3 4" xfId="39380"/>
    <cellStyle name="Normal 2 3 2 3 2 4 2 3 5" xfId="46495"/>
    <cellStyle name="Normal 2 3 2 3 2 4 2 3 6" xfId="53610"/>
    <cellStyle name="Normal 2 3 2 3 2 4 2 3 7" xfId="60725"/>
    <cellStyle name="Normal 2 3 2 3 2 4 2 4" xfId="8557"/>
    <cellStyle name="Normal 2 3 2 3 2 4 2 4 2" xfId="19998"/>
    <cellStyle name="Normal 2 3 2 3 2 4 2 5" xfId="15672"/>
    <cellStyle name="Normal 2 3 2 3 2 4 2 5 2" xfId="19999"/>
    <cellStyle name="Normal 2 3 2 3 2 4 2 6" xfId="19993"/>
    <cellStyle name="Normal 2 3 2 3 2 4 2 7" xfId="34641"/>
    <cellStyle name="Normal 2 3 2 3 2 4 2 8" xfId="41757"/>
    <cellStyle name="Normal 2 3 2 3 2 4 2 9" xfId="48872"/>
    <cellStyle name="Normal 2 3 2 3 2 4 3" xfId="2231"/>
    <cellStyle name="Normal 2 3 2 3 2 4 3 10" xfId="56776"/>
    <cellStyle name="Normal 2 3 2 3 2 4 3 2" xfId="4598"/>
    <cellStyle name="Normal 2 3 2 3 2 4 3 2 2" xfId="11713"/>
    <cellStyle name="Normal 2 3 2 3 2 4 3 2 2 2" xfId="20002"/>
    <cellStyle name="Normal 2 3 2 3 2 4 3 2 3" xfId="20001"/>
    <cellStyle name="Normal 2 3 2 3 2 4 3 2 4" xfId="37798"/>
    <cellStyle name="Normal 2 3 2 3 2 4 3 2 5" xfId="44913"/>
    <cellStyle name="Normal 2 3 2 3 2 4 3 2 6" xfId="52028"/>
    <cellStyle name="Normal 2 3 2 3 2 4 3 2 7" xfId="59143"/>
    <cellStyle name="Normal 2 3 2 3 2 4 3 3" xfId="6969"/>
    <cellStyle name="Normal 2 3 2 3 2 4 3 3 2" xfId="14084"/>
    <cellStyle name="Normal 2 3 2 3 2 4 3 3 2 2" xfId="20004"/>
    <cellStyle name="Normal 2 3 2 3 2 4 3 3 3" xfId="20003"/>
    <cellStyle name="Normal 2 3 2 3 2 4 3 3 4" xfId="40169"/>
    <cellStyle name="Normal 2 3 2 3 2 4 3 3 5" xfId="47284"/>
    <cellStyle name="Normal 2 3 2 3 2 4 3 3 6" xfId="54399"/>
    <cellStyle name="Normal 2 3 2 3 2 4 3 3 7" xfId="61514"/>
    <cellStyle name="Normal 2 3 2 3 2 4 3 4" xfId="9346"/>
    <cellStyle name="Normal 2 3 2 3 2 4 3 4 2" xfId="20005"/>
    <cellStyle name="Normal 2 3 2 3 2 4 3 5" xfId="16461"/>
    <cellStyle name="Normal 2 3 2 3 2 4 3 5 2" xfId="20006"/>
    <cellStyle name="Normal 2 3 2 3 2 4 3 6" xfId="20000"/>
    <cellStyle name="Normal 2 3 2 3 2 4 3 7" xfId="35430"/>
    <cellStyle name="Normal 2 3 2 3 2 4 3 8" xfId="42546"/>
    <cellStyle name="Normal 2 3 2 3 2 4 3 9" xfId="49661"/>
    <cellStyle name="Normal 2 3 2 3 2 4 4" xfId="3010"/>
    <cellStyle name="Normal 2 3 2 3 2 4 4 2" xfId="10125"/>
    <cellStyle name="Normal 2 3 2 3 2 4 4 2 2" xfId="20008"/>
    <cellStyle name="Normal 2 3 2 3 2 4 4 3" xfId="20007"/>
    <cellStyle name="Normal 2 3 2 3 2 4 4 4" xfId="36210"/>
    <cellStyle name="Normal 2 3 2 3 2 4 4 5" xfId="43325"/>
    <cellStyle name="Normal 2 3 2 3 2 4 4 6" xfId="50440"/>
    <cellStyle name="Normal 2 3 2 3 2 4 4 7" xfId="57555"/>
    <cellStyle name="Normal 2 3 2 3 2 4 5" xfId="5381"/>
    <cellStyle name="Normal 2 3 2 3 2 4 5 2" xfId="12496"/>
    <cellStyle name="Normal 2 3 2 3 2 4 5 2 2" xfId="20010"/>
    <cellStyle name="Normal 2 3 2 3 2 4 5 3" xfId="20009"/>
    <cellStyle name="Normal 2 3 2 3 2 4 5 4" xfId="38581"/>
    <cellStyle name="Normal 2 3 2 3 2 4 5 5" xfId="45696"/>
    <cellStyle name="Normal 2 3 2 3 2 4 5 6" xfId="52811"/>
    <cellStyle name="Normal 2 3 2 3 2 4 5 7" xfId="59926"/>
    <cellStyle name="Normal 2 3 2 3 2 4 6" xfId="7758"/>
    <cellStyle name="Normal 2 3 2 3 2 4 6 2" xfId="20011"/>
    <cellStyle name="Normal 2 3 2 3 2 4 7" xfId="14873"/>
    <cellStyle name="Normal 2 3 2 3 2 4 7 2" xfId="20012"/>
    <cellStyle name="Normal 2 3 2 3 2 4 8" xfId="19992"/>
    <cellStyle name="Normal 2 3 2 3 2 4 9" xfId="33842"/>
    <cellStyle name="Normal 2 3 2 3 2 5" xfId="966"/>
    <cellStyle name="Normal 2 3 2 3 2 5 10" xfId="55512"/>
    <cellStyle name="Normal 2 3 2 3 2 5 2" xfId="3334"/>
    <cellStyle name="Normal 2 3 2 3 2 5 2 2" xfId="10449"/>
    <cellStyle name="Normal 2 3 2 3 2 5 2 2 2" xfId="20015"/>
    <cellStyle name="Normal 2 3 2 3 2 5 2 3" xfId="20014"/>
    <cellStyle name="Normal 2 3 2 3 2 5 2 4" xfId="36534"/>
    <cellStyle name="Normal 2 3 2 3 2 5 2 5" xfId="43649"/>
    <cellStyle name="Normal 2 3 2 3 2 5 2 6" xfId="50764"/>
    <cellStyle name="Normal 2 3 2 3 2 5 2 7" xfId="57879"/>
    <cellStyle name="Normal 2 3 2 3 2 5 3" xfId="5705"/>
    <cellStyle name="Normal 2 3 2 3 2 5 3 2" xfId="12820"/>
    <cellStyle name="Normal 2 3 2 3 2 5 3 2 2" xfId="20017"/>
    <cellStyle name="Normal 2 3 2 3 2 5 3 3" xfId="20016"/>
    <cellStyle name="Normal 2 3 2 3 2 5 3 4" xfId="38905"/>
    <cellStyle name="Normal 2 3 2 3 2 5 3 5" xfId="46020"/>
    <cellStyle name="Normal 2 3 2 3 2 5 3 6" xfId="53135"/>
    <cellStyle name="Normal 2 3 2 3 2 5 3 7" xfId="60250"/>
    <cellStyle name="Normal 2 3 2 3 2 5 4" xfId="8082"/>
    <cellStyle name="Normal 2 3 2 3 2 5 4 2" xfId="20018"/>
    <cellStyle name="Normal 2 3 2 3 2 5 5" xfId="15197"/>
    <cellStyle name="Normal 2 3 2 3 2 5 5 2" xfId="20019"/>
    <cellStyle name="Normal 2 3 2 3 2 5 6" xfId="20013"/>
    <cellStyle name="Normal 2 3 2 3 2 5 7" xfId="34166"/>
    <cellStyle name="Normal 2 3 2 3 2 5 8" xfId="41282"/>
    <cellStyle name="Normal 2 3 2 3 2 5 9" xfId="48397"/>
    <cellStyle name="Normal 2 3 2 3 2 6" xfId="1756"/>
    <cellStyle name="Normal 2 3 2 3 2 6 10" xfId="56301"/>
    <cellStyle name="Normal 2 3 2 3 2 6 2" xfId="4123"/>
    <cellStyle name="Normal 2 3 2 3 2 6 2 2" xfId="11238"/>
    <cellStyle name="Normal 2 3 2 3 2 6 2 2 2" xfId="20022"/>
    <cellStyle name="Normal 2 3 2 3 2 6 2 3" xfId="20021"/>
    <cellStyle name="Normal 2 3 2 3 2 6 2 4" xfId="37323"/>
    <cellStyle name="Normal 2 3 2 3 2 6 2 5" xfId="44438"/>
    <cellStyle name="Normal 2 3 2 3 2 6 2 6" xfId="51553"/>
    <cellStyle name="Normal 2 3 2 3 2 6 2 7" xfId="58668"/>
    <cellStyle name="Normal 2 3 2 3 2 6 3" xfId="6494"/>
    <cellStyle name="Normal 2 3 2 3 2 6 3 2" xfId="13609"/>
    <cellStyle name="Normal 2 3 2 3 2 6 3 2 2" xfId="20024"/>
    <cellStyle name="Normal 2 3 2 3 2 6 3 3" xfId="20023"/>
    <cellStyle name="Normal 2 3 2 3 2 6 3 4" xfId="39694"/>
    <cellStyle name="Normal 2 3 2 3 2 6 3 5" xfId="46809"/>
    <cellStyle name="Normal 2 3 2 3 2 6 3 6" xfId="53924"/>
    <cellStyle name="Normal 2 3 2 3 2 6 3 7" xfId="61039"/>
    <cellStyle name="Normal 2 3 2 3 2 6 4" xfId="8871"/>
    <cellStyle name="Normal 2 3 2 3 2 6 4 2" xfId="20025"/>
    <cellStyle name="Normal 2 3 2 3 2 6 5" xfId="15986"/>
    <cellStyle name="Normal 2 3 2 3 2 6 5 2" xfId="20026"/>
    <cellStyle name="Normal 2 3 2 3 2 6 6" xfId="20020"/>
    <cellStyle name="Normal 2 3 2 3 2 6 7" xfId="34955"/>
    <cellStyle name="Normal 2 3 2 3 2 6 8" xfId="42071"/>
    <cellStyle name="Normal 2 3 2 3 2 6 9" xfId="49186"/>
    <cellStyle name="Normal 2 3 2 3 2 7" xfId="2535"/>
    <cellStyle name="Normal 2 3 2 3 2 7 2" xfId="9650"/>
    <cellStyle name="Normal 2 3 2 3 2 7 2 2" xfId="20028"/>
    <cellStyle name="Normal 2 3 2 3 2 7 3" xfId="20027"/>
    <cellStyle name="Normal 2 3 2 3 2 7 4" xfId="35735"/>
    <cellStyle name="Normal 2 3 2 3 2 7 5" xfId="42850"/>
    <cellStyle name="Normal 2 3 2 3 2 7 6" xfId="49965"/>
    <cellStyle name="Normal 2 3 2 3 2 7 7" xfId="57080"/>
    <cellStyle name="Normal 2 3 2 3 2 8" xfId="4906"/>
    <cellStyle name="Normal 2 3 2 3 2 8 2" xfId="12021"/>
    <cellStyle name="Normal 2 3 2 3 2 8 2 2" xfId="20030"/>
    <cellStyle name="Normal 2 3 2 3 2 8 3" xfId="20029"/>
    <cellStyle name="Normal 2 3 2 3 2 8 4" xfId="38106"/>
    <cellStyle name="Normal 2 3 2 3 2 8 5" xfId="45221"/>
    <cellStyle name="Normal 2 3 2 3 2 8 6" xfId="52336"/>
    <cellStyle name="Normal 2 3 2 3 2 8 7" xfId="59451"/>
    <cellStyle name="Normal 2 3 2 3 2 9" xfId="7283"/>
    <cellStyle name="Normal 2 3 2 3 2 9 2" xfId="20031"/>
    <cellStyle name="Normal 2 3 2 3 3" xfId="269"/>
    <cellStyle name="Normal 2 3 2 3 3 10" xfId="40587"/>
    <cellStyle name="Normal 2 3 2 3 3 11" xfId="47702"/>
    <cellStyle name="Normal 2 3 2 3 3 12" xfId="54817"/>
    <cellStyle name="Normal 2 3 2 3 3 2" xfId="1070"/>
    <cellStyle name="Normal 2 3 2 3 3 2 10" xfId="55616"/>
    <cellStyle name="Normal 2 3 2 3 3 2 2" xfId="3438"/>
    <cellStyle name="Normal 2 3 2 3 3 2 2 2" xfId="10553"/>
    <cellStyle name="Normal 2 3 2 3 3 2 2 2 2" xfId="20035"/>
    <cellStyle name="Normal 2 3 2 3 3 2 2 3" xfId="20034"/>
    <cellStyle name="Normal 2 3 2 3 3 2 2 4" xfId="36638"/>
    <cellStyle name="Normal 2 3 2 3 3 2 2 5" xfId="43753"/>
    <cellStyle name="Normal 2 3 2 3 3 2 2 6" xfId="50868"/>
    <cellStyle name="Normal 2 3 2 3 3 2 2 7" xfId="57983"/>
    <cellStyle name="Normal 2 3 2 3 3 2 3" xfId="5809"/>
    <cellStyle name="Normal 2 3 2 3 3 2 3 2" xfId="12924"/>
    <cellStyle name="Normal 2 3 2 3 3 2 3 2 2" xfId="20037"/>
    <cellStyle name="Normal 2 3 2 3 3 2 3 3" xfId="20036"/>
    <cellStyle name="Normal 2 3 2 3 3 2 3 4" xfId="39009"/>
    <cellStyle name="Normal 2 3 2 3 3 2 3 5" xfId="46124"/>
    <cellStyle name="Normal 2 3 2 3 3 2 3 6" xfId="53239"/>
    <cellStyle name="Normal 2 3 2 3 3 2 3 7" xfId="60354"/>
    <cellStyle name="Normal 2 3 2 3 3 2 4" xfId="8186"/>
    <cellStyle name="Normal 2 3 2 3 3 2 4 2" xfId="20038"/>
    <cellStyle name="Normal 2 3 2 3 3 2 5" xfId="15301"/>
    <cellStyle name="Normal 2 3 2 3 3 2 5 2" xfId="20039"/>
    <cellStyle name="Normal 2 3 2 3 3 2 6" xfId="20033"/>
    <cellStyle name="Normal 2 3 2 3 3 2 7" xfId="34270"/>
    <cellStyle name="Normal 2 3 2 3 3 2 8" xfId="41386"/>
    <cellStyle name="Normal 2 3 2 3 3 2 9" xfId="48501"/>
    <cellStyle name="Normal 2 3 2 3 3 3" xfId="1860"/>
    <cellStyle name="Normal 2 3 2 3 3 3 10" xfId="56405"/>
    <cellStyle name="Normal 2 3 2 3 3 3 2" xfId="4227"/>
    <cellStyle name="Normal 2 3 2 3 3 3 2 2" xfId="11342"/>
    <cellStyle name="Normal 2 3 2 3 3 3 2 2 2" xfId="20042"/>
    <cellStyle name="Normal 2 3 2 3 3 3 2 3" xfId="20041"/>
    <cellStyle name="Normal 2 3 2 3 3 3 2 4" xfId="37427"/>
    <cellStyle name="Normal 2 3 2 3 3 3 2 5" xfId="44542"/>
    <cellStyle name="Normal 2 3 2 3 3 3 2 6" xfId="51657"/>
    <cellStyle name="Normal 2 3 2 3 3 3 2 7" xfId="58772"/>
    <cellStyle name="Normal 2 3 2 3 3 3 3" xfId="6598"/>
    <cellStyle name="Normal 2 3 2 3 3 3 3 2" xfId="13713"/>
    <cellStyle name="Normal 2 3 2 3 3 3 3 2 2" xfId="20044"/>
    <cellStyle name="Normal 2 3 2 3 3 3 3 3" xfId="20043"/>
    <cellStyle name="Normal 2 3 2 3 3 3 3 4" xfId="39798"/>
    <cellStyle name="Normal 2 3 2 3 3 3 3 5" xfId="46913"/>
    <cellStyle name="Normal 2 3 2 3 3 3 3 6" xfId="54028"/>
    <cellStyle name="Normal 2 3 2 3 3 3 3 7" xfId="61143"/>
    <cellStyle name="Normal 2 3 2 3 3 3 4" xfId="8975"/>
    <cellStyle name="Normal 2 3 2 3 3 3 4 2" xfId="20045"/>
    <cellStyle name="Normal 2 3 2 3 3 3 5" xfId="16090"/>
    <cellStyle name="Normal 2 3 2 3 3 3 5 2" xfId="20046"/>
    <cellStyle name="Normal 2 3 2 3 3 3 6" xfId="20040"/>
    <cellStyle name="Normal 2 3 2 3 3 3 7" xfId="35059"/>
    <cellStyle name="Normal 2 3 2 3 3 3 8" xfId="42175"/>
    <cellStyle name="Normal 2 3 2 3 3 3 9" xfId="49290"/>
    <cellStyle name="Normal 2 3 2 3 3 4" xfId="2639"/>
    <cellStyle name="Normal 2 3 2 3 3 4 2" xfId="9754"/>
    <cellStyle name="Normal 2 3 2 3 3 4 2 2" xfId="20048"/>
    <cellStyle name="Normal 2 3 2 3 3 4 3" xfId="20047"/>
    <cellStyle name="Normal 2 3 2 3 3 4 4" xfId="35839"/>
    <cellStyle name="Normal 2 3 2 3 3 4 5" xfId="42954"/>
    <cellStyle name="Normal 2 3 2 3 3 4 6" xfId="50069"/>
    <cellStyle name="Normal 2 3 2 3 3 4 7" xfId="57184"/>
    <cellStyle name="Normal 2 3 2 3 3 5" xfId="5010"/>
    <cellStyle name="Normal 2 3 2 3 3 5 2" xfId="12125"/>
    <cellStyle name="Normal 2 3 2 3 3 5 2 2" xfId="20050"/>
    <cellStyle name="Normal 2 3 2 3 3 5 3" xfId="20049"/>
    <cellStyle name="Normal 2 3 2 3 3 5 4" xfId="38210"/>
    <cellStyle name="Normal 2 3 2 3 3 5 5" xfId="45325"/>
    <cellStyle name="Normal 2 3 2 3 3 5 6" xfId="52440"/>
    <cellStyle name="Normal 2 3 2 3 3 5 7" xfId="59555"/>
    <cellStyle name="Normal 2 3 2 3 3 6" xfId="7387"/>
    <cellStyle name="Normal 2 3 2 3 3 6 2" xfId="20051"/>
    <cellStyle name="Normal 2 3 2 3 3 7" xfId="14502"/>
    <cellStyle name="Normal 2 3 2 3 3 7 2" xfId="20052"/>
    <cellStyle name="Normal 2 3 2 3 3 8" xfId="20032"/>
    <cellStyle name="Normal 2 3 2 3 3 9" xfId="33471"/>
    <cellStyle name="Normal 2 3 2 3 4" xfId="464"/>
    <cellStyle name="Normal 2 3 2 3 4 10" xfId="40782"/>
    <cellStyle name="Normal 2 3 2 3 4 11" xfId="47897"/>
    <cellStyle name="Normal 2 3 2 3 4 12" xfId="55012"/>
    <cellStyle name="Normal 2 3 2 3 4 2" xfId="1265"/>
    <cellStyle name="Normal 2 3 2 3 4 2 10" xfId="55811"/>
    <cellStyle name="Normal 2 3 2 3 4 2 2" xfId="3633"/>
    <cellStyle name="Normal 2 3 2 3 4 2 2 2" xfId="10748"/>
    <cellStyle name="Normal 2 3 2 3 4 2 2 2 2" xfId="20056"/>
    <cellStyle name="Normal 2 3 2 3 4 2 2 3" xfId="20055"/>
    <cellStyle name="Normal 2 3 2 3 4 2 2 4" xfId="36833"/>
    <cellStyle name="Normal 2 3 2 3 4 2 2 5" xfId="43948"/>
    <cellStyle name="Normal 2 3 2 3 4 2 2 6" xfId="51063"/>
    <cellStyle name="Normal 2 3 2 3 4 2 2 7" xfId="58178"/>
    <cellStyle name="Normal 2 3 2 3 4 2 3" xfId="6004"/>
    <cellStyle name="Normal 2 3 2 3 4 2 3 2" xfId="13119"/>
    <cellStyle name="Normal 2 3 2 3 4 2 3 2 2" xfId="20058"/>
    <cellStyle name="Normal 2 3 2 3 4 2 3 3" xfId="20057"/>
    <cellStyle name="Normal 2 3 2 3 4 2 3 4" xfId="39204"/>
    <cellStyle name="Normal 2 3 2 3 4 2 3 5" xfId="46319"/>
    <cellStyle name="Normal 2 3 2 3 4 2 3 6" xfId="53434"/>
    <cellStyle name="Normal 2 3 2 3 4 2 3 7" xfId="60549"/>
    <cellStyle name="Normal 2 3 2 3 4 2 4" xfId="8381"/>
    <cellStyle name="Normal 2 3 2 3 4 2 4 2" xfId="20059"/>
    <cellStyle name="Normal 2 3 2 3 4 2 5" xfId="15496"/>
    <cellStyle name="Normal 2 3 2 3 4 2 5 2" xfId="20060"/>
    <cellStyle name="Normal 2 3 2 3 4 2 6" xfId="20054"/>
    <cellStyle name="Normal 2 3 2 3 4 2 7" xfId="34465"/>
    <cellStyle name="Normal 2 3 2 3 4 2 8" xfId="41581"/>
    <cellStyle name="Normal 2 3 2 3 4 2 9" xfId="48696"/>
    <cellStyle name="Normal 2 3 2 3 4 3" xfId="2055"/>
    <cellStyle name="Normal 2 3 2 3 4 3 10" xfId="56600"/>
    <cellStyle name="Normal 2 3 2 3 4 3 2" xfId="4422"/>
    <cellStyle name="Normal 2 3 2 3 4 3 2 2" xfId="11537"/>
    <cellStyle name="Normal 2 3 2 3 4 3 2 2 2" xfId="20063"/>
    <cellStyle name="Normal 2 3 2 3 4 3 2 3" xfId="20062"/>
    <cellStyle name="Normal 2 3 2 3 4 3 2 4" xfId="37622"/>
    <cellStyle name="Normal 2 3 2 3 4 3 2 5" xfId="44737"/>
    <cellStyle name="Normal 2 3 2 3 4 3 2 6" xfId="51852"/>
    <cellStyle name="Normal 2 3 2 3 4 3 2 7" xfId="58967"/>
    <cellStyle name="Normal 2 3 2 3 4 3 3" xfId="6793"/>
    <cellStyle name="Normal 2 3 2 3 4 3 3 2" xfId="13908"/>
    <cellStyle name="Normal 2 3 2 3 4 3 3 2 2" xfId="20065"/>
    <cellStyle name="Normal 2 3 2 3 4 3 3 3" xfId="20064"/>
    <cellStyle name="Normal 2 3 2 3 4 3 3 4" xfId="39993"/>
    <cellStyle name="Normal 2 3 2 3 4 3 3 5" xfId="47108"/>
    <cellStyle name="Normal 2 3 2 3 4 3 3 6" xfId="54223"/>
    <cellStyle name="Normal 2 3 2 3 4 3 3 7" xfId="61338"/>
    <cellStyle name="Normal 2 3 2 3 4 3 4" xfId="9170"/>
    <cellStyle name="Normal 2 3 2 3 4 3 4 2" xfId="20066"/>
    <cellStyle name="Normal 2 3 2 3 4 3 5" xfId="16285"/>
    <cellStyle name="Normal 2 3 2 3 4 3 5 2" xfId="20067"/>
    <cellStyle name="Normal 2 3 2 3 4 3 6" xfId="20061"/>
    <cellStyle name="Normal 2 3 2 3 4 3 7" xfId="35254"/>
    <cellStyle name="Normal 2 3 2 3 4 3 8" xfId="42370"/>
    <cellStyle name="Normal 2 3 2 3 4 3 9" xfId="49485"/>
    <cellStyle name="Normal 2 3 2 3 4 4" xfId="2834"/>
    <cellStyle name="Normal 2 3 2 3 4 4 2" xfId="9949"/>
    <cellStyle name="Normal 2 3 2 3 4 4 2 2" xfId="20069"/>
    <cellStyle name="Normal 2 3 2 3 4 4 3" xfId="20068"/>
    <cellStyle name="Normal 2 3 2 3 4 4 4" xfId="36034"/>
    <cellStyle name="Normal 2 3 2 3 4 4 5" xfId="43149"/>
    <cellStyle name="Normal 2 3 2 3 4 4 6" xfId="50264"/>
    <cellStyle name="Normal 2 3 2 3 4 4 7" xfId="57379"/>
    <cellStyle name="Normal 2 3 2 3 4 5" xfId="5205"/>
    <cellStyle name="Normal 2 3 2 3 4 5 2" xfId="12320"/>
    <cellStyle name="Normal 2 3 2 3 4 5 2 2" xfId="20071"/>
    <cellStyle name="Normal 2 3 2 3 4 5 3" xfId="20070"/>
    <cellStyle name="Normal 2 3 2 3 4 5 4" xfId="38405"/>
    <cellStyle name="Normal 2 3 2 3 4 5 5" xfId="45520"/>
    <cellStyle name="Normal 2 3 2 3 4 5 6" xfId="52635"/>
    <cellStyle name="Normal 2 3 2 3 4 5 7" xfId="59750"/>
    <cellStyle name="Normal 2 3 2 3 4 6" xfId="7582"/>
    <cellStyle name="Normal 2 3 2 3 4 6 2" xfId="20072"/>
    <cellStyle name="Normal 2 3 2 3 4 7" xfId="14697"/>
    <cellStyle name="Normal 2 3 2 3 4 7 2" xfId="20073"/>
    <cellStyle name="Normal 2 3 2 3 4 8" xfId="20053"/>
    <cellStyle name="Normal 2 3 2 3 4 9" xfId="33666"/>
    <cellStyle name="Normal 2 3 2 3 5" xfId="639"/>
    <cellStyle name="Normal 2 3 2 3 5 10" xfId="40957"/>
    <cellStyle name="Normal 2 3 2 3 5 11" xfId="48072"/>
    <cellStyle name="Normal 2 3 2 3 5 12" xfId="55187"/>
    <cellStyle name="Normal 2 3 2 3 5 2" xfId="1440"/>
    <cellStyle name="Normal 2 3 2 3 5 2 10" xfId="55986"/>
    <cellStyle name="Normal 2 3 2 3 5 2 2" xfId="3808"/>
    <cellStyle name="Normal 2 3 2 3 5 2 2 2" xfId="10923"/>
    <cellStyle name="Normal 2 3 2 3 5 2 2 2 2" xfId="20077"/>
    <cellStyle name="Normal 2 3 2 3 5 2 2 3" xfId="20076"/>
    <cellStyle name="Normal 2 3 2 3 5 2 2 4" xfId="37008"/>
    <cellStyle name="Normal 2 3 2 3 5 2 2 5" xfId="44123"/>
    <cellStyle name="Normal 2 3 2 3 5 2 2 6" xfId="51238"/>
    <cellStyle name="Normal 2 3 2 3 5 2 2 7" xfId="58353"/>
    <cellStyle name="Normal 2 3 2 3 5 2 3" xfId="6179"/>
    <cellStyle name="Normal 2 3 2 3 5 2 3 2" xfId="13294"/>
    <cellStyle name="Normal 2 3 2 3 5 2 3 2 2" xfId="20079"/>
    <cellStyle name="Normal 2 3 2 3 5 2 3 3" xfId="20078"/>
    <cellStyle name="Normal 2 3 2 3 5 2 3 4" xfId="39379"/>
    <cellStyle name="Normal 2 3 2 3 5 2 3 5" xfId="46494"/>
    <cellStyle name="Normal 2 3 2 3 5 2 3 6" xfId="53609"/>
    <cellStyle name="Normal 2 3 2 3 5 2 3 7" xfId="60724"/>
    <cellStyle name="Normal 2 3 2 3 5 2 4" xfId="8556"/>
    <cellStyle name="Normal 2 3 2 3 5 2 4 2" xfId="20080"/>
    <cellStyle name="Normal 2 3 2 3 5 2 5" xfId="15671"/>
    <cellStyle name="Normal 2 3 2 3 5 2 5 2" xfId="20081"/>
    <cellStyle name="Normal 2 3 2 3 5 2 6" xfId="20075"/>
    <cellStyle name="Normal 2 3 2 3 5 2 7" xfId="34640"/>
    <cellStyle name="Normal 2 3 2 3 5 2 8" xfId="41756"/>
    <cellStyle name="Normal 2 3 2 3 5 2 9" xfId="48871"/>
    <cellStyle name="Normal 2 3 2 3 5 3" xfId="2230"/>
    <cellStyle name="Normal 2 3 2 3 5 3 10" xfId="56775"/>
    <cellStyle name="Normal 2 3 2 3 5 3 2" xfId="4597"/>
    <cellStyle name="Normal 2 3 2 3 5 3 2 2" xfId="11712"/>
    <cellStyle name="Normal 2 3 2 3 5 3 2 2 2" xfId="20084"/>
    <cellStyle name="Normal 2 3 2 3 5 3 2 3" xfId="20083"/>
    <cellStyle name="Normal 2 3 2 3 5 3 2 4" xfId="37797"/>
    <cellStyle name="Normal 2 3 2 3 5 3 2 5" xfId="44912"/>
    <cellStyle name="Normal 2 3 2 3 5 3 2 6" xfId="52027"/>
    <cellStyle name="Normal 2 3 2 3 5 3 2 7" xfId="59142"/>
    <cellStyle name="Normal 2 3 2 3 5 3 3" xfId="6968"/>
    <cellStyle name="Normal 2 3 2 3 5 3 3 2" xfId="14083"/>
    <cellStyle name="Normal 2 3 2 3 5 3 3 2 2" xfId="20086"/>
    <cellStyle name="Normal 2 3 2 3 5 3 3 3" xfId="20085"/>
    <cellStyle name="Normal 2 3 2 3 5 3 3 4" xfId="40168"/>
    <cellStyle name="Normal 2 3 2 3 5 3 3 5" xfId="47283"/>
    <cellStyle name="Normal 2 3 2 3 5 3 3 6" xfId="54398"/>
    <cellStyle name="Normal 2 3 2 3 5 3 3 7" xfId="61513"/>
    <cellStyle name="Normal 2 3 2 3 5 3 4" xfId="9345"/>
    <cellStyle name="Normal 2 3 2 3 5 3 4 2" xfId="20087"/>
    <cellStyle name="Normal 2 3 2 3 5 3 5" xfId="16460"/>
    <cellStyle name="Normal 2 3 2 3 5 3 5 2" xfId="20088"/>
    <cellStyle name="Normal 2 3 2 3 5 3 6" xfId="20082"/>
    <cellStyle name="Normal 2 3 2 3 5 3 7" xfId="35429"/>
    <cellStyle name="Normal 2 3 2 3 5 3 8" xfId="42545"/>
    <cellStyle name="Normal 2 3 2 3 5 3 9" xfId="49660"/>
    <cellStyle name="Normal 2 3 2 3 5 4" xfId="3009"/>
    <cellStyle name="Normal 2 3 2 3 5 4 2" xfId="10124"/>
    <cellStyle name="Normal 2 3 2 3 5 4 2 2" xfId="20090"/>
    <cellStyle name="Normal 2 3 2 3 5 4 3" xfId="20089"/>
    <cellStyle name="Normal 2 3 2 3 5 4 4" xfId="36209"/>
    <cellStyle name="Normal 2 3 2 3 5 4 5" xfId="43324"/>
    <cellStyle name="Normal 2 3 2 3 5 4 6" xfId="50439"/>
    <cellStyle name="Normal 2 3 2 3 5 4 7" xfId="57554"/>
    <cellStyle name="Normal 2 3 2 3 5 5" xfId="5380"/>
    <cellStyle name="Normal 2 3 2 3 5 5 2" xfId="12495"/>
    <cellStyle name="Normal 2 3 2 3 5 5 2 2" xfId="20092"/>
    <cellStyle name="Normal 2 3 2 3 5 5 3" xfId="20091"/>
    <cellStyle name="Normal 2 3 2 3 5 5 4" xfId="38580"/>
    <cellStyle name="Normal 2 3 2 3 5 5 5" xfId="45695"/>
    <cellStyle name="Normal 2 3 2 3 5 5 6" xfId="52810"/>
    <cellStyle name="Normal 2 3 2 3 5 5 7" xfId="59925"/>
    <cellStyle name="Normal 2 3 2 3 5 6" xfId="7757"/>
    <cellStyle name="Normal 2 3 2 3 5 6 2" xfId="20093"/>
    <cellStyle name="Normal 2 3 2 3 5 7" xfId="14872"/>
    <cellStyle name="Normal 2 3 2 3 5 7 2" xfId="20094"/>
    <cellStyle name="Normal 2 3 2 3 5 8" xfId="20074"/>
    <cellStyle name="Normal 2 3 2 3 5 9" xfId="33841"/>
    <cellStyle name="Normal 2 3 2 3 6" xfId="875"/>
    <cellStyle name="Normal 2 3 2 3 6 10" xfId="55421"/>
    <cellStyle name="Normal 2 3 2 3 6 2" xfId="3243"/>
    <cellStyle name="Normal 2 3 2 3 6 2 2" xfId="10358"/>
    <cellStyle name="Normal 2 3 2 3 6 2 2 2" xfId="20097"/>
    <cellStyle name="Normal 2 3 2 3 6 2 3" xfId="20096"/>
    <cellStyle name="Normal 2 3 2 3 6 2 4" xfId="36443"/>
    <cellStyle name="Normal 2 3 2 3 6 2 5" xfId="43558"/>
    <cellStyle name="Normal 2 3 2 3 6 2 6" xfId="50673"/>
    <cellStyle name="Normal 2 3 2 3 6 2 7" xfId="57788"/>
    <cellStyle name="Normal 2 3 2 3 6 3" xfId="5614"/>
    <cellStyle name="Normal 2 3 2 3 6 3 2" xfId="12729"/>
    <cellStyle name="Normal 2 3 2 3 6 3 2 2" xfId="20099"/>
    <cellStyle name="Normal 2 3 2 3 6 3 3" xfId="20098"/>
    <cellStyle name="Normal 2 3 2 3 6 3 4" xfId="38814"/>
    <cellStyle name="Normal 2 3 2 3 6 3 5" xfId="45929"/>
    <cellStyle name="Normal 2 3 2 3 6 3 6" xfId="53044"/>
    <cellStyle name="Normal 2 3 2 3 6 3 7" xfId="60159"/>
    <cellStyle name="Normal 2 3 2 3 6 4" xfId="7991"/>
    <cellStyle name="Normal 2 3 2 3 6 4 2" xfId="20100"/>
    <cellStyle name="Normal 2 3 2 3 6 5" xfId="15106"/>
    <cellStyle name="Normal 2 3 2 3 6 5 2" xfId="20101"/>
    <cellStyle name="Normal 2 3 2 3 6 6" xfId="20095"/>
    <cellStyle name="Normal 2 3 2 3 6 7" xfId="34075"/>
    <cellStyle name="Normal 2 3 2 3 6 8" xfId="41191"/>
    <cellStyle name="Normal 2 3 2 3 6 9" xfId="48306"/>
    <cellStyle name="Normal 2 3 2 3 7" xfId="1665"/>
    <cellStyle name="Normal 2 3 2 3 7 10" xfId="56210"/>
    <cellStyle name="Normal 2 3 2 3 7 2" xfId="4032"/>
    <cellStyle name="Normal 2 3 2 3 7 2 2" xfId="11147"/>
    <cellStyle name="Normal 2 3 2 3 7 2 2 2" xfId="20104"/>
    <cellStyle name="Normal 2 3 2 3 7 2 3" xfId="20103"/>
    <cellStyle name="Normal 2 3 2 3 7 2 4" xfId="37232"/>
    <cellStyle name="Normal 2 3 2 3 7 2 5" xfId="44347"/>
    <cellStyle name="Normal 2 3 2 3 7 2 6" xfId="51462"/>
    <cellStyle name="Normal 2 3 2 3 7 2 7" xfId="58577"/>
    <cellStyle name="Normal 2 3 2 3 7 3" xfId="6403"/>
    <cellStyle name="Normal 2 3 2 3 7 3 2" xfId="13518"/>
    <cellStyle name="Normal 2 3 2 3 7 3 2 2" xfId="20106"/>
    <cellStyle name="Normal 2 3 2 3 7 3 3" xfId="20105"/>
    <cellStyle name="Normal 2 3 2 3 7 3 4" xfId="39603"/>
    <cellStyle name="Normal 2 3 2 3 7 3 5" xfId="46718"/>
    <cellStyle name="Normal 2 3 2 3 7 3 6" xfId="53833"/>
    <cellStyle name="Normal 2 3 2 3 7 3 7" xfId="60948"/>
    <cellStyle name="Normal 2 3 2 3 7 4" xfId="8780"/>
    <cellStyle name="Normal 2 3 2 3 7 4 2" xfId="20107"/>
    <cellStyle name="Normal 2 3 2 3 7 5" xfId="15895"/>
    <cellStyle name="Normal 2 3 2 3 7 5 2" xfId="20108"/>
    <cellStyle name="Normal 2 3 2 3 7 6" xfId="20102"/>
    <cellStyle name="Normal 2 3 2 3 7 7" xfId="34864"/>
    <cellStyle name="Normal 2 3 2 3 7 8" xfId="41980"/>
    <cellStyle name="Normal 2 3 2 3 7 9" xfId="49095"/>
    <cellStyle name="Normal 2 3 2 3 8" xfId="2444"/>
    <cellStyle name="Normal 2 3 2 3 8 2" xfId="9559"/>
    <cellStyle name="Normal 2 3 2 3 8 2 2" xfId="20110"/>
    <cellStyle name="Normal 2 3 2 3 8 3" xfId="20109"/>
    <cellStyle name="Normal 2 3 2 3 8 4" xfId="35644"/>
    <cellStyle name="Normal 2 3 2 3 8 5" xfId="42759"/>
    <cellStyle name="Normal 2 3 2 3 8 6" xfId="49874"/>
    <cellStyle name="Normal 2 3 2 3 8 7" xfId="56989"/>
    <cellStyle name="Normal 2 3 2 3 9" xfId="4815"/>
    <cellStyle name="Normal 2 3 2 3 9 2" xfId="11930"/>
    <cellStyle name="Normal 2 3 2 3 9 2 2" xfId="20112"/>
    <cellStyle name="Normal 2 3 2 3 9 3" xfId="20111"/>
    <cellStyle name="Normal 2 3 2 3 9 4" xfId="38015"/>
    <cellStyle name="Normal 2 3 2 3 9 5" xfId="45130"/>
    <cellStyle name="Normal 2 3 2 3 9 6" xfId="52245"/>
    <cellStyle name="Normal 2 3 2 3 9 7" xfId="59360"/>
    <cellStyle name="Normal 2 3 2 4" xfId="184"/>
    <cellStyle name="Normal 2 3 2 4 10" xfId="14421"/>
    <cellStyle name="Normal 2 3 2 4 10 2" xfId="20114"/>
    <cellStyle name="Normal 2 3 2 4 11" xfId="20113"/>
    <cellStyle name="Normal 2 3 2 4 12" xfId="33390"/>
    <cellStyle name="Normal 2 3 2 4 13" xfId="40506"/>
    <cellStyle name="Normal 2 3 2 4 14" xfId="47621"/>
    <cellStyle name="Normal 2 3 2 4 15" xfId="54736"/>
    <cellStyle name="Normal 2 3 2 4 2" xfId="383"/>
    <cellStyle name="Normal 2 3 2 4 2 10" xfId="40701"/>
    <cellStyle name="Normal 2 3 2 4 2 11" xfId="47816"/>
    <cellStyle name="Normal 2 3 2 4 2 12" xfId="54931"/>
    <cellStyle name="Normal 2 3 2 4 2 2" xfId="1184"/>
    <cellStyle name="Normal 2 3 2 4 2 2 10" xfId="55730"/>
    <cellStyle name="Normal 2 3 2 4 2 2 2" xfId="3552"/>
    <cellStyle name="Normal 2 3 2 4 2 2 2 2" xfId="10667"/>
    <cellStyle name="Normal 2 3 2 4 2 2 2 2 2" xfId="20118"/>
    <cellStyle name="Normal 2 3 2 4 2 2 2 3" xfId="20117"/>
    <cellStyle name="Normal 2 3 2 4 2 2 2 4" xfId="36752"/>
    <cellStyle name="Normal 2 3 2 4 2 2 2 5" xfId="43867"/>
    <cellStyle name="Normal 2 3 2 4 2 2 2 6" xfId="50982"/>
    <cellStyle name="Normal 2 3 2 4 2 2 2 7" xfId="58097"/>
    <cellStyle name="Normal 2 3 2 4 2 2 3" xfId="5923"/>
    <cellStyle name="Normal 2 3 2 4 2 2 3 2" xfId="13038"/>
    <cellStyle name="Normal 2 3 2 4 2 2 3 2 2" xfId="20120"/>
    <cellStyle name="Normal 2 3 2 4 2 2 3 3" xfId="20119"/>
    <cellStyle name="Normal 2 3 2 4 2 2 3 4" xfId="39123"/>
    <cellStyle name="Normal 2 3 2 4 2 2 3 5" xfId="46238"/>
    <cellStyle name="Normal 2 3 2 4 2 2 3 6" xfId="53353"/>
    <cellStyle name="Normal 2 3 2 4 2 2 3 7" xfId="60468"/>
    <cellStyle name="Normal 2 3 2 4 2 2 4" xfId="8300"/>
    <cellStyle name="Normal 2 3 2 4 2 2 4 2" xfId="20121"/>
    <cellStyle name="Normal 2 3 2 4 2 2 5" xfId="15415"/>
    <cellStyle name="Normal 2 3 2 4 2 2 5 2" xfId="20122"/>
    <cellStyle name="Normal 2 3 2 4 2 2 6" xfId="20116"/>
    <cellStyle name="Normal 2 3 2 4 2 2 7" xfId="34384"/>
    <cellStyle name="Normal 2 3 2 4 2 2 8" xfId="41500"/>
    <cellStyle name="Normal 2 3 2 4 2 2 9" xfId="48615"/>
    <cellStyle name="Normal 2 3 2 4 2 3" xfId="1974"/>
    <cellStyle name="Normal 2 3 2 4 2 3 10" xfId="56519"/>
    <cellStyle name="Normal 2 3 2 4 2 3 2" xfId="4341"/>
    <cellStyle name="Normal 2 3 2 4 2 3 2 2" xfId="11456"/>
    <cellStyle name="Normal 2 3 2 4 2 3 2 2 2" xfId="20125"/>
    <cellStyle name="Normal 2 3 2 4 2 3 2 3" xfId="20124"/>
    <cellStyle name="Normal 2 3 2 4 2 3 2 4" xfId="37541"/>
    <cellStyle name="Normal 2 3 2 4 2 3 2 5" xfId="44656"/>
    <cellStyle name="Normal 2 3 2 4 2 3 2 6" xfId="51771"/>
    <cellStyle name="Normal 2 3 2 4 2 3 2 7" xfId="58886"/>
    <cellStyle name="Normal 2 3 2 4 2 3 3" xfId="6712"/>
    <cellStyle name="Normal 2 3 2 4 2 3 3 2" xfId="13827"/>
    <cellStyle name="Normal 2 3 2 4 2 3 3 2 2" xfId="20127"/>
    <cellStyle name="Normal 2 3 2 4 2 3 3 3" xfId="20126"/>
    <cellStyle name="Normal 2 3 2 4 2 3 3 4" xfId="39912"/>
    <cellStyle name="Normal 2 3 2 4 2 3 3 5" xfId="47027"/>
    <cellStyle name="Normal 2 3 2 4 2 3 3 6" xfId="54142"/>
    <cellStyle name="Normal 2 3 2 4 2 3 3 7" xfId="61257"/>
    <cellStyle name="Normal 2 3 2 4 2 3 4" xfId="9089"/>
    <cellStyle name="Normal 2 3 2 4 2 3 4 2" xfId="20128"/>
    <cellStyle name="Normal 2 3 2 4 2 3 5" xfId="16204"/>
    <cellStyle name="Normal 2 3 2 4 2 3 5 2" xfId="20129"/>
    <cellStyle name="Normal 2 3 2 4 2 3 6" xfId="20123"/>
    <cellStyle name="Normal 2 3 2 4 2 3 7" xfId="35173"/>
    <cellStyle name="Normal 2 3 2 4 2 3 8" xfId="42289"/>
    <cellStyle name="Normal 2 3 2 4 2 3 9" xfId="49404"/>
    <cellStyle name="Normal 2 3 2 4 2 4" xfId="2753"/>
    <cellStyle name="Normal 2 3 2 4 2 4 2" xfId="9868"/>
    <cellStyle name="Normal 2 3 2 4 2 4 2 2" xfId="20131"/>
    <cellStyle name="Normal 2 3 2 4 2 4 3" xfId="20130"/>
    <cellStyle name="Normal 2 3 2 4 2 4 4" xfId="35953"/>
    <cellStyle name="Normal 2 3 2 4 2 4 5" xfId="43068"/>
    <cellStyle name="Normal 2 3 2 4 2 4 6" xfId="50183"/>
    <cellStyle name="Normal 2 3 2 4 2 4 7" xfId="57298"/>
    <cellStyle name="Normal 2 3 2 4 2 5" xfId="5124"/>
    <cellStyle name="Normal 2 3 2 4 2 5 2" xfId="12239"/>
    <cellStyle name="Normal 2 3 2 4 2 5 2 2" xfId="20133"/>
    <cellStyle name="Normal 2 3 2 4 2 5 3" xfId="20132"/>
    <cellStyle name="Normal 2 3 2 4 2 5 4" xfId="38324"/>
    <cellStyle name="Normal 2 3 2 4 2 5 5" xfId="45439"/>
    <cellStyle name="Normal 2 3 2 4 2 5 6" xfId="52554"/>
    <cellStyle name="Normal 2 3 2 4 2 5 7" xfId="59669"/>
    <cellStyle name="Normal 2 3 2 4 2 6" xfId="7501"/>
    <cellStyle name="Normal 2 3 2 4 2 6 2" xfId="20134"/>
    <cellStyle name="Normal 2 3 2 4 2 7" xfId="14616"/>
    <cellStyle name="Normal 2 3 2 4 2 7 2" xfId="20135"/>
    <cellStyle name="Normal 2 3 2 4 2 8" xfId="20115"/>
    <cellStyle name="Normal 2 3 2 4 2 9" xfId="33585"/>
    <cellStyle name="Normal 2 3 2 4 3" xfId="578"/>
    <cellStyle name="Normal 2 3 2 4 3 10" xfId="40896"/>
    <cellStyle name="Normal 2 3 2 4 3 11" xfId="48011"/>
    <cellStyle name="Normal 2 3 2 4 3 12" xfId="55126"/>
    <cellStyle name="Normal 2 3 2 4 3 2" xfId="1379"/>
    <cellStyle name="Normal 2 3 2 4 3 2 10" xfId="55925"/>
    <cellStyle name="Normal 2 3 2 4 3 2 2" xfId="3747"/>
    <cellStyle name="Normal 2 3 2 4 3 2 2 2" xfId="10862"/>
    <cellStyle name="Normal 2 3 2 4 3 2 2 2 2" xfId="20139"/>
    <cellStyle name="Normal 2 3 2 4 3 2 2 3" xfId="20138"/>
    <cellStyle name="Normal 2 3 2 4 3 2 2 4" xfId="36947"/>
    <cellStyle name="Normal 2 3 2 4 3 2 2 5" xfId="44062"/>
    <cellStyle name="Normal 2 3 2 4 3 2 2 6" xfId="51177"/>
    <cellStyle name="Normal 2 3 2 4 3 2 2 7" xfId="58292"/>
    <cellStyle name="Normal 2 3 2 4 3 2 3" xfId="6118"/>
    <cellStyle name="Normal 2 3 2 4 3 2 3 2" xfId="13233"/>
    <cellStyle name="Normal 2 3 2 4 3 2 3 2 2" xfId="20141"/>
    <cellStyle name="Normal 2 3 2 4 3 2 3 3" xfId="20140"/>
    <cellStyle name="Normal 2 3 2 4 3 2 3 4" xfId="39318"/>
    <cellStyle name="Normal 2 3 2 4 3 2 3 5" xfId="46433"/>
    <cellStyle name="Normal 2 3 2 4 3 2 3 6" xfId="53548"/>
    <cellStyle name="Normal 2 3 2 4 3 2 3 7" xfId="60663"/>
    <cellStyle name="Normal 2 3 2 4 3 2 4" xfId="8495"/>
    <cellStyle name="Normal 2 3 2 4 3 2 4 2" xfId="20142"/>
    <cellStyle name="Normal 2 3 2 4 3 2 5" xfId="15610"/>
    <cellStyle name="Normal 2 3 2 4 3 2 5 2" xfId="20143"/>
    <cellStyle name="Normal 2 3 2 4 3 2 6" xfId="20137"/>
    <cellStyle name="Normal 2 3 2 4 3 2 7" xfId="34579"/>
    <cellStyle name="Normal 2 3 2 4 3 2 8" xfId="41695"/>
    <cellStyle name="Normal 2 3 2 4 3 2 9" xfId="48810"/>
    <cellStyle name="Normal 2 3 2 4 3 3" xfId="2169"/>
    <cellStyle name="Normal 2 3 2 4 3 3 10" xfId="56714"/>
    <cellStyle name="Normal 2 3 2 4 3 3 2" xfId="4536"/>
    <cellStyle name="Normal 2 3 2 4 3 3 2 2" xfId="11651"/>
    <cellStyle name="Normal 2 3 2 4 3 3 2 2 2" xfId="20146"/>
    <cellStyle name="Normal 2 3 2 4 3 3 2 3" xfId="20145"/>
    <cellStyle name="Normal 2 3 2 4 3 3 2 4" xfId="37736"/>
    <cellStyle name="Normal 2 3 2 4 3 3 2 5" xfId="44851"/>
    <cellStyle name="Normal 2 3 2 4 3 3 2 6" xfId="51966"/>
    <cellStyle name="Normal 2 3 2 4 3 3 2 7" xfId="59081"/>
    <cellStyle name="Normal 2 3 2 4 3 3 3" xfId="6907"/>
    <cellStyle name="Normal 2 3 2 4 3 3 3 2" xfId="14022"/>
    <cellStyle name="Normal 2 3 2 4 3 3 3 2 2" xfId="20148"/>
    <cellStyle name="Normal 2 3 2 4 3 3 3 3" xfId="20147"/>
    <cellStyle name="Normal 2 3 2 4 3 3 3 4" xfId="40107"/>
    <cellStyle name="Normal 2 3 2 4 3 3 3 5" xfId="47222"/>
    <cellStyle name="Normal 2 3 2 4 3 3 3 6" xfId="54337"/>
    <cellStyle name="Normal 2 3 2 4 3 3 3 7" xfId="61452"/>
    <cellStyle name="Normal 2 3 2 4 3 3 4" xfId="9284"/>
    <cellStyle name="Normal 2 3 2 4 3 3 4 2" xfId="20149"/>
    <cellStyle name="Normal 2 3 2 4 3 3 5" xfId="16399"/>
    <cellStyle name="Normal 2 3 2 4 3 3 5 2" xfId="20150"/>
    <cellStyle name="Normal 2 3 2 4 3 3 6" xfId="20144"/>
    <cellStyle name="Normal 2 3 2 4 3 3 7" xfId="35368"/>
    <cellStyle name="Normal 2 3 2 4 3 3 8" xfId="42484"/>
    <cellStyle name="Normal 2 3 2 4 3 3 9" xfId="49599"/>
    <cellStyle name="Normal 2 3 2 4 3 4" xfId="2948"/>
    <cellStyle name="Normal 2 3 2 4 3 4 2" xfId="10063"/>
    <cellStyle name="Normal 2 3 2 4 3 4 2 2" xfId="20152"/>
    <cellStyle name="Normal 2 3 2 4 3 4 3" xfId="20151"/>
    <cellStyle name="Normal 2 3 2 4 3 4 4" xfId="36148"/>
    <cellStyle name="Normal 2 3 2 4 3 4 5" xfId="43263"/>
    <cellStyle name="Normal 2 3 2 4 3 4 6" xfId="50378"/>
    <cellStyle name="Normal 2 3 2 4 3 4 7" xfId="57493"/>
    <cellStyle name="Normal 2 3 2 4 3 5" xfId="5319"/>
    <cellStyle name="Normal 2 3 2 4 3 5 2" xfId="12434"/>
    <cellStyle name="Normal 2 3 2 4 3 5 2 2" xfId="20154"/>
    <cellStyle name="Normal 2 3 2 4 3 5 3" xfId="20153"/>
    <cellStyle name="Normal 2 3 2 4 3 5 4" xfId="38519"/>
    <cellStyle name="Normal 2 3 2 4 3 5 5" xfId="45634"/>
    <cellStyle name="Normal 2 3 2 4 3 5 6" xfId="52749"/>
    <cellStyle name="Normal 2 3 2 4 3 5 7" xfId="59864"/>
    <cellStyle name="Normal 2 3 2 4 3 6" xfId="7696"/>
    <cellStyle name="Normal 2 3 2 4 3 6 2" xfId="20155"/>
    <cellStyle name="Normal 2 3 2 4 3 7" xfId="14811"/>
    <cellStyle name="Normal 2 3 2 4 3 7 2" xfId="20156"/>
    <cellStyle name="Normal 2 3 2 4 3 8" xfId="20136"/>
    <cellStyle name="Normal 2 3 2 4 3 9" xfId="33780"/>
    <cellStyle name="Normal 2 3 2 4 4" xfId="641"/>
    <cellStyle name="Normal 2 3 2 4 4 10" xfId="40959"/>
    <cellStyle name="Normal 2 3 2 4 4 11" xfId="48074"/>
    <cellStyle name="Normal 2 3 2 4 4 12" xfId="55189"/>
    <cellStyle name="Normal 2 3 2 4 4 2" xfId="1442"/>
    <cellStyle name="Normal 2 3 2 4 4 2 10" xfId="55988"/>
    <cellStyle name="Normal 2 3 2 4 4 2 2" xfId="3810"/>
    <cellStyle name="Normal 2 3 2 4 4 2 2 2" xfId="10925"/>
    <cellStyle name="Normal 2 3 2 4 4 2 2 2 2" xfId="20160"/>
    <cellStyle name="Normal 2 3 2 4 4 2 2 3" xfId="20159"/>
    <cellStyle name="Normal 2 3 2 4 4 2 2 4" xfId="37010"/>
    <cellStyle name="Normal 2 3 2 4 4 2 2 5" xfId="44125"/>
    <cellStyle name="Normal 2 3 2 4 4 2 2 6" xfId="51240"/>
    <cellStyle name="Normal 2 3 2 4 4 2 2 7" xfId="58355"/>
    <cellStyle name="Normal 2 3 2 4 4 2 3" xfId="6181"/>
    <cellStyle name="Normal 2 3 2 4 4 2 3 2" xfId="13296"/>
    <cellStyle name="Normal 2 3 2 4 4 2 3 2 2" xfId="20162"/>
    <cellStyle name="Normal 2 3 2 4 4 2 3 3" xfId="20161"/>
    <cellStyle name="Normal 2 3 2 4 4 2 3 4" xfId="39381"/>
    <cellStyle name="Normal 2 3 2 4 4 2 3 5" xfId="46496"/>
    <cellStyle name="Normal 2 3 2 4 4 2 3 6" xfId="53611"/>
    <cellStyle name="Normal 2 3 2 4 4 2 3 7" xfId="60726"/>
    <cellStyle name="Normal 2 3 2 4 4 2 4" xfId="8558"/>
    <cellStyle name="Normal 2 3 2 4 4 2 4 2" xfId="20163"/>
    <cellStyle name="Normal 2 3 2 4 4 2 5" xfId="15673"/>
    <cellStyle name="Normal 2 3 2 4 4 2 5 2" xfId="20164"/>
    <cellStyle name="Normal 2 3 2 4 4 2 6" xfId="20158"/>
    <cellStyle name="Normal 2 3 2 4 4 2 7" xfId="34642"/>
    <cellStyle name="Normal 2 3 2 4 4 2 8" xfId="41758"/>
    <cellStyle name="Normal 2 3 2 4 4 2 9" xfId="48873"/>
    <cellStyle name="Normal 2 3 2 4 4 3" xfId="2232"/>
    <cellStyle name="Normal 2 3 2 4 4 3 10" xfId="56777"/>
    <cellStyle name="Normal 2 3 2 4 4 3 2" xfId="4599"/>
    <cellStyle name="Normal 2 3 2 4 4 3 2 2" xfId="11714"/>
    <cellStyle name="Normal 2 3 2 4 4 3 2 2 2" xfId="20167"/>
    <cellStyle name="Normal 2 3 2 4 4 3 2 3" xfId="20166"/>
    <cellStyle name="Normal 2 3 2 4 4 3 2 4" xfId="37799"/>
    <cellStyle name="Normal 2 3 2 4 4 3 2 5" xfId="44914"/>
    <cellStyle name="Normal 2 3 2 4 4 3 2 6" xfId="52029"/>
    <cellStyle name="Normal 2 3 2 4 4 3 2 7" xfId="59144"/>
    <cellStyle name="Normal 2 3 2 4 4 3 3" xfId="6970"/>
    <cellStyle name="Normal 2 3 2 4 4 3 3 2" xfId="14085"/>
    <cellStyle name="Normal 2 3 2 4 4 3 3 2 2" xfId="20169"/>
    <cellStyle name="Normal 2 3 2 4 4 3 3 3" xfId="20168"/>
    <cellStyle name="Normal 2 3 2 4 4 3 3 4" xfId="40170"/>
    <cellStyle name="Normal 2 3 2 4 4 3 3 5" xfId="47285"/>
    <cellStyle name="Normal 2 3 2 4 4 3 3 6" xfId="54400"/>
    <cellStyle name="Normal 2 3 2 4 4 3 3 7" xfId="61515"/>
    <cellStyle name="Normal 2 3 2 4 4 3 4" xfId="9347"/>
    <cellStyle name="Normal 2 3 2 4 4 3 4 2" xfId="20170"/>
    <cellStyle name="Normal 2 3 2 4 4 3 5" xfId="16462"/>
    <cellStyle name="Normal 2 3 2 4 4 3 5 2" xfId="20171"/>
    <cellStyle name="Normal 2 3 2 4 4 3 6" xfId="20165"/>
    <cellStyle name="Normal 2 3 2 4 4 3 7" xfId="35431"/>
    <cellStyle name="Normal 2 3 2 4 4 3 8" xfId="42547"/>
    <cellStyle name="Normal 2 3 2 4 4 3 9" xfId="49662"/>
    <cellStyle name="Normal 2 3 2 4 4 4" xfId="3011"/>
    <cellStyle name="Normal 2 3 2 4 4 4 2" xfId="10126"/>
    <cellStyle name="Normal 2 3 2 4 4 4 2 2" xfId="20173"/>
    <cellStyle name="Normal 2 3 2 4 4 4 3" xfId="20172"/>
    <cellStyle name="Normal 2 3 2 4 4 4 4" xfId="36211"/>
    <cellStyle name="Normal 2 3 2 4 4 4 5" xfId="43326"/>
    <cellStyle name="Normal 2 3 2 4 4 4 6" xfId="50441"/>
    <cellStyle name="Normal 2 3 2 4 4 4 7" xfId="57556"/>
    <cellStyle name="Normal 2 3 2 4 4 5" xfId="5382"/>
    <cellStyle name="Normal 2 3 2 4 4 5 2" xfId="12497"/>
    <cellStyle name="Normal 2 3 2 4 4 5 2 2" xfId="20175"/>
    <cellStyle name="Normal 2 3 2 4 4 5 3" xfId="20174"/>
    <cellStyle name="Normal 2 3 2 4 4 5 4" xfId="38582"/>
    <cellStyle name="Normal 2 3 2 4 4 5 5" xfId="45697"/>
    <cellStyle name="Normal 2 3 2 4 4 5 6" xfId="52812"/>
    <cellStyle name="Normal 2 3 2 4 4 5 7" xfId="59927"/>
    <cellStyle name="Normal 2 3 2 4 4 6" xfId="7759"/>
    <cellStyle name="Normal 2 3 2 4 4 6 2" xfId="20176"/>
    <cellStyle name="Normal 2 3 2 4 4 7" xfId="14874"/>
    <cellStyle name="Normal 2 3 2 4 4 7 2" xfId="20177"/>
    <cellStyle name="Normal 2 3 2 4 4 8" xfId="20157"/>
    <cellStyle name="Normal 2 3 2 4 4 9" xfId="33843"/>
    <cellStyle name="Normal 2 3 2 4 5" xfId="989"/>
    <cellStyle name="Normal 2 3 2 4 5 10" xfId="55535"/>
    <cellStyle name="Normal 2 3 2 4 5 2" xfId="3357"/>
    <cellStyle name="Normal 2 3 2 4 5 2 2" xfId="10472"/>
    <cellStyle name="Normal 2 3 2 4 5 2 2 2" xfId="20180"/>
    <cellStyle name="Normal 2 3 2 4 5 2 3" xfId="20179"/>
    <cellStyle name="Normal 2 3 2 4 5 2 4" xfId="36557"/>
    <cellStyle name="Normal 2 3 2 4 5 2 5" xfId="43672"/>
    <cellStyle name="Normal 2 3 2 4 5 2 6" xfId="50787"/>
    <cellStyle name="Normal 2 3 2 4 5 2 7" xfId="57902"/>
    <cellStyle name="Normal 2 3 2 4 5 3" xfId="5728"/>
    <cellStyle name="Normal 2 3 2 4 5 3 2" xfId="12843"/>
    <cellStyle name="Normal 2 3 2 4 5 3 2 2" xfId="20182"/>
    <cellStyle name="Normal 2 3 2 4 5 3 3" xfId="20181"/>
    <cellStyle name="Normal 2 3 2 4 5 3 4" xfId="38928"/>
    <cellStyle name="Normal 2 3 2 4 5 3 5" xfId="46043"/>
    <cellStyle name="Normal 2 3 2 4 5 3 6" xfId="53158"/>
    <cellStyle name="Normal 2 3 2 4 5 3 7" xfId="60273"/>
    <cellStyle name="Normal 2 3 2 4 5 4" xfId="8105"/>
    <cellStyle name="Normal 2 3 2 4 5 4 2" xfId="20183"/>
    <cellStyle name="Normal 2 3 2 4 5 5" xfId="15220"/>
    <cellStyle name="Normal 2 3 2 4 5 5 2" xfId="20184"/>
    <cellStyle name="Normal 2 3 2 4 5 6" xfId="20178"/>
    <cellStyle name="Normal 2 3 2 4 5 7" xfId="34189"/>
    <cellStyle name="Normal 2 3 2 4 5 8" xfId="41305"/>
    <cellStyle name="Normal 2 3 2 4 5 9" xfId="48420"/>
    <cellStyle name="Normal 2 3 2 4 6" xfId="1779"/>
    <cellStyle name="Normal 2 3 2 4 6 10" xfId="56324"/>
    <cellStyle name="Normal 2 3 2 4 6 2" xfId="4146"/>
    <cellStyle name="Normal 2 3 2 4 6 2 2" xfId="11261"/>
    <cellStyle name="Normal 2 3 2 4 6 2 2 2" xfId="20187"/>
    <cellStyle name="Normal 2 3 2 4 6 2 3" xfId="20186"/>
    <cellStyle name="Normal 2 3 2 4 6 2 4" xfId="37346"/>
    <cellStyle name="Normal 2 3 2 4 6 2 5" xfId="44461"/>
    <cellStyle name="Normal 2 3 2 4 6 2 6" xfId="51576"/>
    <cellStyle name="Normal 2 3 2 4 6 2 7" xfId="58691"/>
    <cellStyle name="Normal 2 3 2 4 6 3" xfId="6517"/>
    <cellStyle name="Normal 2 3 2 4 6 3 2" xfId="13632"/>
    <cellStyle name="Normal 2 3 2 4 6 3 2 2" xfId="20189"/>
    <cellStyle name="Normal 2 3 2 4 6 3 3" xfId="20188"/>
    <cellStyle name="Normal 2 3 2 4 6 3 4" xfId="39717"/>
    <cellStyle name="Normal 2 3 2 4 6 3 5" xfId="46832"/>
    <cellStyle name="Normal 2 3 2 4 6 3 6" xfId="53947"/>
    <cellStyle name="Normal 2 3 2 4 6 3 7" xfId="61062"/>
    <cellStyle name="Normal 2 3 2 4 6 4" xfId="8894"/>
    <cellStyle name="Normal 2 3 2 4 6 4 2" xfId="20190"/>
    <cellStyle name="Normal 2 3 2 4 6 5" xfId="16009"/>
    <cellStyle name="Normal 2 3 2 4 6 5 2" xfId="20191"/>
    <cellStyle name="Normal 2 3 2 4 6 6" xfId="20185"/>
    <cellStyle name="Normal 2 3 2 4 6 7" xfId="34978"/>
    <cellStyle name="Normal 2 3 2 4 6 8" xfId="42094"/>
    <cellStyle name="Normal 2 3 2 4 6 9" xfId="49209"/>
    <cellStyle name="Normal 2 3 2 4 7" xfId="2558"/>
    <cellStyle name="Normal 2 3 2 4 7 2" xfId="9673"/>
    <cellStyle name="Normal 2 3 2 4 7 2 2" xfId="20193"/>
    <cellStyle name="Normal 2 3 2 4 7 3" xfId="20192"/>
    <cellStyle name="Normal 2 3 2 4 7 4" xfId="35758"/>
    <cellStyle name="Normal 2 3 2 4 7 5" xfId="42873"/>
    <cellStyle name="Normal 2 3 2 4 7 6" xfId="49988"/>
    <cellStyle name="Normal 2 3 2 4 7 7" xfId="57103"/>
    <cellStyle name="Normal 2 3 2 4 8" xfId="4929"/>
    <cellStyle name="Normal 2 3 2 4 8 2" xfId="12044"/>
    <cellStyle name="Normal 2 3 2 4 8 2 2" xfId="20195"/>
    <cellStyle name="Normal 2 3 2 4 8 3" xfId="20194"/>
    <cellStyle name="Normal 2 3 2 4 8 4" xfId="38129"/>
    <cellStyle name="Normal 2 3 2 4 8 5" xfId="45244"/>
    <cellStyle name="Normal 2 3 2 4 8 6" xfId="52359"/>
    <cellStyle name="Normal 2 3 2 4 8 7" xfId="59474"/>
    <cellStyle name="Normal 2 3 2 4 9" xfId="7306"/>
    <cellStyle name="Normal 2 3 2 4 9 2" xfId="20196"/>
    <cellStyle name="Normal 2 3 2 5" xfId="117"/>
    <cellStyle name="Normal 2 3 2 5 10" xfId="14357"/>
    <cellStyle name="Normal 2 3 2 5 10 2" xfId="20198"/>
    <cellStyle name="Normal 2 3 2 5 11" xfId="20197"/>
    <cellStyle name="Normal 2 3 2 5 12" xfId="33326"/>
    <cellStyle name="Normal 2 3 2 5 13" xfId="40442"/>
    <cellStyle name="Normal 2 3 2 5 14" xfId="47557"/>
    <cellStyle name="Normal 2 3 2 5 15" xfId="54672"/>
    <cellStyle name="Normal 2 3 2 5 2" xfId="319"/>
    <cellStyle name="Normal 2 3 2 5 2 10" xfId="40637"/>
    <cellStyle name="Normal 2 3 2 5 2 11" xfId="47752"/>
    <cellStyle name="Normal 2 3 2 5 2 12" xfId="54867"/>
    <cellStyle name="Normal 2 3 2 5 2 2" xfId="1120"/>
    <cellStyle name="Normal 2 3 2 5 2 2 10" xfId="55666"/>
    <cellStyle name="Normal 2 3 2 5 2 2 2" xfId="3488"/>
    <cellStyle name="Normal 2 3 2 5 2 2 2 2" xfId="10603"/>
    <cellStyle name="Normal 2 3 2 5 2 2 2 2 2" xfId="20202"/>
    <cellStyle name="Normal 2 3 2 5 2 2 2 3" xfId="20201"/>
    <cellStyle name="Normal 2 3 2 5 2 2 2 4" xfId="36688"/>
    <cellStyle name="Normal 2 3 2 5 2 2 2 5" xfId="43803"/>
    <cellStyle name="Normal 2 3 2 5 2 2 2 6" xfId="50918"/>
    <cellStyle name="Normal 2 3 2 5 2 2 2 7" xfId="58033"/>
    <cellStyle name="Normal 2 3 2 5 2 2 3" xfId="5859"/>
    <cellStyle name="Normal 2 3 2 5 2 2 3 2" xfId="12974"/>
    <cellStyle name="Normal 2 3 2 5 2 2 3 2 2" xfId="20204"/>
    <cellStyle name="Normal 2 3 2 5 2 2 3 3" xfId="20203"/>
    <cellStyle name="Normal 2 3 2 5 2 2 3 4" xfId="39059"/>
    <cellStyle name="Normal 2 3 2 5 2 2 3 5" xfId="46174"/>
    <cellStyle name="Normal 2 3 2 5 2 2 3 6" xfId="53289"/>
    <cellStyle name="Normal 2 3 2 5 2 2 3 7" xfId="60404"/>
    <cellStyle name="Normal 2 3 2 5 2 2 4" xfId="8236"/>
    <cellStyle name="Normal 2 3 2 5 2 2 4 2" xfId="20205"/>
    <cellStyle name="Normal 2 3 2 5 2 2 5" xfId="15351"/>
    <cellStyle name="Normal 2 3 2 5 2 2 5 2" xfId="20206"/>
    <cellStyle name="Normal 2 3 2 5 2 2 6" xfId="20200"/>
    <cellStyle name="Normal 2 3 2 5 2 2 7" xfId="34320"/>
    <cellStyle name="Normal 2 3 2 5 2 2 8" xfId="41436"/>
    <cellStyle name="Normal 2 3 2 5 2 2 9" xfId="48551"/>
    <cellStyle name="Normal 2 3 2 5 2 3" xfId="1910"/>
    <cellStyle name="Normal 2 3 2 5 2 3 10" xfId="56455"/>
    <cellStyle name="Normal 2 3 2 5 2 3 2" xfId="4277"/>
    <cellStyle name="Normal 2 3 2 5 2 3 2 2" xfId="11392"/>
    <cellStyle name="Normal 2 3 2 5 2 3 2 2 2" xfId="20209"/>
    <cellStyle name="Normal 2 3 2 5 2 3 2 3" xfId="20208"/>
    <cellStyle name="Normal 2 3 2 5 2 3 2 4" xfId="37477"/>
    <cellStyle name="Normal 2 3 2 5 2 3 2 5" xfId="44592"/>
    <cellStyle name="Normal 2 3 2 5 2 3 2 6" xfId="51707"/>
    <cellStyle name="Normal 2 3 2 5 2 3 2 7" xfId="58822"/>
    <cellStyle name="Normal 2 3 2 5 2 3 3" xfId="6648"/>
    <cellStyle name="Normal 2 3 2 5 2 3 3 2" xfId="13763"/>
    <cellStyle name="Normal 2 3 2 5 2 3 3 2 2" xfId="20211"/>
    <cellStyle name="Normal 2 3 2 5 2 3 3 3" xfId="20210"/>
    <cellStyle name="Normal 2 3 2 5 2 3 3 4" xfId="39848"/>
    <cellStyle name="Normal 2 3 2 5 2 3 3 5" xfId="46963"/>
    <cellStyle name="Normal 2 3 2 5 2 3 3 6" xfId="54078"/>
    <cellStyle name="Normal 2 3 2 5 2 3 3 7" xfId="61193"/>
    <cellStyle name="Normal 2 3 2 5 2 3 4" xfId="9025"/>
    <cellStyle name="Normal 2 3 2 5 2 3 4 2" xfId="20212"/>
    <cellStyle name="Normal 2 3 2 5 2 3 5" xfId="16140"/>
    <cellStyle name="Normal 2 3 2 5 2 3 5 2" xfId="20213"/>
    <cellStyle name="Normal 2 3 2 5 2 3 6" xfId="20207"/>
    <cellStyle name="Normal 2 3 2 5 2 3 7" xfId="35109"/>
    <cellStyle name="Normal 2 3 2 5 2 3 8" xfId="42225"/>
    <cellStyle name="Normal 2 3 2 5 2 3 9" xfId="49340"/>
    <cellStyle name="Normal 2 3 2 5 2 4" xfId="2689"/>
    <cellStyle name="Normal 2 3 2 5 2 4 2" xfId="9804"/>
    <cellStyle name="Normal 2 3 2 5 2 4 2 2" xfId="20215"/>
    <cellStyle name="Normal 2 3 2 5 2 4 3" xfId="20214"/>
    <cellStyle name="Normal 2 3 2 5 2 4 4" xfId="35889"/>
    <cellStyle name="Normal 2 3 2 5 2 4 5" xfId="43004"/>
    <cellStyle name="Normal 2 3 2 5 2 4 6" xfId="50119"/>
    <cellStyle name="Normal 2 3 2 5 2 4 7" xfId="57234"/>
    <cellStyle name="Normal 2 3 2 5 2 5" xfId="5060"/>
    <cellStyle name="Normal 2 3 2 5 2 5 2" xfId="12175"/>
    <cellStyle name="Normal 2 3 2 5 2 5 2 2" xfId="20217"/>
    <cellStyle name="Normal 2 3 2 5 2 5 3" xfId="20216"/>
    <cellStyle name="Normal 2 3 2 5 2 5 4" xfId="38260"/>
    <cellStyle name="Normal 2 3 2 5 2 5 5" xfId="45375"/>
    <cellStyle name="Normal 2 3 2 5 2 5 6" xfId="52490"/>
    <cellStyle name="Normal 2 3 2 5 2 5 7" xfId="59605"/>
    <cellStyle name="Normal 2 3 2 5 2 6" xfId="7437"/>
    <cellStyle name="Normal 2 3 2 5 2 6 2" xfId="20218"/>
    <cellStyle name="Normal 2 3 2 5 2 7" xfId="14552"/>
    <cellStyle name="Normal 2 3 2 5 2 7 2" xfId="20219"/>
    <cellStyle name="Normal 2 3 2 5 2 8" xfId="20199"/>
    <cellStyle name="Normal 2 3 2 5 2 9" xfId="33521"/>
    <cellStyle name="Normal 2 3 2 5 3" xfId="514"/>
    <cellStyle name="Normal 2 3 2 5 3 10" xfId="40832"/>
    <cellStyle name="Normal 2 3 2 5 3 11" xfId="47947"/>
    <cellStyle name="Normal 2 3 2 5 3 12" xfId="55062"/>
    <cellStyle name="Normal 2 3 2 5 3 2" xfId="1315"/>
    <cellStyle name="Normal 2 3 2 5 3 2 10" xfId="55861"/>
    <cellStyle name="Normal 2 3 2 5 3 2 2" xfId="3683"/>
    <cellStyle name="Normal 2 3 2 5 3 2 2 2" xfId="10798"/>
    <cellStyle name="Normal 2 3 2 5 3 2 2 2 2" xfId="20223"/>
    <cellStyle name="Normal 2 3 2 5 3 2 2 3" xfId="20222"/>
    <cellStyle name="Normal 2 3 2 5 3 2 2 4" xfId="36883"/>
    <cellStyle name="Normal 2 3 2 5 3 2 2 5" xfId="43998"/>
    <cellStyle name="Normal 2 3 2 5 3 2 2 6" xfId="51113"/>
    <cellStyle name="Normal 2 3 2 5 3 2 2 7" xfId="58228"/>
    <cellStyle name="Normal 2 3 2 5 3 2 3" xfId="6054"/>
    <cellStyle name="Normal 2 3 2 5 3 2 3 2" xfId="13169"/>
    <cellStyle name="Normal 2 3 2 5 3 2 3 2 2" xfId="20225"/>
    <cellStyle name="Normal 2 3 2 5 3 2 3 3" xfId="20224"/>
    <cellStyle name="Normal 2 3 2 5 3 2 3 4" xfId="39254"/>
    <cellStyle name="Normal 2 3 2 5 3 2 3 5" xfId="46369"/>
    <cellStyle name="Normal 2 3 2 5 3 2 3 6" xfId="53484"/>
    <cellStyle name="Normal 2 3 2 5 3 2 3 7" xfId="60599"/>
    <cellStyle name="Normal 2 3 2 5 3 2 4" xfId="8431"/>
    <cellStyle name="Normal 2 3 2 5 3 2 4 2" xfId="20226"/>
    <cellStyle name="Normal 2 3 2 5 3 2 5" xfId="15546"/>
    <cellStyle name="Normal 2 3 2 5 3 2 5 2" xfId="20227"/>
    <cellStyle name="Normal 2 3 2 5 3 2 6" xfId="20221"/>
    <cellStyle name="Normal 2 3 2 5 3 2 7" xfId="34515"/>
    <cellStyle name="Normal 2 3 2 5 3 2 8" xfId="41631"/>
    <cellStyle name="Normal 2 3 2 5 3 2 9" xfId="48746"/>
    <cellStyle name="Normal 2 3 2 5 3 3" xfId="2105"/>
    <cellStyle name="Normal 2 3 2 5 3 3 10" xfId="56650"/>
    <cellStyle name="Normal 2 3 2 5 3 3 2" xfId="4472"/>
    <cellStyle name="Normal 2 3 2 5 3 3 2 2" xfId="11587"/>
    <cellStyle name="Normal 2 3 2 5 3 3 2 2 2" xfId="20230"/>
    <cellStyle name="Normal 2 3 2 5 3 3 2 3" xfId="20229"/>
    <cellStyle name="Normal 2 3 2 5 3 3 2 4" xfId="37672"/>
    <cellStyle name="Normal 2 3 2 5 3 3 2 5" xfId="44787"/>
    <cellStyle name="Normal 2 3 2 5 3 3 2 6" xfId="51902"/>
    <cellStyle name="Normal 2 3 2 5 3 3 2 7" xfId="59017"/>
    <cellStyle name="Normal 2 3 2 5 3 3 3" xfId="6843"/>
    <cellStyle name="Normal 2 3 2 5 3 3 3 2" xfId="13958"/>
    <cellStyle name="Normal 2 3 2 5 3 3 3 2 2" xfId="20232"/>
    <cellStyle name="Normal 2 3 2 5 3 3 3 3" xfId="20231"/>
    <cellStyle name="Normal 2 3 2 5 3 3 3 4" xfId="40043"/>
    <cellStyle name="Normal 2 3 2 5 3 3 3 5" xfId="47158"/>
    <cellStyle name="Normal 2 3 2 5 3 3 3 6" xfId="54273"/>
    <cellStyle name="Normal 2 3 2 5 3 3 3 7" xfId="61388"/>
    <cellStyle name="Normal 2 3 2 5 3 3 4" xfId="9220"/>
    <cellStyle name="Normal 2 3 2 5 3 3 4 2" xfId="20233"/>
    <cellStyle name="Normal 2 3 2 5 3 3 5" xfId="16335"/>
    <cellStyle name="Normal 2 3 2 5 3 3 5 2" xfId="20234"/>
    <cellStyle name="Normal 2 3 2 5 3 3 6" xfId="20228"/>
    <cellStyle name="Normal 2 3 2 5 3 3 7" xfId="35304"/>
    <cellStyle name="Normal 2 3 2 5 3 3 8" xfId="42420"/>
    <cellStyle name="Normal 2 3 2 5 3 3 9" xfId="49535"/>
    <cellStyle name="Normal 2 3 2 5 3 4" xfId="2884"/>
    <cellStyle name="Normal 2 3 2 5 3 4 2" xfId="9999"/>
    <cellStyle name="Normal 2 3 2 5 3 4 2 2" xfId="20236"/>
    <cellStyle name="Normal 2 3 2 5 3 4 3" xfId="20235"/>
    <cellStyle name="Normal 2 3 2 5 3 4 4" xfId="36084"/>
    <cellStyle name="Normal 2 3 2 5 3 4 5" xfId="43199"/>
    <cellStyle name="Normal 2 3 2 5 3 4 6" xfId="50314"/>
    <cellStyle name="Normal 2 3 2 5 3 4 7" xfId="57429"/>
    <cellStyle name="Normal 2 3 2 5 3 5" xfId="5255"/>
    <cellStyle name="Normal 2 3 2 5 3 5 2" xfId="12370"/>
    <cellStyle name="Normal 2 3 2 5 3 5 2 2" xfId="20238"/>
    <cellStyle name="Normal 2 3 2 5 3 5 3" xfId="20237"/>
    <cellStyle name="Normal 2 3 2 5 3 5 4" xfId="38455"/>
    <cellStyle name="Normal 2 3 2 5 3 5 5" xfId="45570"/>
    <cellStyle name="Normal 2 3 2 5 3 5 6" xfId="52685"/>
    <cellStyle name="Normal 2 3 2 5 3 5 7" xfId="59800"/>
    <cellStyle name="Normal 2 3 2 5 3 6" xfId="7632"/>
    <cellStyle name="Normal 2 3 2 5 3 6 2" xfId="20239"/>
    <cellStyle name="Normal 2 3 2 5 3 7" xfId="14747"/>
    <cellStyle name="Normal 2 3 2 5 3 7 2" xfId="20240"/>
    <cellStyle name="Normal 2 3 2 5 3 8" xfId="20220"/>
    <cellStyle name="Normal 2 3 2 5 3 9" xfId="33716"/>
    <cellStyle name="Normal 2 3 2 5 4" xfId="642"/>
    <cellStyle name="Normal 2 3 2 5 4 10" xfId="40960"/>
    <cellStyle name="Normal 2 3 2 5 4 11" xfId="48075"/>
    <cellStyle name="Normal 2 3 2 5 4 12" xfId="55190"/>
    <cellStyle name="Normal 2 3 2 5 4 2" xfId="1443"/>
    <cellStyle name="Normal 2 3 2 5 4 2 10" xfId="55989"/>
    <cellStyle name="Normal 2 3 2 5 4 2 2" xfId="3811"/>
    <cellStyle name="Normal 2 3 2 5 4 2 2 2" xfId="10926"/>
    <cellStyle name="Normal 2 3 2 5 4 2 2 2 2" xfId="20244"/>
    <cellStyle name="Normal 2 3 2 5 4 2 2 3" xfId="20243"/>
    <cellStyle name="Normal 2 3 2 5 4 2 2 4" xfId="37011"/>
    <cellStyle name="Normal 2 3 2 5 4 2 2 5" xfId="44126"/>
    <cellStyle name="Normal 2 3 2 5 4 2 2 6" xfId="51241"/>
    <cellStyle name="Normal 2 3 2 5 4 2 2 7" xfId="58356"/>
    <cellStyle name="Normal 2 3 2 5 4 2 3" xfId="6182"/>
    <cellStyle name="Normal 2 3 2 5 4 2 3 2" xfId="13297"/>
    <cellStyle name="Normal 2 3 2 5 4 2 3 2 2" xfId="20246"/>
    <cellStyle name="Normal 2 3 2 5 4 2 3 3" xfId="20245"/>
    <cellStyle name="Normal 2 3 2 5 4 2 3 4" xfId="39382"/>
    <cellStyle name="Normal 2 3 2 5 4 2 3 5" xfId="46497"/>
    <cellStyle name="Normal 2 3 2 5 4 2 3 6" xfId="53612"/>
    <cellStyle name="Normal 2 3 2 5 4 2 3 7" xfId="60727"/>
    <cellStyle name="Normal 2 3 2 5 4 2 4" xfId="8559"/>
    <cellStyle name="Normal 2 3 2 5 4 2 4 2" xfId="20247"/>
    <cellStyle name="Normal 2 3 2 5 4 2 5" xfId="15674"/>
    <cellStyle name="Normal 2 3 2 5 4 2 5 2" xfId="20248"/>
    <cellStyle name="Normal 2 3 2 5 4 2 6" xfId="20242"/>
    <cellStyle name="Normal 2 3 2 5 4 2 7" xfId="34643"/>
    <cellStyle name="Normal 2 3 2 5 4 2 8" xfId="41759"/>
    <cellStyle name="Normal 2 3 2 5 4 2 9" xfId="48874"/>
    <cellStyle name="Normal 2 3 2 5 4 3" xfId="2233"/>
    <cellStyle name="Normal 2 3 2 5 4 3 10" xfId="56778"/>
    <cellStyle name="Normal 2 3 2 5 4 3 2" xfId="4600"/>
    <cellStyle name="Normal 2 3 2 5 4 3 2 2" xfId="11715"/>
    <cellStyle name="Normal 2 3 2 5 4 3 2 2 2" xfId="20251"/>
    <cellStyle name="Normal 2 3 2 5 4 3 2 3" xfId="20250"/>
    <cellStyle name="Normal 2 3 2 5 4 3 2 4" xfId="37800"/>
    <cellStyle name="Normal 2 3 2 5 4 3 2 5" xfId="44915"/>
    <cellStyle name="Normal 2 3 2 5 4 3 2 6" xfId="52030"/>
    <cellStyle name="Normal 2 3 2 5 4 3 2 7" xfId="59145"/>
    <cellStyle name="Normal 2 3 2 5 4 3 3" xfId="6971"/>
    <cellStyle name="Normal 2 3 2 5 4 3 3 2" xfId="14086"/>
    <cellStyle name="Normal 2 3 2 5 4 3 3 2 2" xfId="20253"/>
    <cellStyle name="Normal 2 3 2 5 4 3 3 3" xfId="20252"/>
    <cellStyle name="Normal 2 3 2 5 4 3 3 4" xfId="40171"/>
    <cellStyle name="Normal 2 3 2 5 4 3 3 5" xfId="47286"/>
    <cellStyle name="Normal 2 3 2 5 4 3 3 6" xfId="54401"/>
    <cellStyle name="Normal 2 3 2 5 4 3 3 7" xfId="61516"/>
    <cellStyle name="Normal 2 3 2 5 4 3 4" xfId="9348"/>
    <cellStyle name="Normal 2 3 2 5 4 3 4 2" xfId="20254"/>
    <cellStyle name="Normal 2 3 2 5 4 3 5" xfId="16463"/>
    <cellStyle name="Normal 2 3 2 5 4 3 5 2" xfId="20255"/>
    <cellStyle name="Normal 2 3 2 5 4 3 6" xfId="20249"/>
    <cellStyle name="Normal 2 3 2 5 4 3 7" xfId="35432"/>
    <cellStyle name="Normal 2 3 2 5 4 3 8" xfId="42548"/>
    <cellStyle name="Normal 2 3 2 5 4 3 9" xfId="49663"/>
    <cellStyle name="Normal 2 3 2 5 4 4" xfId="3012"/>
    <cellStyle name="Normal 2 3 2 5 4 4 2" xfId="10127"/>
    <cellStyle name="Normal 2 3 2 5 4 4 2 2" xfId="20257"/>
    <cellStyle name="Normal 2 3 2 5 4 4 3" xfId="20256"/>
    <cellStyle name="Normal 2 3 2 5 4 4 4" xfId="36212"/>
    <cellStyle name="Normal 2 3 2 5 4 4 5" xfId="43327"/>
    <cellStyle name="Normal 2 3 2 5 4 4 6" xfId="50442"/>
    <cellStyle name="Normal 2 3 2 5 4 4 7" xfId="57557"/>
    <cellStyle name="Normal 2 3 2 5 4 5" xfId="5383"/>
    <cellStyle name="Normal 2 3 2 5 4 5 2" xfId="12498"/>
    <cellStyle name="Normal 2 3 2 5 4 5 2 2" xfId="20259"/>
    <cellStyle name="Normal 2 3 2 5 4 5 3" xfId="20258"/>
    <cellStyle name="Normal 2 3 2 5 4 5 4" xfId="38583"/>
    <cellStyle name="Normal 2 3 2 5 4 5 5" xfId="45698"/>
    <cellStyle name="Normal 2 3 2 5 4 5 6" xfId="52813"/>
    <cellStyle name="Normal 2 3 2 5 4 5 7" xfId="59928"/>
    <cellStyle name="Normal 2 3 2 5 4 6" xfId="7760"/>
    <cellStyle name="Normal 2 3 2 5 4 6 2" xfId="20260"/>
    <cellStyle name="Normal 2 3 2 5 4 7" xfId="14875"/>
    <cellStyle name="Normal 2 3 2 5 4 7 2" xfId="20261"/>
    <cellStyle name="Normal 2 3 2 5 4 8" xfId="20241"/>
    <cellStyle name="Normal 2 3 2 5 4 9" xfId="33844"/>
    <cellStyle name="Normal 2 3 2 5 5" xfId="925"/>
    <cellStyle name="Normal 2 3 2 5 5 10" xfId="55471"/>
    <cellStyle name="Normal 2 3 2 5 5 2" xfId="3293"/>
    <cellStyle name="Normal 2 3 2 5 5 2 2" xfId="10408"/>
    <cellStyle name="Normal 2 3 2 5 5 2 2 2" xfId="20264"/>
    <cellStyle name="Normal 2 3 2 5 5 2 3" xfId="20263"/>
    <cellStyle name="Normal 2 3 2 5 5 2 4" xfId="36493"/>
    <cellStyle name="Normal 2 3 2 5 5 2 5" xfId="43608"/>
    <cellStyle name="Normal 2 3 2 5 5 2 6" xfId="50723"/>
    <cellStyle name="Normal 2 3 2 5 5 2 7" xfId="57838"/>
    <cellStyle name="Normal 2 3 2 5 5 3" xfId="5664"/>
    <cellStyle name="Normal 2 3 2 5 5 3 2" xfId="12779"/>
    <cellStyle name="Normal 2 3 2 5 5 3 2 2" xfId="20266"/>
    <cellStyle name="Normal 2 3 2 5 5 3 3" xfId="20265"/>
    <cellStyle name="Normal 2 3 2 5 5 3 4" xfId="38864"/>
    <cellStyle name="Normal 2 3 2 5 5 3 5" xfId="45979"/>
    <cellStyle name="Normal 2 3 2 5 5 3 6" xfId="53094"/>
    <cellStyle name="Normal 2 3 2 5 5 3 7" xfId="60209"/>
    <cellStyle name="Normal 2 3 2 5 5 4" xfId="8041"/>
    <cellStyle name="Normal 2 3 2 5 5 4 2" xfId="20267"/>
    <cellStyle name="Normal 2 3 2 5 5 5" xfId="15156"/>
    <cellStyle name="Normal 2 3 2 5 5 5 2" xfId="20268"/>
    <cellStyle name="Normal 2 3 2 5 5 6" xfId="20262"/>
    <cellStyle name="Normal 2 3 2 5 5 7" xfId="34125"/>
    <cellStyle name="Normal 2 3 2 5 5 8" xfId="41241"/>
    <cellStyle name="Normal 2 3 2 5 5 9" xfId="48356"/>
    <cellStyle name="Normal 2 3 2 5 6" xfId="1715"/>
    <cellStyle name="Normal 2 3 2 5 6 10" xfId="56260"/>
    <cellStyle name="Normal 2 3 2 5 6 2" xfId="4082"/>
    <cellStyle name="Normal 2 3 2 5 6 2 2" xfId="11197"/>
    <cellStyle name="Normal 2 3 2 5 6 2 2 2" xfId="20271"/>
    <cellStyle name="Normal 2 3 2 5 6 2 3" xfId="20270"/>
    <cellStyle name="Normal 2 3 2 5 6 2 4" xfId="37282"/>
    <cellStyle name="Normal 2 3 2 5 6 2 5" xfId="44397"/>
    <cellStyle name="Normal 2 3 2 5 6 2 6" xfId="51512"/>
    <cellStyle name="Normal 2 3 2 5 6 2 7" xfId="58627"/>
    <cellStyle name="Normal 2 3 2 5 6 3" xfId="6453"/>
    <cellStyle name="Normal 2 3 2 5 6 3 2" xfId="13568"/>
    <cellStyle name="Normal 2 3 2 5 6 3 2 2" xfId="20273"/>
    <cellStyle name="Normal 2 3 2 5 6 3 3" xfId="20272"/>
    <cellStyle name="Normal 2 3 2 5 6 3 4" xfId="39653"/>
    <cellStyle name="Normal 2 3 2 5 6 3 5" xfId="46768"/>
    <cellStyle name="Normal 2 3 2 5 6 3 6" xfId="53883"/>
    <cellStyle name="Normal 2 3 2 5 6 3 7" xfId="60998"/>
    <cellStyle name="Normal 2 3 2 5 6 4" xfId="8830"/>
    <cellStyle name="Normal 2 3 2 5 6 4 2" xfId="20274"/>
    <cellStyle name="Normal 2 3 2 5 6 5" xfId="15945"/>
    <cellStyle name="Normal 2 3 2 5 6 5 2" xfId="20275"/>
    <cellStyle name="Normal 2 3 2 5 6 6" xfId="20269"/>
    <cellStyle name="Normal 2 3 2 5 6 7" xfId="34914"/>
    <cellStyle name="Normal 2 3 2 5 6 8" xfId="42030"/>
    <cellStyle name="Normal 2 3 2 5 6 9" xfId="49145"/>
    <cellStyle name="Normal 2 3 2 5 7" xfId="2494"/>
    <cellStyle name="Normal 2 3 2 5 7 2" xfId="9609"/>
    <cellStyle name="Normal 2 3 2 5 7 2 2" xfId="20277"/>
    <cellStyle name="Normal 2 3 2 5 7 3" xfId="20276"/>
    <cellStyle name="Normal 2 3 2 5 7 4" xfId="35694"/>
    <cellStyle name="Normal 2 3 2 5 7 5" xfId="42809"/>
    <cellStyle name="Normal 2 3 2 5 7 6" xfId="49924"/>
    <cellStyle name="Normal 2 3 2 5 7 7" xfId="57039"/>
    <cellStyle name="Normal 2 3 2 5 8" xfId="4865"/>
    <cellStyle name="Normal 2 3 2 5 8 2" xfId="11980"/>
    <cellStyle name="Normal 2 3 2 5 8 2 2" xfId="20279"/>
    <cellStyle name="Normal 2 3 2 5 8 3" xfId="20278"/>
    <cellStyle name="Normal 2 3 2 5 8 4" xfId="38065"/>
    <cellStyle name="Normal 2 3 2 5 8 5" xfId="45180"/>
    <cellStyle name="Normal 2 3 2 5 8 6" xfId="52295"/>
    <cellStyle name="Normal 2 3 2 5 8 7" xfId="59410"/>
    <cellStyle name="Normal 2 3 2 5 9" xfId="7242"/>
    <cellStyle name="Normal 2 3 2 5 9 2" xfId="20280"/>
    <cellStyle name="Normal 2 3 2 6" xfId="225"/>
    <cellStyle name="Normal 2 3 2 6 10" xfId="40543"/>
    <cellStyle name="Normal 2 3 2 6 11" xfId="47658"/>
    <cellStyle name="Normal 2 3 2 6 12" xfId="54773"/>
    <cellStyle name="Normal 2 3 2 6 2" xfId="1026"/>
    <cellStyle name="Normal 2 3 2 6 2 10" xfId="55572"/>
    <cellStyle name="Normal 2 3 2 6 2 2" xfId="3394"/>
    <cellStyle name="Normal 2 3 2 6 2 2 2" xfId="10509"/>
    <cellStyle name="Normal 2 3 2 6 2 2 2 2" xfId="20284"/>
    <cellStyle name="Normal 2 3 2 6 2 2 3" xfId="20283"/>
    <cellStyle name="Normal 2 3 2 6 2 2 4" xfId="36594"/>
    <cellStyle name="Normal 2 3 2 6 2 2 5" xfId="43709"/>
    <cellStyle name="Normal 2 3 2 6 2 2 6" xfId="50824"/>
    <cellStyle name="Normal 2 3 2 6 2 2 7" xfId="57939"/>
    <cellStyle name="Normal 2 3 2 6 2 3" xfId="5765"/>
    <cellStyle name="Normal 2 3 2 6 2 3 2" xfId="12880"/>
    <cellStyle name="Normal 2 3 2 6 2 3 2 2" xfId="20286"/>
    <cellStyle name="Normal 2 3 2 6 2 3 3" xfId="20285"/>
    <cellStyle name="Normal 2 3 2 6 2 3 4" xfId="38965"/>
    <cellStyle name="Normal 2 3 2 6 2 3 5" xfId="46080"/>
    <cellStyle name="Normal 2 3 2 6 2 3 6" xfId="53195"/>
    <cellStyle name="Normal 2 3 2 6 2 3 7" xfId="60310"/>
    <cellStyle name="Normal 2 3 2 6 2 4" xfId="8142"/>
    <cellStyle name="Normal 2 3 2 6 2 4 2" xfId="20287"/>
    <cellStyle name="Normal 2 3 2 6 2 5" xfId="15257"/>
    <cellStyle name="Normal 2 3 2 6 2 5 2" xfId="20288"/>
    <cellStyle name="Normal 2 3 2 6 2 6" xfId="20282"/>
    <cellStyle name="Normal 2 3 2 6 2 7" xfId="34226"/>
    <cellStyle name="Normal 2 3 2 6 2 8" xfId="41342"/>
    <cellStyle name="Normal 2 3 2 6 2 9" xfId="48457"/>
    <cellStyle name="Normal 2 3 2 6 3" xfId="1816"/>
    <cellStyle name="Normal 2 3 2 6 3 10" xfId="56361"/>
    <cellStyle name="Normal 2 3 2 6 3 2" xfId="4183"/>
    <cellStyle name="Normal 2 3 2 6 3 2 2" xfId="11298"/>
    <cellStyle name="Normal 2 3 2 6 3 2 2 2" xfId="20291"/>
    <cellStyle name="Normal 2 3 2 6 3 2 3" xfId="20290"/>
    <cellStyle name="Normal 2 3 2 6 3 2 4" xfId="37383"/>
    <cellStyle name="Normal 2 3 2 6 3 2 5" xfId="44498"/>
    <cellStyle name="Normal 2 3 2 6 3 2 6" xfId="51613"/>
    <cellStyle name="Normal 2 3 2 6 3 2 7" xfId="58728"/>
    <cellStyle name="Normal 2 3 2 6 3 3" xfId="6554"/>
    <cellStyle name="Normal 2 3 2 6 3 3 2" xfId="13669"/>
    <cellStyle name="Normal 2 3 2 6 3 3 2 2" xfId="20293"/>
    <cellStyle name="Normal 2 3 2 6 3 3 3" xfId="20292"/>
    <cellStyle name="Normal 2 3 2 6 3 3 4" xfId="39754"/>
    <cellStyle name="Normal 2 3 2 6 3 3 5" xfId="46869"/>
    <cellStyle name="Normal 2 3 2 6 3 3 6" xfId="53984"/>
    <cellStyle name="Normal 2 3 2 6 3 3 7" xfId="61099"/>
    <cellStyle name="Normal 2 3 2 6 3 4" xfId="8931"/>
    <cellStyle name="Normal 2 3 2 6 3 4 2" xfId="20294"/>
    <cellStyle name="Normal 2 3 2 6 3 5" xfId="16046"/>
    <cellStyle name="Normal 2 3 2 6 3 5 2" xfId="20295"/>
    <cellStyle name="Normal 2 3 2 6 3 6" xfId="20289"/>
    <cellStyle name="Normal 2 3 2 6 3 7" xfId="35015"/>
    <cellStyle name="Normal 2 3 2 6 3 8" xfId="42131"/>
    <cellStyle name="Normal 2 3 2 6 3 9" xfId="49246"/>
    <cellStyle name="Normal 2 3 2 6 4" xfId="2595"/>
    <cellStyle name="Normal 2 3 2 6 4 2" xfId="9710"/>
    <cellStyle name="Normal 2 3 2 6 4 2 2" xfId="20297"/>
    <cellStyle name="Normal 2 3 2 6 4 3" xfId="20296"/>
    <cellStyle name="Normal 2 3 2 6 4 4" xfId="35795"/>
    <cellStyle name="Normal 2 3 2 6 4 5" xfId="42910"/>
    <cellStyle name="Normal 2 3 2 6 4 6" xfId="50025"/>
    <cellStyle name="Normal 2 3 2 6 4 7" xfId="57140"/>
    <cellStyle name="Normal 2 3 2 6 5" xfId="4966"/>
    <cellStyle name="Normal 2 3 2 6 5 2" xfId="12081"/>
    <cellStyle name="Normal 2 3 2 6 5 2 2" xfId="20299"/>
    <cellStyle name="Normal 2 3 2 6 5 3" xfId="20298"/>
    <cellStyle name="Normal 2 3 2 6 5 4" xfId="38166"/>
    <cellStyle name="Normal 2 3 2 6 5 5" xfId="45281"/>
    <cellStyle name="Normal 2 3 2 6 5 6" xfId="52396"/>
    <cellStyle name="Normal 2 3 2 6 5 7" xfId="59511"/>
    <cellStyle name="Normal 2 3 2 6 6" xfId="7343"/>
    <cellStyle name="Normal 2 3 2 6 6 2" xfId="20300"/>
    <cellStyle name="Normal 2 3 2 6 7" xfId="14458"/>
    <cellStyle name="Normal 2 3 2 6 7 2" xfId="20301"/>
    <cellStyle name="Normal 2 3 2 6 8" xfId="20281"/>
    <cellStyle name="Normal 2 3 2 6 9" xfId="33427"/>
    <cellStyle name="Normal 2 3 2 7" xfId="420"/>
    <cellStyle name="Normal 2 3 2 7 10" xfId="40738"/>
    <cellStyle name="Normal 2 3 2 7 11" xfId="47853"/>
    <cellStyle name="Normal 2 3 2 7 12" xfId="54968"/>
    <cellStyle name="Normal 2 3 2 7 2" xfId="1221"/>
    <cellStyle name="Normal 2 3 2 7 2 10" xfId="55767"/>
    <cellStyle name="Normal 2 3 2 7 2 2" xfId="3589"/>
    <cellStyle name="Normal 2 3 2 7 2 2 2" xfId="10704"/>
    <cellStyle name="Normal 2 3 2 7 2 2 2 2" xfId="20305"/>
    <cellStyle name="Normal 2 3 2 7 2 2 3" xfId="20304"/>
    <cellStyle name="Normal 2 3 2 7 2 2 4" xfId="36789"/>
    <cellStyle name="Normal 2 3 2 7 2 2 5" xfId="43904"/>
    <cellStyle name="Normal 2 3 2 7 2 2 6" xfId="51019"/>
    <cellStyle name="Normal 2 3 2 7 2 2 7" xfId="58134"/>
    <cellStyle name="Normal 2 3 2 7 2 3" xfId="5960"/>
    <cellStyle name="Normal 2 3 2 7 2 3 2" xfId="13075"/>
    <cellStyle name="Normal 2 3 2 7 2 3 2 2" xfId="20307"/>
    <cellStyle name="Normal 2 3 2 7 2 3 3" xfId="20306"/>
    <cellStyle name="Normal 2 3 2 7 2 3 4" xfId="39160"/>
    <cellStyle name="Normal 2 3 2 7 2 3 5" xfId="46275"/>
    <cellStyle name="Normal 2 3 2 7 2 3 6" xfId="53390"/>
    <cellStyle name="Normal 2 3 2 7 2 3 7" xfId="60505"/>
    <cellStyle name="Normal 2 3 2 7 2 4" xfId="8337"/>
    <cellStyle name="Normal 2 3 2 7 2 4 2" xfId="20308"/>
    <cellStyle name="Normal 2 3 2 7 2 5" xfId="15452"/>
    <cellStyle name="Normal 2 3 2 7 2 5 2" xfId="20309"/>
    <cellStyle name="Normal 2 3 2 7 2 6" xfId="20303"/>
    <cellStyle name="Normal 2 3 2 7 2 7" xfId="34421"/>
    <cellStyle name="Normal 2 3 2 7 2 8" xfId="41537"/>
    <cellStyle name="Normal 2 3 2 7 2 9" xfId="48652"/>
    <cellStyle name="Normal 2 3 2 7 3" xfId="2011"/>
    <cellStyle name="Normal 2 3 2 7 3 10" xfId="56556"/>
    <cellStyle name="Normal 2 3 2 7 3 2" xfId="4378"/>
    <cellStyle name="Normal 2 3 2 7 3 2 2" xfId="11493"/>
    <cellStyle name="Normal 2 3 2 7 3 2 2 2" xfId="20312"/>
    <cellStyle name="Normal 2 3 2 7 3 2 3" xfId="20311"/>
    <cellStyle name="Normal 2 3 2 7 3 2 4" xfId="37578"/>
    <cellStyle name="Normal 2 3 2 7 3 2 5" xfId="44693"/>
    <cellStyle name="Normal 2 3 2 7 3 2 6" xfId="51808"/>
    <cellStyle name="Normal 2 3 2 7 3 2 7" xfId="58923"/>
    <cellStyle name="Normal 2 3 2 7 3 3" xfId="6749"/>
    <cellStyle name="Normal 2 3 2 7 3 3 2" xfId="13864"/>
    <cellStyle name="Normal 2 3 2 7 3 3 2 2" xfId="20314"/>
    <cellStyle name="Normal 2 3 2 7 3 3 3" xfId="20313"/>
    <cellStyle name="Normal 2 3 2 7 3 3 4" xfId="39949"/>
    <cellStyle name="Normal 2 3 2 7 3 3 5" xfId="47064"/>
    <cellStyle name="Normal 2 3 2 7 3 3 6" xfId="54179"/>
    <cellStyle name="Normal 2 3 2 7 3 3 7" xfId="61294"/>
    <cellStyle name="Normal 2 3 2 7 3 4" xfId="9126"/>
    <cellStyle name="Normal 2 3 2 7 3 4 2" xfId="20315"/>
    <cellStyle name="Normal 2 3 2 7 3 5" xfId="16241"/>
    <cellStyle name="Normal 2 3 2 7 3 5 2" xfId="20316"/>
    <cellStyle name="Normal 2 3 2 7 3 6" xfId="20310"/>
    <cellStyle name="Normal 2 3 2 7 3 7" xfId="35210"/>
    <cellStyle name="Normal 2 3 2 7 3 8" xfId="42326"/>
    <cellStyle name="Normal 2 3 2 7 3 9" xfId="49441"/>
    <cellStyle name="Normal 2 3 2 7 4" xfId="2790"/>
    <cellStyle name="Normal 2 3 2 7 4 2" xfId="9905"/>
    <cellStyle name="Normal 2 3 2 7 4 2 2" xfId="20318"/>
    <cellStyle name="Normal 2 3 2 7 4 3" xfId="20317"/>
    <cellStyle name="Normal 2 3 2 7 4 4" xfId="35990"/>
    <cellStyle name="Normal 2 3 2 7 4 5" xfId="43105"/>
    <cellStyle name="Normal 2 3 2 7 4 6" xfId="50220"/>
    <cellStyle name="Normal 2 3 2 7 4 7" xfId="57335"/>
    <cellStyle name="Normal 2 3 2 7 5" xfId="5161"/>
    <cellStyle name="Normal 2 3 2 7 5 2" xfId="12276"/>
    <cellStyle name="Normal 2 3 2 7 5 2 2" xfId="20320"/>
    <cellStyle name="Normal 2 3 2 7 5 3" xfId="20319"/>
    <cellStyle name="Normal 2 3 2 7 5 4" xfId="38361"/>
    <cellStyle name="Normal 2 3 2 7 5 5" xfId="45476"/>
    <cellStyle name="Normal 2 3 2 7 5 6" xfId="52591"/>
    <cellStyle name="Normal 2 3 2 7 5 7" xfId="59706"/>
    <cellStyle name="Normal 2 3 2 7 6" xfId="7538"/>
    <cellStyle name="Normal 2 3 2 7 6 2" xfId="20321"/>
    <cellStyle name="Normal 2 3 2 7 7" xfId="14653"/>
    <cellStyle name="Normal 2 3 2 7 7 2" xfId="20322"/>
    <cellStyle name="Normal 2 3 2 7 8" xfId="20302"/>
    <cellStyle name="Normal 2 3 2 7 9" xfId="33622"/>
    <cellStyle name="Normal 2 3 2 8" xfId="635"/>
    <cellStyle name="Normal 2 3 2 8 10" xfId="40953"/>
    <cellStyle name="Normal 2 3 2 8 11" xfId="48068"/>
    <cellStyle name="Normal 2 3 2 8 12" xfId="55183"/>
    <cellStyle name="Normal 2 3 2 8 2" xfId="1436"/>
    <cellStyle name="Normal 2 3 2 8 2 10" xfId="55982"/>
    <cellStyle name="Normal 2 3 2 8 2 2" xfId="3804"/>
    <cellStyle name="Normal 2 3 2 8 2 2 2" xfId="10919"/>
    <cellStyle name="Normal 2 3 2 8 2 2 2 2" xfId="20326"/>
    <cellStyle name="Normal 2 3 2 8 2 2 3" xfId="20325"/>
    <cellStyle name="Normal 2 3 2 8 2 2 4" xfId="37004"/>
    <cellStyle name="Normal 2 3 2 8 2 2 5" xfId="44119"/>
    <cellStyle name="Normal 2 3 2 8 2 2 6" xfId="51234"/>
    <cellStyle name="Normal 2 3 2 8 2 2 7" xfId="58349"/>
    <cellStyle name="Normal 2 3 2 8 2 3" xfId="6175"/>
    <cellStyle name="Normal 2 3 2 8 2 3 2" xfId="13290"/>
    <cellStyle name="Normal 2 3 2 8 2 3 2 2" xfId="20328"/>
    <cellStyle name="Normal 2 3 2 8 2 3 3" xfId="20327"/>
    <cellStyle name="Normal 2 3 2 8 2 3 4" xfId="39375"/>
    <cellStyle name="Normal 2 3 2 8 2 3 5" xfId="46490"/>
    <cellStyle name="Normal 2 3 2 8 2 3 6" xfId="53605"/>
    <cellStyle name="Normal 2 3 2 8 2 3 7" xfId="60720"/>
    <cellStyle name="Normal 2 3 2 8 2 4" xfId="8552"/>
    <cellStyle name="Normal 2 3 2 8 2 4 2" xfId="20329"/>
    <cellStyle name="Normal 2 3 2 8 2 5" xfId="15667"/>
    <cellStyle name="Normal 2 3 2 8 2 5 2" xfId="20330"/>
    <cellStyle name="Normal 2 3 2 8 2 6" xfId="20324"/>
    <cellStyle name="Normal 2 3 2 8 2 7" xfId="34636"/>
    <cellStyle name="Normal 2 3 2 8 2 8" xfId="41752"/>
    <cellStyle name="Normal 2 3 2 8 2 9" xfId="48867"/>
    <cellStyle name="Normal 2 3 2 8 3" xfId="2226"/>
    <cellStyle name="Normal 2 3 2 8 3 10" xfId="56771"/>
    <cellStyle name="Normal 2 3 2 8 3 2" xfId="4593"/>
    <cellStyle name="Normal 2 3 2 8 3 2 2" xfId="11708"/>
    <cellStyle name="Normal 2 3 2 8 3 2 2 2" xfId="20333"/>
    <cellStyle name="Normal 2 3 2 8 3 2 3" xfId="20332"/>
    <cellStyle name="Normal 2 3 2 8 3 2 4" xfId="37793"/>
    <cellStyle name="Normal 2 3 2 8 3 2 5" xfId="44908"/>
    <cellStyle name="Normal 2 3 2 8 3 2 6" xfId="52023"/>
    <cellStyle name="Normal 2 3 2 8 3 2 7" xfId="59138"/>
    <cellStyle name="Normal 2 3 2 8 3 3" xfId="6964"/>
    <cellStyle name="Normal 2 3 2 8 3 3 2" xfId="14079"/>
    <cellStyle name="Normal 2 3 2 8 3 3 2 2" xfId="20335"/>
    <cellStyle name="Normal 2 3 2 8 3 3 3" xfId="20334"/>
    <cellStyle name="Normal 2 3 2 8 3 3 4" xfId="40164"/>
    <cellStyle name="Normal 2 3 2 8 3 3 5" xfId="47279"/>
    <cellStyle name="Normal 2 3 2 8 3 3 6" xfId="54394"/>
    <cellStyle name="Normal 2 3 2 8 3 3 7" xfId="61509"/>
    <cellStyle name="Normal 2 3 2 8 3 4" xfId="9341"/>
    <cellStyle name="Normal 2 3 2 8 3 4 2" xfId="20336"/>
    <cellStyle name="Normal 2 3 2 8 3 5" xfId="16456"/>
    <cellStyle name="Normal 2 3 2 8 3 5 2" xfId="20337"/>
    <cellStyle name="Normal 2 3 2 8 3 6" xfId="20331"/>
    <cellStyle name="Normal 2 3 2 8 3 7" xfId="35425"/>
    <cellStyle name="Normal 2 3 2 8 3 8" xfId="42541"/>
    <cellStyle name="Normal 2 3 2 8 3 9" xfId="49656"/>
    <cellStyle name="Normal 2 3 2 8 4" xfId="3005"/>
    <cellStyle name="Normal 2 3 2 8 4 2" xfId="10120"/>
    <cellStyle name="Normal 2 3 2 8 4 2 2" xfId="20339"/>
    <cellStyle name="Normal 2 3 2 8 4 3" xfId="20338"/>
    <cellStyle name="Normal 2 3 2 8 4 4" xfId="36205"/>
    <cellStyle name="Normal 2 3 2 8 4 5" xfId="43320"/>
    <cellStyle name="Normal 2 3 2 8 4 6" xfId="50435"/>
    <cellStyle name="Normal 2 3 2 8 4 7" xfId="57550"/>
    <cellStyle name="Normal 2 3 2 8 5" xfId="5376"/>
    <cellStyle name="Normal 2 3 2 8 5 2" xfId="12491"/>
    <cellStyle name="Normal 2 3 2 8 5 2 2" xfId="20341"/>
    <cellStyle name="Normal 2 3 2 8 5 3" xfId="20340"/>
    <cellStyle name="Normal 2 3 2 8 5 4" xfId="38576"/>
    <cellStyle name="Normal 2 3 2 8 5 5" xfId="45691"/>
    <cellStyle name="Normal 2 3 2 8 5 6" xfId="52806"/>
    <cellStyle name="Normal 2 3 2 8 5 7" xfId="59921"/>
    <cellStyle name="Normal 2 3 2 8 6" xfId="7753"/>
    <cellStyle name="Normal 2 3 2 8 6 2" xfId="20342"/>
    <cellStyle name="Normal 2 3 2 8 7" xfId="14868"/>
    <cellStyle name="Normal 2 3 2 8 7 2" xfId="20343"/>
    <cellStyle name="Normal 2 3 2 8 8" xfId="20323"/>
    <cellStyle name="Normal 2 3 2 8 9" xfId="33837"/>
    <cellStyle name="Normal 2 3 2 9" xfId="831"/>
    <cellStyle name="Normal 2 3 2 9 10" xfId="55377"/>
    <cellStyle name="Normal 2 3 2 9 2" xfId="3199"/>
    <cellStyle name="Normal 2 3 2 9 2 2" xfId="10314"/>
    <cellStyle name="Normal 2 3 2 9 2 2 2" xfId="20346"/>
    <cellStyle name="Normal 2 3 2 9 2 3" xfId="20345"/>
    <cellStyle name="Normal 2 3 2 9 2 4" xfId="36399"/>
    <cellStyle name="Normal 2 3 2 9 2 5" xfId="43514"/>
    <cellStyle name="Normal 2 3 2 9 2 6" xfId="50629"/>
    <cellStyle name="Normal 2 3 2 9 2 7" xfId="57744"/>
    <cellStyle name="Normal 2 3 2 9 3" xfId="5570"/>
    <cellStyle name="Normal 2 3 2 9 3 2" xfId="12685"/>
    <cellStyle name="Normal 2 3 2 9 3 2 2" xfId="20348"/>
    <cellStyle name="Normal 2 3 2 9 3 3" xfId="20347"/>
    <cellStyle name="Normal 2 3 2 9 3 4" xfId="38770"/>
    <cellStyle name="Normal 2 3 2 9 3 5" xfId="45885"/>
    <cellStyle name="Normal 2 3 2 9 3 6" xfId="53000"/>
    <cellStyle name="Normal 2 3 2 9 3 7" xfId="60115"/>
    <cellStyle name="Normal 2 3 2 9 4" xfId="7947"/>
    <cellStyle name="Normal 2 3 2 9 4 2" xfId="20349"/>
    <cellStyle name="Normal 2 3 2 9 5" xfId="15062"/>
    <cellStyle name="Normal 2 3 2 9 5 2" xfId="20350"/>
    <cellStyle name="Normal 2 3 2 9 6" xfId="20344"/>
    <cellStyle name="Normal 2 3 2 9 7" xfId="34031"/>
    <cellStyle name="Normal 2 3 2 9 8" xfId="41147"/>
    <cellStyle name="Normal 2 3 2 9 9" xfId="48262"/>
    <cellStyle name="Normal 2 3 20" xfId="40338"/>
    <cellStyle name="Normal 2 3 21" xfId="47453"/>
    <cellStyle name="Normal 2 3 22" xfId="54568"/>
    <cellStyle name="Normal 2 3 3" xfId="33"/>
    <cellStyle name="Normal 2 3 3 10" xfId="4785"/>
    <cellStyle name="Normal 2 3 3 10 2" xfId="11900"/>
    <cellStyle name="Normal 2 3 3 10 2 2" xfId="20353"/>
    <cellStyle name="Normal 2 3 3 10 3" xfId="20352"/>
    <cellStyle name="Normal 2 3 3 10 4" xfId="37985"/>
    <cellStyle name="Normal 2 3 3 10 5" xfId="45100"/>
    <cellStyle name="Normal 2 3 3 10 6" xfId="52215"/>
    <cellStyle name="Normal 2 3 3 10 7" xfId="59330"/>
    <cellStyle name="Normal 2 3 3 11" xfId="7162"/>
    <cellStyle name="Normal 2 3 3 11 2" xfId="20354"/>
    <cellStyle name="Normal 2 3 3 12" xfId="14277"/>
    <cellStyle name="Normal 2 3 3 12 2" xfId="20355"/>
    <cellStyle name="Normal 2 3 3 13" xfId="20351"/>
    <cellStyle name="Normal 2 3 3 14" xfId="33246"/>
    <cellStyle name="Normal 2 3 3 15" xfId="40362"/>
    <cellStyle name="Normal 2 3 3 16" xfId="47477"/>
    <cellStyle name="Normal 2 3 3 17" xfId="54592"/>
    <cellStyle name="Normal 2 3 3 2" xfId="69"/>
    <cellStyle name="Normal 2 3 3 2 10" xfId="14309"/>
    <cellStyle name="Normal 2 3 3 2 10 2" xfId="20357"/>
    <cellStyle name="Normal 2 3 3 2 11" xfId="20356"/>
    <cellStyle name="Normal 2 3 3 2 12" xfId="33278"/>
    <cellStyle name="Normal 2 3 3 2 13" xfId="40394"/>
    <cellStyle name="Normal 2 3 3 2 14" xfId="47509"/>
    <cellStyle name="Normal 2 3 3 2 15" xfId="54624"/>
    <cellStyle name="Normal 2 3 3 2 2" xfId="271"/>
    <cellStyle name="Normal 2 3 3 2 2 10" xfId="40589"/>
    <cellStyle name="Normal 2 3 3 2 2 11" xfId="47704"/>
    <cellStyle name="Normal 2 3 3 2 2 12" xfId="54819"/>
    <cellStyle name="Normal 2 3 3 2 2 2" xfId="1072"/>
    <cellStyle name="Normal 2 3 3 2 2 2 10" xfId="55618"/>
    <cellStyle name="Normal 2 3 3 2 2 2 2" xfId="3440"/>
    <cellStyle name="Normal 2 3 3 2 2 2 2 2" xfId="10555"/>
    <cellStyle name="Normal 2 3 3 2 2 2 2 2 2" xfId="20361"/>
    <cellStyle name="Normal 2 3 3 2 2 2 2 3" xfId="20360"/>
    <cellStyle name="Normal 2 3 3 2 2 2 2 4" xfId="36640"/>
    <cellStyle name="Normal 2 3 3 2 2 2 2 5" xfId="43755"/>
    <cellStyle name="Normal 2 3 3 2 2 2 2 6" xfId="50870"/>
    <cellStyle name="Normal 2 3 3 2 2 2 2 7" xfId="57985"/>
    <cellStyle name="Normal 2 3 3 2 2 2 3" xfId="5811"/>
    <cellStyle name="Normal 2 3 3 2 2 2 3 2" xfId="12926"/>
    <cellStyle name="Normal 2 3 3 2 2 2 3 2 2" xfId="20363"/>
    <cellStyle name="Normal 2 3 3 2 2 2 3 3" xfId="20362"/>
    <cellStyle name="Normal 2 3 3 2 2 2 3 4" xfId="39011"/>
    <cellStyle name="Normal 2 3 3 2 2 2 3 5" xfId="46126"/>
    <cellStyle name="Normal 2 3 3 2 2 2 3 6" xfId="53241"/>
    <cellStyle name="Normal 2 3 3 2 2 2 3 7" xfId="60356"/>
    <cellStyle name="Normal 2 3 3 2 2 2 4" xfId="8188"/>
    <cellStyle name="Normal 2 3 3 2 2 2 4 2" xfId="20364"/>
    <cellStyle name="Normal 2 3 3 2 2 2 5" xfId="15303"/>
    <cellStyle name="Normal 2 3 3 2 2 2 5 2" xfId="20365"/>
    <cellStyle name="Normal 2 3 3 2 2 2 6" xfId="20359"/>
    <cellStyle name="Normal 2 3 3 2 2 2 7" xfId="34272"/>
    <cellStyle name="Normal 2 3 3 2 2 2 8" xfId="41388"/>
    <cellStyle name="Normal 2 3 3 2 2 2 9" xfId="48503"/>
    <cellStyle name="Normal 2 3 3 2 2 3" xfId="1862"/>
    <cellStyle name="Normal 2 3 3 2 2 3 10" xfId="56407"/>
    <cellStyle name="Normal 2 3 3 2 2 3 2" xfId="4229"/>
    <cellStyle name="Normal 2 3 3 2 2 3 2 2" xfId="11344"/>
    <cellStyle name="Normal 2 3 3 2 2 3 2 2 2" xfId="20368"/>
    <cellStyle name="Normal 2 3 3 2 2 3 2 3" xfId="20367"/>
    <cellStyle name="Normal 2 3 3 2 2 3 2 4" xfId="37429"/>
    <cellStyle name="Normal 2 3 3 2 2 3 2 5" xfId="44544"/>
    <cellStyle name="Normal 2 3 3 2 2 3 2 6" xfId="51659"/>
    <cellStyle name="Normal 2 3 3 2 2 3 2 7" xfId="58774"/>
    <cellStyle name="Normal 2 3 3 2 2 3 3" xfId="6600"/>
    <cellStyle name="Normal 2 3 3 2 2 3 3 2" xfId="13715"/>
    <cellStyle name="Normal 2 3 3 2 2 3 3 2 2" xfId="20370"/>
    <cellStyle name="Normal 2 3 3 2 2 3 3 3" xfId="20369"/>
    <cellStyle name="Normal 2 3 3 2 2 3 3 4" xfId="39800"/>
    <cellStyle name="Normal 2 3 3 2 2 3 3 5" xfId="46915"/>
    <cellStyle name="Normal 2 3 3 2 2 3 3 6" xfId="54030"/>
    <cellStyle name="Normal 2 3 3 2 2 3 3 7" xfId="61145"/>
    <cellStyle name="Normal 2 3 3 2 2 3 4" xfId="8977"/>
    <cellStyle name="Normal 2 3 3 2 2 3 4 2" xfId="20371"/>
    <cellStyle name="Normal 2 3 3 2 2 3 5" xfId="16092"/>
    <cellStyle name="Normal 2 3 3 2 2 3 5 2" xfId="20372"/>
    <cellStyle name="Normal 2 3 3 2 2 3 6" xfId="20366"/>
    <cellStyle name="Normal 2 3 3 2 2 3 7" xfId="35061"/>
    <cellStyle name="Normal 2 3 3 2 2 3 8" xfId="42177"/>
    <cellStyle name="Normal 2 3 3 2 2 3 9" xfId="49292"/>
    <cellStyle name="Normal 2 3 3 2 2 4" xfId="2641"/>
    <cellStyle name="Normal 2 3 3 2 2 4 2" xfId="9756"/>
    <cellStyle name="Normal 2 3 3 2 2 4 2 2" xfId="20374"/>
    <cellStyle name="Normal 2 3 3 2 2 4 3" xfId="20373"/>
    <cellStyle name="Normal 2 3 3 2 2 4 4" xfId="35841"/>
    <cellStyle name="Normal 2 3 3 2 2 4 5" xfId="42956"/>
    <cellStyle name="Normal 2 3 3 2 2 4 6" xfId="50071"/>
    <cellStyle name="Normal 2 3 3 2 2 4 7" xfId="57186"/>
    <cellStyle name="Normal 2 3 3 2 2 5" xfId="5012"/>
    <cellStyle name="Normal 2 3 3 2 2 5 2" xfId="12127"/>
    <cellStyle name="Normal 2 3 3 2 2 5 2 2" xfId="20376"/>
    <cellStyle name="Normal 2 3 3 2 2 5 3" xfId="20375"/>
    <cellStyle name="Normal 2 3 3 2 2 5 4" xfId="38212"/>
    <cellStyle name="Normal 2 3 3 2 2 5 5" xfId="45327"/>
    <cellStyle name="Normal 2 3 3 2 2 5 6" xfId="52442"/>
    <cellStyle name="Normal 2 3 3 2 2 5 7" xfId="59557"/>
    <cellStyle name="Normal 2 3 3 2 2 6" xfId="7389"/>
    <cellStyle name="Normal 2 3 3 2 2 6 2" xfId="20377"/>
    <cellStyle name="Normal 2 3 3 2 2 7" xfId="14504"/>
    <cellStyle name="Normal 2 3 3 2 2 7 2" xfId="20378"/>
    <cellStyle name="Normal 2 3 3 2 2 8" xfId="20358"/>
    <cellStyle name="Normal 2 3 3 2 2 9" xfId="33473"/>
    <cellStyle name="Normal 2 3 3 2 3" xfId="466"/>
    <cellStyle name="Normal 2 3 3 2 3 10" xfId="40784"/>
    <cellStyle name="Normal 2 3 3 2 3 11" xfId="47899"/>
    <cellStyle name="Normal 2 3 3 2 3 12" xfId="55014"/>
    <cellStyle name="Normal 2 3 3 2 3 2" xfId="1267"/>
    <cellStyle name="Normal 2 3 3 2 3 2 10" xfId="55813"/>
    <cellStyle name="Normal 2 3 3 2 3 2 2" xfId="3635"/>
    <cellStyle name="Normal 2 3 3 2 3 2 2 2" xfId="10750"/>
    <cellStyle name="Normal 2 3 3 2 3 2 2 2 2" xfId="20382"/>
    <cellStyle name="Normal 2 3 3 2 3 2 2 3" xfId="20381"/>
    <cellStyle name="Normal 2 3 3 2 3 2 2 4" xfId="36835"/>
    <cellStyle name="Normal 2 3 3 2 3 2 2 5" xfId="43950"/>
    <cellStyle name="Normal 2 3 3 2 3 2 2 6" xfId="51065"/>
    <cellStyle name="Normal 2 3 3 2 3 2 2 7" xfId="58180"/>
    <cellStyle name="Normal 2 3 3 2 3 2 3" xfId="6006"/>
    <cellStyle name="Normal 2 3 3 2 3 2 3 2" xfId="13121"/>
    <cellStyle name="Normal 2 3 3 2 3 2 3 2 2" xfId="20384"/>
    <cellStyle name="Normal 2 3 3 2 3 2 3 3" xfId="20383"/>
    <cellStyle name="Normal 2 3 3 2 3 2 3 4" xfId="39206"/>
    <cellStyle name="Normal 2 3 3 2 3 2 3 5" xfId="46321"/>
    <cellStyle name="Normal 2 3 3 2 3 2 3 6" xfId="53436"/>
    <cellStyle name="Normal 2 3 3 2 3 2 3 7" xfId="60551"/>
    <cellStyle name="Normal 2 3 3 2 3 2 4" xfId="8383"/>
    <cellStyle name="Normal 2 3 3 2 3 2 4 2" xfId="20385"/>
    <cellStyle name="Normal 2 3 3 2 3 2 5" xfId="15498"/>
    <cellStyle name="Normal 2 3 3 2 3 2 5 2" xfId="20386"/>
    <cellStyle name="Normal 2 3 3 2 3 2 6" xfId="20380"/>
    <cellStyle name="Normal 2 3 3 2 3 2 7" xfId="34467"/>
    <cellStyle name="Normal 2 3 3 2 3 2 8" xfId="41583"/>
    <cellStyle name="Normal 2 3 3 2 3 2 9" xfId="48698"/>
    <cellStyle name="Normal 2 3 3 2 3 3" xfId="2057"/>
    <cellStyle name="Normal 2 3 3 2 3 3 10" xfId="56602"/>
    <cellStyle name="Normal 2 3 3 2 3 3 2" xfId="4424"/>
    <cellStyle name="Normal 2 3 3 2 3 3 2 2" xfId="11539"/>
    <cellStyle name="Normal 2 3 3 2 3 3 2 2 2" xfId="20389"/>
    <cellStyle name="Normal 2 3 3 2 3 3 2 3" xfId="20388"/>
    <cellStyle name="Normal 2 3 3 2 3 3 2 4" xfId="37624"/>
    <cellStyle name="Normal 2 3 3 2 3 3 2 5" xfId="44739"/>
    <cellStyle name="Normal 2 3 3 2 3 3 2 6" xfId="51854"/>
    <cellStyle name="Normal 2 3 3 2 3 3 2 7" xfId="58969"/>
    <cellStyle name="Normal 2 3 3 2 3 3 3" xfId="6795"/>
    <cellStyle name="Normal 2 3 3 2 3 3 3 2" xfId="13910"/>
    <cellStyle name="Normal 2 3 3 2 3 3 3 2 2" xfId="20391"/>
    <cellStyle name="Normal 2 3 3 2 3 3 3 3" xfId="20390"/>
    <cellStyle name="Normal 2 3 3 2 3 3 3 4" xfId="39995"/>
    <cellStyle name="Normal 2 3 3 2 3 3 3 5" xfId="47110"/>
    <cellStyle name="Normal 2 3 3 2 3 3 3 6" xfId="54225"/>
    <cellStyle name="Normal 2 3 3 2 3 3 3 7" xfId="61340"/>
    <cellStyle name="Normal 2 3 3 2 3 3 4" xfId="9172"/>
    <cellStyle name="Normal 2 3 3 2 3 3 4 2" xfId="20392"/>
    <cellStyle name="Normal 2 3 3 2 3 3 5" xfId="16287"/>
    <cellStyle name="Normal 2 3 3 2 3 3 5 2" xfId="20393"/>
    <cellStyle name="Normal 2 3 3 2 3 3 6" xfId="20387"/>
    <cellStyle name="Normal 2 3 3 2 3 3 7" xfId="35256"/>
    <cellStyle name="Normal 2 3 3 2 3 3 8" xfId="42372"/>
    <cellStyle name="Normal 2 3 3 2 3 3 9" xfId="49487"/>
    <cellStyle name="Normal 2 3 3 2 3 4" xfId="2836"/>
    <cellStyle name="Normal 2 3 3 2 3 4 2" xfId="9951"/>
    <cellStyle name="Normal 2 3 3 2 3 4 2 2" xfId="20395"/>
    <cellStyle name="Normal 2 3 3 2 3 4 3" xfId="20394"/>
    <cellStyle name="Normal 2 3 3 2 3 4 4" xfId="36036"/>
    <cellStyle name="Normal 2 3 3 2 3 4 5" xfId="43151"/>
    <cellStyle name="Normal 2 3 3 2 3 4 6" xfId="50266"/>
    <cellStyle name="Normal 2 3 3 2 3 4 7" xfId="57381"/>
    <cellStyle name="Normal 2 3 3 2 3 5" xfId="5207"/>
    <cellStyle name="Normal 2 3 3 2 3 5 2" xfId="12322"/>
    <cellStyle name="Normal 2 3 3 2 3 5 2 2" xfId="20397"/>
    <cellStyle name="Normal 2 3 3 2 3 5 3" xfId="20396"/>
    <cellStyle name="Normal 2 3 3 2 3 5 4" xfId="38407"/>
    <cellStyle name="Normal 2 3 3 2 3 5 5" xfId="45522"/>
    <cellStyle name="Normal 2 3 3 2 3 5 6" xfId="52637"/>
    <cellStyle name="Normal 2 3 3 2 3 5 7" xfId="59752"/>
    <cellStyle name="Normal 2 3 3 2 3 6" xfId="7584"/>
    <cellStyle name="Normal 2 3 3 2 3 6 2" xfId="20398"/>
    <cellStyle name="Normal 2 3 3 2 3 7" xfId="14699"/>
    <cellStyle name="Normal 2 3 3 2 3 7 2" xfId="20399"/>
    <cellStyle name="Normal 2 3 3 2 3 8" xfId="20379"/>
    <cellStyle name="Normal 2 3 3 2 3 9" xfId="33668"/>
    <cellStyle name="Normal 2 3 3 2 4" xfId="644"/>
    <cellStyle name="Normal 2 3 3 2 4 10" xfId="40962"/>
    <cellStyle name="Normal 2 3 3 2 4 11" xfId="48077"/>
    <cellStyle name="Normal 2 3 3 2 4 12" xfId="55192"/>
    <cellStyle name="Normal 2 3 3 2 4 2" xfId="1445"/>
    <cellStyle name="Normal 2 3 3 2 4 2 10" xfId="55991"/>
    <cellStyle name="Normal 2 3 3 2 4 2 2" xfId="3813"/>
    <cellStyle name="Normal 2 3 3 2 4 2 2 2" xfId="10928"/>
    <cellStyle name="Normal 2 3 3 2 4 2 2 2 2" xfId="20403"/>
    <cellStyle name="Normal 2 3 3 2 4 2 2 3" xfId="20402"/>
    <cellStyle name="Normal 2 3 3 2 4 2 2 4" xfId="37013"/>
    <cellStyle name="Normal 2 3 3 2 4 2 2 5" xfId="44128"/>
    <cellStyle name="Normal 2 3 3 2 4 2 2 6" xfId="51243"/>
    <cellStyle name="Normal 2 3 3 2 4 2 2 7" xfId="58358"/>
    <cellStyle name="Normal 2 3 3 2 4 2 3" xfId="6184"/>
    <cellStyle name="Normal 2 3 3 2 4 2 3 2" xfId="13299"/>
    <cellStyle name="Normal 2 3 3 2 4 2 3 2 2" xfId="20405"/>
    <cellStyle name="Normal 2 3 3 2 4 2 3 3" xfId="20404"/>
    <cellStyle name="Normal 2 3 3 2 4 2 3 4" xfId="39384"/>
    <cellStyle name="Normal 2 3 3 2 4 2 3 5" xfId="46499"/>
    <cellStyle name="Normal 2 3 3 2 4 2 3 6" xfId="53614"/>
    <cellStyle name="Normal 2 3 3 2 4 2 3 7" xfId="60729"/>
    <cellStyle name="Normal 2 3 3 2 4 2 4" xfId="8561"/>
    <cellStyle name="Normal 2 3 3 2 4 2 4 2" xfId="20406"/>
    <cellStyle name="Normal 2 3 3 2 4 2 5" xfId="15676"/>
    <cellStyle name="Normal 2 3 3 2 4 2 5 2" xfId="20407"/>
    <cellStyle name="Normal 2 3 3 2 4 2 6" xfId="20401"/>
    <cellStyle name="Normal 2 3 3 2 4 2 7" xfId="34645"/>
    <cellStyle name="Normal 2 3 3 2 4 2 8" xfId="41761"/>
    <cellStyle name="Normal 2 3 3 2 4 2 9" xfId="48876"/>
    <cellStyle name="Normal 2 3 3 2 4 3" xfId="2235"/>
    <cellStyle name="Normal 2 3 3 2 4 3 10" xfId="56780"/>
    <cellStyle name="Normal 2 3 3 2 4 3 2" xfId="4602"/>
    <cellStyle name="Normal 2 3 3 2 4 3 2 2" xfId="11717"/>
    <cellStyle name="Normal 2 3 3 2 4 3 2 2 2" xfId="20410"/>
    <cellStyle name="Normal 2 3 3 2 4 3 2 3" xfId="20409"/>
    <cellStyle name="Normal 2 3 3 2 4 3 2 4" xfId="37802"/>
    <cellStyle name="Normal 2 3 3 2 4 3 2 5" xfId="44917"/>
    <cellStyle name="Normal 2 3 3 2 4 3 2 6" xfId="52032"/>
    <cellStyle name="Normal 2 3 3 2 4 3 2 7" xfId="59147"/>
    <cellStyle name="Normal 2 3 3 2 4 3 3" xfId="6973"/>
    <cellStyle name="Normal 2 3 3 2 4 3 3 2" xfId="14088"/>
    <cellStyle name="Normal 2 3 3 2 4 3 3 2 2" xfId="20412"/>
    <cellStyle name="Normal 2 3 3 2 4 3 3 3" xfId="20411"/>
    <cellStyle name="Normal 2 3 3 2 4 3 3 4" xfId="40173"/>
    <cellStyle name="Normal 2 3 3 2 4 3 3 5" xfId="47288"/>
    <cellStyle name="Normal 2 3 3 2 4 3 3 6" xfId="54403"/>
    <cellStyle name="Normal 2 3 3 2 4 3 3 7" xfId="61518"/>
    <cellStyle name="Normal 2 3 3 2 4 3 4" xfId="9350"/>
    <cellStyle name="Normal 2 3 3 2 4 3 4 2" xfId="20413"/>
    <cellStyle name="Normal 2 3 3 2 4 3 5" xfId="16465"/>
    <cellStyle name="Normal 2 3 3 2 4 3 5 2" xfId="20414"/>
    <cellStyle name="Normal 2 3 3 2 4 3 6" xfId="20408"/>
    <cellStyle name="Normal 2 3 3 2 4 3 7" xfId="35434"/>
    <cellStyle name="Normal 2 3 3 2 4 3 8" xfId="42550"/>
    <cellStyle name="Normal 2 3 3 2 4 3 9" xfId="49665"/>
    <cellStyle name="Normal 2 3 3 2 4 4" xfId="3014"/>
    <cellStyle name="Normal 2 3 3 2 4 4 2" xfId="10129"/>
    <cellStyle name="Normal 2 3 3 2 4 4 2 2" xfId="20416"/>
    <cellStyle name="Normal 2 3 3 2 4 4 3" xfId="20415"/>
    <cellStyle name="Normal 2 3 3 2 4 4 4" xfId="36214"/>
    <cellStyle name="Normal 2 3 3 2 4 4 5" xfId="43329"/>
    <cellStyle name="Normal 2 3 3 2 4 4 6" xfId="50444"/>
    <cellStyle name="Normal 2 3 3 2 4 4 7" xfId="57559"/>
    <cellStyle name="Normal 2 3 3 2 4 5" xfId="5385"/>
    <cellStyle name="Normal 2 3 3 2 4 5 2" xfId="12500"/>
    <cellStyle name="Normal 2 3 3 2 4 5 2 2" xfId="20418"/>
    <cellStyle name="Normal 2 3 3 2 4 5 3" xfId="20417"/>
    <cellStyle name="Normal 2 3 3 2 4 5 4" xfId="38585"/>
    <cellStyle name="Normal 2 3 3 2 4 5 5" xfId="45700"/>
    <cellStyle name="Normal 2 3 3 2 4 5 6" xfId="52815"/>
    <cellStyle name="Normal 2 3 3 2 4 5 7" xfId="59930"/>
    <cellStyle name="Normal 2 3 3 2 4 6" xfId="7762"/>
    <cellStyle name="Normal 2 3 3 2 4 6 2" xfId="20419"/>
    <cellStyle name="Normal 2 3 3 2 4 7" xfId="14877"/>
    <cellStyle name="Normal 2 3 3 2 4 7 2" xfId="20420"/>
    <cellStyle name="Normal 2 3 3 2 4 8" xfId="20400"/>
    <cellStyle name="Normal 2 3 3 2 4 9" xfId="33846"/>
    <cellStyle name="Normal 2 3 3 2 5" xfId="877"/>
    <cellStyle name="Normal 2 3 3 2 5 10" xfId="55423"/>
    <cellStyle name="Normal 2 3 3 2 5 2" xfId="3245"/>
    <cellStyle name="Normal 2 3 3 2 5 2 2" xfId="10360"/>
    <cellStyle name="Normal 2 3 3 2 5 2 2 2" xfId="20423"/>
    <cellStyle name="Normal 2 3 3 2 5 2 3" xfId="20422"/>
    <cellStyle name="Normal 2 3 3 2 5 2 4" xfId="36445"/>
    <cellStyle name="Normal 2 3 3 2 5 2 5" xfId="43560"/>
    <cellStyle name="Normal 2 3 3 2 5 2 6" xfId="50675"/>
    <cellStyle name="Normal 2 3 3 2 5 2 7" xfId="57790"/>
    <cellStyle name="Normal 2 3 3 2 5 3" xfId="5616"/>
    <cellStyle name="Normal 2 3 3 2 5 3 2" xfId="12731"/>
    <cellStyle name="Normal 2 3 3 2 5 3 2 2" xfId="20425"/>
    <cellStyle name="Normal 2 3 3 2 5 3 3" xfId="20424"/>
    <cellStyle name="Normal 2 3 3 2 5 3 4" xfId="38816"/>
    <cellStyle name="Normal 2 3 3 2 5 3 5" xfId="45931"/>
    <cellStyle name="Normal 2 3 3 2 5 3 6" xfId="53046"/>
    <cellStyle name="Normal 2 3 3 2 5 3 7" xfId="60161"/>
    <cellStyle name="Normal 2 3 3 2 5 4" xfId="7993"/>
    <cellStyle name="Normal 2 3 3 2 5 4 2" xfId="20426"/>
    <cellStyle name="Normal 2 3 3 2 5 5" xfId="15108"/>
    <cellStyle name="Normal 2 3 3 2 5 5 2" xfId="20427"/>
    <cellStyle name="Normal 2 3 3 2 5 6" xfId="20421"/>
    <cellStyle name="Normal 2 3 3 2 5 7" xfId="34077"/>
    <cellStyle name="Normal 2 3 3 2 5 8" xfId="41193"/>
    <cellStyle name="Normal 2 3 3 2 5 9" xfId="48308"/>
    <cellStyle name="Normal 2 3 3 2 6" xfId="1667"/>
    <cellStyle name="Normal 2 3 3 2 6 10" xfId="56212"/>
    <cellStyle name="Normal 2 3 3 2 6 2" xfId="4034"/>
    <cellStyle name="Normal 2 3 3 2 6 2 2" xfId="11149"/>
    <cellStyle name="Normal 2 3 3 2 6 2 2 2" xfId="20430"/>
    <cellStyle name="Normal 2 3 3 2 6 2 3" xfId="20429"/>
    <cellStyle name="Normal 2 3 3 2 6 2 4" xfId="37234"/>
    <cellStyle name="Normal 2 3 3 2 6 2 5" xfId="44349"/>
    <cellStyle name="Normal 2 3 3 2 6 2 6" xfId="51464"/>
    <cellStyle name="Normal 2 3 3 2 6 2 7" xfId="58579"/>
    <cellStyle name="Normal 2 3 3 2 6 3" xfId="6405"/>
    <cellStyle name="Normal 2 3 3 2 6 3 2" xfId="13520"/>
    <cellStyle name="Normal 2 3 3 2 6 3 2 2" xfId="20432"/>
    <cellStyle name="Normal 2 3 3 2 6 3 3" xfId="20431"/>
    <cellStyle name="Normal 2 3 3 2 6 3 4" xfId="39605"/>
    <cellStyle name="Normal 2 3 3 2 6 3 5" xfId="46720"/>
    <cellStyle name="Normal 2 3 3 2 6 3 6" xfId="53835"/>
    <cellStyle name="Normal 2 3 3 2 6 3 7" xfId="60950"/>
    <cellStyle name="Normal 2 3 3 2 6 4" xfId="8782"/>
    <cellStyle name="Normal 2 3 3 2 6 4 2" xfId="20433"/>
    <cellStyle name="Normal 2 3 3 2 6 5" xfId="15897"/>
    <cellStyle name="Normal 2 3 3 2 6 5 2" xfId="20434"/>
    <cellStyle name="Normal 2 3 3 2 6 6" xfId="20428"/>
    <cellStyle name="Normal 2 3 3 2 6 7" xfId="34866"/>
    <cellStyle name="Normal 2 3 3 2 6 8" xfId="41982"/>
    <cellStyle name="Normal 2 3 3 2 6 9" xfId="49097"/>
    <cellStyle name="Normal 2 3 3 2 7" xfId="2446"/>
    <cellStyle name="Normal 2 3 3 2 7 2" xfId="9561"/>
    <cellStyle name="Normal 2 3 3 2 7 2 2" xfId="20436"/>
    <cellStyle name="Normal 2 3 3 2 7 3" xfId="20435"/>
    <cellStyle name="Normal 2 3 3 2 7 4" xfId="35646"/>
    <cellStyle name="Normal 2 3 3 2 7 5" xfId="42761"/>
    <cellStyle name="Normal 2 3 3 2 7 6" xfId="49876"/>
    <cellStyle name="Normal 2 3 3 2 7 7" xfId="56991"/>
    <cellStyle name="Normal 2 3 3 2 8" xfId="4817"/>
    <cellStyle name="Normal 2 3 3 2 8 2" xfId="11932"/>
    <cellStyle name="Normal 2 3 3 2 8 2 2" xfId="20438"/>
    <cellStyle name="Normal 2 3 3 2 8 3" xfId="20437"/>
    <cellStyle name="Normal 2 3 3 2 8 4" xfId="38017"/>
    <cellStyle name="Normal 2 3 3 2 8 5" xfId="45132"/>
    <cellStyle name="Normal 2 3 3 2 8 6" xfId="52247"/>
    <cellStyle name="Normal 2 3 3 2 8 7" xfId="59362"/>
    <cellStyle name="Normal 2 3 3 2 9" xfId="7194"/>
    <cellStyle name="Normal 2 3 3 2 9 2" xfId="20439"/>
    <cellStyle name="Normal 2 3 3 3" xfId="132"/>
    <cellStyle name="Normal 2 3 3 3 10" xfId="14372"/>
    <cellStyle name="Normal 2 3 3 3 10 2" xfId="20441"/>
    <cellStyle name="Normal 2 3 3 3 11" xfId="20440"/>
    <cellStyle name="Normal 2 3 3 3 12" xfId="33341"/>
    <cellStyle name="Normal 2 3 3 3 13" xfId="40457"/>
    <cellStyle name="Normal 2 3 3 3 14" xfId="47572"/>
    <cellStyle name="Normal 2 3 3 3 15" xfId="54687"/>
    <cellStyle name="Normal 2 3 3 3 2" xfId="334"/>
    <cellStyle name="Normal 2 3 3 3 2 10" xfId="40652"/>
    <cellStyle name="Normal 2 3 3 3 2 11" xfId="47767"/>
    <cellStyle name="Normal 2 3 3 3 2 12" xfId="54882"/>
    <cellStyle name="Normal 2 3 3 3 2 2" xfId="1135"/>
    <cellStyle name="Normal 2 3 3 3 2 2 10" xfId="55681"/>
    <cellStyle name="Normal 2 3 3 3 2 2 2" xfId="3503"/>
    <cellStyle name="Normal 2 3 3 3 2 2 2 2" xfId="10618"/>
    <cellStyle name="Normal 2 3 3 3 2 2 2 2 2" xfId="20445"/>
    <cellStyle name="Normal 2 3 3 3 2 2 2 3" xfId="20444"/>
    <cellStyle name="Normal 2 3 3 3 2 2 2 4" xfId="36703"/>
    <cellStyle name="Normal 2 3 3 3 2 2 2 5" xfId="43818"/>
    <cellStyle name="Normal 2 3 3 3 2 2 2 6" xfId="50933"/>
    <cellStyle name="Normal 2 3 3 3 2 2 2 7" xfId="58048"/>
    <cellStyle name="Normal 2 3 3 3 2 2 3" xfId="5874"/>
    <cellStyle name="Normal 2 3 3 3 2 2 3 2" xfId="12989"/>
    <cellStyle name="Normal 2 3 3 3 2 2 3 2 2" xfId="20447"/>
    <cellStyle name="Normal 2 3 3 3 2 2 3 3" xfId="20446"/>
    <cellStyle name="Normal 2 3 3 3 2 2 3 4" xfId="39074"/>
    <cellStyle name="Normal 2 3 3 3 2 2 3 5" xfId="46189"/>
    <cellStyle name="Normal 2 3 3 3 2 2 3 6" xfId="53304"/>
    <cellStyle name="Normal 2 3 3 3 2 2 3 7" xfId="60419"/>
    <cellStyle name="Normal 2 3 3 3 2 2 4" xfId="8251"/>
    <cellStyle name="Normal 2 3 3 3 2 2 4 2" xfId="20448"/>
    <cellStyle name="Normal 2 3 3 3 2 2 5" xfId="15366"/>
    <cellStyle name="Normal 2 3 3 3 2 2 5 2" xfId="20449"/>
    <cellStyle name="Normal 2 3 3 3 2 2 6" xfId="20443"/>
    <cellStyle name="Normal 2 3 3 3 2 2 7" xfId="34335"/>
    <cellStyle name="Normal 2 3 3 3 2 2 8" xfId="41451"/>
    <cellStyle name="Normal 2 3 3 3 2 2 9" xfId="48566"/>
    <cellStyle name="Normal 2 3 3 3 2 3" xfId="1925"/>
    <cellStyle name="Normal 2 3 3 3 2 3 10" xfId="56470"/>
    <cellStyle name="Normal 2 3 3 3 2 3 2" xfId="4292"/>
    <cellStyle name="Normal 2 3 3 3 2 3 2 2" xfId="11407"/>
    <cellStyle name="Normal 2 3 3 3 2 3 2 2 2" xfId="20452"/>
    <cellStyle name="Normal 2 3 3 3 2 3 2 3" xfId="20451"/>
    <cellStyle name="Normal 2 3 3 3 2 3 2 4" xfId="37492"/>
    <cellStyle name="Normal 2 3 3 3 2 3 2 5" xfId="44607"/>
    <cellStyle name="Normal 2 3 3 3 2 3 2 6" xfId="51722"/>
    <cellStyle name="Normal 2 3 3 3 2 3 2 7" xfId="58837"/>
    <cellStyle name="Normal 2 3 3 3 2 3 3" xfId="6663"/>
    <cellStyle name="Normal 2 3 3 3 2 3 3 2" xfId="13778"/>
    <cellStyle name="Normal 2 3 3 3 2 3 3 2 2" xfId="20454"/>
    <cellStyle name="Normal 2 3 3 3 2 3 3 3" xfId="20453"/>
    <cellStyle name="Normal 2 3 3 3 2 3 3 4" xfId="39863"/>
    <cellStyle name="Normal 2 3 3 3 2 3 3 5" xfId="46978"/>
    <cellStyle name="Normal 2 3 3 3 2 3 3 6" xfId="54093"/>
    <cellStyle name="Normal 2 3 3 3 2 3 3 7" xfId="61208"/>
    <cellStyle name="Normal 2 3 3 3 2 3 4" xfId="9040"/>
    <cellStyle name="Normal 2 3 3 3 2 3 4 2" xfId="20455"/>
    <cellStyle name="Normal 2 3 3 3 2 3 5" xfId="16155"/>
    <cellStyle name="Normal 2 3 3 3 2 3 5 2" xfId="20456"/>
    <cellStyle name="Normal 2 3 3 3 2 3 6" xfId="20450"/>
    <cellStyle name="Normal 2 3 3 3 2 3 7" xfId="35124"/>
    <cellStyle name="Normal 2 3 3 3 2 3 8" xfId="42240"/>
    <cellStyle name="Normal 2 3 3 3 2 3 9" xfId="49355"/>
    <cellStyle name="Normal 2 3 3 3 2 4" xfId="2704"/>
    <cellStyle name="Normal 2 3 3 3 2 4 2" xfId="9819"/>
    <cellStyle name="Normal 2 3 3 3 2 4 2 2" xfId="20458"/>
    <cellStyle name="Normal 2 3 3 3 2 4 3" xfId="20457"/>
    <cellStyle name="Normal 2 3 3 3 2 4 4" xfId="35904"/>
    <cellStyle name="Normal 2 3 3 3 2 4 5" xfId="43019"/>
    <cellStyle name="Normal 2 3 3 3 2 4 6" xfId="50134"/>
    <cellStyle name="Normal 2 3 3 3 2 4 7" xfId="57249"/>
    <cellStyle name="Normal 2 3 3 3 2 5" xfId="5075"/>
    <cellStyle name="Normal 2 3 3 3 2 5 2" xfId="12190"/>
    <cellStyle name="Normal 2 3 3 3 2 5 2 2" xfId="20460"/>
    <cellStyle name="Normal 2 3 3 3 2 5 3" xfId="20459"/>
    <cellStyle name="Normal 2 3 3 3 2 5 4" xfId="38275"/>
    <cellStyle name="Normal 2 3 3 3 2 5 5" xfId="45390"/>
    <cellStyle name="Normal 2 3 3 3 2 5 6" xfId="52505"/>
    <cellStyle name="Normal 2 3 3 3 2 5 7" xfId="59620"/>
    <cellStyle name="Normal 2 3 3 3 2 6" xfId="7452"/>
    <cellStyle name="Normal 2 3 3 3 2 6 2" xfId="20461"/>
    <cellStyle name="Normal 2 3 3 3 2 7" xfId="14567"/>
    <cellStyle name="Normal 2 3 3 3 2 7 2" xfId="20462"/>
    <cellStyle name="Normal 2 3 3 3 2 8" xfId="20442"/>
    <cellStyle name="Normal 2 3 3 3 2 9" xfId="33536"/>
    <cellStyle name="Normal 2 3 3 3 3" xfId="529"/>
    <cellStyle name="Normal 2 3 3 3 3 10" xfId="40847"/>
    <cellStyle name="Normal 2 3 3 3 3 11" xfId="47962"/>
    <cellStyle name="Normal 2 3 3 3 3 12" xfId="55077"/>
    <cellStyle name="Normal 2 3 3 3 3 2" xfId="1330"/>
    <cellStyle name="Normal 2 3 3 3 3 2 10" xfId="55876"/>
    <cellStyle name="Normal 2 3 3 3 3 2 2" xfId="3698"/>
    <cellStyle name="Normal 2 3 3 3 3 2 2 2" xfId="10813"/>
    <cellStyle name="Normal 2 3 3 3 3 2 2 2 2" xfId="20466"/>
    <cellStyle name="Normal 2 3 3 3 3 2 2 3" xfId="20465"/>
    <cellStyle name="Normal 2 3 3 3 3 2 2 4" xfId="36898"/>
    <cellStyle name="Normal 2 3 3 3 3 2 2 5" xfId="44013"/>
    <cellStyle name="Normal 2 3 3 3 3 2 2 6" xfId="51128"/>
    <cellStyle name="Normal 2 3 3 3 3 2 2 7" xfId="58243"/>
    <cellStyle name="Normal 2 3 3 3 3 2 3" xfId="6069"/>
    <cellStyle name="Normal 2 3 3 3 3 2 3 2" xfId="13184"/>
    <cellStyle name="Normal 2 3 3 3 3 2 3 2 2" xfId="20468"/>
    <cellStyle name="Normal 2 3 3 3 3 2 3 3" xfId="20467"/>
    <cellStyle name="Normal 2 3 3 3 3 2 3 4" xfId="39269"/>
    <cellStyle name="Normal 2 3 3 3 3 2 3 5" xfId="46384"/>
    <cellStyle name="Normal 2 3 3 3 3 2 3 6" xfId="53499"/>
    <cellStyle name="Normal 2 3 3 3 3 2 3 7" xfId="60614"/>
    <cellStyle name="Normal 2 3 3 3 3 2 4" xfId="8446"/>
    <cellStyle name="Normal 2 3 3 3 3 2 4 2" xfId="20469"/>
    <cellStyle name="Normal 2 3 3 3 3 2 5" xfId="15561"/>
    <cellStyle name="Normal 2 3 3 3 3 2 5 2" xfId="20470"/>
    <cellStyle name="Normal 2 3 3 3 3 2 6" xfId="20464"/>
    <cellStyle name="Normal 2 3 3 3 3 2 7" xfId="34530"/>
    <cellStyle name="Normal 2 3 3 3 3 2 8" xfId="41646"/>
    <cellStyle name="Normal 2 3 3 3 3 2 9" xfId="48761"/>
    <cellStyle name="Normal 2 3 3 3 3 3" xfId="2120"/>
    <cellStyle name="Normal 2 3 3 3 3 3 10" xfId="56665"/>
    <cellStyle name="Normal 2 3 3 3 3 3 2" xfId="4487"/>
    <cellStyle name="Normal 2 3 3 3 3 3 2 2" xfId="11602"/>
    <cellStyle name="Normal 2 3 3 3 3 3 2 2 2" xfId="20473"/>
    <cellStyle name="Normal 2 3 3 3 3 3 2 3" xfId="20472"/>
    <cellStyle name="Normal 2 3 3 3 3 3 2 4" xfId="37687"/>
    <cellStyle name="Normal 2 3 3 3 3 3 2 5" xfId="44802"/>
    <cellStyle name="Normal 2 3 3 3 3 3 2 6" xfId="51917"/>
    <cellStyle name="Normal 2 3 3 3 3 3 2 7" xfId="59032"/>
    <cellStyle name="Normal 2 3 3 3 3 3 3" xfId="6858"/>
    <cellStyle name="Normal 2 3 3 3 3 3 3 2" xfId="13973"/>
    <cellStyle name="Normal 2 3 3 3 3 3 3 2 2" xfId="20475"/>
    <cellStyle name="Normal 2 3 3 3 3 3 3 3" xfId="20474"/>
    <cellStyle name="Normal 2 3 3 3 3 3 3 4" xfId="40058"/>
    <cellStyle name="Normal 2 3 3 3 3 3 3 5" xfId="47173"/>
    <cellStyle name="Normal 2 3 3 3 3 3 3 6" xfId="54288"/>
    <cellStyle name="Normal 2 3 3 3 3 3 3 7" xfId="61403"/>
    <cellStyle name="Normal 2 3 3 3 3 3 4" xfId="9235"/>
    <cellStyle name="Normal 2 3 3 3 3 3 4 2" xfId="20476"/>
    <cellStyle name="Normal 2 3 3 3 3 3 5" xfId="16350"/>
    <cellStyle name="Normal 2 3 3 3 3 3 5 2" xfId="20477"/>
    <cellStyle name="Normal 2 3 3 3 3 3 6" xfId="20471"/>
    <cellStyle name="Normal 2 3 3 3 3 3 7" xfId="35319"/>
    <cellStyle name="Normal 2 3 3 3 3 3 8" xfId="42435"/>
    <cellStyle name="Normal 2 3 3 3 3 3 9" xfId="49550"/>
    <cellStyle name="Normal 2 3 3 3 3 4" xfId="2899"/>
    <cellStyle name="Normal 2 3 3 3 3 4 2" xfId="10014"/>
    <cellStyle name="Normal 2 3 3 3 3 4 2 2" xfId="20479"/>
    <cellStyle name="Normal 2 3 3 3 3 4 3" xfId="20478"/>
    <cellStyle name="Normal 2 3 3 3 3 4 4" xfId="36099"/>
    <cellStyle name="Normal 2 3 3 3 3 4 5" xfId="43214"/>
    <cellStyle name="Normal 2 3 3 3 3 4 6" xfId="50329"/>
    <cellStyle name="Normal 2 3 3 3 3 4 7" xfId="57444"/>
    <cellStyle name="Normal 2 3 3 3 3 5" xfId="5270"/>
    <cellStyle name="Normal 2 3 3 3 3 5 2" xfId="12385"/>
    <cellStyle name="Normal 2 3 3 3 3 5 2 2" xfId="20481"/>
    <cellStyle name="Normal 2 3 3 3 3 5 3" xfId="20480"/>
    <cellStyle name="Normal 2 3 3 3 3 5 4" xfId="38470"/>
    <cellStyle name="Normal 2 3 3 3 3 5 5" xfId="45585"/>
    <cellStyle name="Normal 2 3 3 3 3 5 6" xfId="52700"/>
    <cellStyle name="Normal 2 3 3 3 3 5 7" xfId="59815"/>
    <cellStyle name="Normal 2 3 3 3 3 6" xfId="7647"/>
    <cellStyle name="Normal 2 3 3 3 3 6 2" xfId="20482"/>
    <cellStyle name="Normal 2 3 3 3 3 7" xfId="14762"/>
    <cellStyle name="Normal 2 3 3 3 3 7 2" xfId="20483"/>
    <cellStyle name="Normal 2 3 3 3 3 8" xfId="20463"/>
    <cellStyle name="Normal 2 3 3 3 3 9" xfId="33731"/>
    <cellStyle name="Normal 2 3 3 3 4" xfId="645"/>
    <cellStyle name="Normal 2 3 3 3 4 10" xfId="40963"/>
    <cellStyle name="Normal 2 3 3 3 4 11" xfId="48078"/>
    <cellStyle name="Normal 2 3 3 3 4 12" xfId="55193"/>
    <cellStyle name="Normal 2 3 3 3 4 2" xfId="1446"/>
    <cellStyle name="Normal 2 3 3 3 4 2 10" xfId="55992"/>
    <cellStyle name="Normal 2 3 3 3 4 2 2" xfId="3814"/>
    <cellStyle name="Normal 2 3 3 3 4 2 2 2" xfId="10929"/>
    <cellStyle name="Normal 2 3 3 3 4 2 2 2 2" xfId="20487"/>
    <cellStyle name="Normal 2 3 3 3 4 2 2 3" xfId="20486"/>
    <cellStyle name="Normal 2 3 3 3 4 2 2 4" xfId="37014"/>
    <cellStyle name="Normal 2 3 3 3 4 2 2 5" xfId="44129"/>
    <cellStyle name="Normal 2 3 3 3 4 2 2 6" xfId="51244"/>
    <cellStyle name="Normal 2 3 3 3 4 2 2 7" xfId="58359"/>
    <cellStyle name="Normal 2 3 3 3 4 2 3" xfId="6185"/>
    <cellStyle name="Normal 2 3 3 3 4 2 3 2" xfId="13300"/>
    <cellStyle name="Normal 2 3 3 3 4 2 3 2 2" xfId="20489"/>
    <cellStyle name="Normal 2 3 3 3 4 2 3 3" xfId="20488"/>
    <cellStyle name="Normal 2 3 3 3 4 2 3 4" xfId="39385"/>
    <cellStyle name="Normal 2 3 3 3 4 2 3 5" xfId="46500"/>
    <cellStyle name="Normal 2 3 3 3 4 2 3 6" xfId="53615"/>
    <cellStyle name="Normal 2 3 3 3 4 2 3 7" xfId="60730"/>
    <cellStyle name="Normal 2 3 3 3 4 2 4" xfId="8562"/>
    <cellStyle name="Normal 2 3 3 3 4 2 4 2" xfId="20490"/>
    <cellStyle name="Normal 2 3 3 3 4 2 5" xfId="15677"/>
    <cellStyle name="Normal 2 3 3 3 4 2 5 2" xfId="20491"/>
    <cellStyle name="Normal 2 3 3 3 4 2 6" xfId="20485"/>
    <cellStyle name="Normal 2 3 3 3 4 2 7" xfId="34646"/>
    <cellStyle name="Normal 2 3 3 3 4 2 8" xfId="41762"/>
    <cellStyle name="Normal 2 3 3 3 4 2 9" xfId="48877"/>
    <cellStyle name="Normal 2 3 3 3 4 3" xfId="2236"/>
    <cellStyle name="Normal 2 3 3 3 4 3 10" xfId="56781"/>
    <cellStyle name="Normal 2 3 3 3 4 3 2" xfId="4603"/>
    <cellStyle name="Normal 2 3 3 3 4 3 2 2" xfId="11718"/>
    <cellStyle name="Normal 2 3 3 3 4 3 2 2 2" xfId="20494"/>
    <cellStyle name="Normal 2 3 3 3 4 3 2 3" xfId="20493"/>
    <cellStyle name="Normal 2 3 3 3 4 3 2 4" xfId="37803"/>
    <cellStyle name="Normal 2 3 3 3 4 3 2 5" xfId="44918"/>
    <cellStyle name="Normal 2 3 3 3 4 3 2 6" xfId="52033"/>
    <cellStyle name="Normal 2 3 3 3 4 3 2 7" xfId="59148"/>
    <cellStyle name="Normal 2 3 3 3 4 3 3" xfId="6974"/>
    <cellStyle name="Normal 2 3 3 3 4 3 3 2" xfId="14089"/>
    <cellStyle name="Normal 2 3 3 3 4 3 3 2 2" xfId="20496"/>
    <cellStyle name="Normal 2 3 3 3 4 3 3 3" xfId="20495"/>
    <cellStyle name="Normal 2 3 3 3 4 3 3 4" xfId="40174"/>
    <cellStyle name="Normal 2 3 3 3 4 3 3 5" xfId="47289"/>
    <cellStyle name="Normal 2 3 3 3 4 3 3 6" xfId="54404"/>
    <cellStyle name="Normal 2 3 3 3 4 3 3 7" xfId="61519"/>
    <cellStyle name="Normal 2 3 3 3 4 3 4" xfId="9351"/>
    <cellStyle name="Normal 2 3 3 3 4 3 4 2" xfId="20497"/>
    <cellStyle name="Normal 2 3 3 3 4 3 5" xfId="16466"/>
    <cellStyle name="Normal 2 3 3 3 4 3 5 2" xfId="20498"/>
    <cellStyle name="Normal 2 3 3 3 4 3 6" xfId="20492"/>
    <cellStyle name="Normal 2 3 3 3 4 3 7" xfId="35435"/>
    <cellStyle name="Normal 2 3 3 3 4 3 8" xfId="42551"/>
    <cellStyle name="Normal 2 3 3 3 4 3 9" xfId="49666"/>
    <cellStyle name="Normal 2 3 3 3 4 4" xfId="3015"/>
    <cellStyle name="Normal 2 3 3 3 4 4 2" xfId="10130"/>
    <cellStyle name="Normal 2 3 3 3 4 4 2 2" xfId="20500"/>
    <cellStyle name="Normal 2 3 3 3 4 4 3" xfId="20499"/>
    <cellStyle name="Normal 2 3 3 3 4 4 4" xfId="36215"/>
    <cellStyle name="Normal 2 3 3 3 4 4 5" xfId="43330"/>
    <cellStyle name="Normal 2 3 3 3 4 4 6" xfId="50445"/>
    <cellStyle name="Normal 2 3 3 3 4 4 7" xfId="57560"/>
    <cellStyle name="Normal 2 3 3 3 4 5" xfId="5386"/>
    <cellStyle name="Normal 2 3 3 3 4 5 2" xfId="12501"/>
    <cellStyle name="Normal 2 3 3 3 4 5 2 2" xfId="20502"/>
    <cellStyle name="Normal 2 3 3 3 4 5 3" xfId="20501"/>
    <cellStyle name="Normal 2 3 3 3 4 5 4" xfId="38586"/>
    <cellStyle name="Normal 2 3 3 3 4 5 5" xfId="45701"/>
    <cellStyle name="Normal 2 3 3 3 4 5 6" xfId="52816"/>
    <cellStyle name="Normal 2 3 3 3 4 5 7" xfId="59931"/>
    <cellStyle name="Normal 2 3 3 3 4 6" xfId="7763"/>
    <cellStyle name="Normal 2 3 3 3 4 6 2" xfId="20503"/>
    <cellStyle name="Normal 2 3 3 3 4 7" xfId="14878"/>
    <cellStyle name="Normal 2 3 3 3 4 7 2" xfId="20504"/>
    <cellStyle name="Normal 2 3 3 3 4 8" xfId="20484"/>
    <cellStyle name="Normal 2 3 3 3 4 9" xfId="33847"/>
    <cellStyle name="Normal 2 3 3 3 5" xfId="940"/>
    <cellStyle name="Normal 2 3 3 3 5 10" xfId="55486"/>
    <cellStyle name="Normal 2 3 3 3 5 2" xfId="3308"/>
    <cellStyle name="Normal 2 3 3 3 5 2 2" xfId="10423"/>
    <cellStyle name="Normal 2 3 3 3 5 2 2 2" xfId="20507"/>
    <cellStyle name="Normal 2 3 3 3 5 2 3" xfId="20506"/>
    <cellStyle name="Normal 2 3 3 3 5 2 4" xfId="36508"/>
    <cellStyle name="Normal 2 3 3 3 5 2 5" xfId="43623"/>
    <cellStyle name="Normal 2 3 3 3 5 2 6" xfId="50738"/>
    <cellStyle name="Normal 2 3 3 3 5 2 7" xfId="57853"/>
    <cellStyle name="Normal 2 3 3 3 5 3" xfId="5679"/>
    <cellStyle name="Normal 2 3 3 3 5 3 2" xfId="12794"/>
    <cellStyle name="Normal 2 3 3 3 5 3 2 2" xfId="20509"/>
    <cellStyle name="Normal 2 3 3 3 5 3 3" xfId="20508"/>
    <cellStyle name="Normal 2 3 3 3 5 3 4" xfId="38879"/>
    <cellStyle name="Normal 2 3 3 3 5 3 5" xfId="45994"/>
    <cellStyle name="Normal 2 3 3 3 5 3 6" xfId="53109"/>
    <cellStyle name="Normal 2 3 3 3 5 3 7" xfId="60224"/>
    <cellStyle name="Normal 2 3 3 3 5 4" xfId="8056"/>
    <cellStyle name="Normal 2 3 3 3 5 4 2" xfId="20510"/>
    <cellStyle name="Normal 2 3 3 3 5 5" xfId="15171"/>
    <cellStyle name="Normal 2 3 3 3 5 5 2" xfId="20511"/>
    <cellStyle name="Normal 2 3 3 3 5 6" xfId="20505"/>
    <cellStyle name="Normal 2 3 3 3 5 7" xfId="34140"/>
    <cellStyle name="Normal 2 3 3 3 5 8" xfId="41256"/>
    <cellStyle name="Normal 2 3 3 3 5 9" xfId="48371"/>
    <cellStyle name="Normal 2 3 3 3 6" xfId="1730"/>
    <cellStyle name="Normal 2 3 3 3 6 10" xfId="56275"/>
    <cellStyle name="Normal 2 3 3 3 6 2" xfId="4097"/>
    <cellStyle name="Normal 2 3 3 3 6 2 2" xfId="11212"/>
    <cellStyle name="Normal 2 3 3 3 6 2 2 2" xfId="20514"/>
    <cellStyle name="Normal 2 3 3 3 6 2 3" xfId="20513"/>
    <cellStyle name="Normal 2 3 3 3 6 2 4" xfId="37297"/>
    <cellStyle name="Normal 2 3 3 3 6 2 5" xfId="44412"/>
    <cellStyle name="Normal 2 3 3 3 6 2 6" xfId="51527"/>
    <cellStyle name="Normal 2 3 3 3 6 2 7" xfId="58642"/>
    <cellStyle name="Normal 2 3 3 3 6 3" xfId="6468"/>
    <cellStyle name="Normal 2 3 3 3 6 3 2" xfId="13583"/>
    <cellStyle name="Normal 2 3 3 3 6 3 2 2" xfId="20516"/>
    <cellStyle name="Normal 2 3 3 3 6 3 3" xfId="20515"/>
    <cellStyle name="Normal 2 3 3 3 6 3 4" xfId="39668"/>
    <cellStyle name="Normal 2 3 3 3 6 3 5" xfId="46783"/>
    <cellStyle name="Normal 2 3 3 3 6 3 6" xfId="53898"/>
    <cellStyle name="Normal 2 3 3 3 6 3 7" xfId="61013"/>
    <cellStyle name="Normal 2 3 3 3 6 4" xfId="8845"/>
    <cellStyle name="Normal 2 3 3 3 6 4 2" xfId="20517"/>
    <cellStyle name="Normal 2 3 3 3 6 5" xfId="15960"/>
    <cellStyle name="Normal 2 3 3 3 6 5 2" xfId="20518"/>
    <cellStyle name="Normal 2 3 3 3 6 6" xfId="20512"/>
    <cellStyle name="Normal 2 3 3 3 6 7" xfId="34929"/>
    <cellStyle name="Normal 2 3 3 3 6 8" xfId="42045"/>
    <cellStyle name="Normal 2 3 3 3 6 9" xfId="49160"/>
    <cellStyle name="Normal 2 3 3 3 7" xfId="2509"/>
    <cellStyle name="Normal 2 3 3 3 7 2" xfId="9624"/>
    <cellStyle name="Normal 2 3 3 3 7 2 2" xfId="20520"/>
    <cellStyle name="Normal 2 3 3 3 7 3" xfId="20519"/>
    <cellStyle name="Normal 2 3 3 3 7 4" xfId="35709"/>
    <cellStyle name="Normal 2 3 3 3 7 5" xfId="42824"/>
    <cellStyle name="Normal 2 3 3 3 7 6" xfId="49939"/>
    <cellStyle name="Normal 2 3 3 3 7 7" xfId="57054"/>
    <cellStyle name="Normal 2 3 3 3 8" xfId="4880"/>
    <cellStyle name="Normal 2 3 3 3 8 2" xfId="11995"/>
    <cellStyle name="Normal 2 3 3 3 8 2 2" xfId="20522"/>
    <cellStyle name="Normal 2 3 3 3 8 3" xfId="20521"/>
    <cellStyle name="Normal 2 3 3 3 8 4" xfId="38080"/>
    <cellStyle name="Normal 2 3 3 3 8 5" xfId="45195"/>
    <cellStyle name="Normal 2 3 3 3 8 6" xfId="52310"/>
    <cellStyle name="Normal 2 3 3 3 8 7" xfId="59425"/>
    <cellStyle name="Normal 2 3 3 3 9" xfId="7257"/>
    <cellStyle name="Normal 2 3 3 3 9 2" xfId="20523"/>
    <cellStyle name="Normal 2 3 3 4" xfId="239"/>
    <cellStyle name="Normal 2 3 3 4 10" xfId="40557"/>
    <cellStyle name="Normal 2 3 3 4 11" xfId="47672"/>
    <cellStyle name="Normal 2 3 3 4 12" xfId="54787"/>
    <cellStyle name="Normal 2 3 3 4 2" xfId="1040"/>
    <cellStyle name="Normal 2 3 3 4 2 10" xfId="55586"/>
    <cellStyle name="Normal 2 3 3 4 2 2" xfId="3408"/>
    <cellStyle name="Normal 2 3 3 4 2 2 2" xfId="10523"/>
    <cellStyle name="Normal 2 3 3 4 2 2 2 2" xfId="20527"/>
    <cellStyle name="Normal 2 3 3 4 2 2 3" xfId="20526"/>
    <cellStyle name="Normal 2 3 3 4 2 2 4" xfId="36608"/>
    <cellStyle name="Normal 2 3 3 4 2 2 5" xfId="43723"/>
    <cellStyle name="Normal 2 3 3 4 2 2 6" xfId="50838"/>
    <cellStyle name="Normal 2 3 3 4 2 2 7" xfId="57953"/>
    <cellStyle name="Normal 2 3 3 4 2 3" xfId="5779"/>
    <cellStyle name="Normal 2 3 3 4 2 3 2" xfId="12894"/>
    <cellStyle name="Normal 2 3 3 4 2 3 2 2" xfId="20529"/>
    <cellStyle name="Normal 2 3 3 4 2 3 3" xfId="20528"/>
    <cellStyle name="Normal 2 3 3 4 2 3 4" xfId="38979"/>
    <cellStyle name="Normal 2 3 3 4 2 3 5" xfId="46094"/>
    <cellStyle name="Normal 2 3 3 4 2 3 6" xfId="53209"/>
    <cellStyle name="Normal 2 3 3 4 2 3 7" xfId="60324"/>
    <cellStyle name="Normal 2 3 3 4 2 4" xfId="8156"/>
    <cellStyle name="Normal 2 3 3 4 2 4 2" xfId="20530"/>
    <cellStyle name="Normal 2 3 3 4 2 5" xfId="15271"/>
    <cellStyle name="Normal 2 3 3 4 2 5 2" xfId="20531"/>
    <cellStyle name="Normal 2 3 3 4 2 6" xfId="20525"/>
    <cellStyle name="Normal 2 3 3 4 2 7" xfId="34240"/>
    <cellStyle name="Normal 2 3 3 4 2 8" xfId="41356"/>
    <cellStyle name="Normal 2 3 3 4 2 9" xfId="48471"/>
    <cellStyle name="Normal 2 3 3 4 3" xfId="1830"/>
    <cellStyle name="Normal 2 3 3 4 3 10" xfId="56375"/>
    <cellStyle name="Normal 2 3 3 4 3 2" xfId="4197"/>
    <cellStyle name="Normal 2 3 3 4 3 2 2" xfId="11312"/>
    <cellStyle name="Normal 2 3 3 4 3 2 2 2" xfId="20534"/>
    <cellStyle name="Normal 2 3 3 4 3 2 3" xfId="20533"/>
    <cellStyle name="Normal 2 3 3 4 3 2 4" xfId="37397"/>
    <cellStyle name="Normal 2 3 3 4 3 2 5" xfId="44512"/>
    <cellStyle name="Normal 2 3 3 4 3 2 6" xfId="51627"/>
    <cellStyle name="Normal 2 3 3 4 3 2 7" xfId="58742"/>
    <cellStyle name="Normal 2 3 3 4 3 3" xfId="6568"/>
    <cellStyle name="Normal 2 3 3 4 3 3 2" xfId="13683"/>
    <cellStyle name="Normal 2 3 3 4 3 3 2 2" xfId="20536"/>
    <cellStyle name="Normal 2 3 3 4 3 3 3" xfId="20535"/>
    <cellStyle name="Normal 2 3 3 4 3 3 4" xfId="39768"/>
    <cellStyle name="Normal 2 3 3 4 3 3 5" xfId="46883"/>
    <cellStyle name="Normal 2 3 3 4 3 3 6" xfId="53998"/>
    <cellStyle name="Normal 2 3 3 4 3 3 7" xfId="61113"/>
    <cellStyle name="Normal 2 3 3 4 3 4" xfId="8945"/>
    <cellStyle name="Normal 2 3 3 4 3 4 2" xfId="20537"/>
    <cellStyle name="Normal 2 3 3 4 3 5" xfId="16060"/>
    <cellStyle name="Normal 2 3 3 4 3 5 2" xfId="20538"/>
    <cellStyle name="Normal 2 3 3 4 3 6" xfId="20532"/>
    <cellStyle name="Normal 2 3 3 4 3 7" xfId="35029"/>
    <cellStyle name="Normal 2 3 3 4 3 8" xfId="42145"/>
    <cellStyle name="Normal 2 3 3 4 3 9" xfId="49260"/>
    <cellStyle name="Normal 2 3 3 4 4" xfId="2609"/>
    <cellStyle name="Normal 2 3 3 4 4 2" xfId="9724"/>
    <cellStyle name="Normal 2 3 3 4 4 2 2" xfId="20540"/>
    <cellStyle name="Normal 2 3 3 4 4 3" xfId="20539"/>
    <cellStyle name="Normal 2 3 3 4 4 4" xfId="35809"/>
    <cellStyle name="Normal 2 3 3 4 4 5" xfId="42924"/>
    <cellStyle name="Normal 2 3 3 4 4 6" xfId="50039"/>
    <cellStyle name="Normal 2 3 3 4 4 7" xfId="57154"/>
    <cellStyle name="Normal 2 3 3 4 5" xfId="4980"/>
    <cellStyle name="Normal 2 3 3 4 5 2" xfId="12095"/>
    <cellStyle name="Normal 2 3 3 4 5 2 2" xfId="20542"/>
    <cellStyle name="Normal 2 3 3 4 5 3" xfId="20541"/>
    <cellStyle name="Normal 2 3 3 4 5 4" xfId="38180"/>
    <cellStyle name="Normal 2 3 3 4 5 5" xfId="45295"/>
    <cellStyle name="Normal 2 3 3 4 5 6" xfId="52410"/>
    <cellStyle name="Normal 2 3 3 4 5 7" xfId="59525"/>
    <cellStyle name="Normal 2 3 3 4 6" xfId="7357"/>
    <cellStyle name="Normal 2 3 3 4 6 2" xfId="20543"/>
    <cellStyle name="Normal 2 3 3 4 7" xfId="14472"/>
    <cellStyle name="Normal 2 3 3 4 7 2" xfId="20544"/>
    <cellStyle name="Normal 2 3 3 4 8" xfId="20524"/>
    <cellStyle name="Normal 2 3 3 4 9" xfId="33441"/>
    <cellStyle name="Normal 2 3 3 5" xfId="434"/>
    <cellStyle name="Normal 2 3 3 5 10" xfId="40752"/>
    <cellStyle name="Normal 2 3 3 5 11" xfId="47867"/>
    <cellStyle name="Normal 2 3 3 5 12" xfId="54982"/>
    <cellStyle name="Normal 2 3 3 5 2" xfId="1235"/>
    <cellStyle name="Normal 2 3 3 5 2 10" xfId="55781"/>
    <cellStyle name="Normal 2 3 3 5 2 2" xfId="3603"/>
    <cellStyle name="Normal 2 3 3 5 2 2 2" xfId="10718"/>
    <cellStyle name="Normal 2 3 3 5 2 2 2 2" xfId="20548"/>
    <cellStyle name="Normal 2 3 3 5 2 2 3" xfId="20547"/>
    <cellStyle name="Normal 2 3 3 5 2 2 4" xfId="36803"/>
    <cellStyle name="Normal 2 3 3 5 2 2 5" xfId="43918"/>
    <cellStyle name="Normal 2 3 3 5 2 2 6" xfId="51033"/>
    <cellStyle name="Normal 2 3 3 5 2 2 7" xfId="58148"/>
    <cellStyle name="Normal 2 3 3 5 2 3" xfId="5974"/>
    <cellStyle name="Normal 2 3 3 5 2 3 2" xfId="13089"/>
    <cellStyle name="Normal 2 3 3 5 2 3 2 2" xfId="20550"/>
    <cellStyle name="Normal 2 3 3 5 2 3 3" xfId="20549"/>
    <cellStyle name="Normal 2 3 3 5 2 3 4" xfId="39174"/>
    <cellStyle name="Normal 2 3 3 5 2 3 5" xfId="46289"/>
    <cellStyle name="Normal 2 3 3 5 2 3 6" xfId="53404"/>
    <cellStyle name="Normal 2 3 3 5 2 3 7" xfId="60519"/>
    <cellStyle name="Normal 2 3 3 5 2 4" xfId="8351"/>
    <cellStyle name="Normal 2 3 3 5 2 4 2" xfId="20551"/>
    <cellStyle name="Normal 2 3 3 5 2 5" xfId="15466"/>
    <cellStyle name="Normal 2 3 3 5 2 5 2" xfId="20552"/>
    <cellStyle name="Normal 2 3 3 5 2 6" xfId="20546"/>
    <cellStyle name="Normal 2 3 3 5 2 7" xfId="34435"/>
    <cellStyle name="Normal 2 3 3 5 2 8" xfId="41551"/>
    <cellStyle name="Normal 2 3 3 5 2 9" xfId="48666"/>
    <cellStyle name="Normal 2 3 3 5 3" xfId="2025"/>
    <cellStyle name="Normal 2 3 3 5 3 10" xfId="56570"/>
    <cellStyle name="Normal 2 3 3 5 3 2" xfId="4392"/>
    <cellStyle name="Normal 2 3 3 5 3 2 2" xfId="11507"/>
    <cellStyle name="Normal 2 3 3 5 3 2 2 2" xfId="20555"/>
    <cellStyle name="Normal 2 3 3 5 3 2 3" xfId="20554"/>
    <cellStyle name="Normal 2 3 3 5 3 2 4" xfId="37592"/>
    <cellStyle name="Normal 2 3 3 5 3 2 5" xfId="44707"/>
    <cellStyle name="Normal 2 3 3 5 3 2 6" xfId="51822"/>
    <cellStyle name="Normal 2 3 3 5 3 2 7" xfId="58937"/>
    <cellStyle name="Normal 2 3 3 5 3 3" xfId="6763"/>
    <cellStyle name="Normal 2 3 3 5 3 3 2" xfId="13878"/>
    <cellStyle name="Normal 2 3 3 5 3 3 2 2" xfId="20557"/>
    <cellStyle name="Normal 2 3 3 5 3 3 3" xfId="20556"/>
    <cellStyle name="Normal 2 3 3 5 3 3 4" xfId="39963"/>
    <cellStyle name="Normal 2 3 3 5 3 3 5" xfId="47078"/>
    <cellStyle name="Normal 2 3 3 5 3 3 6" xfId="54193"/>
    <cellStyle name="Normal 2 3 3 5 3 3 7" xfId="61308"/>
    <cellStyle name="Normal 2 3 3 5 3 4" xfId="9140"/>
    <cellStyle name="Normal 2 3 3 5 3 4 2" xfId="20558"/>
    <cellStyle name="Normal 2 3 3 5 3 5" xfId="16255"/>
    <cellStyle name="Normal 2 3 3 5 3 5 2" xfId="20559"/>
    <cellStyle name="Normal 2 3 3 5 3 6" xfId="20553"/>
    <cellStyle name="Normal 2 3 3 5 3 7" xfId="35224"/>
    <cellStyle name="Normal 2 3 3 5 3 8" xfId="42340"/>
    <cellStyle name="Normal 2 3 3 5 3 9" xfId="49455"/>
    <cellStyle name="Normal 2 3 3 5 4" xfId="2804"/>
    <cellStyle name="Normal 2 3 3 5 4 2" xfId="9919"/>
    <cellStyle name="Normal 2 3 3 5 4 2 2" xfId="20561"/>
    <cellStyle name="Normal 2 3 3 5 4 3" xfId="20560"/>
    <cellStyle name="Normal 2 3 3 5 4 4" xfId="36004"/>
    <cellStyle name="Normal 2 3 3 5 4 5" xfId="43119"/>
    <cellStyle name="Normal 2 3 3 5 4 6" xfId="50234"/>
    <cellStyle name="Normal 2 3 3 5 4 7" xfId="57349"/>
    <cellStyle name="Normal 2 3 3 5 5" xfId="5175"/>
    <cellStyle name="Normal 2 3 3 5 5 2" xfId="12290"/>
    <cellStyle name="Normal 2 3 3 5 5 2 2" xfId="20563"/>
    <cellStyle name="Normal 2 3 3 5 5 3" xfId="20562"/>
    <cellStyle name="Normal 2 3 3 5 5 4" xfId="38375"/>
    <cellStyle name="Normal 2 3 3 5 5 5" xfId="45490"/>
    <cellStyle name="Normal 2 3 3 5 5 6" xfId="52605"/>
    <cellStyle name="Normal 2 3 3 5 5 7" xfId="59720"/>
    <cellStyle name="Normal 2 3 3 5 6" xfId="7552"/>
    <cellStyle name="Normal 2 3 3 5 6 2" xfId="20564"/>
    <cellStyle name="Normal 2 3 3 5 7" xfId="14667"/>
    <cellStyle name="Normal 2 3 3 5 7 2" xfId="20565"/>
    <cellStyle name="Normal 2 3 3 5 8" xfId="20545"/>
    <cellStyle name="Normal 2 3 3 5 9" xfId="33636"/>
    <cellStyle name="Normal 2 3 3 6" xfId="643"/>
    <cellStyle name="Normal 2 3 3 6 10" xfId="40961"/>
    <cellStyle name="Normal 2 3 3 6 11" xfId="48076"/>
    <cellStyle name="Normal 2 3 3 6 12" xfId="55191"/>
    <cellStyle name="Normal 2 3 3 6 2" xfId="1444"/>
    <cellStyle name="Normal 2 3 3 6 2 10" xfId="55990"/>
    <cellStyle name="Normal 2 3 3 6 2 2" xfId="3812"/>
    <cellStyle name="Normal 2 3 3 6 2 2 2" xfId="10927"/>
    <cellStyle name="Normal 2 3 3 6 2 2 2 2" xfId="20569"/>
    <cellStyle name="Normal 2 3 3 6 2 2 3" xfId="20568"/>
    <cellStyle name="Normal 2 3 3 6 2 2 4" xfId="37012"/>
    <cellStyle name="Normal 2 3 3 6 2 2 5" xfId="44127"/>
    <cellStyle name="Normal 2 3 3 6 2 2 6" xfId="51242"/>
    <cellStyle name="Normal 2 3 3 6 2 2 7" xfId="58357"/>
    <cellStyle name="Normal 2 3 3 6 2 3" xfId="6183"/>
    <cellStyle name="Normal 2 3 3 6 2 3 2" xfId="13298"/>
    <cellStyle name="Normal 2 3 3 6 2 3 2 2" xfId="20571"/>
    <cellStyle name="Normal 2 3 3 6 2 3 3" xfId="20570"/>
    <cellStyle name="Normal 2 3 3 6 2 3 4" xfId="39383"/>
    <cellStyle name="Normal 2 3 3 6 2 3 5" xfId="46498"/>
    <cellStyle name="Normal 2 3 3 6 2 3 6" xfId="53613"/>
    <cellStyle name="Normal 2 3 3 6 2 3 7" xfId="60728"/>
    <cellStyle name="Normal 2 3 3 6 2 4" xfId="8560"/>
    <cellStyle name="Normal 2 3 3 6 2 4 2" xfId="20572"/>
    <cellStyle name="Normal 2 3 3 6 2 5" xfId="15675"/>
    <cellStyle name="Normal 2 3 3 6 2 5 2" xfId="20573"/>
    <cellStyle name="Normal 2 3 3 6 2 6" xfId="20567"/>
    <cellStyle name="Normal 2 3 3 6 2 7" xfId="34644"/>
    <cellStyle name="Normal 2 3 3 6 2 8" xfId="41760"/>
    <cellStyle name="Normal 2 3 3 6 2 9" xfId="48875"/>
    <cellStyle name="Normal 2 3 3 6 3" xfId="2234"/>
    <cellStyle name="Normal 2 3 3 6 3 10" xfId="56779"/>
    <cellStyle name="Normal 2 3 3 6 3 2" xfId="4601"/>
    <cellStyle name="Normal 2 3 3 6 3 2 2" xfId="11716"/>
    <cellStyle name="Normal 2 3 3 6 3 2 2 2" xfId="20576"/>
    <cellStyle name="Normal 2 3 3 6 3 2 3" xfId="20575"/>
    <cellStyle name="Normal 2 3 3 6 3 2 4" xfId="37801"/>
    <cellStyle name="Normal 2 3 3 6 3 2 5" xfId="44916"/>
    <cellStyle name="Normal 2 3 3 6 3 2 6" xfId="52031"/>
    <cellStyle name="Normal 2 3 3 6 3 2 7" xfId="59146"/>
    <cellStyle name="Normal 2 3 3 6 3 3" xfId="6972"/>
    <cellStyle name="Normal 2 3 3 6 3 3 2" xfId="14087"/>
    <cellStyle name="Normal 2 3 3 6 3 3 2 2" xfId="20578"/>
    <cellStyle name="Normal 2 3 3 6 3 3 3" xfId="20577"/>
    <cellStyle name="Normal 2 3 3 6 3 3 4" xfId="40172"/>
    <cellStyle name="Normal 2 3 3 6 3 3 5" xfId="47287"/>
    <cellStyle name="Normal 2 3 3 6 3 3 6" xfId="54402"/>
    <cellStyle name="Normal 2 3 3 6 3 3 7" xfId="61517"/>
    <cellStyle name="Normal 2 3 3 6 3 4" xfId="9349"/>
    <cellStyle name="Normal 2 3 3 6 3 4 2" xfId="20579"/>
    <cellStyle name="Normal 2 3 3 6 3 5" xfId="16464"/>
    <cellStyle name="Normal 2 3 3 6 3 5 2" xfId="20580"/>
    <cellStyle name="Normal 2 3 3 6 3 6" xfId="20574"/>
    <cellStyle name="Normal 2 3 3 6 3 7" xfId="35433"/>
    <cellStyle name="Normal 2 3 3 6 3 8" xfId="42549"/>
    <cellStyle name="Normal 2 3 3 6 3 9" xfId="49664"/>
    <cellStyle name="Normal 2 3 3 6 4" xfId="3013"/>
    <cellStyle name="Normal 2 3 3 6 4 2" xfId="10128"/>
    <cellStyle name="Normal 2 3 3 6 4 2 2" xfId="20582"/>
    <cellStyle name="Normal 2 3 3 6 4 3" xfId="20581"/>
    <cellStyle name="Normal 2 3 3 6 4 4" xfId="36213"/>
    <cellStyle name="Normal 2 3 3 6 4 5" xfId="43328"/>
    <cellStyle name="Normal 2 3 3 6 4 6" xfId="50443"/>
    <cellStyle name="Normal 2 3 3 6 4 7" xfId="57558"/>
    <cellStyle name="Normal 2 3 3 6 5" xfId="5384"/>
    <cellStyle name="Normal 2 3 3 6 5 2" xfId="12499"/>
    <cellStyle name="Normal 2 3 3 6 5 2 2" xfId="20584"/>
    <cellStyle name="Normal 2 3 3 6 5 3" xfId="20583"/>
    <cellStyle name="Normal 2 3 3 6 5 4" xfId="38584"/>
    <cellStyle name="Normal 2 3 3 6 5 5" xfId="45699"/>
    <cellStyle name="Normal 2 3 3 6 5 6" xfId="52814"/>
    <cellStyle name="Normal 2 3 3 6 5 7" xfId="59929"/>
    <cellStyle name="Normal 2 3 3 6 6" xfId="7761"/>
    <cellStyle name="Normal 2 3 3 6 6 2" xfId="20585"/>
    <cellStyle name="Normal 2 3 3 6 7" xfId="14876"/>
    <cellStyle name="Normal 2 3 3 6 7 2" xfId="20586"/>
    <cellStyle name="Normal 2 3 3 6 8" xfId="20566"/>
    <cellStyle name="Normal 2 3 3 6 9" xfId="33845"/>
    <cellStyle name="Normal 2 3 3 7" xfId="845"/>
    <cellStyle name="Normal 2 3 3 7 10" xfId="55391"/>
    <cellStyle name="Normal 2 3 3 7 2" xfId="3213"/>
    <cellStyle name="Normal 2 3 3 7 2 2" xfId="10328"/>
    <cellStyle name="Normal 2 3 3 7 2 2 2" xfId="20589"/>
    <cellStyle name="Normal 2 3 3 7 2 3" xfId="20588"/>
    <cellStyle name="Normal 2 3 3 7 2 4" xfId="36413"/>
    <cellStyle name="Normal 2 3 3 7 2 5" xfId="43528"/>
    <cellStyle name="Normal 2 3 3 7 2 6" xfId="50643"/>
    <cellStyle name="Normal 2 3 3 7 2 7" xfId="57758"/>
    <cellStyle name="Normal 2 3 3 7 3" xfId="5584"/>
    <cellStyle name="Normal 2 3 3 7 3 2" xfId="12699"/>
    <cellStyle name="Normal 2 3 3 7 3 2 2" xfId="20591"/>
    <cellStyle name="Normal 2 3 3 7 3 3" xfId="20590"/>
    <cellStyle name="Normal 2 3 3 7 3 4" xfId="38784"/>
    <cellStyle name="Normal 2 3 3 7 3 5" xfId="45899"/>
    <cellStyle name="Normal 2 3 3 7 3 6" xfId="53014"/>
    <cellStyle name="Normal 2 3 3 7 3 7" xfId="60129"/>
    <cellStyle name="Normal 2 3 3 7 4" xfId="7961"/>
    <cellStyle name="Normal 2 3 3 7 4 2" xfId="20592"/>
    <cellStyle name="Normal 2 3 3 7 5" xfId="15076"/>
    <cellStyle name="Normal 2 3 3 7 5 2" xfId="20593"/>
    <cellStyle name="Normal 2 3 3 7 6" xfId="20587"/>
    <cellStyle name="Normal 2 3 3 7 7" xfId="34045"/>
    <cellStyle name="Normal 2 3 3 7 8" xfId="41161"/>
    <cellStyle name="Normal 2 3 3 7 9" xfId="48276"/>
    <cellStyle name="Normal 2 3 3 8" xfId="1635"/>
    <cellStyle name="Normal 2 3 3 8 10" xfId="56180"/>
    <cellStyle name="Normal 2 3 3 8 2" xfId="4002"/>
    <cellStyle name="Normal 2 3 3 8 2 2" xfId="11117"/>
    <cellStyle name="Normal 2 3 3 8 2 2 2" xfId="20596"/>
    <cellStyle name="Normal 2 3 3 8 2 3" xfId="20595"/>
    <cellStyle name="Normal 2 3 3 8 2 4" xfId="37202"/>
    <cellStyle name="Normal 2 3 3 8 2 5" xfId="44317"/>
    <cellStyle name="Normal 2 3 3 8 2 6" xfId="51432"/>
    <cellStyle name="Normal 2 3 3 8 2 7" xfId="58547"/>
    <cellStyle name="Normal 2 3 3 8 3" xfId="6373"/>
    <cellStyle name="Normal 2 3 3 8 3 2" xfId="13488"/>
    <cellStyle name="Normal 2 3 3 8 3 2 2" xfId="20598"/>
    <cellStyle name="Normal 2 3 3 8 3 3" xfId="20597"/>
    <cellStyle name="Normal 2 3 3 8 3 4" xfId="39573"/>
    <cellStyle name="Normal 2 3 3 8 3 5" xfId="46688"/>
    <cellStyle name="Normal 2 3 3 8 3 6" xfId="53803"/>
    <cellStyle name="Normal 2 3 3 8 3 7" xfId="60918"/>
    <cellStyle name="Normal 2 3 3 8 4" xfId="8750"/>
    <cellStyle name="Normal 2 3 3 8 4 2" xfId="20599"/>
    <cellStyle name="Normal 2 3 3 8 5" xfId="15865"/>
    <cellStyle name="Normal 2 3 3 8 5 2" xfId="20600"/>
    <cellStyle name="Normal 2 3 3 8 6" xfId="20594"/>
    <cellStyle name="Normal 2 3 3 8 7" xfId="34834"/>
    <cellStyle name="Normal 2 3 3 8 8" xfId="41950"/>
    <cellStyle name="Normal 2 3 3 8 9" xfId="49065"/>
    <cellStyle name="Normal 2 3 3 9" xfId="2414"/>
    <cellStyle name="Normal 2 3 3 9 2" xfId="9529"/>
    <cellStyle name="Normal 2 3 3 9 2 2" xfId="20602"/>
    <cellStyle name="Normal 2 3 3 9 3" xfId="20601"/>
    <cellStyle name="Normal 2 3 3 9 4" xfId="35614"/>
    <cellStyle name="Normal 2 3 3 9 5" xfId="42729"/>
    <cellStyle name="Normal 2 3 3 9 6" xfId="49844"/>
    <cellStyle name="Normal 2 3 3 9 7" xfId="56959"/>
    <cellStyle name="Normal 2 3 4" xfId="66"/>
    <cellStyle name="Normal 2 3 4 10" xfId="7191"/>
    <cellStyle name="Normal 2 3 4 10 2" xfId="20604"/>
    <cellStyle name="Normal 2 3 4 11" xfId="14306"/>
    <cellStyle name="Normal 2 3 4 11 2" xfId="20605"/>
    <cellStyle name="Normal 2 3 4 12" xfId="20603"/>
    <cellStyle name="Normal 2 3 4 13" xfId="33275"/>
    <cellStyle name="Normal 2 3 4 14" xfId="40391"/>
    <cellStyle name="Normal 2 3 4 15" xfId="47506"/>
    <cellStyle name="Normal 2 3 4 16" xfId="54621"/>
    <cellStyle name="Normal 2 3 4 2" xfId="160"/>
    <cellStyle name="Normal 2 3 4 2 10" xfId="14397"/>
    <cellStyle name="Normal 2 3 4 2 10 2" xfId="20607"/>
    <cellStyle name="Normal 2 3 4 2 11" xfId="20606"/>
    <cellStyle name="Normal 2 3 4 2 12" xfId="33366"/>
    <cellStyle name="Normal 2 3 4 2 13" xfId="40482"/>
    <cellStyle name="Normal 2 3 4 2 14" xfId="47597"/>
    <cellStyle name="Normal 2 3 4 2 15" xfId="54712"/>
    <cellStyle name="Normal 2 3 4 2 2" xfId="359"/>
    <cellStyle name="Normal 2 3 4 2 2 10" xfId="40677"/>
    <cellStyle name="Normal 2 3 4 2 2 11" xfId="47792"/>
    <cellStyle name="Normal 2 3 4 2 2 12" xfId="54907"/>
    <cellStyle name="Normal 2 3 4 2 2 2" xfId="1160"/>
    <cellStyle name="Normal 2 3 4 2 2 2 10" xfId="55706"/>
    <cellStyle name="Normal 2 3 4 2 2 2 2" xfId="3528"/>
    <cellStyle name="Normal 2 3 4 2 2 2 2 2" xfId="10643"/>
    <cellStyle name="Normal 2 3 4 2 2 2 2 2 2" xfId="20611"/>
    <cellStyle name="Normal 2 3 4 2 2 2 2 3" xfId="20610"/>
    <cellStyle name="Normal 2 3 4 2 2 2 2 4" xfId="36728"/>
    <cellStyle name="Normal 2 3 4 2 2 2 2 5" xfId="43843"/>
    <cellStyle name="Normal 2 3 4 2 2 2 2 6" xfId="50958"/>
    <cellStyle name="Normal 2 3 4 2 2 2 2 7" xfId="58073"/>
    <cellStyle name="Normal 2 3 4 2 2 2 3" xfId="5899"/>
    <cellStyle name="Normal 2 3 4 2 2 2 3 2" xfId="13014"/>
    <cellStyle name="Normal 2 3 4 2 2 2 3 2 2" xfId="20613"/>
    <cellStyle name="Normal 2 3 4 2 2 2 3 3" xfId="20612"/>
    <cellStyle name="Normal 2 3 4 2 2 2 3 4" xfId="39099"/>
    <cellStyle name="Normal 2 3 4 2 2 2 3 5" xfId="46214"/>
    <cellStyle name="Normal 2 3 4 2 2 2 3 6" xfId="53329"/>
    <cellStyle name="Normal 2 3 4 2 2 2 3 7" xfId="60444"/>
    <cellStyle name="Normal 2 3 4 2 2 2 4" xfId="8276"/>
    <cellStyle name="Normal 2 3 4 2 2 2 4 2" xfId="20614"/>
    <cellStyle name="Normal 2 3 4 2 2 2 5" xfId="15391"/>
    <cellStyle name="Normal 2 3 4 2 2 2 5 2" xfId="20615"/>
    <cellStyle name="Normal 2 3 4 2 2 2 6" xfId="20609"/>
    <cellStyle name="Normal 2 3 4 2 2 2 7" xfId="34360"/>
    <cellStyle name="Normal 2 3 4 2 2 2 8" xfId="41476"/>
    <cellStyle name="Normal 2 3 4 2 2 2 9" xfId="48591"/>
    <cellStyle name="Normal 2 3 4 2 2 3" xfId="1950"/>
    <cellStyle name="Normal 2 3 4 2 2 3 10" xfId="56495"/>
    <cellStyle name="Normal 2 3 4 2 2 3 2" xfId="4317"/>
    <cellStyle name="Normal 2 3 4 2 2 3 2 2" xfId="11432"/>
    <cellStyle name="Normal 2 3 4 2 2 3 2 2 2" xfId="20618"/>
    <cellStyle name="Normal 2 3 4 2 2 3 2 3" xfId="20617"/>
    <cellStyle name="Normal 2 3 4 2 2 3 2 4" xfId="37517"/>
    <cellStyle name="Normal 2 3 4 2 2 3 2 5" xfId="44632"/>
    <cellStyle name="Normal 2 3 4 2 2 3 2 6" xfId="51747"/>
    <cellStyle name="Normal 2 3 4 2 2 3 2 7" xfId="58862"/>
    <cellStyle name="Normal 2 3 4 2 2 3 3" xfId="6688"/>
    <cellStyle name="Normal 2 3 4 2 2 3 3 2" xfId="13803"/>
    <cellStyle name="Normal 2 3 4 2 2 3 3 2 2" xfId="20620"/>
    <cellStyle name="Normal 2 3 4 2 2 3 3 3" xfId="20619"/>
    <cellStyle name="Normal 2 3 4 2 2 3 3 4" xfId="39888"/>
    <cellStyle name="Normal 2 3 4 2 2 3 3 5" xfId="47003"/>
    <cellStyle name="Normal 2 3 4 2 2 3 3 6" xfId="54118"/>
    <cellStyle name="Normal 2 3 4 2 2 3 3 7" xfId="61233"/>
    <cellStyle name="Normal 2 3 4 2 2 3 4" xfId="9065"/>
    <cellStyle name="Normal 2 3 4 2 2 3 4 2" xfId="20621"/>
    <cellStyle name="Normal 2 3 4 2 2 3 5" xfId="16180"/>
    <cellStyle name="Normal 2 3 4 2 2 3 5 2" xfId="20622"/>
    <cellStyle name="Normal 2 3 4 2 2 3 6" xfId="20616"/>
    <cellStyle name="Normal 2 3 4 2 2 3 7" xfId="35149"/>
    <cellStyle name="Normal 2 3 4 2 2 3 8" xfId="42265"/>
    <cellStyle name="Normal 2 3 4 2 2 3 9" xfId="49380"/>
    <cellStyle name="Normal 2 3 4 2 2 4" xfId="2729"/>
    <cellStyle name="Normal 2 3 4 2 2 4 2" xfId="9844"/>
    <cellStyle name="Normal 2 3 4 2 2 4 2 2" xfId="20624"/>
    <cellStyle name="Normal 2 3 4 2 2 4 3" xfId="20623"/>
    <cellStyle name="Normal 2 3 4 2 2 4 4" xfId="35929"/>
    <cellStyle name="Normal 2 3 4 2 2 4 5" xfId="43044"/>
    <cellStyle name="Normal 2 3 4 2 2 4 6" xfId="50159"/>
    <cellStyle name="Normal 2 3 4 2 2 4 7" xfId="57274"/>
    <cellStyle name="Normal 2 3 4 2 2 5" xfId="5100"/>
    <cellStyle name="Normal 2 3 4 2 2 5 2" xfId="12215"/>
    <cellStyle name="Normal 2 3 4 2 2 5 2 2" xfId="20626"/>
    <cellStyle name="Normal 2 3 4 2 2 5 3" xfId="20625"/>
    <cellStyle name="Normal 2 3 4 2 2 5 4" xfId="38300"/>
    <cellStyle name="Normal 2 3 4 2 2 5 5" xfId="45415"/>
    <cellStyle name="Normal 2 3 4 2 2 5 6" xfId="52530"/>
    <cellStyle name="Normal 2 3 4 2 2 5 7" xfId="59645"/>
    <cellStyle name="Normal 2 3 4 2 2 6" xfId="7477"/>
    <cellStyle name="Normal 2 3 4 2 2 6 2" xfId="20627"/>
    <cellStyle name="Normal 2 3 4 2 2 7" xfId="14592"/>
    <cellStyle name="Normal 2 3 4 2 2 7 2" xfId="20628"/>
    <cellStyle name="Normal 2 3 4 2 2 8" xfId="20608"/>
    <cellStyle name="Normal 2 3 4 2 2 9" xfId="33561"/>
    <cellStyle name="Normal 2 3 4 2 3" xfId="554"/>
    <cellStyle name="Normal 2 3 4 2 3 10" xfId="40872"/>
    <cellStyle name="Normal 2 3 4 2 3 11" xfId="47987"/>
    <cellStyle name="Normal 2 3 4 2 3 12" xfId="55102"/>
    <cellStyle name="Normal 2 3 4 2 3 2" xfId="1355"/>
    <cellStyle name="Normal 2 3 4 2 3 2 10" xfId="55901"/>
    <cellStyle name="Normal 2 3 4 2 3 2 2" xfId="3723"/>
    <cellStyle name="Normal 2 3 4 2 3 2 2 2" xfId="10838"/>
    <cellStyle name="Normal 2 3 4 2 3 2 2 2 2" xfId="20632"/>
    <cellStyle name="Normal 2 3 4 2 3 2 2 3" xfId="20631"/>
    <cellStyle name="Normal 2 3 4 2 3 2 2 4" xfId="36923"/>
    <cellStyle name="Normal 2 3 4 2 3 2 2 5" xfId="44038"/>
    <cellStyle name="Normal 2 3 4 2 3 2 2 6" xfId="51153"/>
    <cellStyle name="Normal 2 3 4 2 3 2 2 7" xfId="58268"/>
    <cellStyle name="Normal 2 3 4 2 3 2 3" xfId="6094"/>
    <cellStyle name="Normal 2 3 4 2 3 2 3 2" xfId="13209"/>
    <cellStyle name="Normal 2 3 4 2 3 2 3 2 2" xfId="20634"/>
    <cellStyle name="Normal 2 3 4 2 3 2 3 3" xfId="20633"/>
    <cellStyle name="Normal 2 3 4 2 3 2 3 4" xfId="39294"/>
    <cellStyle name="Normal 2 3 4 2 3 2 3 5" xfId="46409"/>
    <cellStyle name="Normal 2 3 4 2 3 2 3 6" xfId="53524"/>
    <cellStyle name="Normal 2 3 4 2 3 2 3 7" xfId="60639"/>
    <cellStyle name="Normal 2 3 4 2 3 2 4" xfId="8471"/>
    <cellStyle name="Normal 2 3 4 2 3 2 4 2" xfId="20635"/>
    <cellStyle name="Normal 2 3 4 2 3 2 5" xfId="15586"/>
    <cellStyle name="Normal 2 3 4 2 3 2 5 2" xfId="20636"/>
    <cellStyle name="Normal 2 3 4 2 3 2 6" xfId="20630"/>
    <cellStyle name="Normal 2 3 4 2 3 2 7" xfId="34555"/>
    <cellStyle name="Normal 2 3 4 2 3 2 8" xfId="41671"/>
    <cellStyle name="Normal 2 3 4 2 3 2 9" xfId="48786"/>
    <cellStyle name="Normal 2 3 4 2 3 3" xfId="2145"/>
    <cellStyle name="Normal 2 3 4 2 3 3 10" xfId="56690"/>
    <cellStyle name="Normal 2 3 4 2 3 3 2" xfId="4512"/>
    <cellStyle name="Normal 2 3 4 2 3 3 2 2" xfId="11627"/>
    <cellStyle name="Normal 2 3 4 2 3 3 2 2 2" xfId="20639"/>
    <cellStyle name="Normal 2 3 4 2 3 3 2 3" xfId="20638"/>
    <cellStyle name="Normal 2 3 4 2 3 3 2 4" xfId="37712"/>
    <cellStyle name="Normal 2 3 4 2 3 3 2 5" xfId="44827"/>
    <cellStyle name="Normal 2 3 4 2 3 3 2 6" xfId="51942"/>
    <cellStyle name="Normal 2 3 4 2 3 3 2 7" xfId="59057"/>
    <cellStyle name="Normal 2 3 4 2 3 3 3" xfId="6883"/>
    <cellStyle name="Normal 2 3 4 2 3 3 3 2" xfId="13998"/>
    <cellStyle name="Normal 2 3 4 2 3 3 3 2 2" xfId="20641"/>
    <cellStyle name="Normal 2 3 4 2 3 3 3 3" xfId="20640"/>
    <cellStyle name="Normal 2 3 4 2 3 3 3 4" xfId="40083"/>
    <cellStyle name="Normal 2 3 4 2 3 3 3 5" xfId="47198"/>
    <cellStyle name="Normal 2 3 4 2 3 3 3 6" xfId="54313"/>
    <cellStyle name="Normal 2 3 4 2 3 3 3 7" xfId="61428"/>
    <cellStyle name="Normal 2 3 4 2 3 3 4" xfId="9260"/>
    <cellStyle name="Normal 2 3 4 2 3 3 4 2" xfId="20642"/>
    <cellStyle name="Normal 2 3 4 2 3 3 5" xfId="16375"/>
    <cellStyle name="Normal 2 3 4 2 3 3 5 2" xfId="20643"/>
    <cellStyle name="Normal 2 3 4 2 3 3 6" xfId="20637"/>
    <cellStyle name="Normal 2 3 4 2 3 3 7" xfId="35344"/>
    <cellStyle name="Normal 2 3 4 2 3 3 8" xfId="42460"/>
    <cellStyle name="Normal 2 3 4 2 3 3 9" xfId="49575"/>
    <cellStyle name="Normal 2 3 4 2 3 4" xfId="2924"/>
    <cellStyle name="Normal 2 3 4 2 3 4 2" xfId="10039"/>
    <cellStyle name="Normal 2 3 4 2 3 4 2 2" xfId="20645"/>
    <cellStyle name="Normal 2 3 4 2 3 4 3" xfId="20644"/>
    <cellStyle name="Normal 2 3 4 2 3 4 4" xfId="36124"/>
    <cellStyle name="Normal 2 3 4 2 3 4 5" xfId="43239"/>
    <cellStyle name="Normal 2 3 4 2 3 4 6" xfId="50354"/>
    <cellStyle name="Normal 2 3 4 2 3 4 7" xfId="57469"/>
    <cellStyle name="Normal 2 3 4 2 3 5" xfId="5295"/>
    <cellStyle name="Normal 2 3 4 2 3 5 2" xfId="12410"/>
    <cellStyle name="Normal 2 3 4 2 3 5 2 2" xfId="20647"/>
    <cellStyle name="Normal 2 3 4 2 3 5 3" xfId="20646"/>
    <cellStyle name="Normal 2 3 4 2 3 5 4" xfId="38495"/>
    <cellStyle name="Normal 2 3 4 2 3 5 5" xfId="45610"/>
    <cellStyle name="Normal 2 3 4 2 3 5 6" xfId="52725"/>
    <cellStyle name="Normal 2 3 4 2 3 5 7" xfId="59840"/>
    <cellStyle name="Normal 2 3 4 2 3 6" xfId="7672"/>
    <cellStyle name="Normal 2 3 4 2 3 6 2" xfId="20648"/>
    <cellStyle name="Normal 2 3 4 2 3 7" xfId="14787"/>
    <cellStyle name="Normal 2 3 4 2 3 7 2" xfId="20649"/>
    <cellStyle name="Normal 2 3 4 2 3 8" xfId="20629"/>
    <cellStyle name="Normal 2 3 4 2 3 9" xfId="33756"/>
    <cellStyle name="Normal 2 3 4 2 4" xfId="647"/>
    <cellStyle name="Normal 2 3 4 2 4 10" xfId="40965"/>
    <cellStyle name="Normal 2 3 4 2 4 11" xfId="48080"/>
    <cellStyle name="Normal 2 3 4 2 4 12" xfId="55195"/>
    <cellStyle name="Normal 2 3 4 2 4 2" xfId="1448"/>
    <cellStyle name="Normal 2 3 4 2 4 2 10" xfId="55994"/>
    <cellStyle name="Normal 2 3 4 2 4 2 2" xfId="3816"/>
    <cellStyle name="Normal 2 3 4 2 4 2 2 2" xfId="10931"/>
    <cellStyle name="Normal 2 3 4 2 4 2 2 2 2" xfId="20653"/>
    <cellStyle name="Normal 2 3 4 2 4 2 2 3" xfId="20652"/>
    <cellStyle name="Normal 2 3 4 2 4 2 2 4" xfId="37016"/>
    <cellStyle name="Normal 2 3 4 2 4 2 2 5" xfId="44131"/>
    <cellStyle name="Normal 2 3 4 2 4 2 2 6" xfId="51246"/>
    <cellStyle name="Normal 2 3 4 2 4 2 2 7" xfId="58361"/>
    <cellStyle name="Normal 2 3 4 2 4 2 3" xfId="6187"/>
    <cellStyle name="Normal 2 3 4 2 4 2 3 2" xfId="13302"/>
    <cellStyle name="Normal 2 3 4 2 4 2 3 2 2" xfId="20655"/>
    <cellStyle name="Normal 2 3 4 2 4 2 3 3" xfId="20654"/>
    <cellStyle name="Normal 2 3 4 2 4 2 3 4" xfId="39387"/>
    <cellStyle name="Normal 2 3 4 2 4 2 3 5" xfId="46502"/>
    <cellStyle name="Normal 2 3 4 2 4 2 3 6" xfId="53617"/>
    <cellStyle name="Normal 2 3 4 2 4 2 3 7" xfId="60732"/>
    <cellStyle name="Normal 2 3 4 2 4 2 4" xfId="8564"/>
    <cellStyle name="Normal 2 3 4 2 4 2 4 2" xfId="20656"/>
    <cellStyle name="Normal 2 3 4 2 4 2 5" xfId="15679"/>
    <cellStyle name="Normal 2 3 4 2 4 2 5 2" xfId="20657"/>
    <cellStyle name="Normal 2 3 4 2 4 2 6" xfId="20651"/>
    <cellStyle name="Normal 2 3 4 2 4 2 7" xfId="34648"/>
    <cellStyle name="Normal 2 3 4 2 4 2 8" xfId="41764"/>
    <cellStyle name="Normal 2 3 4 2 4 2 9" xfId="48879"/>
    <cellStyle name="Normal 2 3 4 2 4 3" xfId="2238"/>
    <cellStyle name="Normal 2 3 4 2 4 3 10" xfId="56783"/>
    <cellStyle name="Normal 2 3 4 2 4 3 2" xfId="4605"/>
    <cellStyle name="Normal 2 3 4 2 4 3 2 2" xfId="11720"/>
    <cellStyle name="Normal 2 3 4 2 4 3 2 2 2" xfId="20660"/>
    <cellStyle name="Normal 2 3 4 2 4 3 2 3" xfId="20659"/>
    <cellStyle name="Normal 2 3 4 2 4 3 2 4" xfId="37805"/>
    <cellStyle name="Normal 2 3 4 2 4 3 2 5" xfId="44920"/>
    <cellStyle name="Normal 2 3 4 2 4 3 2 6" xfId="52035"/>
    <cellStyle name="Normal 2 3 4 2 4 3 2 7" xfId="59150"/>
    <cellStyle name="Normal 2 3 4 2 4 3 3" xfId="6976"/>
    <cellStyle name="Normal 2 3 4 2 4 3 3 2" xfId="14091"/>
    <cellStyle name="Normal 2 3 4 2 4 3 3 2 2" xfId="20662"/>
    <cellStyle name="Normal 2 3 4 2 4 3 3 3" xfId="20661"/>
    <cellStyle name="Normal 2 3 4 2 4 3 3 4" xfId="40176"/>
    <cellStyle name="Normal 2 3 4 2 4 3 3 5" xfId="47291"/>
    <cellStyle name="Normal 2 3 4 2 4 3 3 6" xfId="54406"/>
    <cellStyle name="Normal 2 3 4 2 4 3 3 7" xfId="61521"/>
    <cellStyle name="Normal 2 3 4 2 4 3 4" xfId="9353"/>
    <cellStyle name="Normal 2 3 4 2 4 3 4 2" xfId="20663"/>
    <cellStyle name="Normal 2 3 4 2 4 3 5" xfId="16468"/>
    <cellStyle name="Normal 2 3 4 2 4 3 5 2" xfId="20664"/>
    <cellStyle name="Normal 2 3 4 2 4 3 6" xfId="20658"/>
    <cellStyle name="Normal 2 3 4 2 4 3 7" xfId="35437"/>
    <cellStyle name="Normal 2 3 4 2 4 3 8" xfId="42553"/>
    <cellStyle name="Normal 2 3 4 2 4 3 9" xfId="49668"/>
    <cellStyle name="Normal 2 3 4 2 4 4" xfId="3017"/>
    <cellStyle name="Normal 2 3 4 2 4 4 2" xfId="10132"/>
    <cellStyle name="Normal 2 3 4 2 4 4 2 2" xfId="20666"/>
    <cellStyle name="Normal 2 3 4 2 4 4 3" xfId="20665"/>
    <cellStyle name="Normal 2 3 4 2 4 4 4" xfId="36217"/>
    <cellStyle name="Normal 2 3 4 2 4 4 5" xfId="43332"/>
    <cellStyle name="Normal 2 3 4 2 4 4 6" xfId="50447"/>
    <cellStyle name="Normal 2 3 4 2 4 4 7" xfId="57562"/>
    <cellStyle name="Normal 2 3 4 2 4 5" xfId="5388"/>
    <cellStyle name="Normal 2 3 4 2 4 5 2" xfId="12503"/>
    <cellStyle name="Normal 2 3 4 2 4 5 2 2" xfId="20668"/>
    <cellStyle name="Normal 2 3 4 2 4 5 3" xfId="20667"/>
    <cellStyle name="Normal 2 3 4 2 4 5 4" xfId="38588"/>
    <cellStyle name="Normal 2 3 4 2 4 5 5" xfId="45703"/>
    <cellStyle name="Normal 2 3 4 2 4 5 6" xfId="52818"/>
    <cellStyle name="Normal 2 3 4 2 4 5 7" xfId="59933"/>
    <cellStyle name="Normal 2 3 4 2 4 6" xfId="7765"/>
    <cellStyle name="Normal 2 3 4 2 4 6 2" xfId="20669"/>
    <cellStyle name="Normal 2 3 4 2 4 7" xfId="14880"/>
    <cellStyle name="Normal 2 3 4 2 4 7 2" xfId="20670"/>
    <cellStyle name="Normal 2 3 4 2 4 8" xfId="20650"/>
    <cellStyle name="Normal 2 3 4 2 4 9" xfId="33849"/>
    <cellStyle name="Normal 2 3 4 2 5" xfId="965"/>
    <cellStyle name="Normal 2 3 4 2 5 10" xfId="55511"/>
    <cellStyle name="Normal 2 3 4 2 5 2" xfId="3333"/>
    <cellStyle name="Normal 2 3 4 2 5 2 2" xfId="10448"/>
    <cellStyle name="Normal 2 3 4 2 5 2 2 2" xfId="20673"/>
    <cellStyle name="Normal 2 3 4 2 5 2 3" xfId="20672"/>
    <cellStyle name="Normal 2 3 4 2 5 2 4" xfId="36533"/>
    <cellStyle name="Normal 2 3 4 2 5 2 5" xfId="43648"/>
    <cellStyle name="Normal 2 3 4 2 5 2 6" xfId="50763"/>
    <cellStyle name="Normal 2 3 4 2 5 2 7" xfId="57878"/>
    <cellStyle name="Normal 2 3 4 2 5 3" xfId="5704"/>
    <cellStyle name="Normal 2 3 4 2 5 3 2" xfId="12819"/>
    <cellStyle name="Normal 2 3 4 2 5 3 2 2" xfId="20675"/>
    <cellStyle name="Normal 2 3 4 2 5 3 3" xfId="20674"/>
    <cellStyle name="Normal 2 3 4 2 5 3 4" xfId="38904"/>
    <cellStyle name="Normal 2 3 4 2 5 3 5" xfId="46019"/>
    <cellStyle name="Normal 2 3 4 2 5 3 6" xfId="53134"/>
    <cellStyle name="Normal 2 3 4 2 5 3 7" xfId="60249"/>
    <cellStyle name="Normal 2 3 4 2 5 4" xfId="8081"/>
    <cellStyle name="Normal 2 3 4 2 5 4 2" xfId="20676"/>
    <cellStyle name="Normal 2 3 4 2 5 5" xfId="15196"/>
    <cellStyle name="Normal 2 3 4 2 5 5 2" xfId="20677"/>
    <cellStyle name="Normal 2 3 4 2 5 6" xfId="20671"/>
    <cellStyle name="Normal 2 3 4 2 5 7" xfId="34165"/>
    <cellStyle name="Normal 2 3 4 2 5 8" xfId="41281"/>
    <cellStyle name="Normal 2 3 4 2 5 9" xfId="48396"/>
    <cellStyle name="Normal 2 3 4 2 6" xfId="1755"/>
    <cellStyle name="Normal 2 3 4 2 6 10" xfId="56300"/>
    <cellStyle name="Normal 2 3 4 2 6 2" xfId="4122"/>
    <cellStyle name="Normal 2 3 4 2 6 2 2" xfId="11237"/>
    <cellStyle name="Normal 2 3 4 2 6 2 2 2" xfId="20680"/>
    <cellStyle name="Normal 2 3 4 2 6 2 3" xfId="20679"/>
    <cellStyle name="Normal 2 3 4 2 6 2 4" xfId="37322"/>
    <cellStyle name="Normal 2 3 4 2 6 2 5" xfId="44437"/>
    <cellStyle name="Normal 2 3 4 2 6 2 6" xfId="51552"/>
    <cellStyle name="Normal 2 3 4 2 6 2 7" xfId="58667"/>
    <cellStyle name="Normal 2 3 4 2 6 3" xfId="6493"/>
    <cellStyle name="Normal 2 3 4 2 6 3 2" xfId="13608"/>
    <cellStyle name="Normal 2 3 4 2 6 3 2 2" xfId="20682"/>
    <cellStyle name="Normal 2 3 4 2 6 3 3" xfId="20681"/>
    <cellStyle name="Normal 2 3 4 2 6 3 4" xfId="39693"/>
    <cellStyle name="Normal 2 3 4 2 6 3 5" xfId="46808"/>
    <cellStyle name="Normal 2 3 4 2 6 3 6" xfId="53923"/>
    <cellStyle name="Normal 2 3 4 2 6 3 7" xfId="61038"/>
    <cellStyle name="Normal 2 3 4 2 6 4" xfId="8870"/>
    <cellStyle name="Normal 2 3 4 2 6 4 2" xfId="20683"/>
    <cellStyle name="Normal 2 3 4 2 6 5" xfId="15985"/>
    <cellStyle name="Normal 2 3 4 2 6 5 2" xfId="20684"/>
    <cellStyle name="Normal 2 3 4 2 6 6" xfId="20678"/>
    <cellStyle name="Normal 2 3 4 2 6 7" xfId="34954"/>
    <cellStyle name="Normal 2 3 4 2 6 8" xfId="42070"/>
    <cellStyle name="Normal 2 3 4 2 6 9" xfId="49185"/>
    <cellStyle name="Normal 2 3 4 2 7" xfId="2534"/>
    <cellStyle name="Normal 2 3 4 2 7 2" xfId="9649"/>
    <cellStyle name="Normal 2 3 4 2 7 2 2" xfId="20686"/>
    <cellStyle name="Normal 2 3 4 2 7 3" xfId="20685"/>
    <cellStyle name="Normal 2 3 4 2 7 4" xfId="35734"/>
    <cellStyle name="Normal 2 3 4 2 7 5" xfId="42849"/>
    <cellStyle name="Normal 2 3 4 2 7 6" xfId="49964"/>
    <cellStyle name="Normal 2 3 4 2 7 7" xfId="57079"/>
    <cellStyle name="Normal 2 3 4 2 8" xfId="4905"/>
    <cellStyle name="Normal 2 3 4 2 8 2" xfId="12020"/>
    <cellStyle name="Normal 2 3 4 2 8 2 2" xfId="20688"/>
    <cellStyle name="Normal 2 3 4 2 8 3" xfId="20687"/>
    <cellStyle name="Normal 2 3 4 2 8 4" xfId="38105"/>
    <cellStyle name="Normal 2 3 4 2 8 5" xfId="45220"/>
    <cellStyle name="Normal 2 3 4 2 8 6" xfId="52335"/>
    <cellStyle name="Normal 2 3 4 2 8 7" xfId="59450"/>
    <cellStyle name="Normal 2 3 4 2 9" xfId="7282"/>
    <cellStyle name="Normal 2 3 4 2 9 2" xfId="20689"/>
    <cellStyle name="Normal 2 3 4 3" xfId="268"/>
    <cellStyle name="Normal 2 3 4 3 10" xfId="40586"/>
    <cellStyle name="Normal 2 3 4 3 11" xfId="47701"/>
    <cellStyle name="Normal 2 3 4 3 12" xfId="54816"/>
    <cellStyle name="Normal 2 3 4 3 2" xfId="1069"/>
    <cellStyle name="Normal 2 3 4 3 2 10" xfId="55615"/>
    <cellStyle name="Normal 2 3 4 3 2 2" xfId="3437"/>
    <cellStyle name="Normal 2 3 4 3 2 2 2" xfId="10552"/>
    <cellStyle name="Normal 2 3 4 3 2 2 2 2" xfId="20693"/>
    <cellStyle name="Normal 2 3 4 3 2 2 3" xfId="20692"/>
    <cellStyle name="Normal 2 3 4 3 2 2 4" xfId="36637"/>
    <cellStyle name="Normal 2 3 4 3 2 2 5" xfId="43752"/>
    <cellStyle name="Normal 2 3 4 3 2 2 6" xfId="50867"/>
    <cellStyle name="Normal 2 3 4 3 2 2 7" xfId="57982"/>
    <cellStyle name="Normal 2 3 4 3 2 3" xfId="5808"/>
    <cellStyle name="Normal 2 3 4 3 2 3 2" xfId="12923"/>
    <cellStyle name="Normal 2 3 4 3 2 3 2 2" xfId="20695"/>
    <cellStyle name="Normal 2 3 4 3 2 3 3" xfId="20694"/>
    <cellStyle name="Normal 2 3 4 3 2 3 4" xfId="39008"/>
    <cellStyle name="Normal 2 3 4 3 2 3 5" xfId="46123"/>
    <cellStyle name="Normal 2 3 4 3 2 3 6" xfId="53238"/>
    <cellStyle name="Normal 2 3 4 3 2 3 7" xfId="60353"/>
    <cellStyle name="Normal 2 3 4 3 2 4" xfId="8185"/>
    <cellStyle name="Normal 2 3 4 3 2 4 2" xfId="20696"/>
    <cellStyle name="Normal 2 3 4 3 2 5" xfId="15300"/>
    <cellStyle name="Normal 2 3 4 3 2 5 2" xfId="20697"/>
    <cellStyle name="Normal 2 3 4 3 2 6" xfId="20691"/>
    <cellStyle name="Normal 2 3 4 3 2 7" xfId="34269"/>
    <cellStyle name="Normal 2 3 4 3 2 8" xfId="41385"/>
    <cellStyle name="Normal 2 3 4 3 2 9" xfId="48500"/>
    <cellStyle name="Normal 2 3 4 3 3" xfId="1859"/>
    <cellStyle name="Normal 2 3 4 3 3 10" xfId="56404"/>
    <cellStyle name="Normal 2 3 4 3 3 2" xfId="4226"/>
    <cellStyle name="Normal 2 3 4 3 3 2 2" xfId="11341"/>
    <cellStyle name="Normal 2 3 4 3 3 2 2 2" xfId="20700"/>
    <cellStyle name="Normal 2 3 4 3 3 2 3" xfId="20699"/>
    <cellStyle name="Normal 2 3 4 3 3 2 4" xfId="37426"/>
    <cellStyle name="Normal 2 3 4 3 3 2 5" xfId="44541"/>
    <cellStyle name="Normal 2 3 4 3 3 2 6" xfId="51656"/>
    <cellStyle name="Normal 2 3 4 3 3 2 7" xfId="58771"/>
    <cellStyle name="Normal 2 3 4 3 3 3" xfId="6597"/>
    <cellStyle name="Normal 2 3 4 3 3 3 2" xfId="13712"/>
    <cellStyle name="Normal 2 3 4 3 3 3 2 2" xfId="20702"/>
    <cellStyle name="Normal 2 3 4 3 3 3 3" xfId="20701"/>
    <cellStyle name="Normal 2 3 4 3 3 3 4" xfId="39797"/>
    <cellStyle name="Normal 2 3 4 3 3 3 5" xfId="46912"/>
    <cellStyle name="Normal 2 3 4 3 3 3 6" xfId="54027"/>
    <cellStyle name="Normal 2 3 4 3 3 3 7" xfId="61142"/>
    <cellStyle name="Normal 2 3 4 3 3 4" xfId="8974"/>
    <cellStyle name="Normal 2 3 4 3 3 4 2" xfId="20703"/>
    <cellStyle name="Normal 2 3 4 3 3 5" xfId="16089"/>
    <cellStyle name="Normal 2 3 4 3 3 5 2" xfId="20704"/>
    <cellStyle name="Normal 2 3 4 3 3 6" xfId="20698"/>
    <cellStyle name="Normal 2 3 4 3 3 7" xfId="35058"/>
    <cellStyle name="Normal 2 3 4 3 3 8" xfId="42174"/>
    <cellStyle name="Normal 2 3 4 3 3 9" xfId="49289"/>
    <cellStyle name="Normal 2 3 4 3 4" xfId="2638"/>
    <cellStyle name="Normal 2 3 4 3 4 2" xfId="9753"/>
    <cellStyle name="Normal 2 3 4 3 4 2 2" xfId="20706"/>
    <cellStyle name="Normal 2 3 4 3 4 3" xfId="20705"/>
    <cellStyle name="Normal 2 3 4 3 4 4" xfId="35838"/>
    <cellStyle name="Normal 2 3 4 3 4 5" xfId="42953"/>
    <cellStyle name="Normal 2 3 4 3 4 6" xfId="50068"/>
    <cellStyle name="Normal 2 3 4 3 4 7" xfId="57183"/>
    <cellStyle name="Normal 2 3 4 3 5" xfId="5009"/>
    <cellStyle name="Normal 2 3 4 3 5 2" xfId="12124"/>
    <cellStyle name="Normal 2 3 4 3 5 2 2" xfId="20708"/>
    <cellStyle name="Normal 2 3 4 3 5 3" xfId="20707"/>
    <cellStyle name="Normal 2 3 4 3 5 4" xfId="38209"/>
    <cellStyle name="Normal 2 3 4 3 5 5" xfId="45324"/>
    <cellStyle name="Normal 2 3 4 3 5 6" xfId="52439"/>
    <cellStyle name="Normal 2 3 4 3 5 7" xfId="59554"/>
    <cellStyle name="Normal 2 3 4 3 6" xfId="7386"/>
    <cellStyle name="Normal 2 3 4 3 6 2" xfId="20709"/>
    <cellStyle name="Normal 2 3 4 3 7" xfId="14501"/>
    <cellStyle name="Normal 2 3 4 3 7 2" xfId="20710"/>
    <cellStyle name="Normal 2 3 4 3 8" xfId="20690"/>
    <cellStyle name="Normal 2 3 4 3 9" xfId="33470"/>
    <cellStyle name="Normal 2 3 4 4" xfId="463"/>
    <cellStyle name="Normal 2 3 4 4 10" xfId="40781"/>
    <cellStyle name="Normal 2 3 4 4 11" xfId="47896"/>
    <cellStyle name="Normal 2 3 4 4 12" xfId="55011"/>
    <cellStyle name="Normal 2 3 4 4 2" xfId="1264"/>
    <cellStyle name="Normal 2 3 4 4 2 10" xfId="55810"/>
    <cellStyle name="Normal 2 3 4 4 2 2" xfId="3632"/>
    <cellStyle name="Normal 2 3 4 4 2 2 2" xfId="10747"/>
    <cellStyle name="Normal 2 3 4 4 2 2 2 2" xfId="20714"/>
    <cellStyle name="Normal 2 3 4 4 2 2 3" xfId="20713"/>
    <cellStyle name="Normal 2 3 4 4 2 2 4" xfId="36832"/>
    <cellStyle name="Normal 2 3 4 4 2 2 5" xfId="43947"/>
    <cellStyle name="Normal 2 3 4 4 2 2 6" xfId="51062"/>
    <cellStyle name="Normal 2 3 4 4 2 2 7" xfId="58177"/>
    <cellStyle name="Normal 2 3 4 4 2 3" xfId="6003"/>
    <cellStyle name="Normal 2 3 4 4 2 3 2" xfId="13118"/>
    <cellStyle name="Normal 2 3 4 4 2 3 2 2" xfId="20716"/>
    <cellStyle name="Normal 2 3 4 4 2 3 3" xfId="20715"/>
    <cellStyle name="Normal 2 3 4 4 2 3 4" xfId="39203"/>
    <cellStyle name="Normal 2 3 4 4 2 3 5" xfId="46318"/>
    <cellStyle name="Normal 2 3 4 4 2 3 6" xfId="53433"/>
    <cellStyle name="Normal 2 3 4 4 2 3 7" xfId="60548"/>
    <cellStyle name="Normal 2 3 4 4 2 4" xfId="8380"/>
    <cellStyle name="Normal 2 3 4 4 2 4 2" xfId="20717"/>
    <cellStyle name="Normal 2 3 4 4 2 5" xfId="15495"/>
    <cellStyle name="Normal 2 3 4 4 2 5 2" xfId="20718"/>
    <cellStyle name="Normal 2 3 4 4 2 6" xfId="20712"/>
    <cellStyle name="Normal 2 3 4 4 2 7" xfId="34464"/>
    <cellStyle name="Normal 2 3 4 4 2 8" xfId="41580"/>
    <cellStyle name="Normal 2 3 4 4 2 9" xfId="48695"/>
    <cellStyle name="Normal 2 3 4 4 3" xfId="2054"/>
    <cellStyle name="Normal 2 3 4 4 3 10" xfId="56599"/>
    <cellStyle name="Normal 2 3 4 4 3 2" xfId="4421"/>
    <cellStyle name="Normal 2 3 4 4 3 2 2" xfId="11536"/>
    <cellStyle name="Normal 2 3 4 4 3 2 2 2" xfId="20721"/>
    <cellStyle name="Normal 2 3 4 4 3 2 3" xfId="20720"/>
    <cellStyle name="Normal 2 3 4 4 3 2 4" xfId="37621"/>
    <cellStyle name="Normal 2 3 4 4 3 2 5" xfId="44736"/>
    <cellStyle name="Normal 2 3 4 4 3 2 6" xfId="51851"/>
    <cellStyle name="Normal 2 3 4 4 3 2 7" xfId="58966"/>
    <cellStyle name="Normal 2 3 4 4 3 3" xfId="6792"/>
    <cellStyle name="Normal 2 3 4 4 3 3 2" xfId="13907"/>
    <cellStyle name="Normal 2 3 4 4 3 3 2 2" xfId="20723"/>
    <cellStyle name="Normal 2 3 4 4 3 3 3" xfId="20722"/>
    <cellStyle name="Normal 2 3 4 4 3 3 4" xfId="39992"/>
    <cellStyle name="Normal 2 3 4 4 3 3 5" xfId="47107"/>
    <cellStyle name="Normal 2 3 4 4 3 3 6" xfId="54222"/>
    <cellStyle name="Normal 2 3 4 4 3 3 7" xfId="61337"/>
    <cellStyle name="Normal 2 3 4 4 3 4" xfId="9169"/>
    <cellStyle name="Normal 2 3 4 4 3 4 2" xfId="20724"/>
    <cellStyle name="Normal 2 3 4 4 3 5" xfId="16284"/>
    <cellStyle name="Normal 2 3 4 4 3 5 2" xfId="20725"/>
    <cellStyle name="Normal 2 3 4 4 3 6" xfId="20719"/>
    <cellStyle name="Normal 2 3 4 4 3 7" xfId="35253"/>
    <cellStyle name="Normal 2 3 4 4 3 8" xfId="42369"/>
    <cellStyle name="Normal 2 3 4 4 3 9" xfId="49484"/>
    <cellStyle name="Normal 2 3 4 4 4" xfId="2833"/>
    <cellStyle name="Normal 2 3 4 4 4 2" xfId="9948"/>
    <cellStyle name="Normal 2 3 4 4 4 2 2" xfId="20727"/>
    <cellStyle name="Normal 2 3 4 4 4 3" xfId="20726"/>
    <cellStyle name="Normal 2 3 4 4 4 4" xfId="36033"/>
    <cellStyle name="Normal 2 3 4 4 4 5" xfId="43148"/>
    <cellStyle name="Normal 2 3 4 4 4 6" xfId="50263"/>
    <cellStyle name="Normal 2 3 4 4 4 7" xfId="57378"/>
    <cellStyle name="Normal 2 3 4 4 5" xfId="5204"/>
    <cellStyle name="Normal 2 3 4 4 5 2" xfId="12319"/>
    <cellStyle name="Normal 2 3 4 4 5 2 2" xfId="20729"/>
    <cellStyle name="Normal 2 3 4 4 5 3" xfId="20728"/>
    <cellStyle name="Normal 2 3 4 4 5 4" xfId="38404"/>
    <cellStyle name="Normal 2 3 4 4 5 5" xfId="45519"/>
    <cellStyle name="Normal 2 3 4 4 5 6" xfId="52634"/>
    <cellStyle name="Normal 2 3 4 4 5 7" xfId="59749"/>
    <cellStyle name="Normal 2 3 4 4 6" xfId="7581"/>
    <cellStyle name="Normal 2 3 4 4 6 2" xfId="20730"/>
    <cellStyle name="Normal 2 3 4 4 7" xfId="14696"/>
    <cellStyle name="Normal 2 3 4 4 7 2" xfId="20731"/>
    <cellStyle name="Normal 2 3 4 4 8" xfId="20711"/>
    <cellStyle name="Normal 2 3 4 4 9" xfId="33665"/>
    <cellStyle name="Normal 2 3 4 5" xfId="646"/>
    <cellStyle name="Normal 2 3 4 5 10" xfId="40964"/>
    <cellStyle name="Normal 2 3 4 5 11" xfId="48079"/>
    <cellStyle name="Normal 2 3 4 5 12" xfId="55194"/>
    <cellStyle name="Normal 2 3 4 5 2" xfId="1447"/>
    <cellStyle name="Normal 2 3 4 5 2 10" xfId="55993"/>
    <cellStyle name="Normal 2 3 4 5 2 2" xfId="3815"/>
    <cellStyle name="Normal 2 3 4 5 2 2 2" xfId="10930"/>
    <cellStyle name="Normal 2 3 4 5 2 2 2 2" xfId="20735"/>
    <cellStyle name="Normal 2 3 4 5 2 2 3" xfId="20734"/>
    <cellStyle name="Normal 2 3 4 5 2 2 4" xfId="37015"/>
    <cellStyle name="Normal 2 3 4 5 2 2 5" xfId="44130"/>
    <cellStyle name="Normal 2 3 4 5 2 2 6" xfId="51245"/>
    <cellStyle name="Normal 2 3 4 5 2 2 7" xfId="58360"/>
    <cellStyle name="Normal 2 3 4 5 2 3" xfId="6186"/>
    <cellStyle name="Normal 2 3 4 5 2 3 2" xfId="13301"/>
    <cellStyle name="Normal 2 3 4 5 2 3 2 2" xfId="20737"/>
    <cellStyle name="Normal 2 3 4 5 2 3 3" xfId="20736"/>
    <cellStyle name="Normal 2 3 4 5 2 3 4" xfId="39386"/>
    <cellStyle name="Normal 2 3 4 5 2 3 5" xfId="46501"/>
    <cellStyle name="Normal 2 3 4 5 2 3 6" xfId="53616"/>
    <cellStyle name="Normal 2 3 4 5 2 3 7" xfId="60731"/>
    <cellStyle name="Normal 2 3 4 5 2 4" xfId="8563"/>
    <cellStyle name="Normal 2 3 4 5 2 4 2" xfId="20738"/>
    <cellStyle name="Normal 2 3 4 5 2 5" xfId="15678"/>
    <cellStyle name="Normal 2 3 4 5 2 5 2" xfId="20739"/>
    <cellStyle name="Normal 2 3 4 5 2 6" xfId="20733"/>
    <cellStyle name="Normal 2 3 4 5 2 7" xfId="34647"/>
    <cellStyle name="Normal 2 3 4 5 2 8" xfId="41763"/>
    <cellStyle name="Normal 2 3 4 5 2 9" xfId="48878"/>
    <cellStyle name="Normal 2 3 4 5 3" xfId="2237"/>
    <cellStyle name="Normal 2 3 4 5 3 10" xfId="56782"/>
    <cellStyle name="Normal 2 3 4 5 3 2" xfId="4604"/>
    <cellStyle name="Normal 2 3 4 5 3 2 2" xfId="11719"/>
    <cellStyle name="Normal 2 3 4 5 3 2 2 2" xfId="20742"/>
    <cellStyle name="Normal 2 3 4 5 3 2 3" xfId="20741"/>
    <cellStyle name="Normal 2 3 4 5 3 2 4" xfId="37804"/>
    <cellStyle name="Normal 2 3 4 5 3 2 5" xfId="44919"/>
    <cellStyle name="Normal 2 3 4 5 3 2 6" xfId="52034"/>
    <cellStyle name="Normal 2 3 4 5 3 2 7" xfId="59149"/>
    <cellStyle name="Normal 2 3 4 5 3 3" xfId="6975"/>
    <cellStyle name="Normal 2 3 4 5 3 3 2" xfId="14090"/>
    <cellStyle name="Normal 2 3 4 5 3 3 2 2" xfId="20744"/>
    <cellStyle name="Normal 2 3 4 5 3 3 3" xfId="20743"/>
    <cellStyle name="Normal 2 3 4 5 3 3 4" xfId="40175"/>
    <cellStyle name="Normal 2 3 4 5 3 3 5" xfId="47290"/>
    <cellStyle name="Normal 2 3 4 5 3 3 6" xfId="54405"/>
    <cellStyle name="Normal 2 3 4 5 3 3 7" xfId="61520"/>
    <cellStyle name="Normal 2 3 4 5 3 4" xfId="9352"/>
    <cellStyle name="Normal 2 3 4 5 3 4 2" xfId="20745"/>
    <cellStyle name="Normal 2 3 4 5 3 5" xfId="16467"/>
    <cellStyle name="Normal 2 3 4 5 3 5 2" xfId="20746"/>
    <cellStyle name="Normal 2 3 4 5 3 6" xfId="20740"/>
    <cellStyle name="Normal 2 3 4 5 3 7" xfId="35436"/>
    <cellStyle name="Normal 2 3 4 5 3 8" xfId="42552"/>
    <cellStyle name="Normal 2 3 4 5 3 9" xfId="49667"/>
    <cellStyle name="Normal 2 3 4 5 4" xfId="3016"/>
    <cellStyle name="Normal 2 3 4 5 4 2" xfId="10131"/>
    <cellStyle name="Normal 2 3 4 5 4 2 2" xfId="20748"/>
    <cellStyle name="Normal 2 3 4 5 4 3" xfId="20747"/>
    <cellStyle name="Normal 2 3 4 5 4 4" xfId="36216"/>
    <cellStyle name="Normal 2 3 4 5 4 5" xfId="43331"/>
    <cellStyle name="Normal 2 3 4 5 4 6" xfId="50446"/>
    <cellStyle name="Normal 2 3 4 5 4 7" xfId="57561"/>
    <cellStyle name="Normal 2 3 4 5 5" xfId="5387"/>
    <cellStyle name="Normal 2 3 4 5 5 2" xfId="12502"/>
    <cellStyle name="Normal 2 3 4 5 5 2 2" xfId="20750"/>
    <cellStyle name="Normal 2 3 4 5 5 3" xfId="20749"/>
    <cellStyle name="Normal 2 3 4 5 5 4" xfId="38587"/>
    <cellStyle name="Normal 2 3 4 5 5 5" xfId="45702"/>
    <cellStyle name="Normal 2 3 4 5 5 6" xfId="52817"/>
    <cellStyle name="Normal 2 3 4 5 5 7" xfId="59932"/>
    <cellStyle name="Normal 2 3 4 5 6" xfId="7764"/>
    <cellStyle name="Normal 2 3 4 5 6 2" xfId="20751"/>
    <cellStyle name="Normal 2 3 4 5 7" xfId="14879"/>
    <cellStyle name="Normal 2 3 4 5 7 2" xfId="20752"/>
    <cellStyle name="Normal 2 3 4 5 8" xfId="20732"/>
    <cellStyle name="Normal 2 3 4 5 9" xfId="33848"/>
    <cellStyle name="Normal 2 3 4 6" xfId="874"/>
    <cellStyle name="Normal 2 3 4 6 10" xfId="55420"/>
    <cellStyle name="Normal 2 3 4 6 2" xfId="3242"/>
    <cellStyle name="Normal 2 3 4 6 2 2" xfId="10357"/>
    <cellStyle name="Normal 2 3 4 6 2 2 2" xfId="20755"/>
    <cellStyle name="Normal 2 3 4 6 2 3" xfId="20754"/>
    <cellStyle name="Normal 2 3 4 6 2 4" xfId="36442"/>
    <cellStyle name="Normal 2 3 4 6 2 5" xfId="43557"/>
    <cellStyle name="Normal 2 3 4 6 2 6" xfId="50672"/>
    <cellStyle name="Normal 2 3 4 6 2 7" xfId="57787"/>
    <cellStyle name="Normal 2 3 4 6 3" xfId="5613"/>
    <cellStyle name="Normal 2 3 4 6 3 2" xfId="12728"/>
    <cellStyle name="Normal 2 3 4 6 3 2 2" xfId="20757"/>
    <cellStyle name="Normal 2 3 4 6 3 3" xfId="20756"/>
    <cellStyle name="Normal 2 3 4 6 3 4" xfId="38813"/>
    <cellStyle name="Normal 2 3 4 6 3 5" xfId="45928"/>
    <cellStyle name="Normal 2 3 4 6 3 6" xfId="53043"/>
    <cellStyle name="Normal 2 3 4 6 3 7" xfId="60158"/>
    <cellStyle name="Normal 2 3 4 6 4" xfId="7990"/>
    <cellStyle name="Normal 2 3 4 6 4 2" xfId="20758"/>
    <cellStyle name="Normal 2 3 4 6 5" xfId="15105"/>
    <cellStyle name="Normal 2 3 4 6 5 2" xfId="20759"/>
    <cellStyle name="Normal 2 3 4 6 6" xfId="20753"/>
    <cellStyle name="Normal 2 3 4 6 7" xfId="34074"/>
    <cellStyle name="Normal 2 3 4 6 8" xfId="41190"/>
    <cellStyle name="Normal 2 3 4 6 9" xfId="48305"/>
    <cellStyle name="Normal 2 3 4 7" xfId="1664"/>
    <cellStyle name="Normal 2 3 4 7 10" xfId="56209"/>
    <cellStyle name="Normal 2 3 4 7 2" xfId="4031"/>
    <cellStyle name="Normal 2 3 4 7 2 2" xfId="11146"/>
    <cellStyle name="Normal 2 3 4 7 2 2 2" xfId="20762"/>
    <cellStyle name="Normal 2 3 4 7 2 3" xfId="20761"/>
    <cellStyle name="Normal 2 3 4 7 2 4" xfId="37231"/>
    <cellStyle name="Normal 2 3 4 7 2 5" xfId="44346"/>
    <cellStyle name="Normal 2 3 4 7 2 6" xfId="51461"/>
    <cellStyle name="Normal 2 3 4 7 2 7" xfId="58576"/>
    <cellStyle name="Normal 2 3 4 7 3" xfId="6402"/>
    <cellStyle name="Normal 2 3 4 7 3 2" xfId="13517"/>
    <cellStyle name="Normal 2 3 4 7 3 2 2" xfId="20764"/>
    <cellStyle name="Normal 2 3 4 7 3 3" xfId="20763"/>
    <cellStyle name="Normal 2 3 4 7 3 4" xfId="39602"/>
    <cellStyle name="Normal 2 3 4 7 3 5" xfId="46717"/>
    <cellStyle name="Normal 2 3 4 7 3 6" xfId="53832"/>
    <cellStyle name="Normal 2 3 4 7 3 7" xfId="60947"/>
    <cellStyle name="Normal 2 3 4 7 4" xfId="8779"/>
    <cellStyle name="Normal 2 3 4 7 4 2" xfId="20765"/>
    <cellStyle name="Normal 2 3 4 7 5" xfId="15894"/>
    <cellStyle name="Normal 2 3 4 7 5 2" xfId="20766"/>
    <cellStyle name="Normal 2 3 4 7 6" xfId="20760"/>
    <cellStyle name="Normal 2 3 4 7 7" xfId="34863"/>
    <cellStyle name="Normal 2 3 4 7 8" xfId="41979"/>
    <cellStyle name="Normal 2 3 4 7 9" xfId="49094"/>
    <cellStyle name="Normal 2 3 4 8" xfId="2443"/>
    <cellStyle name="Normal 2 3 4 8 2" xfId="9558"/>
    <cellStyle name="Normal 2 3 4 8 2 2" xfId="20768"/>
    <cellStyle name="Normal 2 3 4 8 3" xfId="20767"/>
    <cellStyle name="Normal 2 3 4 8 4" xfId="35643"/>
    <cellStyle name="Normal 2 3 4 8 5" xfId="42758"/>
    <cellStyle name="Normal 2 3 4 8 6" xfId="49873"/>
    <cellStyle name="Normal 2 3 4 8 7" xfId="56988"/>
    <cellStyle name="Normal 2 3 4 9" xfId="4814"/>
    <cellStyle name="Normal 2 3 4 9 2" xfId="11929"/>
    <cellStyle name="Normal 2 3 4 9 2 2" xfId="20770"/>
    <cellStyle name="Normal 2 3 4 9 3" xfId="20769"/>
    <cellStyle name="Normal 2 3 4 9 4" xfId="38014"/>
    <cellStyle name="Normal 2 3 4 9 5" xfId="45129"/>
    <cellStyle name="Normal 2 3 4 9 6" xfId="52244"/>
    <cellStyle name="Normal 2 3 4 9 7" xfId="59359"/>
    <cellStyle name="Normal 2 3 5" xfId="183"/>
    <cellStyle name="Normal 2 3 5 10" xfId="14420"/>
    <cellStyle name="Normal 2 3 5 10 2" xfId="20772"/>
    <cellStyle name="Normal 2 3 5 11" xfId="20771"/>
    <cellStyle name="Normal 2 3 5 12" xfId="33389"/>
    <cellStyle name="Normal 2 3 5 13" xfId="40505"/>
    <cellStyle name="Normal 2 3 5 14" xfId="47620"/>
    <cellStyle name="Normal 2 3 5 15" xfId="54735"/>
    <cellStyle name="Normal 2 3 5 2" xfId="382"/>
    <cellStyle name="Normal 2 3 5 2 10" xfId="40700"/>
    <cellStyle name="Normal 2 3 5 2 11" xfId="47815"/>
    <cellStyle name="Normal 2 3 5 2 12" xfId="54930"/>
    <cellStyle name="Normal 2 3 5 2 2" xfId="1183"/>
    <cellStyle name="Normal 2 3 5 2 2 10" xfId="55729"/>
    <cellStyle name="Normal 2 3 5 2 2 2" xfId="3551"/>
    <cellStyle name="Normal 2 3 5 2 2 2 2" xfId="10666"/>
    <cellStyle name="Normal 2 3 5 2 2 2 2 2" xfId="20776"/>
    <cellStyle name="Normal 2 3 5 2 2 2 3" xfId="20775"/>
    <cellStyle name="Normal 2 3 5 2 2 2 4" xfId="36751"/>
    <cellStyle name="Normal 2 3 5 2 2 2 5" xfId="43866"/>
    <cellStyle name="Normal 2 3 5 2 2 2 6" xfId="50981"/>
    <cellStyle name="Normal 2 3 5 2 2 2 7" xfId="58096"/>
    <cellStyle name="Normal 2 3 5 2 2 3" xfId="5922"/>
    <cellStyle name="Normal 2 3 5 2 2 3 2" xfId="13037"/>
    <cellStyle name="Normal 2 3 5 2 2 3 2 2" xfId="20778"/>
    <cellStyle name="Normal 2 3 5 2 2 3 3" xfId="20777"/>
    <cellStyle name="Normal 2 3 5 2 2 3 4" xfId="39122"/>
    <cellStyle name="Normal 2 3 5 2 2 3 5" xfId="46237"/>
    <cellStyle name="Normal 2 3 5 2 2 3 6" xfId="53352"/>
    <cellStyle name="Normal 2 3 5 2 2 3 7" xfId="60467"/>
    <cellStyle name="Normal 2 3 5 2 2 4" xfId="8299"/>
    <cellStyle name="Normal 2 3 5 2 2 4 2" xfId="20779"/>
    <cellStyle name="Normal 2 3 5 2 2 5" xfId="15414"/>
    <cellStyle name="Normal 2 3 5 2 2 5 2" xfId="20780"/>
    <cellStyle name="Normal 2 3 5 2 2 6" xfId="20774"/>
    <cellStyle name="Normal 2 3 5 2 2 7" xfId="34383"/>
    <cellStyle name="Normal 2 3 5 2 2 8" xfId="41499"/>
    <cellStyle name="Normal 2 3 5 2 2 9" xfId="48614"/>
    <cellStyle name="Normal 2 3 5 2 3" xfId="1973"/>
    <cellStyle name="Normal 2 3 5 2 3 10" xfId="56518"/>
    <cellStyle name="Normal 2 3 5 2 3 2" xfId="4340"/>
    <cellStyle name="Normal 2 3 5 2 3 2 2" xfId="11455"/>
    <cellStyle name="Normal 2 3 5 2 3 2 2 2" xfId="20783"/>
    <cellStyle name="Normal 2 3 5 2 3 2 3" xfId="20782"/>
    <cellStyle name="Normal 2 3 5 2 3 2 4" xfId="37540"/>
    <cellStyle name="Normal 2 3 5 2 3 2 5" xfId="44655"/>
    <cellStyle name="Normal 2 3 5 2 3 2 6" xfId="51770"/>
    <cellStyle name="Normal 2 3 5 2 3 2 7" xfId="58885"/>
    <cellStyle name="Normal 2 3 5 2 3 3" xfId="6711"/>
    <cellStyle name="Normal 2 3 5 2 3 3 2" xfId="13826"/>
    <cellStyle name="Normal 2 3 5 2 3 3 2 2" xfId="20785"/>
    <cellStyle name="Normal 2 3 5 2 3 3 3" xfId="20784"/>
    <cellStyle name="Normal 2 3 5 2 3 3 4" xfId="39911"/>
    <cellStyle name="Normal 2 3 5 2 3 3 5" xfId="47026"/>
    <cellStyle name="Normal 2 3 5 2 3 3 6" xfId="54141"/>
    <cellStyle name="Normal 2 3 5 2 3 3 7" xfId="61256"/>
    <cellStyle name="Normal 2 3 5 2 3 4" xfId="9088"/>
    <cellStyle name="Normal 2 3 5 2 3 4 2" xfId="20786"/>
    <cellStyle name="Normal 2 3 5 2 3 5" xfId="16203"/>
    <cellStyle name="Normal 2 3 5 2 3 5 2" xfId="20787"/>
    <cellStyle name="Normal 2 3 5 2 3 6" xfId="20781"/>
    <cellStyle name="Normal 2 3 5 2 3 7" xfId="35172"/>
    <cellStyle name="Normal 2 3 5 2 3 8" xfId="42288"/>
    <cellStyle name="Normal 2 3 5 2 3 9" xfId="49403"/>
    <cellStyle name="Normal 2 3 5 2 4" xfId="2752"/>
    <cellStyle name="Normal 2 3 5 2 4 2" xfId="9867"/>
    <cellStyle name="Normal 2 3 5 2 4 2 2" xfId="20789"/>
    <cellStyle name="Normal 2 3 5 2 4 3" xfId="20788"/>
    <cellStyle name="Normal 2 3 5 2 4 4" xfId="35952"/>
    <cellStyle name="Normal 2 3 5 2 4 5" xfId="43067"/>
    <cellStyle name="Normal 2 3 5 2 4 6" xfId="50182"/>
    <cellStyle name="Normal 2 3 5 2 4 7" xfId="57297"/>
    <cellStyle name="Normal 2 3 5 2 5" xfId="5123"/>
    <cellStyle name="Normal 2 3 5 2 5 2" xfId="12238"/>
    <cellStyle name="Normal 2 3 5 2 5 2 2" xfId="20791"/>
    <cellStyle name="Normal 2 3 5 2 5 3" xfId="20790"/>
    <cellStyle name="Normal 2 3 5 2 5 4" xfId="38323"/>
    <cellStyle name="Normal 2 3 5 2 5 5" xfId="45438"/>
    <cellStyle name="Normal 2 3 5 2 5 6" xfId="52553"/>
    <cellStyle name="Normal 2 3 5 2 5 7" xfId="59668"/>
    <cellStyle name="Normal 2 3 5 2 6" xfId="7500"/>
    <cellStyle name="Normal 2 3 5 2 6 2" xfId="20792"/>
    <cellStyle name="Normal 2 3 5 2 7" xfId="14615"/>
    <cellStyle name="Normal 2 3 5 2 7 2" xfId="20793"/>
    <cellStyle name="Normal 2 3 5 2 8" xfId="20773"/>
    <cellStyle name="Normal 2 3 5 2 9" xfId="33584"/>
    <cellStyle name="Normal 2 3 5 3" xfId="577"/>
    <cellStyle name="Normal 2 3 5 3 10" xfId="40895"/>
    <cellStyle name="Normal 2 3 5 3 11" xfId="48010"/>
    <cellStyle name="Normal 2 3 5 3 12" xfId="55125"/>
    <cellStyle name="Normal 2 3 5 3 2" xfId="1378"/>
    <cellStyle name="Normal 2 3 5 3 2 10" xfId="55924"/>
    <cellStyle name="Normal 2 3 5 3 2 2" xfId="3746"/>
    <cellStyle name="Normal 2 3 5 3 2 2 2" xfId="10861"/>
    <cellStyle name="Normal 2 3 5 3 2 2 2 2" xfId="20797"/>
    <cellStyle name="Normal 2 3 5 3 2 2 3" xfId="20796"/>
    <cellStyle name="Normal 2 3 5 3 2 2 4" xfId="36946"/>
    <cellStyle name="Normal 2 3 5 3 2 2 5" xfId="44061"/>
    <cellStyle name="Normal 2 3 5 3 2 2 6" xfId="51176"/>
    <cellStyle name="Normal 2 3 5 3 2 2 7" xfId="58291"/>
    <cellStyle name="Normal 2 3 5 3 2 3" xfId="6117"/>
    <cellStyle name="Normal 2 3 5 3 2 3 2" xfId="13232"/>
    <cellStyle name="Normal 2 3 5 3 2 3 2 2" xfId="20799"/>
    <cellStyle name="Normal 2 3 5 3 2 3 3" xfId="20798"/>
    <cellStyle name="Normal 2 3 5 3 2 3 4" xfId="39317"/>
    <cellStyle name="Normal 2 3 5 3 2 3 5" xfId="46432"/>
    <cellStyle name="Normal 2 3 5 3 2 3 6" xfId="53547"/>
    <cellStyle name="Normal 2 3 5 3 2 3 7" xfId="60662"/>
    <cellStyle name="Normal 2 3 5 3 2 4" xfId="8494"/>
    <cellStyle name="Normal 2 3 5 3 2 4 2" xfId="20800"/>
    <cellStyle name="Normal 2 3 5 3 2 5" xfId="15609"/>
    <cellStyle name="Normal 2 3 5 3 2 5 2" xfId="20801"/>
    <cellStyle name="Normal 2 3 5 3 2 6" xfId="20795"/>
    <cellStyle name="Normal 2 3 5 3 2 7" xfId="34578"/>
    <cellStyle name="Normal 2 3 5 3 2 8" xfId="41694"/>
    <cellStyle name="Normal 2 3 5 3 2 9" xfId="48809"/>
    <cellStyle name="Normal 2 3 5 3 3" xfId="2168"/>
    <cellStyle name="Normal 2 3 5 3 3 10" xfId="56713"/>
    <cellStyle name="Normal 2 3 5 3 3 2" xfId="4535"/>
    <cellStyle name="Normal 2 3 5 3 3 2 2" xfId="11650"/>
    <cellStyle name="Normal 2 3 5 3 3 2 2 2" xfId="20804"/>
    <cellStyle name="Normal 2 3 5 3 3 2 3" xfId="20803"/>
    <cellStyle name="Normal 2 3 5 3 3 2 4" xfId="37735"/>
    <cellStyle name="Normal 2 3 5 3 3 2 5" xfId="44850"/>
    <cellStyle name="Normal 2 3 5 3 3 2 6" xfId="51965"/>
    <cellStyle name="Normal 2 3 5 3 3 2 7" xfId="59080"/>
    <cellStyle name="Normal 2 3 5 3 3 3" xfId="6906"/>
    <cellStyle name="Normal 2 3 5 3 3 3 2" xfId="14021"/>
    <cellStyle name="Normal 2 3 5 3 3 3 2 2" xfId="20806"/>
    <cellStyle name="Normal 2 3 5 3 3 3 3" xfId="20805"/>
    <cellStyle name="Normal 2 3 5 3 3 3 4" xfId="40106"/>
    <cellStyle name="Normal 2 3 5 3 3 3 5" xfId="47221"/>
    <cellStyle name="Normal 2 3 5 3 3 3 6" xfId="54336"/>
    <cellStyle name="Normal 2 3 5 3 3 3 7" xfId="61451"/>
    <cellStyle name="Normal 2 3 5 3 3 4" xfId="9283"/>
    <cellStyle name="Normal 2 3 5 3 3 4 2" xfId="20807"/>
    <cellStyle name="Normal 2 3 5 3 3 5" xfId="16398"/>
    <cellStyle name="Normal 2 3 5 3 3 5 2" xfId="20808"/>
    <cellStyle name="Normal 2 3 5 3 3 6" xfId="20802"/>
    <cellStyle name="Normal 2 3 5 3 3 7" xfId="35367"/>
    <cellStyle name="Normal 2 3 5 3 3 8" xfId="42483"/>
    <cellStyle name="Normal 2 3 5 3 3 9" xfId="49598"/>
    <cellStyle name="Normal 2 3 5 3 4" xfId="2947"/>
    <cellStyle name="Normal 2 3 5 3 4 2" xfId="10062"/>
    <cellStyle name="Normal 2 3 5 3 4 2 2" xfId="20810"/>
    <cellStyle name="Normal 2 3 5 3 4 3" xfId="20809"/>
    <cellStyle name="Normal 2 3 5 3 4 4" xfId="36147"/>
    <cellStyle name="Normal 2 3 5 3 4 5" xfId="43262"/>
    <cellStyle name="Normal 2 3 5 3 4 6" xfId="50377"/>
    <cellStyle name="Normal 2 3 5 3 4 7" xfId="57492"/>
    <cellStyle name="Normal 2 3 5 3 5" xfId="5318"/>
    <cellStyle name="Normal 2 3 5 3 5 2" xfId="12433"/>
    <cellStyle name="Normal 2 3 5 3 5 2 2" xfId="20812"/>
    <cellStyle name="Normal 2 3 5 3 5 3" xfId="20811"/>
    <cellStyle name="Normal 2 3 5 3 5 4" xfId="38518"/>
    <cellStyle name="Normal 2 3 5 3 5 5" xfId="45633"/>
    <cellStyle name="Normal 2 3 5 3 5 6" xfId="52748"/>
    <cellStyle name="Normal 2 3 5 3 5 7" xfId="59863"/>
    <cellStyle name="Normal 2 3 5 3 6" xfId="7695"/>
    <cellStyle name="Normal 2 3 5 3 6 2" xfId="20813"/>
    <cellStyle name="Normal 2 3 5 3 7" xfId="14810"/>
    <cellStyle name="Normal 2 3 5 3 7 2" xfId="20814"/>
    <cellStyle name="Normal 2 3 5 3 8" xfId="20794"/>
    <cellStyle name="Normal 2 3 5 3 9" xfId="33779"/>
    <cellStyle name="Normal 2 3 5 4" xfId="648"/>
    <cellStyle name="Normal 2 3 5 4 10" xfId="40966"/>
    <cellStyle name="Normal 2 3 5 4 11" xfId="48081"/>
    <cellStyle name="Normal 2 3 5 4 12" xfId="55196"/>
    <cellStyle name="Normal 2 3 5 4 2" xfId="1449"/>
    <cellStyle name="Normal 2 3 5 4 2 10" xfId="55995"/>
    <cellStyle name="Normal 2 3 5 4 2 2" xfId="3817"/>
    <cellStyle name="Normal 2 3 5 4 2 2 2" xfId="10932"/>
    <cellStyle name="Normal 2 3 5 4 2 2 2 2" xfId="20818"/>
    <cellStyle name="Normal 2 3 5 4 2 2 3" xfId="20817"/>
    <cellStyle name="Normal 2 3 5 4 2 2 4" xfId="37017"/>
    <cellStyle name="Normal 2 3 5 4 2 2 5" xfId="44132"/>
    <cellStyle name="Normal 2 3 5 4 2 2 6" xfId="51247"/>
    <cellStyle name="Normal 2 3 5 4 2 2 7" xfId="58362"/>
    <cellStyle name="Normal 2 3 5 4 2 3" xfId="6188"/>
    <cellStyle name="Normal 2 3 5 4 2 3 2" xfId="13303"/>
    <cellStyle name="Normal 2 3 5 4 2 3 2 2" xfId="20820"/>
    <cellStyle name="Normal 2 3 5 4 2 3 3" xfId="20819"/>
    <cellStyle name="Normal 2 3 5 4 2 3 4" xfId="39388"/>
    <cellStyle name="Normal 2 3 5 4 2 3 5" xfId="46503"/>
    <cellStyle name="Normal 2 3 5 4 2 3 6" xfId="53618"/>
    <cellStyle name="Normal 2 3 5 4 2 3 7" xfId="60733"/>
    <cellStyle name="Normal 2 3 5 4 2 4" xfId="8565"/>
    <cellStyle name="Normal 2 3 5 4 2 4 2" xfId="20821"/>
    <cellStyle name="Normal 2 3 5 4 2 5" xfId="15680"/>
    <cellStyle name="Normal 2 3 5 4 2 5 2" xfId="20822"/>
    <cellStyle name="Normal 2 3 5 4 2 6" xfId="20816"/>
    <cellStyle name="Normal 2 3 5 4 2 7" xfId="34649"/>
    <cellStyle name="Normal 2 3 5 4 2 8" xfId="41765"/>
    <cellStyle name="Normal 2 3 5 4 2 9" xfId="48880"/>
    <cellStyle name="Normal 2 3 5 4 3" xfId="2239"/>
    <cellStyle name="Normal 2 3 5 4 3 10" xfId="56784"/>
    <cellStyle name="Normal 2 3 5 4 3 2" xfId="4606"/>
    <cellStyle name="Normal 2 3 5 4 3 2 2" xfId="11721"/>
    <cellStyle name="Normal 2 3 5 4 3 2 2 2" xfId="20825"/>
    <cellStyle name="Normal 2 3 5 4 3 2 3" xfId="20824"/>
    <cellStyle name="Normal 2 3 5 4 3 2 4" xfId="37806"/>
    <cellStyle name="Normal 2 3 5 4 3 2 5" xfId="44921"/>
    <cellStyle name="Normal 2 3 5 4 3 2 6" xfId="52036"/>
    <cellStyle name="Normal 2 3 5 4 3 2 7" xfId="59151"/>
    <cellStyle name="Normal 2 3 5 4 3 3" xfId="6977"/>
    <cellStyle name="Normal 2 3 5 4 3 3 2" xfId="14092"/>
    <cellStyle name="Normal 2 3 5 4 3 3 2 2" xfId="20827"/>
    <cellStyle name="Normal 2 3 5 4 3 3 3" xfId="20826"/>
    <cellStyle name="Normal 2 3 5 4 3 3 4" xfId="40177"/>
    <cellStyle name="Normal 2 3 5 4 3 3 5" xfId="47292"/>
    <cellStyle name="Normal 2 3 5 4 3 3 6" xfId="54407"/>
    <cellStyle name="Normal 2 3 5 4 3 3 7" xfId="61522"/>
    <cellStyle name="Normal 2 3 5 4 3 4" xfId="9354"/>
    <cellStyle name="Normal 2 3 5 4 3 4 2" xfId="20828"/>
    <cellStyle name="Normal 2 3 5 4 3 5" xfId="16469"/>
    <cellStyle name="Normal 2 3 5 4 3 5 2" xfId="20829"/>
    <cellStyle name="Normal 2 3 5 4 3 6" xfId="20823"/>
    <cellStyle name="Normal 2 3 5 4 3 7" xfId="35438"/>
    <cellStyle name="Normal 2 3 5 4 3 8" xfId="42554"/>
    <cellStyle name="Normal 2 3 5 4 3 9" xfId="49669"/>
    <cellStyle name="Normal 2 3 5 4 4" xfId="3018"/>
    <cellStyle name="Normal 2 3 5 4 4 2" xfId="10133"/>
    <cellStyle name="Normal 2 3 5 4 4 2 2" xfId="20831"/>
    <cellStyle name="Normal 2 3 5 4 4 3" xfId="20830"/>
    <cellStyle name="Normal 2 3 5 4 4 4" xfId="36218"/>
    <cellStyle name="Normal 2 3 5 4 4 5" xfId="43333"/>
    <cellStyle name="Normal 2 3 5 4 4 6" xfId="50448"/>
    <cellStyle name="Normal 2 3 5 4 4 7" xfId="57563"/>
    <cellStyle name="Normal 2 3 5 4 5" xfId="5389"/>
    <cellStyle name="Normal 2 3 5 4 5 2" xfId="12504"/>
    <cellStyle name="Normal 2 3 5 4 5 2 2" xfId="20833"/>
    <cellStyle name="Normal 2 3 5 4 5 3" xfId="20832"/>
    <cellStyle name="Normal 2 3 5 4 5 4" xfId="38589"/>
    <cellStyle name="Normal 2 3 5 4 5 5" xfId="45704"/>
    <cellStyle name="Normal 2 3 5 4 5 6" xfId="52819"/>
    <cellStyle name="Normal 2 3 5 4 5 7" xfId="59934"/>
    <cellStyle name="Normal 2 3 5 4 6" xfId="7766"/>
    <cellStyle name="Normal 2 3 5 4 6 2" xfId="20834"/>
    <cellStyle name="Normal 2 3 5 4 7" xfId="14881"/>
    <cellStyle name="Normal 2 3 5 4 7 2" xfId="20835"/>
    <cellStyle name="Normal 2 3 5 4 8" xfId="20815"/>
    <cellStyle name="Normal 2 3 5 4 9" xfId="33850"/>
    <cellStyle name="Normal 2 3 5 5" xfId="988"/>
    <cellStyle name="Normal 2 3 5 5 10" xfId="55534"/>
    <cellStyle name="Normal 2 3 5 5 2" xfId="3356"/>
    <cellStyle name="Normal 2 3 5 5 2 2" xfId="10471"/>
    <cellStyle name="Normal 2 3 5 5 2 2 2" xfId="20838"/>
    <cellStyle name="Normal 2 3 5 5 2 3" xfId="20837"/>
    <cellStyle name="Normal 2 3 5 5 2 4" xfId="36556"/>
    <cellStyle name="Normal 2 3 5 5 2 5" xfId="43671"/>
    <cellStyle name="Normal 2 3 5 5 2 6" xfId="50786"/>
    <cellStyle name="Normal 2 3 5 5 2 7" xfId="57901"/>
    <cellStyle name="Normal 2 3 5 5 3" xfId="5727"/>
    <cellStyle name="Normal 2 3 5 5 3 2" xfId="12842"/>
    <cellStyle name="Normal 2 3 5 5 3 2 2" xfId="20840"/>
    <cellStyle name="Normal 2 3 5 5 3 3" xfId="20839"/>
    <cellStyle name="Normal 2 3 5 5 3 4" xfId="38927"/>
    <cellStyle name="Normal 2 3 5 5 3 5" xfId="46042"/>
    <cellStyle name="Normal 2 3 5 5 3 6" xfId="53157"/>
    <cellStyle name="Normal 2 3 5 5 3 7" xfId="60272"/>
    <cellStyle name="Normal 2 3 5 5 4" xfId="8104"/>
    <cellStyle name="Normal 2 3 5 5 4 2" xfId="20841"/>
    <cellStyle name="Normal 2 3 5 5 5" xfId="15219"/>
    <cellStyle name="Normal 2 3 5 5 5 2" xfId="20842"/>
    <cellStyle name="Normal 2 3 5 5 6" xfId="20836"/>
    <cellStyle name="Normal 2 3 5 5 7" xfId="34188"/>
    <cellStyle name="Normal 2 3 5 5 8" xfId="41304"/>
    <cellStyle name="Normal 2 3 5 5 9" xfId="48419"/>
    <cellStyle name="Normal 2 3 5 6" xfId="1778"/>
    <cellStyle name="Normal 2 3 5 6 10" xfId="56323"/>
    <cellStyle name="Normal 2 3 5 6 2" xfId="4145"/>
    <cellStyle name="Normal 2 3 5 6 2 2" xfId="11260"/>
    <cellStyle name="Normal 2 3 5 6 2 2 2" xfId="20845"/>
    <cellStyle name="Normal 2 3 5 6 2 3" xfId="20844"/>
    <cellStyle name="Normal 2 3 5 6 2 4" xfId="37345"/>
    <cellStyle name="Normal 2 3 5 6 2 5" xfId="44460"/>
    <cellStyle name="Normal 2 3 5 6 2 6" xfId="51575"/>
    <cellStyle name="Normal 2 3 5 6 2 7" xfId="58690"/>
    <cellStyle name="Normal 2 3 5 6 3" xfId="6516"/>
    <cellStyle name="Normal 2 3 5 6 3 2" xfId="13631"/>
    <cellStyle name="Normal 2 3 5 6 3 2 2" xfId="20847"/>
    <cellStyle name="Normal 2 3 5 6 3 3" xfId="20846"/>
    <cellStyle name="Normal 2 3 5 6 3 4" xfId="39716"/>
    <cellStyle name="Normal 2 3 5 6 3 5" xfId="46831"/>
    <cellStyle name="Normal 2 3 5 6 3 6" xfId="53946"/>
    <cellStyle name="Normal 2 3 5 6 3 7" xfId="61061"/>
    <cellStyle name="Normal 2 3 5 6 4" xfId="8893"/>
    <cellStyle name="Normal 2 3 5 6 4 2" xfId="20848"/>
    <cellStyle name="Normal 2 3 5 6 5" xfId="16008"/>
    <cellStyle name="Normal 2 3 5 6 5 2" xfId="20849"/>
    <cellStyle name="Normal 2 3 5 6 6" xfId="20843"/>
    <cellStyle name="Normal 2 3 5 6 7" xfId="34977"/>
    <cellStyle name="Normal 2 3 5 6 8" xfId="42093"/>
    <cellStyle name="Normal 2 3 5 6 9" xfId="49208"/>
    <cellStyle name="Normal 2 3 5 7" xfId="2557"/>
    <cellStyle name="Normal 2 3 5 7 2" xfId="9672"/>
    <cellStyle name="Normal 2 3 5 7 2 2" xfId="20851"/>
    <cellStyle name="Normal 2 3 5 7 3" xfId="20850"/>
    <cellStyle name="Normal 2 3 5 7 4" xfId="35757"/>
    <cellStyle name="Normal 2 3 5 7 5" xfId="42872"/>
    <cellStyle name="Normal 2 3 5 7 6" xfId="49987"/>
    <cellStyle name="Normal 2 3 5 7 7" xfId="57102"/>
    <cellStyle name="Normal 2 3 5 8" xfId="4928"/>
    <cellStyle name="Normal 2 3 5 8 2" xfId="12043"/>
    <cellStyle name="Normal 2 3 5 8 2 2" xfId="20853"/>
    <cellStyle name="Normal 2 3 5 8 3" xfId="20852"/>
    <cellStyle name="Normal 2 3 5 8 4" xfId="38128"/>
    <cellStyle name="Normal 2 3 5 8 5" xfId="45243"/>
    <cellStyle name="Normal 2 3 5 8 6" xfId="52358"/>
    <cellStyle name="Normal 2 3 5 8 7" xfId="59473"/>
    <cellStyle name="Normal 2 3 5 9" xfId="7305"/>
    <cellStyle name="Normal 2 3 5 9 2" xfId="20854"/>
    <cellStyle name="Normal 2 3 6" xfId="105"/>
    <cellStyle name="Normal 2 3 6 10" xfId="14345"/>
    <cellStyle name="Normal 2 3 6 10 2" xfId="20856"/>
    <cellStyle name="Normal 2 3 6 11" xfId="20855"/>
    <cellStyle name="Normal 2 3 6 12" xfId="33314"/>
    <cellStyle name="Normal 2 3 6 13" xfId="40430"/>
    <cellStyle name="Normal 2 3 6 14" xfId="47545"/>
    <cellStyle name="Normal 2 3 6 15" xfId="54660"/>
    <cellStyle name="Normal 2 3 6 2" xfId="307"/>
    <cellStyle name="Normal 2 3 6 2 10" xfId="40625"/>
    <cellStyle name="Normal 2 3 6 2 11" xfId="47740"/>
    <cellStyle name="Normal 2 3 6 2 12" xfId="54855"/>
    <cellStyle name="Normal 2 3 6 2 2" xfId="1108"/>
    <cellStyle name="Normal 2 3 6 2 2 10" xfId="55654"/>
    <cellStyle name="Normal 2 3 6 2 2 2" xfId="3476"/>
    <cellStyle name="Normal 2 3 6 2 2 2 2" xfId="10591"/>
    <cellStyle name="Normal 2 3 6 2 2 2 2 2" xfId="20860"/>
    <cellStyle name="Normal 2 3 6 2 2 2 3" xfId="20859"/>
    <cellStyle name="Normal 2 3 6 2 2 2 4" xfId="36676"/>
    <cellStyle name="Normal 2 3 6 2 2 2 5" xfId="43791"/>
    <cellStyle name="Normal 2 3 6 2 2 2 6" xfId="50906"/>
    <cellStyle name="Normal 2 3 6 2 2 2 7" xfId="58021"/>
    <cellStyle name="Normal 2 3 6 2 2 3" xfId="5847"/>
    <cellStyle name="Normal 2 3 6 2 2 3 2" xfId="12962"/>
    <cellStyle name="Normal 2 3 6 2 2 3 2 2" xfId="20862"/>
    <cellStyle name="Normal 2 3 6 2 2 3 3" xfId="20861"/>
    <cellStyle name="Normal 2 3 6 2 2 3 4" xfId="39047"/>
    <cellStyle name="Normal 2 3 6 2 2 3 5" xfId="46162"/>
    <cellStyle name="Normal 2 3 6 2 2 3 6" xfId="53277"/>
    <cellStyle name="Normal 2 3 6 2 2 3 7" xfId="60392"/>
    <cellStyle name="Normal 2 3 6 2 2 4" xfId="8224"/>
    <cellStyle name="Normal 2 3 6 2 2 4 2" xfId="20863"/>
    <cellStyle name="Normal 2 3 6 2 2 5" xfId="15339"/>
    <cellStyle name="Normal 2 3 6 2 2 5 2" xfId="20864"/>
    <cellStyle name="Normal 2 3 6 2 2 6" xfId="20858"/>
    <cellStyle name="Normal 2 3 6 2 2 7" xfId="34308"/>
    <cellStyle name="Normal 2 3 6 2 2 8" xfId="41424"/>
    <cellStyle name="Normal 2 3 6 2 2 9" xfId="48539"/>
    <cellStyle name="Normal 2 3 6 2 3" xfId="1898"/>
    <cellStyle name="Normal 2 3 6 2 3 10" xfId="56443"/>
    <cellStyle name="Normal 2 3 6 2 3 2" xfId="4265"/>
    <cellStyle name="Normal 2 3 6 2 3 2 2" xfId="11380"/>
    <cellStyle name="Normal 2 3 6 2 3 2 2 2" xfId="20867"/>
    <cellStyle name="Normal 2 3 6 2 3 2 3" xfId="20866"/>
    <cellStyle name="Normal 2 3 6 2 3 2 4" xfId="37465"/>
    <cellStyle name="Normal 2 3 6 2 3 2 5" xfId="44580"/>
    <cellStyle name="Normal 2 3 6 2 3 2 6" xfId="51695"/>
    <cellStyle name="Normal 2 3 6 2 3 2 7" xfId="58810"/>
    <cellStyle name="Normal 2 3 6 2 3 3" xfId="6636"/>
    <cellStyle name="Normal 2 3 6 2 3 3 2" xfId="13751"/>
    <cellStyle name="Normal 2 3 6 2 3 3 2 2" xfId="20869"/>
    <cellStyle name="Normal 2 3 6 2 3 3 3" xfId="20868"/>
    <cellStyle name="Normal 2 3 6 2 3 3 4" xfId="39836"/>
    <cellStyle name="Normal 2 3 6 2 3 3 5" xfId="46951"/>
    <cellStyle name="Normal 2 3 6 2 3 3 6" xfId="54066"/>
    <cellStyle name="Normal 2 3 6 2 3 3 7" xfId="61181"/>
    <cellStyle name="Normal 2 3 6 2 3 4" xfId="9013"/>
    <cellStyle name="Normal 2 3 6 2 3 4 2" xfId="20870"/>
    <cellStyle name="Normal 2 3 6 2 3 5" xfId="16128"/>
    <cellStyle name="Normal 2 3 6 2 3 5 2" xfId="20871"/>
    <cellStyle name="Normal 2 3 6 2 3 6" xfId="20865"/>
    <cellStyle name="Normal 2 3 6 2 3 7" xfId="35097"/>
    <cellStyle name="Normal 2 3 6 2 3 8" xfId="42213"/>
    <cellStyle name="Normal 2 3 6 2 3 9" xfId="49328"/>
    <cellStyle name="Normal 2 3 6 2 4" xfId="2677"/>
    <cellStyle name="Normal 2 3 6 2 4 2" xfId="9792"/>
    <cellStyle name="Normal 2 3 6 2 4 2 2" xfId="20873"/>
    <cellStyle name="Normal 2 3 6 2 4 3" xfId="20872"/>
    <cellStyle name="Normal 2 3 6 2 4 4" xfId="35877"/>
    <cellStyle name="Normal 2 3 6 2 4 5" xfId="42992"/>
    <cellStyle name="Normal 2 3 6 2 4 6" xfId="50107"/>
    <cellStyle name="Normal 2 3 6 2 4 7" xfId="57222"/>
    <cellStyle name="Normal 2 3 6 2 5" xfId="5048"/>
    <cellStyle name="Normal 2 3 6 2 5 2" xfId="12163"/>
    <cellStyle name="Normal 2 3 6 2 5 2 2" xfId="20875"/>
    <cellStyle name="Normal 2 3 6 2 5 3" xfId="20874"/>
    <cellStyle name="Normal 2 3 6 2 5 4" xfId="38248"/>
    <cellStyle name="Normal 2 3 6 2 5 5" xfId="45363"/>
    <cellStyle name="Normal 2 3 6 2 5 6" xfId="52478"/>
    <cellStyle name="Normal 2 3 6 2 5 7" xfId="59593"/>
    <cellStyle name="Normal 2 3 6 2 6" xfId="7425"/>
    <cellStyle name="Normal 2 3 6 2 6 2" xfId="20876"/>
    <cellStyle name="Normal 2 3 6 2 7" xfId="14540"/>
    <cellStyle name="Normal 2 3 6 2 7 2" xfId="20877"/>
    <cellStyle name="Normal 2 3 6 2 8" xfId="20857"/>
    <cellStyle name="Normal 2 3 6 2 9" xfId="33509"/>
    <cellStyle name="Normal 2 3 6 3" xfId="502"/>
    <cellStyle name="Normal 2 3 6 3 10" xfId="40820"/>
    <cellStyle name="Normal 2 3 6 3 11" xfId="47935"/>
    <cellStyle name="Normal 2 3 6 3 12" xfId="55050"/>
    <cellStyle name="Normal 2 3 6 3 2" xfId="1303"/>
    <cellStyle name="Normal 2 3 6 3 2 10" xfId="55849"/>
    <cellStyle name="Normal 2 3 6 3 2 2" xfId="3671"/>
    <cellStyle name="Normal 2 3 6 3 2 2 2" xfId="10786"/>
    <cellStyle name="Normal 2 3 6 3 2 2 2 2" xfId="20881"/>
    <cellStyle name="Normal 2 3 6 3 2 2 3" xfId="20880"/>
    <cellStyle name="Normal 2 3 6 3 2 2 4" xfId="36871"/>
    <cellStyle name="Normal 2 3 6 3 2 2 5" xfId="43986"/>
    <cellStyle name="Normal 2 3 6 3 2 2 6" xfId="51101"/>
    <cellStyle name="Normal 2 3 6 3 2 2 7" xfId="58216"/>
    <cellStyle name="Normal 2 3 6 3 2 3" xfId="6042"/>
    <cellStyle name="Normal 2 3 6 3 2 3 2" xfId="13157"/>
    <cellStyle name="Normal 2 3 6 3 2 3 2 2" xfId="20883"/>
    <cellStyle name="Normal 2 3 6 3 2 3 3" xfId="20882"/>
    <cellStyle name="Normal 2 3 6 3 2 3 4" xfId="39242"/>
    <cellStyle name="Normal 2 3 6 3 2 3 5" xfId="46357"/>
    <cellStyle name="Normal 2 3 6 3 2 3 6" xfId="53472"/>
    <cellStyle name="Normal 2 3 6 3 2 3 7" xfId="60587"/>
    <cellStyle name="Normal 2 3 6 3 2 4" xfId="8419"/>
    <cellStyle name="Normal 2 3 6 3 2 4 2" xfId="20884"/>
    <cellStyle name="Normal 2 3 6 3 2 5" xfId="15534"/>
    <cellStyle name="Normal 2 3 6 3 2 5 2" xfId="20885"/>
    <cellStyle name="Normal 2 3 6 3 2 6" xfId="20879"/>
    <cellStyle name="Normal 2 3 6 3 2 7" xfId="34503"/>
    <cellStyle name="Normal 2 3 6 3 2 8" xfId="41619"/>
    <cellStyle name="Normal 2 3 6 3 2 9" xfId="48734"/>
    <cellStyle name="Normal 2 3 6 3 3" xfId="2093"/>
    <cellStyle name="Normal 2 3 6 3 3 10" xfId="56638"/>
    <cellStyle name="Normal 2 3 6 3 3 2" xfId="4460"/>
    <cellStyle name="Normal 2 3 6 3 3 2 2" xfId="11575"/>
    <cellStyle name="Normal 2 3 6 3 3 2 2 2" xfId="20888"/>
    <cellStyle name="Normal 2 3 6 3 3 2 3" xfId="20887"/>
    <cellStyle name="Normal 2 3 6 3 3 2 4" xfId="37660"/>
    <cellStyle name="Normal 2 3 6 3 3 2 5" xfId="44775"/>
    <cellStyle name="Normal 2 3 6 3 3 2 6" xfId="51890"/>
    <cellStyle name="Normal 2 3 6 3 3 2 7" xfId="59005"/>
    <cellStyle name="Normal 2 3 6 3 3 3" xfId="6831"/>
    <cellStyle name="Normal 2 3 6 3 3 3 2" xfId="13946"/>
    <cellStyle name="Normal 2 3 6 3 3 3 2 2" xfId="20890"/>
    <cellStyle name="Normal 2 3 6 3 3 3 3" xfId="20889"/>
    <cellStyle name="Normal 2 3 6 3 3 3 4" xfId="40031"/>
    <cellStyle name="Normal 2 3 6 3 3 3 5" xfId="47146"/>
    <cellStyle name="Normal 2 3 6 3 3 3 6" xfId="54261"/>
    <cellStyle name="Normal 2 3 6 3 3 3 7" xfId="61376"/>
    <cellStyle name="Normal 2 3 6 3 3 4" xfId="9208"/>
    <cellStyle name="Normal 2 3 6 3 3 4 2" xfId="20891"/>
    <cellStyle name="Normal 2 3 6 3 3 5" xfId="16323"/>
    <cellStyle name="Normal 2 3 6 3 3 5 2" xfId="20892"/>
    <cellStyle name="Normal 2 3 6 3 3 6" xfId="20886"/>
    <cellStyle name="Normal 2 3 6 3 3 7" xfId="35292"/>
    <cellStyle name="Normal 2 3 6 3 3 8" xfId="42408"/>
    <cellStyle name="Normal 2 3 6 3 3 9" xfId="49523"/>
    <cellStyle name="Normal 2 3 6 3 4" xfId="2872"/>
    <cellStyle name="Normal 2 3 6 3 4 2" xfId="9987"/>
    <cellStyle name="Normal 2 3 6 3 4 2 2" xfId="20894"/>
    <cellStyle name="Normal 2 3 6 3 4 3" xfId="20893"/>
    <cellStyle name="Normal 2 3 6 3 4 4" xfId="36072"/>
    <cellStyle name="Normal 2 3 6 3 4 5" xfId="43187"/>
    <cellStyle name="Normal 2 3 6 3 4 6" xfId="50302"/>
    <cellStyle name="Normal 2 3 6 3 4 7" xfId="57417"/>
    <cellStyle name="Normal 2 3 6 3 5" xfId="5243"/>
    <cellStyle name="Normal 2 3 6 3 5 2" xfId="12358"/>
    <cellStyle name="Normal 2 3 6 3 5 2 2" xfId="20896"/>
    <cellStyle name="Normal 2 3 6 3 5 3" xfId="20895"/>
    <cellStyle name="Normal 2 3 6 3 5 4" xfId="38443"/>
    <cellStyle name="Normal 2 3 6 3 5 5" xfId="45558"/>
    <cellStyle name="Normal 2 3 6 3 5 6" xfId="52673"/>
    <cellStyle name="Normal 2 3 6 3 5 7" xfId="59788"/>
    <cellStyle name="Normal 2 3 6 3 6" xfId="7620"/>
    <cellStyle name="Normal 2 3 6 3 6 2" xfId="20897"/>
    <cellStyle name="Normal 2 3 6 3 7" xfId="14735"/>
    <cellStyle name="Normal 2 3 6 3 7 2" xfId="20898"/>
    <cellStyle name="Normal 2 3 6 3 8" xfId="20878"/>
    <cellStyle name="Normal 2 3 6 3 9" xfId="33704"/>
    <cellStyle name="Normal 2 3 6 4" xfId="649"/>
    <cellStyle name="Normal 2 3 6 4 10" xfId="40967"/>
    <cellStyle name="Normal 2 3 6 4 11" xfId="48082"/>
    <cellStyle name="Normal 2 3 6 4 12" xfId="55197"/>
    <cellStyle name="Normal 2 3 6 4 2" xfId="1450"/>
    <cellStyle name="Normal 2 3 6 4 2 10" xfId="55996"/>
    <cellStyle name="Normal 2 3 6 4 2 2" xfId="3818"/>
    <cellStyle name="Normal 2 3 6 4 2 2 2" xfId="10933"/>
    <cellStyle name="Normal 2 3 6 4 2 2 2 2" xfId="20902"/>
    <cellStyle name="Normal 2 3 6 4 2 2 3" xfId="20901"/>
    <cellStyle name="Normal 2 3 6 4 2 2 4" xfId="37018"/>
    <cellStyle name="Normal 2 3 6 4 2 2 5" xfId="44133"/>
    <cellStyle name="Normal 2 3 6 4 2 2 6" xfId="51248"/>
    <cellStyle name="Normal 2 3 6 4 2 2 7" xfId="58363"/>
    <cellStyle name="Normal 2 3 6 4 2 3" xfId="6189"/>
    <cellStyle name="Normal 2 3 6 4 2 3 2" xfId="13304"/>
    <cellStyle name="Normal 2 3 6 4 2 3 2 2" xfId="20904"/>
    <cellStyle name="Normal 2 3 6 4 2 3 3" xfId="20903"/>
    <cellStyle name="Normal 2 3 6 4 2 3 4" xfId="39389"/>
    <cellStyle name="Normal 2 3 6 4 2 3 5" xfId="46504"/>
    <cellStyle name="Normal 2 3 6 4 2 3 6" xfId="53619"/>
    <cellStyle name="Normal 2 3 6 4 2 3 7" xfId="60734"/>
    <cellStyle name="Normal 2 3 6 4 2 4" xfId="8566"/>
    <cellStyle name="Normal 2 3 6 4 2 4 2" xfId="20905"/>
    <cellStyle name="Normal 2 3 6 4 2 5" xfId="15681"/>
    <cellStyle name="Normal 2 3 6 4 2 5 2" xfId="20906"/>
    <cellStyle name="Normal 2 3 6 4 2 6" xfId="20900"/>
    <cellStyle name="Normal 2 3 6 4 2 7" xfId="34650"/>
    <cellStyle name="Normal 2 3 6 4 2 8" xfId="41766"/>
    <cellStyle name="Normal 2 3 6 4 2 9" xfId="48881"/>
    <cellStyle name="Normal 2 3 6 4 3" xfId="2240"/>
    <cellStyle name="Normal 2 3 6 4 3 10" xfId="56785"/>
    <cellStyle name="Normal 2 3 6 4 3 2" xfId="4607"/>
    <cellStyle name="Normal 2 3 6 4 3 2 2" xfId="11722"/>
    <cellStyle name="Normal 2 3 6 4 3 2 2 2" xfId="20909"/>
    <cellStyle name="Normal 2 3 6 4 3 2 3" xfId="20908"/>
    <cellStyle name="Normal 2 3 6 4 3 2 4" xfId="37807"/>
    <cellStyle name="Normal 2 3 6 4 3 2 5" xfId="44922"/>
    <cellStyle name="Normal 2 3 6 4 3 2 6" xfId="52037"/>
    <cellStyle name="Normal 2 3 6 4 3 2 7" xfId="59152"/>
    <cellStyle name="Normal 2 3 6 4 3 3" xfId="6978"/>
    <cellStyle name="Normal 2 3 6 4 3 3 2" xfId="14093"/>
    <cellStyle name="Normal 2 3 6 4 3 3 2 2" xfId="20911"/>
    <cellStyle name="Normal 2 3 6 4 3 3 3" xfId="20910"/>
    <cellStyle name="Normal 2 3 6 4 3 3 4" xfId="40178"/>
    <cellStyle name="Normal 2 3 6 4 3 3 5" xfId="47293"/>
    <cellStyle name="Normal 2 3 6 4 3 3 6" xfId="54408"/>
    <cellStyle name="Normal 2 3 6 4 3 3 7" xfId="61523"/>
    <cellStyle name="Normal 2 3 6 4 3 4" xfId="9355"/>
    <cellStyle name="Normal 2 3 6 4 3 4 2" xfId="20912"/>
    <cellStyle name="Normal 2 3 6 4 3 5" xfId="16470"/>
    <cellStyle name="Normal 2 3 6 4 3 5 2" xfId="20913"/>
    <cellStyle name="Normal 2 3 6 4 3 6" xfId="20907"/>
    <cellStyle name="Normal 2 3 6 4 3 7" xfId="35439"/>
    <cellStyle name="Normal 2 3 6 4 3 8" xfId="42555"/>
    <cellStyle name="Normal 2 3 6 4 3 9" xfId="49670"/>
    <cellStyle name="Normal 2 3 6 4 4" xfId="3019"/>
    <cellStyle name="Normal 2 3 6 4 4 2" xfId="10134"/>
    <cellStyle name="Normal 2 3 6 4 4 2 2" xfId="20915"/>
    <cellStyle name="Normal 2 3 6 4 4 3" xfId="20914"/>
    <cellStyle name="Normal 2 3 6 4 4 4" xfId="36219"/>
    <cellStyle name="Normal 2 3 6 4 4 5" xfId="43334"/>
    <cellStyle name="Normal 2 3 6 4 4 6" xfId="50449"/>
    <cellStyle name="Normal 2 3 6 4 4 7" xfId="57564"/>
    <cellStyle name="Normal 2 3 6 4 5" xfId="5390"/>
    <cellStyle name="Normal 2 3 6 4 5 2" xfId="12505"/>
    <cellStyle name="Normal 2 3 6 4 5 2 2" xfId="20917"/>
    <cellStyle name="Normal 2 3 6 4 5 3" xfId="20916"/>
    <cellStyle name="Normal 2 3 6 4 5 4" xfId="38590"/>
    <cellStyle name="Normal 2 3 6 4 5 5" xfId="45705"/>
    <cellStyle name="Normal 2 3 6 4 5 6" xfId="52820"/>
    <cellStyle name="Normal 2 3 6 4 5 7" xfId="59935"/>
    <cellStyle name="Normal 2 3 6 4 6" xfId="7767"/>
    <cellStyle name="Normal 2 3 6 4 6 2" xfId="20918"/>
    <cellStyle name="Normal 2 3 6 4 7" xfId="14882"/>
    <cellStyle name="Normal 2 3 6 4 7 2" xfId="20919"/>
    <cellStyle name="Normal 2 3 6 4 8" xfId="20899"/>
    <cellStyle name="Normal 2 3 6 4 9" xfId="33851"/>
    <cellStyle name="Normal 2 3 6 5" xfId="913"/>
    <cellStyle name="Normal 2 3 6 5 10" xfId="55459"/>
    <cellStyle name="Normal 2 3 6 5 2" xfId="3281"/>
    <cellStyle name="Normal 2 3 6 5 2 2" xfId="10396"/>
    <cellStyle name="Normal 2 3 6 5 2 2 2" xfId="20922"/>
    <cellStyle name="Normal 2 3 6 5 2 3" xfId="20921"/>
    <cellStyle name="Normal 2 3 6 5 2 4" xfId="36481"/>
    <cellStyle name="Normal 2 3 6 5 2 5" xfId="43596"/>
    <cellStyle name="Normal 2 3 6 5 2 6" xfId="50711"/>
    <cellStyle name="Normal 2 3 6 5 2 7" xfId="57826"/>
    <cellStyle name="Normal 2 3 6 5 3" xfId="5652"/>
    <cellStyle name="Normal 2 3 6 5 3 2" xfId="12767"/>
    <cellStyle name="Normal 2 3 6 5 3 2 2" xfId="20924"/>
    <cellStyle name="Normal 2 3 6 5 3 3" xfId="20923"/>
    <cellStyle name="Normal 2 3 6 5 3 4" xfId="38852"/>
    <cellStyle name="Normal 2 3 6 5 3 5" xfId="45967"/>
    <cellStyle name="Normal 2 3 6 5 3 6" xfId="53082"/>
    <cellStyle name="Normal 2 3 6 5 3 7" xfId="60197"/>
    <cellStyle name="Normal 2 3 6 5 4" xfId="8029"/>
    <cellStyle name="Normal 2 3 6 5 4 2" xfId="20925"/>
    <cellStyle name="Normal 2 3 6 5 5" xfId="15144"/>
    <cellStyle name="Normal 2 3 6 5 5 2" xfId="20926"/>
    <cellStyle name="Normal 2 3 6 5 6" xfId="20920"/>
    <cellStyle name="Normal 2 3 6 5 7" xfId="34113"/>
    <cellStyle name="Normal 2 3 6 5 8" xfId="41229"/>
    <cellStyle name="Normal 2 3 6 5 9" xfId="48344"/>
    <cellStyle name="Normal 2 3 6 6" xfId="1703"/>
    <cellStyle name="Normal 2 3 6 6 10" xfId="56248"/>
    <cellStyle name="Normal 2 3 6 6 2" xfId="4070"/>
    <cellStyle name="Normal 2 3 6 6 2 2" xfId="11185"/>
    <cellStyle name="Normal 2 3 6 6 2 2 2" xfId="20929"/>
    <cellStyle name="Normal 2 3 6 6 2 3" xfId="20928"/>
    <cellStyle name="Normal 2 3 6 6 2 4" xfId="37270"/>
    <cellStyle name="Normal 2 3 6 6 2 5" xfId="44385"/>
    <cellStyle name="Normal 2 3 6 6 2 6" xfId="51500"/>
    <cellStyle name="Normal 2 3 6 6 2 7" xfId="58615"/>
    <cellStyle name="Normal 2 3 6 6 3" xfId="6441"/>
    <cellStyle name="Normal 2 3 6 6 3 2" xfId="13556"/>
    <cellStyle name="Normal 2 3 6 6 3 2 2" xfId="20931"/>
    <cellStyle name="Normal 2 3 6 6 3 3" xfId="20930"/>
    <cellStyle name="Normal 2 3 6 6 3 4" xfId="39641"/>
    <cellStyle name="Normal 2 3 6 6 3 5" xfId="46756"/>
    <cellStyle name="Normal 2 3 6 6 3 6" xfId="53871"/>
    <cellStyle name="Normal 2 3 6 6 3 7" xfId="60986"/>
    <cellStyle name="Normal 2 3 6 6 4" xfId="8818"/>
    <cellStyle name="Normal 2 3 6 6 4 2" xfId="20932"/>
    <cellStyle name="Normal 2 3 6 6 5" xfId="15933"/>
    <cellStyle name="Normal 2 3 6 6 5 2" xfId="20933"/>
    <cellStyle name="Normal 2 3 6 6 6" xfId="20927"/>
    <cellStyle name="Normal 2 3 6 6 7" xfId="34902"/>
    <cellStyle name="Normal 2 3 6 6 8" xfId="42018"/>
    <cellStyle name="Normal 2 3 6 6 9" xfId="49133"/>
    <cellStyle name="Normal 2 3 6 7" xfId="2482"/>
    <cellStyle name="Normal 2 3 6 7 2" xfId="9597"/>
    <cellStyle name="Normal 2 3 6 7 2 2" xfId="20935"/>
    <cellStyle name="Normal 2 3 6 7 3" xfId="20934"/>
    <cellStyle name="Normal 2 3 6 7 4" xfId="35682"/>
    <cellStyle name="Normal 2 3 6 7 5" xfId="42797"/>
    <cellStyle name="Normal 2 3 6 7 6" xfId="49912"/>
    <cellStyle name="Normal 2 3 6 7 7" xfId="57027"/>
    <cellStyle name="Normal 2 3 6 8" xfId="4853"/>
    <cellStyle name="Normal 2 3 6 8 2" xfId="11968"/>
    <cellStyle name="Normal 2 3 6 8 2 2" xfId="20937"/>
    <cellStyle name="Normal 2 3 6 8 3" xfId="20936"/>
    <cellStyle name="Normal 2 3 6 8 4" xfId="38053"/>
    <cellStyle name="Normal 2 3 6 8 5" xfId="45168"/>
    <cellStyle name="Normal 2 3 6 8 6" xfId="52283"/>
    <cellStyle name="Normal 2 3 6 8 7" xfId="59398"/>
    <cellStyle name="Normal 2 3 6 9" xfId="7230"/>
    <cellStyle name="Normal 2 3 6 9 2" xfId="20938"/>
    <cellStyle name="Normal 2 3 7" xfId="215"/>
    <cellStyle name="Normal 2 3 7 10" xfId="40533"/>
    <cellStyle name="Normal 2 3 7 11" xfId="47648"/>
    <cellStyle name="Normal 2 3 7 12" xfId="54763"/>
    <cellStyle name="Normal 2 3 7 2" xfId="1016"/>
    <cellStyle name="Normal 2 3 7 2 10" xfId="55562"/>
    <cellStyle name="Normal 2 3 7 2 2" xfId="3384"/>
    <cellStyle name="Normal 2 3 7 2 2 2" xfId="10499"/>
    <cellStyle name="Normal 2 3 7 2 2 2 2" xfId="20942"/>
    <cellStyle name="Normal 2 3 7 2 2 3" xfId="20941"/>
    <cellStyle name="Normal 2 3 7 2 2 4" xfId="36584"/>
    <cellStyle name="Normal 2 3 7 2 2 5" xfId="43699"/>
    <cellStyle name="Normal 2 3 7 2 2 6" xfId="50814"/>
    <cellStyle name="Normal 2 3 7 2 2 7" xfId="57929"/>
    <cellStyle name="Normal 2 3 7 2 3" xfId="5755"/>
    <cellStyle name="Normal 2 3 7 2 3 2" xfId="12870"/>
    <cellStyle name="Normal 2 3 7 2 3 2 2" xfId="20944"/>
    <cellStyle name="Normal 2 3 7 2 3 3" xfId="20943"/>
    <cellStyle name="Normal 2 3 7 2 3 4" xfId="38955"/>
    <cellStyle name="Normal 2 3 7 2 3 5" xfId="46070"/>
    <cellStyle name="Normal 2 3 7 2 3 6" xfId="53185"/>
    <cellStyle name="Normal 2 3 7 2 3 7" xfId="60300"/>
    <cellStyle name="Normal 2 3 7 2 4" xfId="8132"/>
    <cellStyle name="Normal 2 3 7 2 4 2" xfId="20945"/>
    <cellStyle name="Normal 2 3 7 2 5" xfId="15247"/>
    <cellStyle name="Normal 2 3 7 2 5 2" xfId="20946"/>
    <cellStyle name="Normal 2 3 7 2 6" xfId="20940"/>
    <cellStyle name="Normal 2 3 7 2 7" xfId="34216"/>
    <cellStyle name="Normal 2 3 7 2 8" xfId="41332"/>
    <cellStyle name="Normal 2 3 7 2 9" xfId="48447"/>
    <cellStyle name="Normal 2 3 7 3" xfId="1806"/>
    <cellStyle name="Normal 2 3 7 3 10" xfId="56351"/>
    <cellStyle name="Normal 2 3 7 3 2" xfId="4173"/>
    <cellStyle name="Normal 2 3 7 3 2 2" xfId="11288"/>
    <cellStyle name="Normal 2 3 7 3 2 2 2" xfId="20949"/>
    <cellStyle name="Normal 2 3 7 3 2 3" xfId="20948"/>
    <cellStyle name="Normal 2 3 7 3 2 4" xfId="37373"/>
    <cellStyle name="Normal 2 3 7 3 2 5" xfId="44488"/>
    <cellStyle name="Normal 2 3 7 3 2 6" xfId="51603"/>
    <cellStyle name="Normal 2 3 7 3 2 7" xfId="58718"/>
    <cellStyle name="Normal 2 3 7 3 3" xfId="6544"/>
    <cellStyle name="Normal 2 3 7 3 3 2" xfId="13659"/>
    <cellStyle name="Normal 2 3 7 3 3 2 2" xfId="20951"/>
    <cellStyle name="Normal 2 3 7 3 3 3" xfId="20950"/>
    <cellStyle name="Normal 2 3 7 3 3 4" xfId="39744"/>
    <cellStyle name="Normal 2 3 7 3 3 5" xfId="46859"/>
    <cellStyle name="Normal 2 3 7 3 3 6" xfId="53974"/>
    <cellStyle name="Normal 2 3 7 3 3 7" xfId="61089"/>
    <cellStyle name="Normal 2 3 7 3 4" xfId="8921"/>
    <cellStyle name="Normal 2 3 7 3 4 2" xfId="20952"/>
    <cellStyle name="Normal 2 3 7 3 5" xfId="16036"/>
    <cellStyle name="Normal 2 3 7 3 5 2" xfId="20953"/>
    <cellStyle name="Normal 2 3 7 3 6" xfId="20947"/>
    <cellStyle name="Normal 2 3 7 3 7" xfId="35005"/>
    <cellStyle name="Normal 2 3 7 3 8" xfId="42121"/>
    <cellStyle name="Normal 2 3 7 3 9" xfId="49236"/>
    <cellStyle name="Normal 2 3 7 4" xfId="2585"/>
    <cellStyle name="Normal 2 3 7 4 2" xfId="9700"/>
    <cellStyle name="Normal 2 3 7 4 2 2" xfId="20955"/>
    <cellStyle name="Normal 2 3 7 4 3" xfId="20954"/>
    <cellStyle name="Normal 2 3 7 4 4" xfId="35785"/>
    <cellStyle name="Normal 2 3 7 4 5" xfId="42900"/>
    <cellStyle name="Normal 2 3 7 4 6" xfId="50015"/>
    <cellStyle name="Normal 2 3 7 4 7" xfId="57130"/>
    <cellStyle name="Normal 2 3 7 5" xfId="4956"/>
    <cellStyle name="Normal 2 3 7 5 2" xfId="12071"/>
    <cellStyle name="Normal 2 3 7 5 2 2" xfId="20957"/>
    <cellStyle name="Normal 2 3 7 5 3" xfId="20956"/>
    <cellStyle name="Normal 2 3 7 5 4" xfId="38156"/>
    <cellStyle name="Normal 2 3 7 5 5" xfId="45271"/>
    <cellStyle name="Normal 2 3 7 5 6" xfId="52386"/>
    <cellStyle name="Normal 2 3 7 5 7" xfId="59501"/>
    <cellStyle name="Normal 2 3 7 6" xfId="7333"/>
    <cellStyle name="Normal 2 3 7 6 2" xfId="20958"/>
    <cellStyle name="Normal 2 3 7 7" xfId="14448"/>
    <cellStyle name="Normal 2 3 7 7 2" xfId="20959"/>
    <cellStyle name="Normal 2 3 7 8" xfId="20939"/>
    <cellStyle name="Normal 2 3 7 9" xfId="33417"/>
    <cellStyle name="Normal 2 3 8" xfId="410"/>
    <cellStyle name="Normal 2 3 8 10" xfId="40728"/>
    <cellStyle name="Normal 2 3 8 11" xfId="47843"/>
    <cellStyle name="Normal 2 3 8 12" xfId="54958"/>
    <cellStyle name="Normal 2 3 8 2" xfId="1211"/>
    <cellStyle name="Normal 2 3 8 2 10" xfId="55757"/>
    <cellStyle name="Normal 2 3 8 2 2" xfId="3579"/>
    <cellStyle name="Normal 2 3 8 2 2 2" xfId="10694"/>
    <cellStyle name="Normal 2 3 8 2 2 2 2" xfId="20963"/>
    <cellStyle name="Normal 2 3 8 2 2 3" xfId="20962"/>
    <cellStyle name="Normal 2 3 8 2 2 4" xfId="36779"/>
    <cellStyle name="Normal 2 3 8 2 2 5" xfId="43894"/>
    <cellStyle name="Normal 2 3 8 2 2 6" xfId="51009"/>
    <cellStyle name="Normal 2 3 8 2 2 7" xfId="58124"/>
    <cellStyle name="Normal 2 3 8 2 3" xfId="5950"/>
    <cellStyle name="Normal 2 3 8 2 3 2" xfId="13065"/>
    <cellStyle name="Normal 2 3 8 2 3 2 2" xfId="20965"/>
    <cellStyle name="Normal 2 3 8 2 3 3" xfId="20964"/>
    <cellStyle name="Normal 2 3 8 2 3 4" xfId="39150"/>
    <cellStyle name="Normal 2 3 8 2 3 5" xfId="46265"/>
    <cellStyle name="Normal 2 3 8 2 3 6" xfId="53380"/>
    <cellStyle name="Normal 2 3 8 2 3 7" xfId="60495"/>
    <cellStyle name="Normal 2 3 8 2 4" xfId="8327"/>
    <cellStyle name="Normal 2 3 8 2 4 2" xfId="20966"/>
    <cellStyle name="Normal 2 3 8 2 5" xfId="15442"/>
    <cellStyle name="Normal 2 3 8 2 5 2" xfId="20967"/>
    <cellStyle name="Normal 2 3 8 2 6" xfId="20961"/>
    <cellStyle name="Normal 2 3 8 2 7" xfId="34411"/>
    <cellStyle name="Normal 2 3 8 2 8" xfId="41527"/>
    <cellStyle name="Normal 2 3 8 2 9" xfId="48642"/>
    <cellStyle name="Normal 2 3 8 3" xfId="2001"/>
    <cellStyle name="Normal 2 3 8 3 10" xfId="56546"/>
    <cellStyle name="Normal 2 3 8 3 2" xfId="4368"/>
    <cellStyle name="Normal 2 3 8 3 2 2" xfId="11483"/>
    <cellStyle name="Normal 2 3 8 3 2 2 2" xfId="20970"/>
    <cellStyle name="Normal 2 3 8 3 2 3" xfId="20969"/>
    <cellStyle name="Normal 2 3 8 3 2 4" xfId="37568"/>
    <cellStyle name="Normal 2 3 8 3 2 5" xfId="44683"/>
    <cellStyle name="Normal 2 3 8 3 2 6" xfId="51798"/>
    <cellStyle name="Normal 2 3 8 3 2 7" xfId="58913"/>
    <cellStyle name="Normal 2 3 8 3 3" xfId="6739"/>
    <cellStyle name="Normal 2 3 8 3 3 2" xfId="13854"/>
    <cellStyle name="Normal 2 3 8 3 3 2 2" xfId="20972"/>
    <cellStyle name="Normal 2 3 8 3 3 3" xfId="20971"/>
    <cellStyle name="Normal 2 3 8 3 3 4" xfId="39939"/>
    <cellStyle name="Normal 2 3 8 3 3 5" xfId="47054"/>
    <cellStyle name="Normal 2 3 8 3 3 6" xfId="54169"/>
    <cellStyle name="Normal 2 3 8 3 3 7" xfId="61284"/>
    <cellStyle name="Normal 2 3 8 3 4" xfId="9116"/>
    <cellStyle name="Normal 2 3 8 3 4 2" xfId="20973"/>
    <cellStyle name="Normal 2 3 8 3 5" xfId="16231"/>
    <cellStyle name="Normal 2 3 8 3 5 2" xfId="20974"/>
    <cellStyle name="Normal 2 3 8 3 6" xfId="20968"/>
    <cellStyle name="Normal 2 3 8 3 7" xfId="35200"/>
    <cellStyle name="Normal 2 3 8 3 8" xfId="42316"/>
    <cellStyle name="Normal 2 3 8 3 9" xfId="49431"/>
    <cellStyle name="Normal 2 3 8 4" xfId="2780"/>
    <cellStyle name="Normal 2 3 8 4 2" xfId="9895"/>
    <cellStyle name="Normal 2 3 8 4 2 2" xfId="20976"/>
    <cellStyle name="Normal 2 3 8 4 3" xfId="20975"/>
    <cellStyle name="Normal 2 3 8 4 4" xfId="35980"/>
    <cellStyle name="Normal 2 3 8 4 5" xfId="43095"/>
    <cellStyle name="Normal 2 3 8 4 6" xfId="50210"/>
    <cellStyle name="Normal 2 3 8 4 7" xfId="57325"/>
    <cellStyle name="Normal 2 3 8 5" xfId="5151"/>
    <cellStyle name="Normal 2 3 8 5 2" xfId="12266"/>
    <cellStyle name="Normal 2 3 8 5 2 2" xfId="20978"/>
    <cellStyle name="Normal 2 3 8 5 3" xfId="20977"/>
    <cellStyle name="Normal 2 3 8 5 4" xfId="38351"/>
    <cellStyle name="Normal 2 3 8 5 5" xfId="45466"/>
    <cellStyle name="Normal 2 3 8 5 6" xfId="52581"/>
    <cellStyle name="Normal 2 3 8 5 7" xfId="59696"/>
    <cellStyle name="Normal 2 3 8 6" xfId="7528"/>
    <cellStyle name="Normal 2 3 8 6 2" xfId="20979"/>
    <cellStyle name="Normal 2 3 8 7" xfId="14643"/>
    <cellStyle name="Normal 2 3 8 7 2" xfId="20980"/>
    <cellStyle name="Normal 2 3 8 8" xfId="20960"/>
    <cellStyle name="Normal 2 3 8 9" xfId="33612"/>
    <cellStyle name="Normal 2 3 9" xfId="634"/>
    <cellStyle name="Normal 2 3 9 10" xfId="40952"/>
    <cellStyle name="Normal 2 3 9 11" xfId="48067"/>
    <cellStyle name="Normal 2 3 9 12" xfId="55182"/>
    <cellStyle name="Normal 2 3 9 2" xfId="1435"/>
    <cellStyle name="Normal 2 3 9 2 10" xfId="55981"/>
    <cellStyle name="Normal 2 3 9 2 2" xfId="3803"/>
    <cellStyle name="Normal 2 3 9 2 2 2" xfId="10918"/>
    <cellStyle name="Normal 2 3 9 2 2 2 2" xfId="20984"/>
    <cellStyle name="Normal 2 3 9 2 2 3" xfId="20983"/>
    <cellStyle name="Normal 2 3 9 2 2 4" xfId="37003"/>
    <cellStyle name="Normal 2 3 9 2 2 5" xfId="44118"/>
    <cellStyle name="Normal 2 3 9 2 2 6" xfId="51233"/>
    <cellStyle name="Normal 2 3 9 2 2 7" xfId="58348"/>
    <cellStyle name="Normal 2 3 9 2 3" xfId="6174"/>
    <cellStyle name="Normal 2 3 9 2 3 2" xfId="13289"/>
    <cellStyle name="Normal 2 3 9 2 3 2 2" xfId="20986"/>
    <cellStyle name="Normal 2 3 9 2 3 3" xfId="20985"/>
    <cellStyle name="Normal 2 3 9 2 3 4" xfId="39374"/>
    <cellStyle name="Normal 2 3 9 2 3 5" xfId="46489"/>
    <cellStyle name="Normal 2 3 9 2 3 6" xfId="53604"/>
    <cellStyle name="Normal 2 3 9 2 3 7" xfId="60719"/>
    <cellStyle name="Normal 2 3 9 2 4" xfId="8551"/>
    <cellStyle name="Normal 2 3 9 2 4 2" xfId="20987"/>
    <cellStyle name="Normal 2 3 9 2 5" xfId="15666"/>
    <cellStyle name="Normal 2 3 9 2 5 2" xfId="20988"/>
    <cellStyle name="Normal 2 3 9 2 6" xfId="20982"/>
    <cellStyle name="Normal 2 3 9 2 7" xfId="34635"/>
    <cellStyle name="Normal 2 3 9 2 8" xfId="41751"/>
    <cellStyle name="Normal 2 3 9 2 9" xfId="48866"/>
    <cellStyle name="Normal 2 3 9 3" xfId="2225"/>
    <cellStyle name="Normal 2 3 9 3 10" xfId="56770"/>
    <cellStyle name="Normal 2 3 9 3 2" xfId="4592"/>
    <cellStyle name="Normal 2 3 9 3 2 2" xfId="11707"/>
    <cellStyle name="Normal 2 3 9 3 2 2 2" xfId="20991"/>
    <cellStyle name="Normal 2 3 9 3 2 3" xfId="20990"/>
    <cellStyle name="Normal 2 3 9 3 2 4" xfId="37792"/>
    <cellStyle name="Normal 2 3 9 3 2 5" xfId="44907"/>
    <cellStyle name="Normal 2 3 9 3 2 6" xfId="52022"/>
    <cellStyle name="Normal 2 3 9 3 2 7" xfId="59137"/>
    <cellStyle name="Normal 2 3 9 3 3" xfId="6963"/>
    <cellStyle name="Normal 2 3 9 3 3 2" xfId="14078"/>
    <cellStyle name="Normal 2 3 9 3 3 2 2" xfId="20993"/>
    <cellStyle name="Normal 2 3 9 3 3 3" xfId="20992"/>
    <cellStyle name="Normal 2 3 9 3 3 4" xfId="40163"/>
    <cellStyle name="Normal 2 3 9 3 3 5" xfId="47278"/>
    <cellStyle name="Normal 2 3 9 3 3 6" xfId="54393"/>
    <cellStyle name="Normal 2 3 9 3 3 7" xfId="61508"/>
    <cellStyle name="Normal 2 3 9 3 4" xfId="9340"/>
    <cellStyle name="Normal 2 3 9 3 4 2" xfId="20994"/>
    <cellStyle name="Normal 2 3 9 3 5" xfId="16455"/>
    <cellStyle name="Normal 2 3 9 3 5 2" xfId="20995"/>
    <cellStyle name="Normal 2 3 9 3 6" xfId="20989"/>
    <cellStyle name="Normal 2 3 9 3 7" xfId="35424"/>
    <cellStyle name="Normal 2 3 9 3 8" xfId="42540"/>
    <cellStyle name="Normal 2 3 9 3 9" xfId="49655"/>
    <cellStyle name="Normal 2 3 9 4" xfId="3004"/>
    <cellStyle name="Normal 2 3 9 4 2" xfId="10119"/>
    <cellStyle name="Normal 2 3 9 4 2 2" xfId="20997"/>
    <cellStyle name="Normal 2 3 9 4 3" xfId="20996"/>
    <cellStyle name="Normal 2 3 9 4 4" xfId="36204"/>
    <cellStyle name="Normal 2 3 9 4 5" xfId="43319"/>
    <cellStyle name="Normal 2 3 9 4 6" xfId="50434"/>
    <cellStyle name="Normal 2 3 9 4 7" xfId="57549"/>
    <cellStyle name="Normal 2 3 9 5" xfId="5375"/>
    <cellStyle name="Normal 2 3 9 5 2" xfId="12490"/>
    <cellStyle name="Normal 2 3 9 5 2 2" xfId="20999"/>
    <cellStyle name="Normal 2 3 9 5 3" xfId="20998"/>
    <cellStyle name="Normal 2 3 9 5 4" xfId="38575"/>
    <cellStyle name="Normal 2 3 9 5 5" xfId="45690"/>
    <cellStyle name="Normal 2 3 9 5 6" xfId="52805"/>
    <cellStyle name="Normal 2 3 9 5 7" xfId="59920"/>
    <cellStyle name="Normal 2 3 9 6" xfId="7752"/>
    <cellStyle name="Normal 2 3 9 6 2" xfId="21000"/>
    <cellStyle name="Normal 2 3 9 7" xfId="14867"/>
    <cellStyle name="Normal 2 3 9 7 2" xfId="21001"/>
    <cellStyle name="Normal 2 3 9 8" xfId="20981"/>
    <cellStyle name="Normal 2 3 9 9" xfId="33836"/>
    <cellStyle name="Normal 2 4" xfId="15"/>
    <cellStyle name="Normal 2 4 10" xfId="1618"/>
    <cellStyle name="Normal 2 4 10 10" xfId="56163"/>
    <cellStyle name="Normal 2 4 10 2" xfId="3985"/>
    <cellStyle name="Normal 2 4 10 2 2" xfId="11100"/>
    <cellStyle name="Normal 2 4 10 2 2 2" xfId="21005"/>
    <cellStyle name="Normal 2 4 10 2 3" xfId="21004"/>
    <cellStyle name="Normal 2 4 10 2 4" xfId="37185"/>
    <cellStyle name="Normal 2 4 10 2 5" xfId="44300"/>
    <cellStyle name="Normal 2 4 10 2 6" xfId="51415"/>
    <cellStyle name="Normal 2 4 10 2 7" xfId="58530"/>
    <cellStyle name="Normal 2 4 10 3" xfId="6356"/>
    <cellStyle name="Normal 2 4 10 3 2" xfId="13471"/>
    <cellStyle name="Normal 2 4 10 3 2 2" xfId="21007"/>
    <cellStyle name="Normal 2 4 10 3 3" xfId="21006"/>
    <cellStyle name="Normal 2 4 10 3 4" xfId="39556"/>
    <cellStyle name="Normal 2 4 10 3 5" xfId="46671"/>
    <cellStyle name="Normal 2 4 10 3 6" xfId="53786"/>
    <cellStyle name="Normal 2 4 10 3 7" xfId="60901"/>
    <cellStyle name="Normal 2 4 10 4" xfId="8733"/>
    <cellStyle name="Normal 2 4 10 4 2" xfId="21008"/>
    <cellStyle name="Normal 2 4 10 5" xfId="15848"/>
    <cellStyle name="Normal 2 4 10 5 2" xfId="21009"/>
    <cellStyle name="Normal 2 4 10 6" xfId="21003"/>
    <cellStyle name="Normal 2 4 10 7" xfId="34817"/>
    <cellStyle name="Normal 2 4 10 8" xfId="41933"/>
    <cellStyle name="Normal 2 4 10 9" xfId="49048"/>
    <cellStyle name="Normal 2 4 11" xfId="2397"/>
    <cellStyle name="Normal 2 4 11 2" xfId="9512"/>
    <cellStyle name="Normal 2 4 11 2 2" xfId="21011"/>
    <cellStyle name="Normal 2 4 11 3" xfId="21010"/>
    <cellStyle name="Normal 2 4 11 4" xfId="35597"/>
    <cellStyle name="Normal 2 4 11 5" xfId="42712"/>
    <cellStyle name="Normal 2 4 11 6" xfId="49827"/>
    <cellStyle name="Normal 2 4 11 7" xfId="56942"/>
    <cellStyle name="Normal 2 4 12" xfId="4768"/>
    <cellStyle name="Normal 2 4 12 2" xfId="11883"/>
    <cellStyle name="Normal 2 4 12 2 2" xfId="21013"/>
    <cellStyle name="Normal 2 4 12 3" xfId="21012"/>
    <cellStyle name="Normal 2 4 12 4" xfId="37968"/>
    <cellStyle name="Normal 2 4 12 5" xfId="45083"/>
    <cellStyle name="Normal 2 4 12 6" xfId="52198"/>
    <cellStyle name="Normal 2 4 12 7" xfId="59313"/>
    <cellStyle name="Normal 2 4 13" xfId="7145"/>
    <cellStyle name="Normal 2 4 13 2" xfId="21014"/>
    <cellStyle name="Normal 2 4 14" xfId="14260"/>
    <cellStyle name="Normal 2 4 14 2" xfId="21015"/>
    <cellStyle name="Normal 2 4 15" xfId="21002"/>
    <cellStyle name="Normal 2 4 16" xfId="33229"/>
    <cellStyle name="Normal 2 4 17" xfId="40345"/>
    <cellStyle name="Normal 2 4 18" xfId="47460"/>
    <cellStyle name="Normal 2 4 19" xfId="54575"/>
    <cellStyle name="Normal 2 4 2" xfId="39"/>
    <cellStyle name="Normal 2 4 2 10" xfId="4791"/>
    <cellStyle name="Normal 2 4 2 10 2" xfId="11906"/>
    <cellStyle name="Normal 2 4 2 10 2 2" xfId="21018"/>
    <cellStyle name="Normal 2 4 2 10 3" xfId="21017"/>
    <cellStyle name="Normal 2 4 2 10 4" xfId="37991"/>
    <cellStyle name="Normal 2 4 2 10 5" xfId="45106"/>
    <cellStyle name="Normal 2 4 2 10 6" xfId="52221"/>
    <cellStyle name="Normal 2 4 2 10 7" xfId="59336"/>
    <cellStyle name="Normal 2 4 2 11" xfId="7168"/>
    <cellStyle name="Normal 2 4 2 11 2" xfId="21019"/>
    <cellStyle name="Normal 2 4 2 12" xfId="14283"/>
    <cellStyle name="Normal 2 4 2 12 2" xfId="21020"/>
    <cellStyle name="Normal 2 4 2 13" xfId="21016"/>
    <cellStyle name="Normal 2 4 2 14" xfId="33252"/>
    <cellStyle name="Normal 2 4 2 15" xfId="40368"/>
    <cellStyle name="Normal 2 4 2 16" xfId="47483"/>
    <cellStyle name="Normal 2 4 2 17" xfId="54598"/>
    <cellStyle name="Normal 2 4 2 2" xfId="71"/>
    <cellStyle name="Normal 2 4 2 2 10" xfId="14311"/>
    <cellStyle name="Normal 2 4 2 2 10 2" xfId="21022"/>
    <cellStyle name="Normal 2 4 2 2 11" xfId="21021"/>
    <cellStyle name="Normal 2 4 2 2 12" xfId="33280"/>
    <cellStyle name="Normal 2 4 2 2 13" xfId="40396"/>
    <cellStyle name="Normal 2 4 2 2 14" xfId="47511"/>
    <cellStyle name="Normal 2 4 2 2 15" xfId="54626"/>
    <cellStyle name="Normal 2 4 2 2 2" xfId="273"/>
    <cellStyle name="Normal 2 4 2 2 2 10" xfId="40591"/>
    <cellStyle name="Normal 2 4 2 2 2 11" xfId="47706"/>
    <cellStyle name="Normal 2 4 2 2 2 12" xfId="54821"/>
    <cellStyle name="Normal 2 4 2 2 2 2" xfId="1074"/>
    <cellStyle name="Normal 2 4 2 2 2 2 10" xfId="55620"/>
    <cellStyle name="Normal 2 4 2 2 2 2 2" xfId="3442"/>
    <cellStyle name="Normal 2 4 2 2 2 2 2 2" xfId="10557"/>
    <cellStyle name="Normal 2 4 2 2 2 2 2 2 2" xfId="21026"/>
    <cellStyle name="Normal 2 4 2 2 2 2 2 3" xfId="21025"/>
    <cellStyle name="Normal 2 4 2 2 2 2 2 4" xfId="36642"/>
    <cellStyle name="Normal 2 4 2 2 2 2 2 5" xfId="43757"/>
    <cellStyle name="Normal 2 4 2 2 2 2 2 6" xfId="50872"/>
    <cellStyle name="Normal 2 4 2 2 2 2 2 7" xfId="57987"/>
    <cellStyle name="Normal 2 4 2 2 2 2 3" xfId="5813"/>
    <cellStyle name="Normal 2 4 2 2 2 2 3 2" xfId="12928"/>
    <cellStyle name="Normal 2 4 2 2 2 2 3 2 2" xfId="21028"/>
    <cellStyle name="Normal 2 4 2 2 2 2 3 3" xfId="21027"/>
    <cellStyle name="Normal 2 4 2 2 2 2 3 4" xfId="39013"/>
    <cellStyle name="Normal 2 4 2 2 2 2 3 5" xfId="46128"/>
    <cellStyle name="Normal 2 4 2 2 2 2 3 6" xfId="53243"/>
    <cellStyle name="Normal 2 4 2 2 2 2 3 7" xfId="60358"/>
    <cellStyle name="Normal 2 4 2 2 2 2 4" xfId="8190"/>
    <cellStyle name="Normal 2 4 2 2 2 2 4 2" xfId="21029"/>
    <cellStyle name="Normal 2 4 2 2 2 2 5" xfId="15305"/>
    <cellStyle name="Normal 2 4 2 2 2 2 5 2" xfId="21030"/>
    <cellStyle name="Normal 2 4 2 2 2 2 6" xfId="21024"/>
    <cellStyle name="Normal 2 4 2 2 2 2 7" xfId="34274"/>
    <cellStyle name="Normal 2 4 2 2 2 2 8" xfId="41390"/>
    <cellStyle name="Normal 2 4 2 2 2 2 9" xfId="48505"/>
    <cellStyle name="Normal 2 4 2 2 2 3" xfId="1864"/>
    <cellStyle name="Normal 2 4 2 2 2 3 10" xfId="56409"/>
    <cellStyle name="Normal 2 4 2 2 2 3 2" xfId="4231"/>
    <cellStyle name="Normal 2 4 2 2 2 3 2 2" xfId="11346"/>
    <cellStyle name="Normal 2 4 2 2 2 3 2 2 2" xfId="21033"/>
    <cellStyle name="Normal 2 4 2 2 2 3 2 3" xfId="21032"/>
    <cellStyle name="Normal 2 4 2 2 2 3 2 4" xfId="37431"/>
    <cellStyle name="Normal 2 4 2 2 2 3 2 5" xfId="44546"/>
    <cellStyle name="Normal 2 4 2 2 2 3 2 6" xfId="51661"/>
    <cellStyle name="Normal 2 4 2 2 2 3 2 7" xfId="58776"/>
    <cellStyle name="Normal 2 4 2 2 2 3 3" xfId="6602"/>
    <cellStyle name="Normal 2 4 2 2 2 3 3 2" xfId="13717"/>
    <cellStyle name="Normal 2 4 2 2 2 3 3 2 2" xfId="21035"/>
    <cellStyle name="Normal 2 4 2 2 2 3 3 3" xfId="21034"/>
    <cellStyle name="Normal 2 4 2 2 2 3 3 4" xfId="39802"/>
    <cellStyle name="Normal 2 4 2 2 2 3 3 5" xfId="46917"/>
    <cellStyle name="Normal 2 4 2 2 2 3 3 6" xfId="54032"/>
    <cellStyle name="Normal 2 4 2 2 2 3 3 7" xfId="61147"/>
    <cellStyle name="Normal 2 4 2 2 2 3 4" xfId="8979"/>
    <cellStyle name="Normal 2 4 2 2 2 3 4 2" xfId="21036"/>
    <cellStyle name="Normal 2 4 2 2 2 3 5" xfId="16094"/>
    <cellStyle name="Normal 2 4 2 2 2 3 5 2" xfId="21037"/>
    <cellStyle name="Normal 2 4 2 2 2 3 6" xfId="21031"/>
    <cellStyle name="Normal 2 4 2 2 2 3 7" xfId="35063"/>
    <cellStyle name="Normal 2 4 2 2 2 3 8" xfId="42179"/>
    <cellStyle name="Normal 2 4 2 2 2 3 9" xfId="49294"/>
    <cellStyle name="Normal 2 4 2 2 2 4" xfId="2643"/>
    <cellStyle name="Normal 2 4 2 2 2 4 2" xfId="9758"/>
    <cellStyle name="Normal 2 4 2 2 2 4 2 2" xfId="21039"/>
    <cellStyle name="Normal 2 4 2 2 2 4 3" xfId="21038"/>
    <cellStyle name="Normal 2 4 2 2 2 4 4" xfId="35843"/>
    <cellStyle name="Normal 2 4 2 2 2 4 5" xfId="42958"/>
    <cellStyle name="Normal 2 4 2 2 2 4 6" xfId="50073"/>
    <cellStyle name="Normal 2 4 2 2 2 4 7" xfId="57188"/>
    <cellStyle name="Normal 2 4 2 2 2 5" xfId="5014"/>
    <cellStyle name="Normal 2 4 2 2 2 5 2" xfId="12129"/>
    <cellStyle name="Normal 2 4 2 2 2 5 2 2" xfId="21041"/>
    <cellStyle name="Normal 2 4 2 2 2 5 3" xfId="21040"/>
    <cellStyle name="Normal 2 4 2 2 2 5 4" xfId="38214"/>
    <cellStyle name="Normal 2 4 2 2 2 5 5" xfId="45329"/>
    <cellStyle name="Normal 2 4 2 2 2 5 6" xfId="52444"/>
    <cellStyle name="Normal 2 4 2 2 2 5 7" xfId="59559"/>
    <cellStyle name="Normal 2 4 2 2 2 6" xfId="7391"/>
    <cellStyle name="Normal 2 4 2 2 2 6 2" xfId="21042"/>
    <cellStyle name="Normal 2 4 2 2 2 7" xfId="14506"/>
    <cellStyle name="Normal 2 4 2 2 2 7 2" xfId="21043"/>
    <cellStyle name="Normal 2 4 2 2 2 8" xfId="21023"/>
    <cellStyle name="Normal 2 4 2 2 2 9" xfId="33475"/>
    <cellStyle name="Normal 2 4 2 2 3" xfId="468"/>
    <cellStyle name="Normal 2 4 2 2 3 10" xfId="40786"/>
    <cellStyle name="Normal 2 4 2 2 3 11" xfId="47901"/>
    <cellStyle name="Normal 2 4 2 2 3 12" xfId="55016"/>
    <cellStyle name="Normal 2 4 2 2 3 2" xfId="1269"/>
    <cellStyle name="Normal 2 4 2 2 3 2 10" xfId="55815"/>
    <cellStyle name="Normal 2 4 2 2 3 2 2" xfId="3637"/>
    <cellStyle name="Normal 2 4 2 2 3 2 2 2" xfId="10752"/>
    <cellStyle name="Normal 2 4 2 2 3 2 2 2 2" xfId="21047"/>
    <cellStyle name="Normal 2 4 2 2 3 2 2 3" xfId="21046"/>
    <cellStyle name="Normal 2 4 2 2 3 2 2 4" xfId="36837"/>
    <cellStyle name="Normal 2 4 2 2 3 2 2 5" xfId="43952"/>
    <cellStyle name="Normal 2 4 2 2 3 2 2 6" xfId="51067"/>
    <cellStyle name="Normal 2 4 2 2 3 2 2 7" xfId="58182"/>
    <cellStyle name="Normal 2 4 2 2 3 2 3" xfId="6008"/>
    <cellStyle name="Normal 2 4 2 2 3 2 3 2" xfId="13123"/>
    <cellStyle name="Normal 2 4 2 2 3 2 3 2 2" xfId="21049"/>
    <cellStyle name="Normal 2 4 2 2 3 2 3 3" xfId="21048"/>
    <cellStyle name="Normal 2 4 2 2 3 2 3 4" xfId="39208"/>
    <cellStyle name="Normal 2 4 2 2 3 2 3 5" xfId="46323"/>
    <cellStyle name="Normal 2 4 2 2 3 2 3 6" xfId="53438"/>
    <cellStyle name="Normal 2 4 2 2 3 2 3 7" xfId="60553"/>
    <cellStyle name="Normal 2 4 2 2 3 2 4" xfId="8385"/>
    <cellStyle name="Normal 2 4 2 2 3 2 4 2" xfId="21050"/>
    <cellStyle name="Normal 2 4 2 2 3 2 5" xfId="15500"/>
    <cellStyle name="Normal 2 4 2 2 3 2 5 2" xfId="21051"/>
    <cellStyle name="Normal 2 4 2 2 3 2 6" xfId="21045"/>
    <cellStyle name="Normal 2 4 2 2 3 2 7" xfId="34469"/>
    <cellStyle name="Normal 2 4 2 2 3 2 8" xfId="41585"/>
    <cellStyle name="Normal 2 4 2 2 3 2 9" xfId="48700"/>
    <cellStyle name="Normal 2 4 2 2 3 3" xfId="2059"/>
    <cellStyle name="Normal 2 4 2 2 3 3 10" xfId="56604"/>
    <cellStyle name="Normal 2 4 2 2 3 3 2" xfId="4426"/>
    <cellStyle name="Normal 2 4 2 2 3 3 2 2" xfId="11541"/>
    <cellStyle name="Normal 2 4 2 2 3 3 2 2 2" xfId="21054"/>
    <cellStyle name="Normal 2 4 2 2 3 3 2 3" xfId="21053"/>
    <cellStyle name="Normal 2 4 2 2 3 3 2 4" xfId="37626"/>
    <cellStyle name="Normal 2 4 2 2 3 3 2 5" xfId="44741"/>
    <cellStyle name="Normal 2 4 2 2 3 3 2 6" xfId="51856"/>
    <cellStyle name="Normal 2 4 2 2 3 3 2 7" xfId="58971"/>
    <cellStyle name="Normal 2 4 2 2 3 3 3" xfId="6797"/>
    <cellStyle name="Normal 2 4 2 2 3 3 3 2" xfId="13912"/>
    <cellStyle name="Normal 2 4 2 2 3 3 3 2 2" xfId="21056"/>
    <cellStyle name="Normal 2 4 2 2 3 3 3 3" xfId="21055"/>
    <cellStyle name="Normal 2 4 2 2 3 3 3 4" xfId="39997"/>
    <cellStyle name="Normal 2 4 2 2 3 3 3 5" xfId="47112"/>
    <cellStyle name="Normal 2 4 2 2 3 3 3 6" xfId="54227"/>
    <cellStyle name="Normal 2 4 2 2 3 3 3 7" xfId="61342"/>
    <cellStyle name="Normal 2 4 2 2 3 3 4" xfId="9174"/>
    <cellStyle name="Normal 2 4 2 2 3 3 4 2" xfId="21057"/>
    <cellStyle name="Normal 2 4 2 2 3 3 5" xfId="16289"/>
    <cellStyle name="Normal 2 4 2 2 3 3 5 2" xfId="21058"/>
    <cellStyle name="Normal 2 4 2 2 3 3 6" xfId="21052"/>
    <cellStyle name="Normal 2 4 2 2 3 3 7" xfId="35258"/>
    <cellStyle name="Normal 2 4 2 2 3 3 8" xfId="42374"/>
    <cellStyle name="Normal 2 4 2 2 3 3 9" xfId="49489"/>
    <cellStyle name="Normal 2 4 2 2 3 4" xfId="2838"/>
    <cellStyle name="Normal 2 4 2 2 3 4 2" xfId="9953"/>
    <cellStyle name="Normal 2 4 2 2 3 4 2 2" xfId="21060"/>
    <cellStyle name="Normal 2 4 2 2 3 4 3" xfId="21059"/>
    <cellStyle name="Normal 2 4 2 2 3 4 4" xfId="36038"/>
    <cellStyle name="Normal 2 4 2 2 3 4 5" xfId="43153"/>
    <cellStyle name="Normal 2 4 2 2 3 4 6" xfId="50268"/>
    <cellStyle name="Normal 2 4 2 2 3 4 7" xfId="57383"/>
    <cellStyle name="Normal 2 4 2 2 3 5" xfId="5209"/>
    <cellStyle name="Normal 2 4 2 2 3 5 2" xfId="12324"/>
    <cellStyle name="Normal 2 4 2 2 3 5 2 2" xfId="21062"/>
    <cellStyle name="Normal 2 4 2 2 3 5 3" xfId="21061"/>
    <cellStyle name="Normal 2 4 2 2 3 5 4" xfId="38409"/>
    <cellStyle name="Normal 2 4 2 2 3 5 5" xfId="45524"/>
    <cellStyle name="Normal 2 4 2 2 3 5 6" xfId="52639"/>
    <cellStyle name="Normal 2 4 2 2 3 5 7" xfId="59754"/>
    <cellStyle name="Normal 2 4 2 2 3 6" xfId="7586"/>
    <cellStyle name="Normal 2 4 2 2 3 6 2" xfId="21063"/>
    <cellStyle name="Normal 2 4 2 2 3 7" xfId="14701"/>
    <cellStyle name="Normal 2 4 2 2 3 7 2" xfId="21064"/>
    <cellStyle name="Normal 2 4 2 2 3 8" xfId="21044"/>
    <cellStyle name="Normal 2 4 2 2 3 9" xfId="33670"/>
    <cellStyle name="Normal 2 4 2 2 4" xfId="652"/>
    <cellStyle name="Normal 2 4 2 2 4 10" xfId="40970"/>
    <cellStyle name="Normal 2 4 2 2 4 11" xfId="48085"/>
    <cellStyle name="Normal 2 4 2 2 4 12" xfId="55200"/>
    <cellStyle name="Normal 2 4 2 2 4 2" xfId="1453"/>
    <cellStyle name="Normal 2 4 2 2 4 2 10" xfId="55999"/>
    <cellStyle name="Normal 2 4 2 2 4 2 2" xfId="3821"/>
    <cellStyle name="Normal 2 4 2 2 4 2 2 2" xfId="10936"/>
    <cellStyle name="Normal 2 4 2 2 4 2 2 2 2" xfId="21068"/>
    <cellStyle name="Normal 2 4 2 2 4 2 2 3" xfId="21067"/>
    <cellStyle name="Normal 2 4 2 2 4 2 2 4" xfId="37021"/>
    <cellStyle name="Normal 2 4 2 2 4 2 2 5" xfId="44136"/>
    <cellStyle name="Normal 2 4 2 2 4 2 2 6" xfId="51251"/>
    <cellStyle name="Normal 2 4 2 2 4 2 2 7" xfId="58366"/>
    <cellStyle name="Normal 2 4 2 2 4 2 3" xfId="6192"/>
    <cellStyle name="Normal 2 4 2 2 4 2 3 2" xfId="13307"/>
    <cellStyle name="Normal 2 4 2 2 4 2 3 2 2" xfId="21070"/>
    <cellStyle name="Normal 2 4 2 2 4 2 3 3" xfId="21069"/>
    <cellStyle name="Normal 2 4 2 2 4 2 3 4" xfId="39392"/>
    <cellStyle name="Normal 2 4 2 2 4 2 3 5" xfId="46507"/>
    <cellStyle name="Normal 2 4 2 2 4 2 3 6" xfId="53622"/>
    <cellStyle name="Normal 2 4 2 2 4 2 3 7" xfId="60737"/>
    <cellStyle name="Normal 2 4 2 2 4 2 4" xfId="8569"/>
    <cellStyle name="Normal 2 4 2 2 4 2 4 2" xfId="21071"/>
    <cellStyle name="Normal 2 4 2 2 4 2 5" xfId="15684"/>
    <cellStyle name="Normal 2 4 2 2 4 2 5 2" xfId="21072"/>
    <cellStyle name="Normal 2 4 2 2 4 2 6" xfId="21066"/>
    <cellStyle name="Normal 2 4 2 2 4 2 7" xfId="34653"/>
    <cellStyle name="Normal 2 4 2 2 4 2 8" xfId="41769"/>
    <cellStyle name="Normal 2 4 2 2 4 2 9" xfId="48884"/>
    <cellStyle name="Normal 2 4 2 2 4 3" xfId="2243"/>
    <cellStyle name="Normal 2 4 2 2 4 3 10" xfId="56788"/>
    <cellStyle name="Normal 2 4 2 2 4 3 2" xfId="4610"/>
    <cellStyle name="Normal 2 4 2 2 4 3 2 2" xfId="11725"/>
    <cellStyle name="Normal 2 4 2 2 4 3 2 2 2" xfId="21075"/>
    <cellStyle name="Normal 2 4 2 2 4 3 2 3" xfId="21074"/>
    <cellStyle name="Normal 2 4 2 2 4 3 2 4" xfId="37810"/>
    <cellStyle name="Normal 2 4 2 2 4 3 2 5" xfId="44925"/>
    <cellStyle name="Normal 2 4 2 2 4 3 2 6" xfId="52040"/>
    <cellStyle name="Normal 2 4 2 2 4 3 2 7" xfId="59155"/>
    <cellStyle name="Normal 2 4 2 2 4 3 3" xfId="6981"/>
    <cellStyle name="Normal 2 4 2 2 4 3 3 2" xfId="14096"/>
    <cellStyle name="Normal 2 4 2 2 4 3 3 2 2" xfId="21077"/>
    <cellStyle name="Normal 2 4 2 2 4 3 3 3" xfId="21076"/>
    <cellStyle name="Normal 2 4 2 2 4 3 3 4" xfId="40181"/>
    <cellStyle name="Normal 2 4 2 2 4 3 3 5" xfId="47296"/>
    <cellStyle name="Normal 2 4 2 2 4 3 3 6" xfId="54411"/>
    <cellStyle name="Normal 2 4 2 2 4 3 3 7" xfId="61526"/>
    <cellStyle name="Normal 2 4 2 2 4 3 4" xfId="9358"/>
    <cellStyle name="Normal 2 4 2 2 4 3 4 2" xfId="21078"/>
    <cellStyle name="Normal 2 4 2 2 4 3 5" xfId="16473"/>
    <cellStyle name="Normal 2 4 2 2 4 3 5 2" xfId="21079"/>
    <cellStyle name="Normal 2 4 2 2 4 3 6" xfId="21073"/>
    <cellStyle name="Normal 2 4 2 2 4 3 7" xfId="35442"/>
    <cellStyle name="Normal 2 4 2 2 4 3 8" xfId="42558"/>
    <cellStyle name="Normal 2 4 2 2 4 3 9" xfId="49673"/>
    <cellStyle name="Normal 2 4 2 2 4 4" xfId="3022"/>
    <cellStyle name="Normal 2 4 2 2 4 4 2" xfId="10137"/>
    <cellStyle name="Normal 2 4 2 2 4 4 2 2" xfId="21081"/>
    <cellStyle name="Normal 2 4 2 2 4 4 3" xfId="21080"/>
    <cellStyle name="Normal 2 4 2 2 4 4 4" xfId="36222"/>
    <cellStyle name="Normal 2 4 2 2 4 4 5" xfId="43337"/>
    <cellStyle name="Normal 2 4 2 2 4 4 6" xfId="50452"/>
    <cellStyle name="Normal 2 4 2 2 4 4 7" xfId="57567"/>
    <cellStyle name="Normal 2 4 2 2 4 5" xfId="5393"/>
    <cellStyle name="Normal 2 4 2 2 4 5 2" xfId="12508"/>
    <cellStyle name="Normal 2 4 2 2 4 5 2 2" xfId="21083"/>
    <cellStyle name="Normal 2 4 2 2 4 5 3" xfId="21082"/>
    <cellStyle name="Normal 2 4 2 2 4 5 4" xfId="38593"/>
    <cellStyle name="Normal 2 4 2 2 4 5 5" xfId="45708"/>
    <cellStyle name="Normal 2 4 2 2 4 5 6" xfId="52823"/>
    <cellStyle name="Normal 2 4 2 2 4 5 7" xfId="59938"/>
    <cellStyle name="Normal 2 4 2 2 4 6" xfId="7770"/>
    <cellStyle name="Normal 2 4 2 2 4 6 2" xfId="21084"/>
    <cellStyle name="Normal 2 4 2 2 4 7" xfId="14885"/>
    <cellStyle name="Normal 2 4 2 2 4 7 2" xfId="21085"/>
    <cellStyle name="Normal 2 4 2 2 4 8" xfId="21065"/>
    <cellStyle name="Normal 2 4 2 2 4 9" xfId="33854"/>
    <cellStyle name="Normal 2 4 2 2 5" xfId="879"/>
    <cellStyle name="Normal 2 4 2 2 5 10" xfId="55425"/>
    <cellStyle name="Normal 2 4 2 2 5 2" xfId="3247"/>
    <cellStyle name="Normal 2 4 2 2 5 2 2" xfId="10362"/>
    <cellStyle name="Normal 2 4 2 2 5 2 2 2" xfId="21088"/>
    <cellStyle name="Normal 2 4 2 2 5 2 3" xfId="21087"/>
    <cellStyle name="Normal 2 4 2 2 5 2 4" xfId="36447"/>
    <cellStyle name="Normal 2 4 2 2 5 2 5" xfId="43562"/>
    <cellStyle name="Normal 2 4 2 2 5 2 6" xfId="50677"/>
    <cellStyle name="Normal 2 4 2 2 5 2 7" xfId="57792"/>
    <cellStyle name="Normal 2 4 2 2 5 3" xfId="5618"/>
    <cellStyle name="Normal 2 4 2 2 5 3 2" xfId="12733"/>
    <cellStyle name="Normal 2 4 2 2 5 3 2 2" xfId="21090"/>
    <cellStyle name="Normal 2 4 2 2 5 3 3" xfId="21089"/>
    <cellStyle name="Normal 2 4 2 2 5 3 4" xfId="38818"/>
    <cellStyle name="Normal 2 4 2 2 5 3 5" xfId="45933"/>
    <cellStyle name="Normal 2 4 2 2 5 3 6" xfId="53048"/>
    <cellStyle name="Normal 2 4 2 2 5 3 7" xfId="60163"/>
    <cellStyle name="Normal 2 4 2 2 5 4" xfId="7995"/>
    <cellStyle name="Normal 2 4 2 2 5 4 2" xfId="21091"/>
    <cellStyle name="Normal 2 4 2 2 5 5" xfId="15110"/>
    <cellStyle name="Normal 2 4 2 2 5 5 2" xfId="21092"/>
    <cellStyle name="Normal 2 4 2 2 5 6" xfId="21086"/>
    <cellStyle name="Normal 2 4 2 2 5 7" xfId="34079"/>
    <cellStyle name="Normal 2 4 2 2 5 8" xfId="41195"/>
    <cellStyle name="Normal 2 4 2 2 5 9" xfId="48310"/>
    <cellStyle name="Normal 2 4 2 2 6" xfId="1669"/>
    <cellStyle name="Normal 2 4 2 2 6 10" xfId="56214"/>
    <cellStyle name="Normal 2 4 2 2 6 2" xfId="4036"/>
    <cellStyle name="Normal 2 4 2 2 6 2 2" xfId="11151"/>
    <cellStyle name="Normal 2 4 2 2 6 2 2 2" xfId="21095"/>
    <cellStyle name="Normal 2 4 2 2 6 2 3" xfId="21094"/>
    <cellStyle name="Normal 2 4 2 2 6 2 4" xfId="37236"/>
    <cellStyle name="Normal 2 4 2 2 6 2 5" xfId="44351"/>
    <cellStyle name="Normal 2 4 2 2 6 2 6" xfId="51466"/>
    <cellStyle name="Normal 2 4 2 2 6 2 7" xfId="58581"/>
    <cellStyle name="Normal 2 4 2 2 6 3" xfId="6407"/>
    <cellStyle name="Normal 2 4 2 2 6 3 2" xfId="13522"/>
    <cellStyle name="Normal 2 4 2 2 6 3 2 2" xfId="21097"/>
    <cellStyle name="Normal 2 4 2 2 6 3 3" xfId="21096"/>
    <cellStyle name="Normal 2 4 2 2 6 3 4" xfId="39607"/>
    <cellStyle name="Normal 2 4 2 2 6 3 5" xfId="46722"/>
    <cellStyle name="Normal 2 4 2 2 6 3 6" xfId="53837"/>
    <cellStyle name="Normal 2 4 2 2 6 3 7" xfId="60952"/>
    <cellStyle name="Normal 2 4 2 2 6 4" xfId="8784"/>
    <cellStyle name="Normal 2 4 2 2 6 4 2" xfId="21098"/>
    <cellStyle name="Normal 2 4 2 2 6 5" xfId="15899"/>
    <cellStyle name="Normal 2 4 2 2 6 5 2" xfId="21099"/>
    <cellStyle name="Normal 2 4 2 2 6 6" xfId="21093"/>
    <cellStyle name="Normal 2 4 2 2 6 7" xfId="34868"/>
    <cellStyle name="Normal 2 4 2 2 6 8" xfId="41984"/>
    <cellStyle name="Normal 2 4 2 2 6 9" xfId="49099"/>
    <cellStyle name="Normal 2 4 2 2 7" xfId="2448"/>
    <cellStyle name="Normal 2 4 2 2 7 2" xfId="9563"/>
    <cellStyle name="Normal 2 4 2 2 7 2 2" xfId="21101"/>
    <cellStyle name="Normal 2 4 2 2 7 3" xfId="21100"/>
    <cellStyle name="Normal 2 4 2 2 7 4" xfId="35648"/>
    <cellStyle name="Normal 2 4 2 2 7 5" xfId="42763"/>
    <cellStyle name="Normal 2 4 2 2 7 6" xfId="49878"/>
    <cellStyle name="Normal 2 4 2 2 7 7" xfId="56993"/>
    <cellStyle name="Normal 2 4 2 2 8" xfId="4819"/>
    <cellStyle name="Normal 2 4 2 2 8 2" xfId="11934"/>
    <cellStyle name="Normal 2 4 2 2 8 2 2" xfId="21103"/>
    <cellStyle name="Normal 2 4 2 2 8 3" xfId="21102"/>
    <cellStyle name="Normal 2 4 2 2 8 4" xfId="38019"/>
    <cellStyle name="Normal 2 4 2 2 8 5" xfId="45134"/>
    <cellStyle name="Normal 2 4 2 2 8 6" xfId="52249"/>
    <cellStyle name="Normal 2 4 2 2 8 7" xfId="59364"/>
    <cellStyle name="Normal 2 4 2 2 9" xfId="7196"/>
    <cellStyle name="Normal 2 4 2 2 9 2" xfId="21104"/>
    <cellStyle name="Normal 2 4 2 3" xfId="134"/>
    <cellStyle name="Normal 2 4 2 3 10" xfId="14374"/>
    <cellStyle name="Normal 2 4 2 3 10 2" xfId="21106"/>
    <cellStyle name="Normal 2 4 2 3 11" xfId="21105"/>
    <cellStyle name="Normal 2 4 2 3 12" xfId="33343"/>
    <cellStyle name="Normal 2 4 2 3 13" xfId="40459"/>
    <cellStyle name="Normal 2 4 2 3 14" xfId="47574"/>
    <cellStyle name="Normal 2 4 2 3 15" xfId="54689"/>
    <cellStyle name="Normal 2 4 2 3 2" xfId="336"/>
    <cellStyle name="Normal 2 4 2 3 2 10" xfId="40654"/>
    <cellStyle name="Normal 2 4 2 3 2 11" xfId="47769"/>
    <cellStyle name="Normal 2 4 2 3 2 12" xfId="54884"/>
    <cellStyle name="Normal 2 4 2 3 2 2" xfId="1137"/>
    <cellStyle name="Normal 2 4 2 3 2 2 10" xfId="55683"/>
    <cellStyle name="Normal 2 4 2 3 2 2 2" xfId="3505"/>
    <cellStyle name="Normal 2 4 2 3 2 2 2 2" xfId="10620"/>
    <cellStyle name="Normal 2 4 2 3 2 2 2 2 2" xfId="21110"/>
    <cellStyle name="Normal 2 4 2 3 2 2 2 3" xfId="21109"/>
    <cellStyle name="Normal 2 4 2 3 2 2 2 4" xfId="36705"/>
    <cellStyle name="Normal 2 4 2 3 2 2 2 5" xfId="43820"/>
    <cellStyle name="Normal 2 4 2 3 2 2 2 6" xfId="50935"/>
    <cellStyle name="Normal 2 4 2 3 2 2 2 7" xfId="58050"/>
    <cellStyle name="Normal 2 4 2 3 2 2 3" xfId="5876"/>
    <cellStyle name="Normal 2 4 2 3 2 2 3 2" xfId="12991"/>
    <cellStyle name="Normal 2 4 2 3 2 2 3 2 2" xfId="21112"/>
    <cellStyle name="Normal 2 4 2 3 2 2 3 3" xfId="21111"/>
    <cellStyle name="Normal 2 4 2 3 2 2 3 4" xfId="39076"/>
    <cellStyle name="Normal 2 4 2 3 2 2 3 5" xfId="46191"/>
    <cellStyle name="Normal 2 4 2 3 2 2 3 6" xfId="53306"/>
    <cellStyle name="Normal 2 4 2 3 2 2 3 7" xfId="60421"/>
    <cellStyle name="Normal 2 4 2 3 2 2 4" xfId="8253"/>
    <cellStyle name="Normal 2 4 2 3 2 2 4 2" xfId="21113"/>
    <cellStyle name="Normal 2 4 2 3 2 2 5" xfId="15368"/>
    <cellStyle name="Normal 2 4 2 3 2 2 5 2" xfId="21114"/>
    <cellStyle name="Normal 2 4 2 3 2 2 6" xfId="21108"/>
    <cellStyle name="Normal 2 4 2 3 2 2 7" xfId="34337"/>
    <cellStyle name="Normal 2 4 2 3 2 2 8" xfId="41453"/>
    <cellStyle name="Normal 2 4 2 3 2 2 9" xfId="48568"/>
    <cellStyle name="Normal 2 4 2 3 2 3" xfId="1927"/>
    <cellStyle name="Normal 2 4 2 3 2 3 10" xfId="56472"/>
    <cellStyle name="Normal 2 4 2 3 2 3 2" xfId="4294"/>
    <cellStyle name="Normal 2 4 2 3 2 3 2 2" xfId="11409"/>
    <cellStyle name="Normal 2 4 2 3 2 3 2 2 2" xfId="21117"/>
    <cellStyle name="Normal 2 4 2 3 2 3 2 3" xfId="21116"/>
    <cellStyle name="Normal 2 4 2 3 2 3 2 4" xfId="37494"/>
    <cellStyle name="Normal 2 4 2 3 2 3 2 5" xfId="44609"/>
    <cellStyle name="Normal 2 4 2 3 2 3 2 6" xfId="51724"/>
    <cellStyle name="Normal 2 4 2 3 2 3 2 7" xfId="58839"/>
    <cellStyle name="Normal 2 4 2 3 2 3 3" xfId="6665"/>
    <cellStyle name="Normal 2 4 2 3 2 3 3 2" xfId="13780"/>
    <cellStyle name="Normal 2 4 2 3 2 3 3 2 2" xfId="21119"/>
    <cellStyle name="Normal 2 4 2 3 2 3 3 3" xfId="21118"/>
    <cellStyle name="Normal 2 4 2 3 2 3 3 4" xfId="39865"/>
    <cellStyle name="Normal 2 4 2 3 2 3 3 5" xfId="46980"/>
    <cellStyle name="Normal 2 4 2 3 2 3 3 6" xfId="54095"/>
    <cellStyle name="Normal 2 4 2 3 2 3 3 7" xfId="61210"/>
    <cellStyle name="Normal 2 4 2 3 2 3 4" xfId="9042"/>
    <cellStyle name="Normal 2 4 2 3 2 3 4 2" xfId="21120"/>
    <cellStyle name="Normal 2 4 2 3 2 3 5" xfId="16157"/>
    <cellStyle name="Normal 2 4 2 3 2 3 5 2" xfId="21121"/>
    <cellStyle name="Normal 2 4 2 3 2 3 6" xfId="21115"/>
    <cellStyle name="Normal 2 4 2 3 2 3 7" xfId="35126"/>
    <cellStyle name="Normal 2 4 2 3 2 3 8" xfId="42242"/>
    <cellStyle name="Normal 2 4 2 3 2 3 9" xfId="49357"/>
    <cellStyle name="Normal 2 4 2 3 2 4" xfId="2706"/>
    <cellStyle name="Normal 2 4 2 3 2 4 2" xfId="9821"/>
    <cellStyle name="Normal 2 4 2 3 2 4 2 2" xfId="21123"/>
    <cellStyle name="Normal 2 4 2 3 2 4 3" xfId="21122"/>
    <cellStyle name="Normal 2 4 2 3 2 4 4" xfId="35906"/>
    <cellStyle name="Normal 2 4 2 3 2 4 5" xfId="43021"/>
    <cellStyle name="Normal 2 4 2 3 2 4 6" xfId="50136"/>
    <cellStyle name="Normal 2 4 2 3 2 4 7" xfId="57251"/>
    <cellStyle name="Normal 2 4 2 3 2 5" xfId="5077"/>
    <cellStyle name="Normal 2 4 2 3 2 5 2" xfId="12192"/>
    <cellStyle name="Normal 2 4 2 3 2 5 2 2" xfId="21125"/>
    <cellStyle name="Normal 2 4 2 3 2 5 3" xfId="21124"/>
    <cellStyle name="Normal 2 4 2 3 2 5 4" xfId="38277"/>
    <cellStyle name="Normal 2 4 2 3 2 5 5" xfId="45392"/>
    <cellStyle name="Normal 2 4 2 3 2 5 6" xfId="52507"/>
    <cellStyle name="Normal 2 4 2 3 2 5 7" xfId="59622"/>
    <cellStyle name="Normal 2 4 2 3 2 6" xfId="7454"/>
    <cellStyle name="Normal 2 4 2 3 2 6 2" xfId="21126"/>
    <cellStyle name="Normal 2 4 2 3 2 7" xfId="14569"/>
    <cellStyle name="Normal 2 4 2 3 2 7 2" xfId="21127"/>
    <cellStyle name="Normal 2 4 2 3 2 8" xfId="21107"/>
    <cellStyle name="Normal 2 4 2 3 2 9" xfId="33538"/>
    <cellStyle name="Normal 2 4 2 3 3" xfId="531"/>
    <cellStyle name="Normal 2 4 2 3 3 10" xfId="40849"/>
    <cellStyle name="Normal 2 4 2 3 3 11" xfId="47964"/>
    <cellStyle name="Normal 2 4 2 3 3 12" xfId="55079"/>
    <cellStyle name="Normal 2 4 2 3 3 2" xfId="1332"/>
    <cellStyle name="Normal 2 4 2 3 3 2 10" xfId="55878"/>
    <cellStyle name="Normal 2 4 2 3 3 2 2" xfId="3700"/>
    <cellStyle name="Normal 2 4 2 3 3 2 2 2" xfId="10815"/>
    <cellStyle name="Normal 2 4 2 3 3 2 2 2 2" xfId="21131"/>
    <cellStyle name="Normal 2 4 2 3 3 2 2 3" xfId="21130"/>
    <cellStyle name="Normal 2 4 2 3 3 2 2 4" xfId="36900"/>
    <cellStyle name="Normal 2 4 2 3 3 2 2 5" xfId="44015"/>
    <cellStyle name="Normal 2 4 2 3 3 2 2 6" xfId="51130"/>
    <cellStyle name="Normal 2 4 2 3 3 2 2 7" xfId="58245"/>
    <cellStyle name="Normal 2 4 2 3 3 2 3" xfId="6071"/>
    <cellStyle name="Normal 2 4 2 3 3 2 3 2" xfId="13186"/>
    <cellStyle name="Normal 2 4 2 3 3 2 3 2 2" xfId="21133"/>
    <cellStyle name="Normal 2 4 2 3 3 2 3 3" xfId="21132"/>
    <cellStyle name="Normal 2 4 2 3 3 2 3 4" xfId="39271"/>
    <cellStyle name="Normal 2 4 2 3 3 2 3 5" xfId="46386"/>
    <cellStyle name="Normal 2 4 2 3 3 2 3 6" xfId="53501"/>
    <cellStyle name="Normal 2 4 2 3 3 2 3 7" xfId="60616"/>
    <cellStyle name="Normal 2 4 2 3 3 2 4" xfId="8448"/>
    <cellStyle name="Normal 2 4 2 3 3 2 4 2" xfId="21134"/>
    <cellStyle name="Normal 2 4 2 3 3 2 5" xfId="15563"/>
    <cellStyle name="Normal 2 4 2 3 3 2 5 2" xfId="21135"/>
    <cellStyle name="Normal 2 4 2 3 3 2 6" xfId="21129"/>
    <cellStyle name="Normal 2 4 2 3 3 2 7" xfId="34532"/>
    <cellStyle name="Normal 2 4 2 3 3 2 8" xfId="41648"/>
    <cellStyle name="Normal 2 4 2 3 3 2 9" xfId="48763"/>
    <cellStyle name="Normal 2 4 2 3 3 3" xfId="2122"/>
    <cellStyle name="Normal 2 4 2 3 3 3 10" xfId="56667"/>
    <cellStyle name="Normal 2 4 2 3 3 3 2" xfId="4489"/>
    <cellStyle name="Normal 2 4 2 3 3 3 2 2" xfId="11604"/>
    <cellStyle name="Normal 2 4 2 3 3 3 2 2 2" xfId="21138"/>
    <cellStyle name="Normal 2 4 2 3 3 3 2 3" xfId="21137"/>
    <cellStyle name="Normal 2 4 2 3 3 3 2 4" xfId="37689"/>
    <cellStyle name="Normal 2 4 2 3 3 3 2 5" xfId="44804"/>
    <cellStyle name="Normal 2 4 2 3 3 3 2 6" xfId="51919"/>
    <cellStyle name="Normal 2 4 2 3 3 3 2 7" xfId="59034"/>
    <cellStyle name="Normal 2 4 2 3 3 3 3" xfId="6860"/>
    <cellStyle name="Normal 2 4 2 3 3 3 3 2" xfId="13975"/>
    <cellStyle name="Normal 2 4 2 3 3 3 3 2 2" xfId="21140"/>
    <cellStyle name="Normal 2 4 2 3 3 3 3 3" xfId="21139"/>
    <cellStyle name="Normal 2 4 2 3 3 3 3 4" xfId="40060"/>
    <cellStyle name="Normal 2 4 2 3 3 3 3 5" xfId="47175"/>
    <cellStyle name="Normal 2 4 2 3 3 3 3 6" xfId="54290"/>
    <cellStyle name="Normal 2 4 2 3 3 3 3 7" xfId="61405"/>
    <cellStyle name="Normal 2 4 2 3 3 3 4" xfId="9237"/>
    <cellStyle name="Normal 2 4 2 3 3 3 4 2" xfId="21141"/>
    <cellStyle name="Normal 2 4 2 3 3 3 5" xfId="16352"/>
    <cellStyle name="Normal 2 4 2 3 3 3 5 2" xfId="21142"/>
    <cellStyle name="Normal 2 4 2 3 3 3 6" xfId="21136"/>
    <cellStyle name="Normal 2 4 2 3 3 3 7" xfId="35321"/>
    <cellStyle name="Normal 2 4 2 3 3 3 8" xfId="42437"/>
    <cellStyle name="Normal 2 4 2 3 3 3 9" xfId="49552"/>
    <cellStyle name="Normal 2 4 2 3 3 4" xfId="2901"/>
    <cellStyle name="Normal 2 4 2 3 3 4 2" xfId="10016"/>
    <cellStyle name="Normal 2 4 2 3 3 4 2 2" xfId="21144"/>
    <cellStyle name="Normal 2 4 2 3 3 4 3" xfId="21143"/>
    <cellStyle name="Normal 2 4 2 3 3 4 4" xfId="36101"/>
    <cellStyle name="Normal 2 4 2 3 3 4 5" xfId="43216"/>
    <cellStyle name="Normal 2 4 2 3 3 4 6" xfId="50331"/>
    <cellStyle name="Normal 2 4 2 3 3 4 7" xfId="57446"/>
    <cellStyle name="Normal 2 4 2 3 3 5" xfId="5272"/>
    <cellStyle name="Normal 2 4 2 3 3 5 2" xfId="12387"/>
    <cellStyle name="Normal 2 4 2 3 3 5 2 2" xfId="21146"/>
    <cellStyle name="Normal 2 4 2 3 3 5 3" xfId="21145"/>
    <cellStyle name="Normal 2 4 2 3 3 5 4" xfId="38472"/>
    <cellStyle name="Normal 2 4 2 3 3 5 5" xfId="45587"/>
    <cellStyle name="Normal 2 4 2 3 3 5 6" xfId="52702"/>
    <cellStyle name="Normal 2 4 2 3 3 5 7" xfId="59817"/>
    <cellStyle name="Normal 2 4 2 3 3 6" xfId="7649"/>
    <cellStyle name="Normal 2 4 2 3 3 6 2" xfId="21147"/>
    <cellStyle name="Normal 2 4 2 3 3 7" xfId="14764"/>
    <cellStyle name="Normal 2 4 2 3 3 7 2" xfId="21148"/>
    <cellStyle name="Normal 2 4 2 3 3 8" xfId="21128"/>
    <cellStyle name="Normal 2 4 2 3 3 9" xfId="33733"/>
    <cellStyle name="Normal 2 4 2 3 4" xfId="653"/>
    <cellStyle name="Normal 2 4 2 3 4 10" xfId="40971"/>
    <cellStyle name="Normal 2 4 2 3 4 11" xfId="48086"/>
    <cellStyle name="Normal 2 4 2 3 4 12" xfId="55201"/>
    <cellStyle name="Normal 2 4 2 3 4 2" xfId="1454"/>
    <cellStyle name="Normal 2 4 2 3 4 2 10" xfId="56000"/>
    <cellStyle name="Normal 2 4 2 3 4 2 2" xfId="3822"/>
    <cellStyle name="Normal 2 4 2 3 4 2 2 2" xfId="10937"/>
    <cellStyle name="Normal 2 4 2 3 4 2 2 2 2" xfId="21152"/>
    <cellStyle name="Normal 2 4 2 3 4 2 2 3" xfId="21151"/>
    <cellStyle name="Normal 2 4 2 3 4 2 2 4" xfId="37022"/>
    <cellStyle name="Normal 2 4 2 3 4 2 2 5" xfId="44137"/>
    <cellStyle name="Normal 2 4 2 3 4 2 2 6" xfId="51252"/>
    <cellStyle name="Normal 2 4 2 3 4 2 2 7" xfId="58367"/>
    <cellStyle name="Normal 2 4 2 3 4 2 3" xfId="6193"/>
    <cellStyle name="Normal 2 4 2 3 4 2 3 2" xfId="13308"/>
    <cellStyle name="Normal 2 4 2 3 4 2 3 2 2" xfId="21154"/>
    <cellStyle name="Normal 2 4 2 3 4 2 3 3" xfId="21153"/>
    <cellStyle name="Normal 2 4 2 3 4 2 3 4" xfId="39393"/>
    <cellStyle name="Normal 2 4 2 3 4 2 3 5" xfId="46508"/>
    <cellStyle name="Normal 2 4 2 3 4 2 3 6" xfId="53623"/>
    <cellStyle name="Normal 2 4 2 3 4 2 3 7" xfId="60738"/>
    <cellStyle name="Normal 2 4 2 3 4 2 4" xfId="8570"/>
    <cellStyle name="Normal 2 4 2 3 4 2 4 2" xfId="21155"/>
    <cellStyle name="Normal 2 4 2 3 4 2 5" xfId="15685"/>
    <cellStyle name="Normal 2 4 2 3 4 2 5 2" xfId="21156"/>
    <cellStyle name="Normal 2 4 2 3 4 2 6" xfId="21150"/>
    <cellStyle name="Normal 2 4 2 3 4 2 7" xfId="34654"/>
    <cellStyle name="Normal 2 4 2 3 4 2 8" xfId="41770"/>
    <cellStyle name="Normal 2 4 2 3 4 2 9" xfId="48885"/>
    <cellStyle name="Normal 2 4 2 3 4 3" xfId="2244"/>
    <cellStyle name="Normal 2 4 2 3 4 3 10" xfId="56789"/>
    <cellStyle name="Normal 2 4 2 3 4 3 2" xfId="4611"/>
    <cellStyle name="Normal 2 4 2 3 4 3 2 2" xfId="11726"/>
    <cellStyle name="Normal 2 4 2 3 4 3 2 2 2" xfId="21159"/>
    <cellStyle name="Normal 2 4 2 3 4 3 2 3" xfId="21158"/>
    <cellStyle name="Normal 2 4 2 3 4 3 2 4" xfId="37811"/>
    <cellStyle name="Normal 2 4 2 3 4 3 2 5" xfId="44926"/>
    <cellStyle name="Normal 2 4 2 3 4 3 2 6" xfId="52041"/>
    <cellStyle name="Normal 2 4 2 3 4 3 2 7" xfId="59156"/>
    <cellStyle name="Normal 2 4 2 3 4 3 3" xfId="6982"/>
    <cellStyle name="Normal 2 4 2 3 4 3 3 2" xfId="14097"/>
    <cellStyle name="Normal 2 4 2 3 4 3 3 2 2" xfId="21161"/>
    <cellStyle name="Normal 2 4 2 3 4 3 3 3" xfId="21160"/>
    <cellStyle name="Normal 2 4 2 3 4 3 3 4" xfId="40182"/>
    <cellStyle name="Normal 2 4 2 3 4 3 3 5" xfId="47297"/>
    <cellStyle name="Normal 2 4 2 3 4 3 3 6" xfId="54412"/>
    <cellStyle name="Normal 2 4 2 3 4 3 3 7" xfId="61527"/>
    <cellStyle name="Normal 2 4 2 3 4 3 4" xfId="9359"/>
    <cellStyle name="Normal 2 4 2 3 4 3 4 2" xfId="21162"/>
    <cellStyle name="Normal 2 4 2 3 4 3 5" xfId="16474"/>
    <cellStyle name="Normal 2 4 2 3 4 3 5 2" xfId="21163"/>
    <cellStyle name="Normal 2 4 2 3 4 3 6" xfId="21157"/>
    <cellStyle name="Normal 2 4 2 3 4 3 7" xfId="35443"/>
    <cellStyle name="Normal 2 4 2 3 4 3 8" xfId="42559"/>
    <cellStyle name="Normal 2 4 2 3 4 3 9" xfId="49674"/>
    <cellStyle name="Normal 2 4 2 3 4 4" xfId="3023"/>
    <cellStyle name="Normal 2 4 2 3 4 4 2" xfId="10138"/>
    <cellStyle name="Normal 2 4 2 3 4 4 2 2" xfId="21165"/>
    <cellStyle name="Normal 2 4 2 3 4 4 3" xfId="21164"/>
    <cellStyle name="Normal 2 4 2 3 4 4 4" xfId="36223"/>
    <cellStyle name="Normal 2 4 2 3 4 4 5" xfId="43338"/>
    <cellStyle name="Normal 2 4 2 3 4 4 6" xfId="50453"/>
    <cellStyle name="Normal 2 4 2 3 4 4 7" xfId="57568"/>
    <cellStyle name="Normal 2 4 2 3 4 5" xfId="5394"/>
    <cellStyle name="Normal 2 4 2 3 4 5 2" xfId="12509"/>
    <cellStyle name="Normal 2 4 2 3 4 5 2 2" xfId="21167"/>
    <cellStyle name="Normal 2 4 2 3 4 5 3" xfId="21166"/>
    <cellStyle name="Normal 2 4 2 3 4 5 4" xfId="38594"/>
    <cellStyle name="Normal 2 4 2 3 4 5 5" xfId="45709"/>
    <cellStyle name="Normal 2 4 2 3 4 5 6" xfId="52824"/>
    <cellStyle name="Normal 2 4 2 3 4 5 7" xfId="59939"/>
    <cellStyle name="Normal 2 4 2 3 4 6" xfId="7771"/>
    <cellStyle name="Normal 2 4 2 3 4 6 2" xfId="21168"/>
    <cellStyle name="Normal 2 4 2 3 4 7" xfId="14886"/>
    <cellStyle name="Normal 2 4 2 3 4 7 2" xfId="21169"/>
    <cellStyle name="Normal 2 4 2 3 4 8" xfId="21149"/>
    <cellStyle name="Normal 2 4 2 3 4 9" xfId="33855"/>
    <cellStyle name="Normal 2 4 2 3 5" xfId="942"/>
    <cellStyle name="Normal 2 4 2 3 5 10" xfId="55488"/>
    <cellStyle name="Normal 2 4 2 3 5 2" xfId="3310"/>
    <cellStyle name="Normal 2 4 2 3 5 2 2" xfId="10425"/>
    <cellStyle name="Normal 2 4 2 3 5 2 2 2" xfId="21172"/>
    <cellStyle name="Normal 2 4 2 3 5 2 3" xfId="21171"/>
    <cellStyle name="Normal 2 4 2 3 5 2 4" xfId="36510"/>
    <cellStyle name="Normal 2 4 2 3 5 2 5" xfId="43625"/>
    <cellStyle name="Normal 2 4 2 3 5 2 6" xfId="50740"/>
    <cellStyle name="Normal 2 4 2 3 5 2 7" xfId="57855"/>
    <cellStyle name="Normal 2 4 2 3 5 3" xfId="5681"/>
    <cellStyle name="Normal 2 4 2 3 5 3 2" xfId="12796"/>
    <cellStyle name="Normal 2 4 2 3 5 3 2 2" xfId="21174"/>
    <cellStyle name="Normal 2 4 2 3 5 3 3" xfId="21173"/>
    <cellStyle name="Normal 2 4 2 3 5 3 4" xfId="38881"/>
    <cellStyle name="Normal 2 4 2 3 5 3 5" xfId="45996"/>
    <cellStyle name="Normal 2 4 2 3 5 3 6" xfId="53111"/>
    <cellStyle name="Normal 2 4 2 3 5 3 7" xfId="60226"/>
    <cellStyle name="Normal 2 4 2 3 5 4" xfId="8058"/>
    <cellStyle name="Normal 2 4 2 3 5 4 2" xfId="21175"/>
    <cellStyle name="Normal 2 4 2 3 5 5" xfId="15173"/>
    <cellStyle name="Normal 2 4 2 3 5 5 2" xfId="21176"/>
    <cellStyle name="Normal 2 4 2 3 5 6" xfId="21170"/>
    <cellStyle name="Normal 2 4 2 3 5 7" xfId="34142"/>
    <cellStyle name="Normal 2 4 2 3 5 8" xfId="41258"/>
    <cellStyle name="Normal 2 4 2 3 5 9" xfId="48373"/>
    <cellStyle name="Normal 2 4 2 3 6" xfId="1732"/>
    <cellStyle name="Normal 2 4 2 3 6 10" xfId="56277"/>
    <cellStyle name="Normal 2 4 2 3 6 2" xfId="4099"/>
    <cellStyle name="Normal 2 4 2 3 6 2 2" xfId="11214"/>
    <cellStyle name="Normal 2 4 2 3 6 2 2 2" xfId="21179"/>
    <cellStyle name="Normal 2 4 2 3 6 2 3" xfId="21178"/>
    <cellStyle name="Normal 2 4 2 3 6 2 4" xfId="37299"/>
    <cellStyle name="Normal 2 4 2 3 6 2 5" xfId="44414"/>
    <cellStyle name="Normal 2 4 2 3 6 2 6" xfId="51529"/>
    <cellStyle name="Normal 2 4 2 3 6 2 7" xfId="58644"/>
    <cellStyle name="Normal 2 4 2 3 6 3" xfId="6470"/>
    <cellStyle name="Normal 2 4 2 3 6 3 2" xfId="13585"/>
    <cellStyle name="Normal 2 4 2 3 6 3 2 2" xfId="21181"/>
    <cellStyle name="Normal 2 4 2 3 6 3 3" xfId="21180"/>
    <cellStyle name="Normal 2 4 2 3 6 3 4" xfId="39670"/>
    <cellStyle name="Normal 2 4 2 3 6 3 5" xfId="46785"/>
    <cellStyle name="Normal 2 4 2 3 6 3 6" xfId="53900"/>
    <cellStyle name="Normal 2 4 2 3 6 3 7" xfId="61015"/>
    <cellStyle name="Normal 2 4 2 3 6 4" xfId="8847"/>
    <cellStyle name="Normal 2 4 2 3 6 4 2" xfId="21182"/>
    <cellStyle name="Normal 2 4 2 3 6 5" xfId="15962"/>
    <cellStyle name="Normal 2 4 2 3 6 5 2" xfId="21183"/>
    <cellStyle name="Normal 2 4 2 3 6 6" xfId="21177"/>
    <cellStyle name="Normal 2 4 2 3 6 7" xfId="34931"/>
    <cellStyle name="Normal 2 4 2 3 6 8" xfId="42047"/>
    <cellStyle name="Normal 2 4 2 3 6 9" xfId="49162"/>
    <cellStyle name="Normal 2 4 2 3 7" xfId="2511"/>
    <cellStyle name="Normal 2 4 2 3 7 2" xfId="9626"/>
    <cellStyle name="Normal 2 4 2 3 7 2 2" xfId="21185"/>
    <cellStyle name="Normal 2 4 2 3 7 3" xfId="21184"/>
    <cellStyle name="Normal 2 4 2 3 7 4" xfId="35711"/>
    <cellStyle name="Normal 2 4 2 3 7 5" xfId="42826"/>
    <cellStyle name="Normal 2 4 2 3 7 6" xfId="49941"/>
    <cellStyle name="Normal 2 4 2 3 7 7" xfId="57056"/>
    <cellStyle name="Normal 2 4 2 3 8" xfId="4882"/>
    <cellStyle name="Normal 2 4 2 3 8 2" xfId="11997"/>
    <cellStyle name="Normal 2 4 2 3 8 2 2" xfId="21187"/>
    <cellStyle name="Normal 2 4 2 3 8 3" xfId="21186"/>
    <cellStyle name="Normal 2 4 2 3 8 4" xfId="38082"/>
    <cellStyle name="Normal 2 4 2 3 8 5" xfId="45197"/>
    <cellStyle name="Normal 2 4 2 3 8 6" xfId="52312"/>
    <cellStyle name="Normal 2 4 2 3 8 7" xfId="59427"/>
    <cellStyle name="Normal 2 4 2 3 9" xfId="7259"/>
    <cellStyle name="Normal 2 4 2 3 9 2" xfId="21188"/>
    <cellStyle name="Normal 2 4 2 4" xfId="245"/>
    <cellStyle name="Normal 2 4 2 4 10" xfId="40563"/>
    <cellStyle name="Normal 2 4 2 4 11" xfId="47678"/>
    <cellStyle name="Normal 2 4 2 4 12" xfId="54793"/>
    <cellStyle name="Normal 2 4 2 4 2" xfId="1046"/>
    <cellStyle name="Normal 2 4 2 4 2 10" xfId="55592"/>
    <cellStyle name="Normal 2 4 2 4 2 2" xfId="3414"/>
    <cellStyle name="Normal 2 4 2 4 2 2 2" xfId="10529"/>
    <cellStyle name="Normal 2 4 2 4 2 2 2 2" xfId="21192"/>
    <cellStyle name="Normal 2 4 2 4 2 2 3" xfId="21191"/>
    <cellStyle name="Normal 2 4 2 4 2 2 4" xfId="36614"/>
    <cellStyle name="Normal 2 4 2 4 2 2 5" xfId="43729"/>
    <cellStyle name="Normal 2 4 2 4 2 2 6" xfId="50844"/>
    <cellStyle name="Normal 2 4 2 4 2 2 7" xfId="57959"/>
    <cellStyle name="Normal 2 4 2 4 2 3" xfId="5785"/>
    <cellStyle name="Normal 2 4 2 4 2 3 2" xfId="12900"/>
    <cellStyle name="Normal 2 4 2 4 2 3 2 2" xfId="21194"/>
    <cellStyle name="Normal 2 4 2 4 2 3 3" xfId="21193"/>
    <cellStyle name="Normal 2 4 2 4 2 3 4" xfId="38985"/>
    <cellStyle name="Normal 2 4 2 4 2 3 5" xfId="46100"/>
    <cellStyle name="Normal 2 4 2 4 2 3 6" xfId="53215"/>
    <cellStyle name="Normal 2 4 2 4 2 3 7" xfId="60330"/>
    <cellStyle name="Normal 2 4 2 4 2 4" xfId="8162"/>
    <cellStyle name="Normal 2 4 2 4 2 4 2" xfId="21195"/>
    <cellStyle name="Normal 2 4 2 4 2 5" xfId="15277"/>
    <cellStyle name="Normal 2 4 2 4 2 5 2" xfId="21196"/>
    <cellStyle name="Normal 2 4 2 4 2 6" xfId="21190"/>
    <cellStyle name="Normal 2 4 2 4 2 7" xfId="34246"/>
    <cellStyle name="Normal 2 4 2 4 2 8" xfId="41362"/>
    <cellStyle name="Normal 2 4 2 4 2 9" xfId="48477"/>
    <cellStyle name="Normal 2 4 2 4 3" xfId="1836"/>
    <cellStyle name="Normal 2 4 2 4 3 10" xfId="56381"/>
    <cellStyle name="Normal 2 4 2 4 3 2" xfId="4203"/>
    <cellStyle name="Normal 2 4 2 4 3 2 2" xfId="11318"/>
    <cellStyle name="Normal 2 4 2 4 3 2 2 2" xfId="21199"/>
    <cellStyle name="Normal 2 4 2 4 3 2 3" xfId="21198"/>
    <cellStyle name="Normal 2 4 2 4 3 2 4" xfId="37403"/>
    <cellStyle name="Normal 2 4 2 4 3 2 5" xfId="44518"/>
    <cellStyle name="Normal 2 4 2 4 3 2 6" xfId="51633"/>
    <cellStyle name="Normal 2 4 2 4 3 2 7" xfId="58748"/>
    <cellStyle name="Normal 2 4 2 4 3 3" xfId="6574"/>
    <cellStyle name="Normal 2 4 2 4 3 3 2" xfId="13689"/>
    <cellStyle name="Normal 2 4 2 4 3 3 2 2" xfId="21201"/>
    <cellStyle name="Normal 2 4 2 4 3 3 3" xfId="21200"/>
    <cellStyle name="Normal 2 4 2 4 3 3 4" xfId="39774"/>
    <cellStyle name="Normal 2 4 2 4 3 3 5" xfId="46889"/>
    <cellStyle name="Normal 2 4 2 4 3 3 6" xfId="54004"/>
    <cellStyle name="Normal 2 4 2 4 3 3 7" xfId="61119"/>
    <cellStyle name="Normal 2 4 2 4 3 4" xfId="8951"/>
    <cellStyle name="Normal 2 4 2 4 3 4 2" xfId="21202"/>
    <cellStyle name="Normal 2 4 2 4 3 5" xfId="16066"/>
    <cellStyle name="Normal 2 4 2 4 3 5 2" xfId="21203"/>
    <cellStyle name="Normal 2 4 2 4 3 6" xfId="21197"/>
    <cellStyle name="Normal 2 4 2 4 3 7" xfId="35035"/>
    <cellStyle name="Normal 2 4 2 4 3 8" xfId="42151"/>
    <cellStyle name="Normal 2 4 2 4 3 9" xfId="49266"/>
    <cellStyle name="Normal 2 4 2 4 4" xfId="2615"/>
    <cellStyle name="Normal 2 4 2 4 4 2" xfId="9730"/>
    <cellStyle name="Normal 2 4 2 4 4 2 2" xfId="21205"/>
    <cellStyle name="Normal 2 4 2 4 4 3" xfId="21204"/>
    <cellStyle name="Normal 2 4 2 4 4 4" xfId="35815"/>
    <cellStyle name="Normal 2 4 2 4 4 5" xfId="42930"/>
    <cellStyle name="Normal 2 4 2 4 4 6" xfId="50045"/>
    <cellStyle name="Normal 2 4 2 4 4 7" xfId="57160"/>
    <cellStyle name="Normal 2 4 2 4 5" xfId="4986"/>
    <cellStyle name="Normal 2 4 2 4 5 2" xfId="12101"/>
    <cellStyle name="Normal 2 4 2 4 5 2 2" xfId="21207"/>
    <cellStyle name="Normal 2 4 2 4 5 3" xfId="21206"/>
    <cellStyle name="Normal 2 4 2 4 5 4" xfId="38186"/>
    <cellStyle name="Normal 2 4 2 4 5 5" xfId="45301"/>
    <cellStyle name="Normal 2 4 2 4 5 6" xfId="52416"/>
    <cellStyle name="Normal 2 4 2 4 5 7" xfId="59531"/>
    <cellStyle name="Normal 2 4 2 4 6" xfId="7363"/>
    <cellStyle name="Normal 2 4 2 4 6 2" xfId="21208"/>
    <cellStyle name="Normal 2 4 2 4 7" xfId="14478"/>
    <cellStyle name="Normal 2 4 2 4 7 2" xfId="21209"/>
    <cellStyle name="Normal 2 4 2 4 8" xfId="21189"/>
    <cellStyle name="Normal 2 4 2 4 9" xfId="33447"/>
    <cellStyle name="Normal 2 4 2 5" xfId="440"/>
    <cellStyle name="Normal 2 4 2 5 10" xfId="40758"/>
    <cellStyle name="Normal 2 4 2 5 11" xfId="47873"/>
    <cellStyle name="Normal 2 4 2 5 12" xfId="54988"/>
    <cellStyle name="Normal 2 4 2 5 2" xfId="1241"/>
    <cellStyle name="Normal 2 4 2 5 2 10" xfId="55787"/>
    <cellStyle name="Normal 2 4 2 5 2 2" xfId="3609"/>
    <cellStyle name="Normal 2 4 2 5 2 2 2" xfId="10724"/>
    <cellStyle name="Normal 2 4 2 5 2 2 2 2" xfId="21213"/>
    <cellStyle name="Normal 2 4 2 5 2 2 3" xfId="21212"/>
    <cellStyle name="Normal 2 4 2 5 2 2 4" xfId="36809"/>
    <cellStyle name="Normal 2 4 2 5 2 2 5" xfId="43924"/>
    <cellStyle name="Normal 2 4 2 5 2 2 6" xfId="51039"/>
    <cellStyle name="Normal 2 4 2 5 2 2 7" xfId="58154"/>
    <cellStyle name="Normal 2 4 2 5 2 3" xfId="5980"/>
    <cellStyle name="Normal 2 4 2 5 2 3 2" xfId="13095"/>
    <cellStyle name="Normal 2 4 2 5 2 3 2 2" xfId="21215"/>
    <cellStyle name="Normal 2 4 2 5 2 3 3" xfId="21214"/>
    <cellStyle name="Normal 2 4 2 5 2 3 4" xfId="39180"/>
    <cellStyle name="Normal 2 4 2 5 2 3 5" xfId="46295"/>
    <cellStyle name="Normal 2 4 2 5 2 3 6" xfId="53410"/>
    <cellStyle name="Normal 2 4 2 5 2 3 7" xfId="60525"/>
    <cellStyle name="Normal 2 4 2 5 2 4" xfId="8357"/>
    <cellStyle name="Normal 2 4 2 5 2 4 2" xfId="21216"/>
    <cellStyle name="Normal 2 4 2 5 2 5" xfId="15472"/>
    <cellStyle name="Normal 2 4 2 5 2 5 2" xfId="21217"/>
    <cellStyle name="Normal 2 4 2 5 2 6" xfId="21211"/>
    <cellStyle name="Normal 2 4 2 5 2 7" xfId="34441"/>
    <cellStyle name="Normal 2 4 2 5 2 8" xfId="41557"/>
    <cellStyle name="Normal 2 4 2 5 2 9" xfId="48672"/>
    <cellStyle name="Normal 2 4 2 5 3" xfId="2031"/>
    <cellStyle name="Normal 2 4 2 5 3 10" xfId="56576"/>
    <cellStyle name="Normal 2 4 2 5 3 2" xfId="4398"/>
    <cellStyle name="Normal 2 4 2 5 3 2 2" xfId="11513"/>
    <cellStyle name="Normal 2 4 2 5 3 2 2 2" xfId="21220"/>
    <cellStyle name="Normal 2 4 2 5 3 2 3" xfId="21219"/>
    <cellStyle name="Normal 2 4 2 5 3 2 4" xfId="37598"/>
    <cellStyle name="Normal 2 4 2 5 3 2 5" xfId="44713"/>
    <cellStyle name="Normal 2 4 2 5 3 2 6" xfId="51828"/>
    <cellStyle name="Normal 2 4 2 5 3 2 7" xfId="58943"/>
    <cellStyle name="Normal 2 4 2 5 3 3" xfId="6769"/>
    <cellStyle name="Normal 2 4 2 5 3 3 2" xfId="13884"/>
    <cellStyle name="Normal 2 4 2 5 3 3 2 2" xfId="21222"/>
    <cellStyle name="Normal 2 4 2 5 3 3 3" xfId="21221"/>
    <cellStyle name="Normal 2 4 2 5 3 3 4" xfId="39969"/>
    <cellStyle name="Normal 2 4 2 5 3 3 5" xfId="47084"/>
    <cellStyle name="Normal 2 4 2 5 3 3 6" xfId="54199"/>
    <cellStyle name="Normal 2 4 2 5 3 3 7" xfId="61314"/>
    <cellStyle name="Normal 2 4 2 5 3 4" xfId="9146"/>
    <cellStyle name="Normal 2 4 2 5 3 4 2" xfId="21223"/>
    <cellStyle name="Normal 2 4 2 5 3 5" xfId="16261"/>
    <cellStyle name="Normal 2 4 2 5 3 5 2" xfId="21224"/>
    <cellStyle name="Normal 2 4 2 5 3 6" xfId="21218"/>
    <cellStyle name="Normal 2 4 2 5 3 7" xfId="35230"/>
    <cellStyle name="Normal 2 4 2 5 3 8" xfId="42346"/>
    <cellStyle name="Normal 2 4 2 5 3 9" xfId="49461"/>
    <cellStyle name="Normal 2 4 2 5 4" xfId="2810"/>
    <cellStyle name="Normal 2 4 2 5 4 2" xfId="9925"/>
    <cellStyle name="Normal 2 4 2 5 4 2 2" xfId="21226"/>
    <cellStyle name="Normal 2 4 2 5 4 3" xfId="21225"/>
    <cellStyle name="Normal 2 4 2 5 4 4" xfId="36010"/>
    <cellStyle name="Normal 2 4 2 5 4 5" xfId="43125"/>
    <cellStyle name="Normal 2 4 2 5 4 6" xfId="50240"/>
    <cellStyle name="Normal 2 4 2 5 4 7" xfId="57355"/>
    <cellStyle name="Normal 2 4 2 5 5" xfId="5181"/>
    <cellStyle name="Normal 2 4 2 5 5 2" xfId="12296"/>
    <cellStyle name="Normal 2 4 2 5 5 2 2" xfId="21228"/>
    <cellStyle name="Normal 2 4 2 5 5 3" xfId="21227"/>
    <cellStyle name="Normal 2 4 2 5 5 4" xfId="38381"/>
    <cellStyle name="Normal 2 4 2 5 5 5" xfId="45496"/>
    <cellStyle name="Normal 2 4 2 5 5 6" xfId="52611"/>
    <cellStyle name="Normal 2 4 2 5 5 7" xfId="59726"/>
    <cellStyle name="Normal 2 4 2 5 6" xfId="7558"/>
    <cellStyle name="Normal 2 4 2 5 6 2" xfId="21229"/>
    <cellStyle name="Normal 2 4 2 5 7" xfId="14673"/>
    <cellStyle name="Normal 2 4 2 5 7 2" xfId="21230"/>
    <cellStyle name="Normal 2 4 2 5 8" xfId="21210"/>
    <cellStyle name="Normal 2 4 2 5 9" xfId="33642"/>
    <cellStyle name="Normal 2 4 2 6" xfId="651"/>
    <cellStyle name="Normal 2 4 2 6 10" xfId="40969"/>
    <cellStyle name="Normal 2 4 2 6 11" xfId="48084"/>
    <cellStyle name="Normal 2 4 2 6 12" xfId="55199"/>
    <cellStyle name="Normal 2 4 2 6 2" xfId="1452"/>
    <cellStyle name="Normal 2 4 2 6 2 10" xfId="55998"/>
    <cellStyle name="Normal 2 4 2 6 2 2" xfId="3820"/>
    <cellStyle name="Normal 2 4 2 6 2 2 2" xfId="10935"/>
    <cellStyle name="Normal 2 4 2 6 2 2 2 2" xfId="21234"/>
    <cellStyle name="Normal 2 4 2 6 2 2 3" xfId="21233"/>
    <cellStyle name="Normal 2 4 2 6 2 2 4" xfId="37020"/>
    <cellStyle name="Normal 2 4 2 6 2 2 5" xfId="44135"/>
    <cellStyle name="Normal 2 4 2 6 2 2 6" xfId="51250"/>
    <cellStyle name="Normal 2 4 2 6 2 2 7" xfId="58365"/>
    <cellStyle name="Normal 2 4 2 6 2 3" xfId="6191"/>
    <cellStyle name="Normal 2 4 2 6 2 3 2" xfId="13306"/>
    <cellStyle name="Normal 2 4 2 6 2 3 2 2" xfId="21236"/>
    <cellStyle name="Normal 2 4 2 6 2 3 3" xfId="21235"/>
    <cellStyle name="Normal 2 4 2 6 2 3 4" xfId="39391"/>
    <cellStyle name="Normal 2 4 2 6 2 3 5" xfId="46506"/>
    <cellStyle name="Normal 2 4 2 6 2 3 6" xfId="53621"/>
    <cellStyle name="Normal 2 4 2 6 2 3 7" xfId="60736"/>
    <cellStyle name="Normal 2 4 2 6 2 4" xfId="8568"/>
    <cellStyle name="Normal 2 4 2 6 2 4 2" xfId="21237"/>
    <cellStyle name="Normal 2 4 2 6 2 5" xfId="15683"/>
    <cellStyle name="Normal 2 4 2 6 2 5 2" xfId="21238"/>
    <cellStyle name="Normal 2 4 2 6 2 6" xfId="21232"/>
    <cellStyle name="Normal 2 4 2 6 2 7" xfId="34652"/>
    <cellStyle name="Normal 2 4 2 6 2 8" xfId="41768"/>
    <cellStyle name="Normal 2 4 2 6 2 9" xfId="48883"/>
    <cellStyle name="Normal 2 4 2 6 3" xfId="2242"/>
    <cellStyle name="Normal 2 4 2 6 3 10" xfId="56787"/>
    <cellStyle name="Normal 2 4 2 6 3 2" xfId="4609"/>
    <cellStyle name="Normal 2 4 2 6 3 2 2" xfId="11724"/>
    <cellStyle name="Normal 2 4 2 6 3 2 2 2" xfId="21241"/>
    <cellStyle name="Normal 2 4 2 6 3 2 3" xfId="21240"/>
    <cellStyle name="Normal 2 4 2 6 3 2 4" xfId="37809"/>
    <cellStyle name="Normal 2 4 2 6 3 2 5" xfId="44924"/>
    <cellStyle name="Normal 2 4 2 6 3 2 6" xfId="52039"/>
    <cellStyle name="Normal 2 4 2 6 3 2 7" xfId="59154"/>
    <cellStyle name="Normal 2 4 2 6 3 3" xfId="6980"/>
    <cellStyle name="Normal 2 4 2 6 3 3 2" xfId="14095"/>
    <cellStyle name="Normal 2 4 2 6 3 3 2 2" xfId="21243"/>
    <cellStyle name="Normal 2 4 2 6 3 3 3" xfId="21242"/>
    <cellStyle name="Normal 2 4 2 6 3 3 4" xfId="40180"/>
    <cellStyle name="Normal 2 4 2 6 3 3 5" xfId="47295"/>
    <cellStyle name="Normal 2 4 2 6 3 3 6" xfId="54410"/>
    <cellStyle name="Normal 2 4 2 6 3 3 7" xfId="61525"/>
    <cellStyle name="Normal 2 4 2 6 3 4" xfId="9357"/>
    <cellStyle name="Normal 2 4 2 6 3 4 2" xfId="21244"/>
    <cellStyle name="Normal 2 4 2 6 3 5" xfId="16472"/>
    <cellStyle name="Normal 2 4 2 6 3 5 2" xfId="21245"/>
    <cellStyle name="Normal 2 4 2 6 3 6" xfId="21239"/>
    <cellStyle name="Normal 2 4 2 6 3 7" xfId="35441"/>
    <cellStyle name="Normal 2 4 2 6 3 8" xfId="42557"/>
    <cellStyle name="Normal 2 4 2 6 3 9" xfId="49672"/>
    <cellStyle name="Normal 2 4 2 6 4" xfId="3021"/>
    <cellStyle name="Normal 2 4 2 6 4 2" xfId="10136"/>
    <cellStyle name="Normal 2 4 2 6 4 2 2" xfId="21247"/>
    <cellStyle name="Normal 2 4 2 6 4 3" xfId="21246"/>
    <cellStyle name="Normal 2 4 2 6 4 4" xfId="36221"/>
    <cellStyle name="Normal 2 4 2 6 4 5" xfId="43336"/>
    <cellStyle name="Normal 2 4 2 6 4 6" xfId="50451"/>
    <cellStyle name="Normal 2 4 2 6 4 7" xfId="57566"/>
    <cellStyle name="Normal 2 4 2 6 5" xfId="5392"/>
    <cellStyle name="Normal 2 4 2 6 5 2" xfId="12507"/>
    <cellStyle name="Normal 2 4 2 6 5 2 2" xfId="21249"/>
    <cellStyle name="Normal 2 4 2 6 5 3" xfId="21248"/>
    <cellStyle name="Normal 2 4 2 6 5 4" xfId="38592"/>
    <cellStyle name="Normal 2 4 2 6 5 5" xfId="45707"/>
    <cellStyle name="Normal 2 4 2 6 5 6" xfId="52822"/>
    <cellStyle name="Normal 2 4 2 6 5 7" xfId="59937"/>
    <cellStyle name="Normal 2 4 2 6 6" xfId="7769"/>
    <cellStyle name="Normal 2 4 2 6 6 2" xfId="21250"/>
    <cellStyle name="Normal 2 4 2 6 7" xfId="14884"/>
    <cellStyle name="Normal 2 4 2 6 7 2" xfId="21251"/>
    <cellStyle name="Normal 2 4 2 6 8" xfId="21231"/>
    <cellStyle name="Normal 2 4 2 6 9" xfId="33853"/>
    <cellStyle name="Normal 2 4 2 7" xfId="851"/>
    <cellStyle name="Normal 2 4 2 7 10" xfId="55397"/>
    <cellStyle name="Normal 2 4 2 7 2" xfId="3219"/>
    <cellStyle name="Normal 2 4 2 7 2 2" xfId="10334"/>
    <cellStyle name="Normal 2 4 2 7 2 2 2" xfId="21254"/>
    <cellStyle name="Normal 2 4 2 7 2 3" xfId="21253"/>
    <cellStyle name="Normal 2 4 2 7 2 4" xfId="36419"/>
    <cellStyle name="Normal 2 4 2 7 2 5" xfId="43534"/>
    <cellStyle name="Normal 2 4 2 7 2 6" xfId="50649"/>
    <cellStyle name="Normal 2 4 2 7 2 7" xfId="57764"/>
    <cellStyle name="Normal 2 4 2 7 3" xfId="5590"/>
    <cellStyle name="Normal 2 4 2 7 3 2" xfId="12705"/>
    <cellStyle name="Normal 2 4 2 7 3 2 2" xfId="21256"/>
    <cellStyle name="Normal 2 4 2 7 3 3" xfId="21255"/>
    <cellStyle name="Normal 2 4 2 7 3 4" xfId="38790"/>
    <cellStyle name="Normal 2 4 2 7 3 5" xfId="45905"/>
    <cellStyle name="Normal 2 4 2 7 3 6" xfId="53020"/>
    <cellStyle name="Normal 2 4 2 7 3 7" xfId="60135"/>
    <cellStyle name="Normal 2 4 2 7 4" xfId="7967"/>
    <cellStyle name="Normal 2 4 2 7 4 2" xfId="21257"/>
    <cellStyle name="Normal 2 4 2 7 5" xfId="15082"/>
    <cellStyle name="Normal 2 4 2 7 5 2" xfId="21258"/>
    <cellStyle name="Normal 2 4 2 7 6" xfId="21252"/>
    <cellStyle name="Normal 2 4 2 7 7" xfId="34051"/>
    <cellStyle name="Normal 2 4 2 7 8" xfId="41167"/>
    <cellStyle name="Normal 2 4 2 7 9" xfId="48282"/>
    <cellStyle name="Normal 2 4 2 8" xfId="1641"/>
    <cellStyle name="Normal 2 4 2 8 10" xfId="56186"/>
    <cellStyle name="Normal 2 4 2 8 2" xfId="4008"/>
    <cellStyle name="Normal 2 4 2 8 2 2" xfId="11123"/>
    <cellStyle name="Normal 2 4 2 8 2 2 2" xfId="21261"/>
    <cellStyle name="Normal 2 4 2 8 2 3" xfId="21260"/>
    <cellStyle name="Normal 2 4 2 8 2 4" xfId="37208"/>
    <cellStyle name="Normal 2 4 2 8 2 5" xfId="44323"/>
    <cellStyle name="Normal 2 4 2 8 2 6" xfId="51438"/>
    <cellStyle name="Normal 2 4 2 8 2 7" xfId="58553"/>
    <cellStyle name="Normal 2 4 2 8 3" xfId="6379"/>
    <cellStyle name="Normal 2 4 2 8 3 2" xfId="13494"/>
    <cellStyle name="Normal 2 4 2 8 3 2 2" xfId="21263"/>
    <cellStyle name="Normal 2 4 2 8 3 3" xfId="21262"/>
    <cellStyle name="Normal 2 4 2 8 3 4" xfId="39579"/>
    <cellStyle name="Normal 2 4 2 8 3 5" xfId="46694"/>
    <cellStyle name="Normal 2 4 2 8 3 6" xfId="53809"/>
    <cellStyle name="Normal 2 4 2 8 3 7" xfId="60924"/>
    <cellStyle name="Normal 2 4 2 8 4" xfId="8756"/>
    <cellStyle name="Normal 2 4 2 8 4 2" xfId="21264"/>
    <cellStyle name="Normal 2 4 2 8 5" xfId="15871"/>
    <cellStyle name="Normal 2 4 2 8 5 2" xfId="21265"/>
    <cellStyle name="Normal 2 4 2 8 6" xfId="21259"/>
    <cellStyle name="Normal 2 4 2 8 7" xfId="34840"/>
    <cellStyle name="Normal 2 4 2 8 8" xfId="41956"/>
    <cellStyle name="Normal 2 4 2 8 9" xfId="49071"/>
    <cellStyle name="Normal 2 4 2 9" xfId="2420"/>
    <cellStyle name="Normal 2 4 2 9 2" xfId="9535"/>
    <cellStyle name="Normal 2 4 2 9 2 2" xfId="21267"/>
    <cellStyle name="Normal 2 4 2 9 3" xfId="21266"/>
    <cellStyle name="Normal 2 4 2 9 4" xfId="35620"/>
    <cellStyle name="Normal 2 4 2 9 5" xfId="42735"/>
    <cellStyle name="Normal 2 4 2 9 6" xfId="49850"/>
    <cellStyle name="Normal 2 4 2 9 7" xfId="56965"/>
    <cellStyle name="Normal 2 4 3" xfId="70"/>
    <cellStyle name="Normal 2 4 3 10" xfId="7195"/>
    <cellStyle name="Normal 2 4 3 10 2" xfId="21269"/>
    <cellStyle name="Normal 2 4 3 11" xfId="14310"/>
    <cellStyle name="Normal 2 4 3 11 2" xfId="21270"/>
    <cellStyle name="Normal 2 4 3 12" xfId="21268"/>
    <cellStyle name="Normal 2 4 3 13" xfId="33279"/>
    <cellStyle name="Normal 2 4 3 14" xfId="40395"/>
    <cellStyle name="Normal 2 4 3 15" xfId="47510"/>
    <cellStyle name="Normal 2 4 3 16" xfId="54625"/>
    <cellStyle name="Normal 2 4 3 2" xfId="162"/>
    <cellStyle name="Normal 2 4 3 2 10" xfId="14399"/>
    <cellStyle name="Normal 2 4 3 2 10 2" xfId="21272"/>
    <cellStyle name="Normal 2 4 3 2 11" xfId="21271"/>
    <cellStyle name="Normal 2 4 3 2 12" xfId="33368"/>
    <cellStyle name="Normal 2 4 3 2 13" xfId="40484"/>
    <cellStyle name="Normal 2 4 3 2 14" xfId="47599"/>
    <cellStyle name="Normal 2 4 3 2 15" xfId="54714"/>
    <cellStyle name="Normal 2 4 3 2 2" xfId="361"/>
    <cellStyle name="Normal 2 4 3 2 2 10" xfId="40679"/>
    <cellStyle name="Normal 2 4 3 2 2 11" xfId="47794"/>
    <cellStyle name="Normal 2 4 3 2 2 12" xfId="54909"/>
    <cellStyle name="Normal 2 4 3 2 2 2" xfId="1162"/>
    <cellStyle name="Normal 2 4 3 2 2 2 10" xfId="55708"/>
    <cellStyle name="Normal 2 4 3 2 2 2 2" xfId="3530"/>
    <cellStyle name="Normal 2 4 3 2 2 2 2 2" xfId="10645"/>
    <cellStyle name="Normal 2 4 3 2 2 2 2 2 2" xfId="21276"/>
    <cellStyle name="Normal 2 4 3 2 2 2 2 3" xfId="21275"/>
    <cellStyle name="Normal 2 4 3 2 2 2 2 4" xfId="36730"/>
    <cellStyle name="Normal 2 4 3 2 2 2 2 5" xfId="43845"/>
    <cellStyle name="Normal 2 4 3 2 2 2 2 6" xfId="50960"/>
    <cellStyle name="Normal 2 4 3 2 2 2 2 7" xfId="58075"/>
    <cellStyle name="Normal 2 4 3 2 2 2 3" xfId="5901"/>
    <cellStyle name="Normal 2 4 3 2 2 2 3 2" xfId="13016"/>
    <cellStyle name="Normal 2 4 3 2 2 2 3 2 2" xfId="21278"/>
    <cellStyle name="Normal 2 4 3 2 2 2 3 3" xfId="21277"/>
    <cellStyle name="Normal 2 4 3 2 2 2 3 4" xfId="39101"/>
    <cellStyle name="Normal 2 4 3 2 2 2 3 5" xfId="46216"/>
    <cellStyle name="Normal 2 4 3 2 2 2 3 6" xfId="53331"/>
    <cellStyle name="Normal 2 4 3 2 2 2 3 7" xfId="60446"/>
    <cellStyle name="Normal 2 4 3 2 2 2 4" xfId="8278"/>
    <cellStyle name="Normal 2 4 3 2 2 2 4 2" xfId="21279"/>
    <cellStyle name="Normal 2 4 3 2 2 2 5" xfId="15393"/>
    <cellStyle name="Normal 2 4 3 2 2 2 5 2" xfId="21280"/>
    <cellStyle name="Normal 2 4 3 2 2 2 6" xfId="21274"/>
    <cellStyle name="Normal 2 4 3 2 2 2 7" xfId="34362"/>
    <cellStyle name="Normal 2 4 3 2 2 2 8" xfId="41478"/>
    <cellStyle name="Normal 2 4 3 2 2 2 9" xfId="48593"/>
    <cellStyle name="Normal 2 4 3 2 2 3" xfId="1952"/>
    <cellStyle name="Normal 2 4 3 2 2 3 10" xfId="56497"/>
    <cellStyle name="Normal 2 4 3 2 2 3 2" xfId="4319"/>
    <cellStyle name="Normal 2 4 3 2 2 3 2 2" xfId="11434"/>
    <cellStyle name="Normal 2 4 3 2 2 3 2 2 2" xfId="21283"/>
    <cellStyle name="Normal 2 4 3 2 2 3 2 3" xfId="21282"/>
    <cellStyle name="Normal 2 4 3 2 2 3 2 4" xfId="37519"/>
    <cellStyle name="Normal 2 4 3 2 2 3 2 5" xfId="44634"/>
    <cellStyle name="Normal 2 4 3 2 2 3 2 6" xfId="51749"/>
    <cellStyle name="Normal 2 4 3 2 2 3 2 7" xfId="58864"/>
    <cellStyle name="Normal 2 4 3 2 2 3 3" xfId="6690"/>
    <cellStyle name="Normal 2 4 3 2 2 3 3 2" xfId="13805"/>
    <cellStyle name="Normal 2 4 3 2 2 3 3 2 2" xfId="21285"/>
    <cellStyle name="Normal 2 4 3 2 2 3 3 3" xfId="21284"/>
    <cellStyle name="Normal 2 4 3 2 2 3 3 4" xfId="39890"/>
    <cellStyle name="Normal 2 4 3 2 2 3 3 5" xfId="47005"/>
    <cellStyle name="Normal 2 4 3 2 2 3 3 6" xfId="54120"/>
    <cellStyle name="Normal 2 4 3 2 2 3 3 7" xfId="61235"/>
    <cellStyle name="Normal 2 4 3 2 2 3 4" xfId="9067"/>
    <cellStyle name="Normal 2 4 3 2 2 3 4 2" xfId="21286"/>
    <cellStyle name="Normal 2 4 3 2 2 3 5" xfId="16182"/>
    <cellStyle name="Normal 2 4 3 2 2 3 5 2" xfId="21287"/>
    <cellStyle name="Normal 2 4 3 2 2 3 6" xfId="21281"/>
    <cellStyle name="Normal 2 4 3 2 2 3 7" xfId="35151"/>
    <cellStyle name="Normal 2 4 3 2 2 3 8" xfId="42267"/>
    <cellStyle name="Normal 2 4 3 2 2 3 9" xfId="49382"/>
    <cellStyle name="Normal 2 4 3 2 2 4" xfId="2731"/>
    <cellStyle name="Normal 2 4 3 2 2 4 2" xfId="9846"/>
    <cellStyle name="Normal 2 4 3 2 2 4 2 2" xfId="21289"/>
    <cellStyle name="Normal 2 4 3 2 2 4 3" xfId="21288"/>
    <cellStyle name="Normal 2 4 3 2 2 4 4" xfId="35931"/>
    <cellStyle name="Normal 2 4 3 2 2 4 5" xfId="43046"/>
    <cellStyle name="Normal 2 4 3 2 2 4 6" xfId="50161"/>
    <cellStyle name="Normal 2 4 3 2 2 4 7" xfId="57276"/>
    <cellStyle name="Normal 2 4 3 2 2 5" xfId="5102"/>
    <cellStyle name="Normal 2 4 3 2 2 5 2" xfId="12217"/>
    <cellStyle name="Normal 2 4 3 2 2 5 2 2" xfId="21291"/>
    <cellStyle name="Normal 2 4 3 2 2 5 3" xfId="21290"/>
    <cellStyle name="Normal 2 4 3 2 2 5 4" xfId="38302"/>
    <cellStyle name="Normal 2 4 3 2 2 5 5" xfId="45417"/>
    <cellStyle name="Normal 2 4 3 2 2 5 6" xfId="52532"/>
    <cellStyle name="Normal 2 4 3 2 2 5 7" xfId="59647"/>
    <cellStyle name="Normal 2 4 3 2 2 6" xfId="7479"/>
    <cellStyle name="Normal 2 4 3 2 2 6 2" xfId="21292"/>
    <cellStyle name="Normal 2 4 3 2 2 7" xfId="14594"/>
    <cellStyle name="Normal 2 4 3 2 2 7 2" xfId="21293"/>
    <cellStyle name="Normal 2 4 3 2 2 8" xfId="21273"/>
    <cellStyle name="Normal 2 4 3 2 2 9" xfId="33563"/>
    <cellStyle name="Normal 2 4 3 2 3" xfId="556"/>
    <cellStyle name="Normal 2 4 3 2 3 10" xfId="40874"/>
    <cellStyle name="Normal 2 4 3 2 3 11" xfId="47989"/>
    <cellStyle name="Normal 2 4 3 2 3 12" xfId="55104"/>
    <cellStyle name="Normal 2 4 3 2 3 2" xfId="1357"/>
    <cellStyle name="Normal 2 4 3 2 3 2 10" xfId="55903"/>
    <cellStyle name="Normal 2 4 3 2 3 2 2" xfId="3725"/>
    <cellStyle name="Normal 2 4 3 2 3 2 2 2" xfId="10840"/>
    <cellStyle name="Normal 2 4 3 2 3 2 2 2 2" xfId="21297"/>
    <cellStyle name="Normal 2 4 3 2 3 2 2 3" xfId="21296"/>
    <cellStyle name="Normal 2 4 3 2 3 2 2 4" xfId="36925"/>
    <cellStyle name="Normal 2 4 3 2 3 2 2 5" xfId="44040"/>
    <cellStyle name="Normal 2 4 3 2 3 2 2 6" xfId="51155"/>
    <cellStyle name="Normal 2 4 3 2 3 2 2 7" xfId="58270"/>
    <cellStyle name="Normal 2 4 3 2 3 2 3" xfId="6096"/>
    <cellStyle name="Normal 2 4 3 2 3 2 3 2" xfId="13211"/>
    <cellStyle name="Normal 2 4 3 2 3 2 3 2 2" xfId="21299"/>
    <cellStyle name="Normal 2 4 3 2 3 2 3 3" xfId="21298"/>
    <cellStyle name="Normal 2 4 3 2 3 2 3 4" xfId="39296"/>
    <cellStyle name="Normal 2 4 3 2 3 2 3 5" xfId="46411"/>
    <cellStyle name="Normal 2 4 3 2 3 2 3 6" xfId="53526"/>
    <cellStyle name="Normal 2 4 3 2 3 2 3 7" xfId="60641"/>
    <cellStyle name="Normal 2 4 3 2 3 2 4" xfId="8473"/>
    <cellStyle name="Normal 2 4 3 2 3 2 4 2" xfId="21300"/>
    <cellStyle name="Normal 2 4 3 2 3 2 5" xfId="15588"/>
    <cellStyle name="Normal 2 4 3 2 3 2 5 2" xfId="21301"/>
    <cellStyle name="Normal 2 4 3 2 3 2 6" xfId="21295"/>
    <cellStyle name="Normal 2 4 3 2 3 2 7" xfId="34557"/>
    <cellStyle name="Normal 2 4 3 2 3 2 8" xfId="41673"/>
    <cellStyle name="Normal 2 4 3 2 3 2 9" xfId="48788"/>
    <cellStyle name="Normal 2 4 3 2 3 3" xfId="2147"/>
    <cellStyle name="Normal 2 4 3 2 3 3 10" xfId="56692"/>
    <cellStyle name="Normal 2 4 3 2 3 3 2" xfId="4514"/>
    <cellStyle name="Normal 2 4 3 2 3 3 2 2" xfId="11629"/>
    <cellStyle name="Normal 2 4 3 2 3 3 2 2 2" xfId="21304"/>
    <cellStyle name="Normal 2 4 3 2 3 3 2 3" xfId="21303"/>
    <cellStyle name="Normal 2 4 3 2 3 3 2 4" xfId="37714"/>
    <cellStyle name="Normal 2 4 3 2 3 3 2 5" xfId="44829"/>
    <cellStyle name="Normal 2 4 3 2 3 3 2 6" xfId="51944"/>
    <cellStyle name="Normal 2 4 3 2 3 3 2 7" xfId="59059"/>
    <cellStyle name="Normal 2 4 3 2 3 3 3" xfId="6885"/>
    <cellStyle name="Normal 2 4 3 2 3 3 3 2" xfId="14000"/>
    <cellStyle name="Normal 2 4 3 2 3 3 3 2 2" xfId="21306"/>
    <cellStyle name="Normal 2 4 3 2 3 3 3 3" xfId="21305"/>
    <cellStyle name="Normal 2 4 3 2 3 3 3 4" xfId="40085"/>
    <cellStyle name="Normal 2 4 3 2 3 3 3 5" xfId="47200"/>
    <cellStyle name="Normal 2 4 3 2 3 3 3 6" xfId="54315"/>
    <cellStyle name="Normal 2 4 3 2 3 3 3 7" xfId="61430"/>
    <cellStyle name="Normal 2 4 3 2 3 3 4" xfId="9262"/>
    <cellStyle name="Normal 2 4 3 2 3 3 4 2" xfId="21307"/>
    <cellStyle name="Normal 2 4 3 2 3 3 5" xfId="16377"/>
    <cellStyle name="Normal 2 4 3 2 3 3 5 2" xfId="21308"/>
    <cellStyle name="Normal 2 4 3 2 3 3 6" xfId="21302"/>
    <cellStyle name="Normal 2 4 3 2 3 3 7" xfId="35346"/>
    <cellStyle name="Normal 2 4 3 2 3 3 8" xfId="42462"/>
    <cellStyle name="Normal 2 4 3 2 3 3 9" xfId="49577"/>
    <cellStyle name="Normal 2 4 3 2 3 4" xfId="2926"/>
    <cellStyle name="Normal 2 4 3 2 3 4 2" xfId="10041"/>
    <cellStyle name="Normal 2 4 3 2 3 4 2 2" xfId="21310"/>
    <cellStyle name="Normal 2 4 3 2 3 4 3" xfId="21309"/>
    <cellStyle name="Normal 2 4 3 2 3 4 4" xfId="36126"/>
    <cellStyle name="Normal 2 4 3 2 3 4 5" xfId="43241"/>
    <cellStyle name="Normal 2 4 3 2 3 4 6" xfId="50356"/>
    <cellStyle name="Normal 2 4 3 2 3 4 7" xfId="57471"/>
    <cellStyle name="Normal 2 4 3 2 3 5" xfId="5297"/>
    <cellStyle name="Normal 2 4 3 2 3 5 2" xfId="12412"/>
    <cellStyle name="Normal 2 4 3 2 3 5 2 2" xfId="21312"/>
    <cellStyle name="Normal 2 4 3 2 3 5 3" xfId="21311"/>
    <cellStyle name="Normal 2 4 3 2 3 5 4" xfId="38497"/>
    <cellStyle name="Normal 2 4 3 2 3 5 5" xfId="45612"/>
    <cellStyle name="Normal 2 4 3 2 3 5 6" xfId="52727"/>
    <cellStyle name="Normal 2 4 3 2 3 5 7" xfId="59842"/>
    <cellStyle name="Normal 2 4 3 2 3 6" xfId="7674"/>
    <cellStyle name="Normal 2 4 3 2 3 6 2" xfId="21313"/>
    <cellStyle name="Normal 2 4 3 2 3 7" xfId="14789"/>
    <cellStyle name="Normal 2 4 3 2 3 7 2" xfId="21314"/>
    <cellStyle name="Normal 2 4 3 2 3 8" xfId="21294"/>
    <cellStyle name="Normal 2 4 3 2 3 9" xfId="33758"/>
    <cellStyle name="Normal 2 4 3 2 4" xfId="655"/>
    <cellStyle name="Normal 2 4 3 2 4 10" xfId="40973"/>
    <cellStyle name="Normal 2 4 3 2 4 11" xfId="48088"/>
    <cellStyle name="Normal 2 4 3 2 4 12" xfId="55203"/>
    <cellStyle name="Normal 2 4 3 2 4 2" xfId="1456"/>
    <cellStyle name="Normal 2 4 3 2 4 2 10" xfId="56002"/>
    <cellStyle name="Normal 2 4 3 2 4 2 2" xfId="3824"/>
    <cellStyle name="Normal 2 4 3 2 4 2 2 2" xfId="10939"/>
    <cellStyle name="Normal 2 4 3 2 4 2 2 2 2" xfId="21318"/>
    <cellStyle name="Normal 2 4 3 2 4 2 2 3" xfId="21317"/>
    <cellStyle name="Normal 2 4 3 2 4 2 2 4" xfId="37024"/>
    <cellStyle name="Normal 2 4 3 2 4 2 2 5" xfId="44139"/>
    <cellStyle name="Normal 2 4 3 2 4 2 2 6" xfId="51254"/>
    <cellStyle name="Normal 2 4 3 2 4 2 2 7" xfId="58369"/>
    <cellStyle name="Normal 2 4 3 2 4 2 3" xfId="6195"/>
    <cellStyle name="Normal 2 4 3 2 4 2 3 2" xfId="13310"/>
    <cellStyle name="Normal 2 4 3 2 4 2 3 2 2" xfId="21320"/>
    <cellStyle name="Normal 2 4 3 2 4 2 3 3" xfId="21319"/>
    <cellStyle name="Normal 2 4 3 2 4 2 3 4" xfId="39395"/>
    <cellStyle name="Normal 2 4 3 2 4 2 3 5" xfId="46510"/>
    <cellStyle name="Normal 2 4 3 2 4 2 3 6" xfId="53625"/>
    <cellStyle name="Normal 2 4 3 2 4 2 3 7" xfId="60740"/>
    <cellStyle name="Normal 2 4 3 2 4 2 4" xfId="8572"/>
    <cellStyle name="Normal 2 4 3 2 4 2 4 2" xfId="21321"/>
    <cellStyle name="Normal 2 4 3 2 4 2 5" xfId="15687"/>
    <cellStyle name="Normal 2 4 3 2 4 2 5 2" xfId="21322"/>
    <cellStyle name="Normal 2 4 3 2 4 2 6" xfId="21316"/>
    <cellStyle name="Normal 2 4 3 2 4 2 7" xfId="34656"/>
    <cellStyle name="Normal 2 4 3 2 4 2 8" xfId="41772"/>
    <cellStyle name="Normal 2 4 3 2 4 2 9" xfId="48887"/>
    <cellStyle name="Normal 2 4 3 2 4 3" xfId="2246"/>
    <cellStyle name="Normal 2 4 3 2 4 3 10" xfId="56791"/>
    <cellStyle name="Normal 2 4 3 2 4 3 2" xfId="4613"/>
    <cellStyle name="Normal 2 4 3 2 4 3 2 2" xfId="11728"/>
    <cellStyle name="Normal 2 4 3 2 4 3 2 2 2" xfId="21325"/>
    <cellStyle name="Normal 2 4 3 2 4 3 2 3" xfId="21324"/>
    <cellStyle name="Normal 2 4 3 2 4 3 2 4" xfId="37813"/>
    <cellStyle name="Normal 2 4 3 2 4 3 2 5" xfId="44928"/>
    <cellStyle name="Normal 2 4 3 2 4 3 2 6" xfId="52043"/>
    <cellStyle name="Normal 2 4 3 2 4 3 2 7" xfId="59158"/>
    <cellStyle name="Normal 2 4 3 2 4 3 3" xfId="6984"/>
    <cellStyle name="Normal 2 4 3 2 4 3 3 2" xfId="14099"/>
    <cellStyle name="Normal 2 4 3 2 4 3 3 2 2" xfId="21327"/>
    <cellStyle name="Normal 2 4 3 2 4 3 3 3" xfId="21326"/>
    <cellStyle name="Normal 2 4 3 2 4 3 3 4" xfId="40184"/>
    <cellStyle name="Normal 2 4 3 2 4 3 3 5" xfId="47299"/>
    <cellStyle name="Normal 2 4 3 2 4 3 3 6" xfId="54414"/>
    <cellStyle name="Normal 2 4 3 2 4 3 3 7" xfId="61529"/>
    <cellStyle name="Normal 2 4 3 2 4 3 4" xfId="9361"/>
    <cellStyle name="Normal 2 4 3 2 4 3 4 2" xfId="21328"/>
    <cellStyle name="Normal 2 4 3 2 4 3 5" xfId="16476"/>
    <cellStyle name="Normal 2 4 3 2 4 3 5 2" xfId="21329"/>
    <cellStyle name="Normal 2 4 3 2 4 3 6" xfId="21323"/>
    <cellStyle name="Normal 2 4 3 2 4 3 7" xfId="35445"/>
    <cellStyle name="Normal 2 4 3 2 4 3 8" xfId="42561"/>
    <cellStyle name="Normal 2 4 3 2 4 3 9" xfId="49676"/>
    <cellStyle name="Normal 2 4 3 2 4 4" xfId="3025"/>
    <cellStyle name="Normal 2 4 3 2 4 4 2" xfId="10140"/>
    <cellStyle name="Normal 2 4 3 2 4 4 2 2" xfId="21331"/>
    <cellStyle name="Normal 2 4 3 2 4 4 3" xfId="21330"/>
    <cellStyle name="Normal 2 4 3 2 4 4 4" xfId="36225"/>
    <cellStyle name="Normal 2 4 3 2 4 4 5" xfId="43340"/>
    <cellStyle name="Normal 2 4 3 2 4 4 6" xfId="50455"/>
    <cellStyle name="Normal 2 4 3 2 4 4 7" xfId="57570"/>
    <cellStyle name="Normal 2 4 3 2 4 5" xfId="5396"/>
    <cellStyle name="Normal 2 4 3 2 4 5 2" xfId="12511"/>
    <cellStyle name="Normal 2 4 3 2 4 5 2 2" xfId="21333"/>
    <cellStyle name="Normal 2 4 3 2 4 5 3" xfId="21332"/>
    <cellStyle name="Normal 2 4 3 2 4 5 4" xfId="38596"/>
    <cellStyle name="Normal 2 4 3 2 4 5 5" xfId="45711"/>
    <cellStyle name="Normal 2 4 3 2 4 5 6" xfId="52826"/>
    <cellStyle name="Normal 2 4 3 2 4 5 7" xfId="59941"/>
    <cellStyle name="Normal 2 4 3 2 4 6" xfId="7773"/>
    <cellStyle name="Normal 2 4 3 2 4 6 2" xfId="21334"/>
    <cellStyle name="Normal 2 4 3 2 4 7" xfId="14888"/>
    <cellStyle name="Normal 2 4 3 2 4 7 2" xfId="21335"/>
    <cellStyle name="Normal 2 4 3 2 4 8" xfId="21315"/>
    <cellStyle name="Normal 2 4 3 2 4 9" xfId="33857"/>
    <cellStyle name="Normal 2 4 3 2 5" xfId="967"/>
    <cellStyle name="Normal 2 4 3 2 5 10" xfId="55513"/>
    <cellStyle name="Normal 2 4 3 2 5 2" xfId="3335"/>
    <cellStyle name="Normal 2 4 3 2 5 2 2" xfId="10450"/>
    <cellStyle name="Normal 2 4 3 2 5 2 2 2" xfId="21338"/>
    <cellStyle name="Normal 2 4 3 2 5 2 3" xfId="21337"/>
    <cellStyle name="Normal 2 4 3 2 5 2 4" xfId="36535"/>
    <cellStyle name="Normal 2 4 3 2 5 2 5" xfId="43650"/>
    <cellStyle name="Normal 2 4 3 2 5 2 6" xfId="50765"/>
    <cellStyle name="Normal 2 4 3 2 5 2 7" xfId="57880"/>
    <cellStyle name="Normal 2 4 3 2 5 3" xfId="5706"/>
    <cellStyle name="Normal 2 4 3 2 5 3 2" xfId="12821"/>
    <cellStyle name="Normal 2 4 3 2 5 3 2 2" xfId="21340"/>
    <cellStyle name="Normal 2 4 3 2 5 3 3" xfId="21339"/>
    <cellStyle name="Normal 2 4 3 2 5 3 4" xfId="38906"/>
    <cellStyle name="Normal 2 4 3 2 5 3 5" xfId="46021"/>
    <cellStyle name="Normal 2 4 3 2 5 3 6" xfId="53136"/>
    <cellStyle name="Normal 2 4 3 2 5 3 7" xfId="60251"/>
    <cellStyle name="Normal 2 4 3 2 5 4" xfId="8083"/>
    <cellStyle name="Normal 2 4 3 2 5 4 2" xfId="21341"/>
    <cellStyle name="Normal 2 4 3 2 5 5" xfId="15198"/>
    <cellStyle name="Normal 2 4 3 2 5 5 2" xfId="21342"/>
    <cellStyle name="Normal 2 4 3 2 5 6" xfId="21336"/>
    <cellStyle name="Normal 2 4 3 2 5 7" xfId="34167"/>
    <cellStyle name="Normal 2 4 3 2 5 8" xfId="41283"/>
    <cellStyle name="Normal 2 4 3 2 5 9" xfId="48398"/>
    <cellStyle name="Normal 2 4 3 2 6" xfId="1757"/>
    <cellStyle name="Normal 2 4 3 2 6 10" xfId="56302"/>
    <cellStyle name="Normal 2 4 3 2 6 2" xfId="4124"/>
    <cellStyle name="Normal 2 4 3 2 6 2 2" xfId="11239"/>
    <cellStyle name="Normal 2 4 3 2 6 2 2 2" xfId="21345"/>
    <cellStyle name="Normal 2 4 3 2 6 2 3" xfId="21344"/>
    <cellStyle name="Normal 2 4 3 2 6 2 4" xfId="37324"/>
    <cellStyle name="Normal 2 4 3 2 6 2 5" xfId="44439"/>
    <cellStyle name="Normal 2 4 3 2 6 2 6" xfId="51554"/>
    <cellStyle name="Normal 2 4 3 2 6 2 7" xfId="58669"/>
    <cellStyle name="Normal 2 4 3 2 6 3" xfId="6495"/>
    <cellStyle name="Normal 2 4 3 2 6 3 2" xfId="13610"/>
    <cellStyle name="Normal 2 4 3 2 6 3 2 2" xfId="21347"/>
    <cellStyle name="Normal 2 4 3 2 6 3 3" xfId="21346"/>
    <cellStyle name="Normal 2 4 3 2 6 3 4" xfId="39695"/>
    <cellStyle name="Normal 2 4 3 2 6 3 5" xfId="46810"/>
    <cellStyle name="Normal 2 4 3 2 6 3 6" xfId="53925"/>
    <cellStyle name="Normal 2 4 3 2 6 3 7" xfId="61040"/>
    <cellStyle name="Normal 2 4 3 2 6 4" xfId="8872"/>
    <cellStyle name="Normal 2 4 3 2 6 4 2" xfId="21348"/>
    <cellStyle name="Normal 2 4 3 2 6 5" xfId="15987"/>
    <cellStyle name="Normal 2 4 3 2 6 5 2" xfId="21349"/>
    <cellStyle name="Normal 2 4 3 2 6 6" xfId="21343"/>
    <cellStyle name="Normal 2 4 3 2 6 7" xfId="34956"/>
    <cellStyle name="Normal 2 4 3 2 6 8" xfId="42072"/>
    <cellStyle name="Normal 2 4 3 2 6 9" xfId="49187"/>
    <cellStyle name="Normal 2 4 3 2 7" xfId="2536"/>
    <cellStyle name="Normal 2 4 3 2 7 2" xfId="9651"/>
    <cellStyle name="Normal 2 4 3 2 7 2 2" xfId="21351"/>
    <cellStyle name="Normal 2 4 3 2 7 3" xfId="21350"/>
    <cellStyle name="Normal 2 4 3 2 7 4" xfId="35736"/>
    <cellStyle name="Normal 2 4 3 2 7 5" xfId="42851"/>
    <cellStyle name="Normal 2 4 3 2 7 6" xfId="49966"/>
    <cellStyle name="Normal 2 4 3 2 7 7" xfId="57081"/>
    <cellStyle name="Normal 2 4 3 2 8" xfId="4907"/>
    <cellStyle name="Normal 2 4 3 2 8 2" xfId="12022"/>
    <cellStyle name="Normal 2 4 3 2 8 2 2" xfId="21353"/>
    <cellStyle name="Normal 2 4 3 2 8 3" xfId="21352"/>
    <cellStyle name="Normal 2 4 3 2 8 4" xfId="38107"/>
    <cellStyle name="Normal 2 4 3 2 8 5" xfId="45222"/>
    <cellStyle name="Normal 2 4 3 2 8 6" xfId="52337"/>
    <cellStyle name="Normal 2 4 3 2 8 7" xfId="59452"/>
    <cellStyle name="Normal 2 4 3 2 9" xfId="7284"/>
    <cellStyle name="Normal 2 4 3 2 9 2" xfId="21354"/>
    <cellStyle name="Normal 2 4 3 3" xfId="272"/>
    <cellStyle name="Normal 2 4 3 3 10" xfId="40590"/>
    <cellStyle name="Normal 2 4 3 3 11" xfId="47705"/>
    <cellStyle name="Normal 2 4 3 3 12" xfId="54820"/>
    <cellStyle name="Normal 2 4 3 3 2" xfId="1073"/>
    <cellStyle name="Normal 2 4 3 3 2 10" xfId="55619"/>
    <cellStyle name="Normal 2 4 3 3 2 2" xfId="3441"/>
    <cellStyle name="Normal 2 4 3 3 2 2 2" xfId="10556"/>
    <cellStyle name="Normal 2 4 3 3 2 2 2 2" xfId="21358"/>
    <cellStyle name="Normal 2 4 3 3 2 2 3" xfId="21357"/>
    <cellStyle name="Normal 2 4 3 3 2 2 4" xfId="36641"/>
    <cellStyle name="Normal 2 4 3 3 2 2 5" xfId="43756"/>
    <cellStyle name="Normal 2 4 3 3 2 2 6" xfId="50871"/>
    <cellStyle name="Normal 2 4 3 3 2 2 7" xfId="57986"/>
    <cellStyle name="Normal 2 4 3 3 2 3" xfId="5812"/>
    <cellStyle name="Normal 2 4 3 3 2 3 2" xfId="12927"/>
    <cellStyle name="Normal 2 4 3 3 2 3 2 2" xfId="21360"/>
    <cellStyle name="Normal 2 4 3 3 2 3 3" xfId="21359"/>
    <cellStyle name="Normal 2 4 3 3 2 3 4" xfId="39012"/>
    <cellStyle name="Normal 2 4 3 3 2 3 5" xfId="46127"/>
    <cellStyle name="Normal 2 4 3 3 2 3 6" xfId="53242"/>
    <cellStyle name="Normal 2 4 3 3 2 3 7" xfId="60357"/>
    <cellStyle name="Normal 2 4 3 3 2 4" xfId="8189"/>
    <cellStyle name="Normal 2 4 3 3 2 4 2" xfId="21361"/>
    <cellStyle name="Normal 2 4 3 3 2 5" xfId="15304"/>
    <cellStyle name="Normal 2 4 3 3 2 5 2" xfId="21362"/>
    <cellStyle name="Normal 2 4 3 3 2 6" xfId="21356"/>
    <cellStyle name="Normal 2 4 3 3 2 7" xfId="34273"/>
    <cellStyle name="Normal 2 4 3 3 2 8" xfId="41389"/>
    <cellStyle name="Normal 2 4 3 3 2 9" xfId="48504"/>
    <cellStyle name="Normal 2 4 3 3 3" xfId="1863"/>
    <cellStyle name="Normal 2 4 3 3 3 10" xfId="56408"/>
    <cellStyle name="Normal 2 4 3 3 3 2" xfId="4230"/>
    <cellStyle name="Normal 2 4 3 3 3 2 2" xfId="11345"/>
    <cellStyle name="Normal 2 4 3 3 3 2 2 2" xfId="21365"/>
    <cellStyle name="Normal 2 4 3 3 3 2 3" xfId="21364"/>
    <cellStyle name="Normal 2 4 3 3 3 2 4" xfId="37430"/>
    <cellStyle name="Normal 2 4 3 3 3 2 5" xfId="44545"/>
    <cellStyle name="Normal 2 4 3 3 3 2 6" xfId="51660"/>
    <cellStyle name="Normal 2 4 3 3 3 2 7" xfId="58775"/>
    <cellStyle name="Normal 2 4 3 3 3 3" xfId="6601"/>
    <cellStyle name="Normal 2 4 3 3 3 3 2" xfId="13716"/>
    <cellStyle name="Normal 2 4 3 3 3 3 2 2" xfId="21367"/>
    <cellStyle name="Normal 2 4 3 3 3 3 3" xfId="21366"/>
    <cellStyle name="Normal 2 4 3 3 3 3 4" xfId="39801"/>
    <cellStyle name="Normal 2 4 3 3 3 3 5" xfId="46916"/>
    <cellStyle name="Normal 2 4 3 3 3 3 6" xfId="54031"/>
    <cellStyle name="Normal 2 4 3 3 3 3 7" xfId="61146"/>
    <cellStyle name="Normal 2 4 3 3 3 4" xfId="8978"/>
    <cellStyle name="Normal 2 4 3 3 3 4 2" xfId="21368"/>
    <cellStyle name="Normal 2 4 3 3 3 5" xfId="16093"/>
    <cellStyle name="Normal 2 4 3 3 3 5 2" xfId="21369"/>
    <cellStyle name="Normal 2 4 3 3 3 6" xfId="21363"/>
    <cellStyle name="Normal 2 4 3 3 3 7" xfId="35062"/>
    <cellStyle name="Normal 2 4 3 3 3 8" xfId="42178"/>
    <cellStyle name="Normal 2 4 3 3 3 9" xfId="49293"/>
    <cellStyle name="Normal 2 4 3 3 4" xfId="2642"/>
    <cellStyle name="Normal 2 4 3 3 4 2" xfId="9757"/>
    <cellStyle name="Normal 2 4 3 3 4 2 2" xfId="21371"/>
    <cellStyle name="Normal 2 4 3 3 4 3" xfId="21370"/>
    <cellStyle name="Normal 2 4 3 3 4 4" xfId="35842"/>
    <cellStyle name="Normal 2 4 3 3 4 5" xfId="42957"/>
    <cellStyle name="Normal 2 4 3 3 4 6" xfId="50072"/>
    <cellStyle name="Normal 2 4 3 3 4 7" xfId="57187"/>
    <cellStyle name="Normal 2 4 3 3 5" xfId="5013"/>
    <cellStyle name="Normal 2 4 3 3 5 2" xfId="12128"/>
    <cellStyle name="Normal 2 4 3 3 5 2 2" xfId="21373"/>
    <cellStyle name="Normal 2 4 3 3 5 3" xfId="21372"/>
    <cellStyle name="Normal 2 4 3 3 5 4" xfId="38213"/>
    <cellStyle name="Normal 2 4 3 3 5 5" xfId="45328"/>
    <cellStyle name="Normal 2 4 3 3 5 6" xfId="52443"/>
    <cellStyle name="Normal 2 4 3 3 5 7" xfId="59558"/>
    <cellStyle name="Normal 2 4 3 3 6" xfId="7390"/>
    <cellStyle name="Normal 2 4 3 3 6 2" xfId="21374"/>
    <cellStyle name="Normal 2 4 3 3 7" xfId="14505"/>
    <cellStyle name="Normal 2 4 3 3 7 2" xfId="21375"/>
    <cellStyle name="Normal 2 4 3 3 8" xfId="21355"/>
    <cellStyle name="Normal 2 4 3 3 9" xfId="33474"/>
    <cellStyle name="Normal 2 4 3 4" xfId="467"/>
    <cellStyle name="Normal 2 4 3 4 10" xfId="40785"/>
    <cellStyle name="Normal 2 4 3 4 11" xfId="47900"/>
    <cellStyle name="Normal 2 4 3 4 12" xfId="55015"/>
    <cellStyle name="Normal 2 4 3 4 2" xfId="1268"/>
    <cellStyle name="Normal 2 4 3 4 2 10" xfId="55814"/>
    <cellStyle name="Normal 2 4 3 4 2 2" xfId="3636"/>
    <cellStyle name="Normal 2 4 3 4 2 2 2" xfId="10751"/>
    <cellStyle name="Normal 2 4 3 4 2 2 2 2" xfId="21379"/>
    <cellStyle name="Normal 2 4 3 4 2 2 3" xfId="21378"/>
    <cellStyle name="Normal 2 4 3 4 2 2 4" xfId="36836"/>
    <cellStyle name="Normal 2 4 3 4 2 2 5" xfId="43951"/>
    <cellStyle name="Normal 2 4 3 4 2 2 6" xfId="51066"/>
    <cellStyle name="Normal 2 4 3 4 2 2 7" xfId="58181"/>
    <cellStyle name="Normal 2 4 3 4 2 3" xfId="6007"/>
    <cellStyle name="Normal 2 4 3 4 2 3 2" xfId="13122"/>
    <cellStyle name="Normal 2 4 3 4 2 3 2 2" xfId="21381"/>
    <cellStyle name="Normal 2 4 3 4 2 3 3" xfId="21380"/>
    <cellStyle name="Normal 2 4 3 4 2 3 4" xfId="39207"/>
    <cellStyle name="Normal 2 4 3 4 2 3 5" xfId="46322"/>
    <cellStyle name="Normal 2 4 3 4 2 3 6" xfId="53437"/>
    <cellStyle name="Normal 2 4 3 4 2 3 7" xfId="60552"/>
    <cellStyle name="Normal 2 4 3 4 2 4" xfId="8384"/>
    <cellStyle name="Normal 2 4 3 4 2 4 2" xfId="21382"/>
    <cellStyle name="Normal 2 4 3 4 2 5" xfId="15499"/>
    <cellStyle name="Normal 2 4 3 4 2 5 2" xfId="21383"/>
    <cellStyle name="Normal 2 4 3 4 2 6" xfId="21377"/>
    <cellStyle name="Normal 2 4 3 4 2 7" xfId="34468"/>
    <cellStyle name="Normal 2 4 3 4 2 8" xfId="41584"/>
    <cellStyle name="Normal 2 4 3 4 2 9" xfId="48699"/>
    <cellStyle name="Normal 2 4 3 4 3" xfId="2058"/>
    <cellStyle name="Normal 2 4 3 4 3 10" xfId="56603"/>
    <cellStyle name="Normal 2 4 3 4 3 2" xfId="4425"/>
    <cellStyle name="Normal 2 4 3 4 3 2 2" xfId="11540"/>
    <cellStyle name="Normal 2 4 3 4 3 2 2 2" xfId="21386"/>
    <cellStyle name="Normal 2 4 3 4 3 2 3" xfId="21385"/>
    <cellStyle name="Normal 2 4 3 4 3 2 4" xfId="37625"/>
    <cellStyle name="Normal 2 4 3 4 3 2 5" xfId="44740"/>
    <cellStyle name="Normal 2 4 3 4 3 2 6" xfId="51855"/>
    <cellStyle name="Normal 2 4 3 4 3 2 7" xfId="58970"/>
    <cellStyle name="Normal 2 4 3 4 3 3" xfId="6796"/>
    <cellStyle name="Normal 2 4 3 4 3 3 2" xfId="13911"/>
    <cellStyle name="Normal 2 4 3 4 3 3 2 2" xfId="21388"/>
    <cellStyle name="Normal 2 4 3 4 3 3 3" xfId="21387"/>
    <cellStyle name="Normal 2 4 3 4 3 3 4" xfId="39996"/>
    <cellStyle name="Normal 2 4 3 4 3 3 5" xfId="47111"/>
    <cellStyle name="Normal 2 4 3 4 3 3 6" xfId="54226"/>
    <cellStyle name="Normal 2 4 3 4 3 3 7" xfId="61341"/>
    <cellStyle name="Normal 2 4 3 4 3 4" xfId="9173"/>
    <cellStyle name="Normal 2 4 3 4 3 4 2" xfId="21389"/>
    <cellStyle name="Normal 2 4 3 4 3 5" xfId="16288"/>
    <cellStyle name="Normal 2 4 3 4 3 5 2" xfId="21390"/>
    <cellStyle name="Normal 2 4 3 4 3 6" xfId="21384"/>
    <cellStyle name="Normal 2 4 3 4 3 7" xfId="35257"/>
    <cellStyle name="Normal 2 4 3 4 3 8" xfId="42373"/>
    <cellStyle name="Normal 2 4 3 4 3 9" xfId="49488"/>
    <cellStyle name="Normal 2 4 3 4 4" xfId="2837"/>
    <cellStyle name="Normal 2 4 3 4 4 2" xfId="9952"/>
    <cellStyle name="Normal 2 4 3 4 4 2 2" xfId="21392"/>
    <cellStyle name="Normal 2 4 3 4 4 3" xfId="21391"/>
    <cellStyle name="Normal 2 4 3 4 4 4" xfId="36037"/>
    <cellStyle name="Normal 2 4 3 4 4 5" xfId="43152"/>
    <cellStyle name="Normal 2 4 3 4 4 6" xfId="50267"/>
    <cellStyle name="Normal 2 4 3 4 4 7" xfId="57382"/>
    <cellStyle name="Normal 2 4 3 4 5" xfId="5208"/>
    <cellStyle name="Normal 2 4 3 4 5 2" xfId="12323"/>
    <cellStyle name="Normal 2 4 3 4 5 2 2" xfId="21394"/>
    <cellStyle name="Normal 2 4 3 4 5 3" xfId="21393"/>
    <cellStyle name="Normal 2 4 3 4 5 4" xfId="38408"/>
    <cellStyle name="Normal 2 4 3 4 5 5" xfId="45523"/>
    <cellStyle name="Normal 2 4 3 4 5 6" xfId="52638"/>
    <cellStyle name="Normal 2 4 3 4 5 7" xfId="59753"/>
    <cellStyle name="Normal 2 4 3 4 6" xfId="7585"/>
    <cellStyle name="Normal 2 4 3 4 6 2" xfId="21395"/>
    <cellStyle name="Normal 2 4 3 4 7" xfId="14700"/>
    <cellStyle name="Normal 2 4 3 4 7 2" xfId="21396"/>
    <cellStyle name="Normal 2 4 3 4 8" xfId="21376"/>
    <cellStyle name="Normal 2 4 3 4 9" xfId="33669"/>
    <cellStyle name="Normal 2 4 3 5" xfId="654"/>
    <cellStyle name="Normal 2 4 3 5 10" xfId="40972"/>
    <cellStyle name="Normal 2 4 3 5 11" xfId="48087"/>
    <cellStyle name="Normal 2 4 3 5 12" xfId="55202"/>
    <cellStyle name="Normal 2 4 3 5 2" xfId="1455"/>
    <cellStyle name="Normal 2 4 3 5 2 10" xfId="56001"/>
    <cellStyle name="Normal 2 4 3 5 2 2" xfId="3823"/>
    <cellStyle name="Normal 2 4 3 5 2 2 2" xfId="10938"/>
    <cellStyle name="Normal 2 4 3 5 2 2 2 2" xfId="21400"/>
    <cellStyle name="Normal 2 4 3 5 2 2 3" xfId="21399"/>
    <cellStyle name="Normal 2 4 3 5 2 2 4" xfId="37023"/>
    <cellStyle name="Normal 2 4 3 5 2 2 5" xfId="44138"/>
    <cellStyle name="Normal 2 4 3 5 2 2 6" xfId="51253"/>
    <cellStyle name="Normal 2 4 3 5 2 2 7" xfId="58368"/>
    <cellStyle name="Normal 2 4 3 5 2 3" xfId="6194"/>
    <cellStyle name="Normal 2 4 3 5 2 3 2" xfId="13309"/>
    <cellStyle name="Normal 2 4 3 5 2 3 2 2" xfId="21402"/>
    <cellStyle name="Normal 2 4 3 5 2 3 3" xfId="21401"/>
    <cellStyle name="Normal 2 4 3 5 2 3 4" xfId="39394"/>
    <cellStyle name="Normal 2 4 3 5 2 3 5" xfId="46509"/>
    <cellStyle name="Normal 2 4 3 5 2 3 6" xfId="53624"/>
    <cellStyle name="Normal 2 4 3 5 2 3 7" xfId="60739"/>
    <cellStyle name="Normal 2 4 3 5 2 4" xfId="8571"/>
    <cellStyle name="Normal 2 4 3 5 2 4 2" xfId="21403"/>
    <cellStyle name="Normal 2 4 3 5 2 5" xfId="15686"/>
    <cellStyle name="Normal 2 4 3 5 2 5 2" xfId="21404"/>
    <cellStyle name="Normal 2 4 3 5 2 6" xfId="21398"/>
    <cellStyle name="Normal 2 4 3 5 2 7" xfId="34655"/>
    <cellStyle name="Normal 2 4 3 5 2 8" xfId="41771"/>
    <cellStyle name="Normal 2 4 3 5 2 9" xfId="48886"/>
    <cellStyle name="Normal 2 4 3 5 3" xfId="2245"/>
    <cellStyle name="Normal 2 4 3 5 3 10" xfId="56790"/>
    <cellStyle name="Normal 2 4 3 5 3 2" xfId="4612"/>
    <cellStyle name="Normal 2 4 3 5 3 2 2" xfId="11727"/>
    <cellStyle name="Normal 2 4 3 5 3 2 2 2" xfId="21407"/>
    <cellStyle name="Normal 2 4 3 5 3 2 3" xfId="21406"/>
    <cellStyle name="Normal 2 4 3 5 3 2 4" xfId="37812"/>
    <cellStyle name="Normal 2 4 3 5 3 2 5" xfId="44927"/>
    <cellStyle name="Normal 2 4 3 5 3 2 6" xfId="52042"/>
    <cellStyle name="Normal 2 4 3 5 3 2 7" xfId="59157"/>
    <cellStyle name="Normal 2 4 3 5 3 3" xfId="6983"/>
    <cellStyle name="Normal 2 4 3 5 3 3 2" xfId="14098"/>
    <cellStyle name="Normal 2 4 3 5 3 3 2 2" xfId="21409"/>
    <cellStyle name="Normal 2 4 3 5 3 3 3" xfId="21408"/>
    <cellStyle name="Normal 2 4 3 5 3 3 4" xfId="40183"/>
    <cellStyle name="Normal 2 4 3 5 3 3 5" xfId="47298"/>
    <cellStyle name="Normal 2 4 3 5 3 3 6" xfId="54413"/>
    <cellStyle name="Normal 2 4 3 5 3 3 7" xfId="61528"/>
    <cellStyle name="Normal 2 4 3 5 3 4" xfId="9360"/>
    <cellStyle name="Normal 2 4 3 5 3 4 2" xfId="21410"/>
    <cellStyle name="Normal 2 4 3 5 3 5" xfId="16475"/>
    <cellStyle name="Normal 2 4 3 5 3 5 2" xfId="21411"/>
    <cellStyle name="Normal 2 4 3 5 3 6" xfId="21405"/>
    <cellStyle name="Normal 2 4 3 5 3 7" xfId="35444"/>
    <cellStyle name="Normal 2 4 3 5 3 8" xfId="42560"/>
    <cellStyle name="Normal 2 4 3 5 3 9" xfId="49675"/>
    <cellStyle name="Normal 2 4 3 5 4" xfId="3024"/>
    <cellStyle name="Normal 2 4 3 5 4 2" xfId="10139"/>
    <cellStyle name="Normal 2 4 3 5 4 2 2" xfId="21413"/>
    <cellStyle name="Normal 2 4 3 5 4 3" xfId="21412"/>
    <cellStyle name="Normal 2 4 3 5 4 4" xfId="36224"/>
    <cellStyle name="Normal 2 4 3 5 4 5" xfId="43339"/>
    <cellStyle name="Normal 2 4 3 5 4 6" xfId="50454"/>
    <cellStyle name="Normal 2 4 3 5 4 7" xfId="57569"/>
    <cellStyle name="Normal 2 4 3 5 5" xfId="5395"/>
    <cellStyle name="Normal 2 4 3 5 5 2" xfId="12510"/>
    <cellStyle name="Normal 2 4 3 5 5 2 2" xfId="21415"/>
    <cellStyle name="Normal 2 4 3 5 5 3" xfId="21414"/>
    <cellStyle name="Normal 2 4 3 5 5 4" xfId="38595"/>
    <cellStyle name="Normal 2 4 3 5 5 5" xfId="45710"/>
    <cellStyle name="Normal 2 4 3 5 5 6" xfId="52825"/>
    <cellStyle name="Normal 2 4 3 5 5 7" xfId="59940"/>
    <cellStyle name="Normal 2 4 3 5 6" xfId="7772"/>
    <cellStyle name="Normal 2 4 3 5 6 2" xfId="21416"/>
    <cellStyle name="Normal 2 4 3 5 7" xfId="14887"/>
    <cellStyle name="Normal 2 4 3 5 7 2" xfId="21417"/>
    <cellStyle name="Normal 2 4 3 5 8" xfId="21397"/>
    <cellStyle name="Normal 2 4 3 5 9" xfId="33856"/>
    <cellStyle name="Normal 2 4 3 6" xfId="878"/>
    <cellStyle name="Normal 2 4 3 6 10" xfId="55424"/>
    <cellStyle name="Normal 2 4 3 6 2" xfId="3246"/>
    <cellStyle name="Normal 2 4 3 6 2 2" xfId="10361"/>
    <cellStyle name="Normal 2 4 3 6 2 2 2" xfId="21420"/>
    <cellStyle name="Normal 2 4 3 6 2 3" xfId="21419"/>
    <cellStyle name="Normal 2 4 3 6 2 4" xfId="36446"/>
    <cellStyle name="Normal 2 4 3 6 2 5" xfId="43561"/>
    <cellStyle name="Normal 2 4 3 6 2 6" xfId="50676"/>
    <cellStyle name="Normal 2 4 3 6 2 7" xfId="57791"/>
    <cellStyle name="Normal 2 4 3 6 3" xfId="5617"/>
    <cellStyle name="Normal 2 4 3 6 3 2" xfId="12732"/>
    <cellStyle name="Normal 2 4 3 6 3 2 2" xfId="21422"/>
    <cellStyle name="Normal 2 4 3 6 3 3" xfId="21421"/>
    <cellStyle name="Normal 2 4 3 6 3 4" xfId="38817"/>
    <cellStyle name="Normal 2 4 3 6 3 5" xfId="45932"/>
    <cellStyle name="Normal 2 4 3 6 3 6" xfId="53047"/>
    <cellStyle name="Normal 2 4 3 6 3 7" xfId="60162"/>
    <cellStyle name="Normal 2 4 3 6 4" xfId="7994"/>
    <cellStyle name="Normal 2 4 3 6 4 2" xfId="21423"/>
    <cellStyle name="Normal 2 4 3 6 5" xfId="15109"/>
    <cellStyle name="Normal 2 4 3 6 5 2" xfId="21424"/>
    <cellStyle name="Normal 2 4 3 6 6" xfId="21418"/>
    <cellStyle name="Normal 2 4 3 6 7" xfId="34078"/>
    <cellStyle name="Normal 2 4 3 6 8" xfId="41194"/>
    <cellStyle name="Normal 2 4 3 6 9" xfId="48309"/>
    <cellStyle name="Normal 2 4 3 7" xfId="1668"/>
    <cellStyle name="Normal 2 4 3 7 10" xfId="56213"/>
    <cellStyle name="Normal 2 4 3 7 2" xfId="4035"/>
    <cellStyle name="Normal 2 4 3 7 2 2" xfId="11150"/>
    <cellStyle name="Normal 2 4 3 7 2 2 2" xfId="21427"/>
    <cellStyle name="Normal 2 4 3 7 2 3" xfId="21426"/>
    <cellStyle name="Normal 2 4 3 7 2 4" xfId="37235"/>
    <cellStyle name="Normal 2 4 3 7 2 5" xfId="44350"/>
    <cellStyle name="Normal 2 4 3 7 2 6" xfId="51465"/>
    <cellStyle name="Normal 2 4 3 7 2 7" xfId="58580"/>
    <cellStyle name="Normal 2 4 3 7 3" xfId="6406"/>
    <cellStyle name="Normal 2 4 3 7 3 2" xfId="13521"/>
    <cellStyle name="Normal 2 4 3 7 3 2 2" xfId="21429"/>
    <cellStyle name="Normal 2 4 3 7 3 3" xfId="21428"/>
    <cellStyle name="Normal 2 4 3 7 3 4" xfId="39606"/>
    <cellStyle name="Normal 2 4 3 7 3 5" xfId="46721"/>
    <cellStyle name="Normal 2 4 3 7 3 6" xfId="53836"/>
    <cellStyle name="Normal 2 4 3 7 3 7" xfId="60951"/>
    <cellStyle name="Normal 2 4 3 7 4" xfId="8783"/>
    <cellStyle name="Normal 2 4 3 7 4 2" xfId="21430"/>
    <cellStyle name="Normal 2 4 3 7 5" xfId="15898"/>
    <cellStyle name="Normal 2 4 3 7 5 2" xfId="21431"/>
    <cellStyle name="Normal 2 4 3 7 6" xfId="21425"/>
    <cellStyle name="Normal 2 4 3 7 7" xfId="34867"/>
    <cellStyle name="Normal 2 4 3 7 8" xfId="41983"/>
    <cellStyle name="Normal 2 4 3 7 9" xfId="49098"/>
    <cellStyle name="Normal 2 4 3 8" xfId="2447"/>
    <cellStyle name="Normal 2 4 3 8 2" xfId="9562"/>
    <cellStyle name="Normal 2 4 3 8 2 2" xfId="21433"/>
    <cellStyle name="Normal 2 4 3 8 3" xfId="21432"/>
    <cellStyle name="Normal 2 4 3 8 4" xfId="35647"/>
    <cellStyle name="Normal 2 4 3 8 5" xfId="42762"/>
    <cellStyle name="Normal 2 4 3 8 6" xfId="49877"/>
    <cellStyle name="Normal 2 4 3 8 7" xfId="56992"/>
    <cellStyle name="Normal 2 4 3 9" xfId="4818"/>
    <cellStyle name="Normal 2 4 3 9 2" xfId="11933"/>
    <cellStyle name="Normal 2 4 3 9 2 2" xfId="21435"/>
    <cellStyle name="Normal 2 4 3 9 3" xfId="21434"/>
    <cellStyle name="Normal 2 4 3 9 4" xfId="38018"/>
    <cellStyle name="Normal 2 4 3 9 5" xfId="45133"/>
    <cellStyle name="Normal 2 4 3 9 6" xfId="52248"/>
    <cellStyle name="Normal 2 4 3 9 7" xfId="59363"/>
    <cellStyle name="Normal 2 4 4" xfId="185"/>
    <cellStyle name="Normal 2 4 4 10" xfId="14422"/>
    <cellStyle name="Normal 2 4 4 10 2" xfId="21437"/>
    <cellStyle name="Normal 2 4 4 11" xfId="21436"/>
    <cellStyle name="Normal 2 4 4 12" xfId="33391"/>
    <cellStyle name="Normal 2 4 4 13" xfId="40507"/>
    <cellStyle name="Normal 2 4 4 14" xfId="47622"/>
    <cellStyle name="Normal 2 4 4 15" xfId="54737"/>
    <cellStyle name="Normal 2 4 4 2" xfId="384"/>
    <cellStyle name="Normal 2 4 4 2 10" xfId="40702"/>
    <cellStyle name="Normal 2 4 4 2 11" xfId="47817"/>
    <cellStyle name="Normal 2 4 4 2 12" xfId="54932"/>
    <cellStyle name="Normal 2 4 4 2 2" xfId="1185"/>
    <cellStyle name="Normal 2 4 4 2 2 10" xfId="55731"/>
    <cellStyle name="Normal 2 4 4 2 2 2" xfId="3553"/>
    <cellStyle name="Normal 2 4 4 2 2 2 2" xfId="10668"/>
    <cellStyle name="Normal 2 4 4 2 2 2 2 2" xfId="21441"/>
    <cellStyle name="Normal 2 4 4 2 2 2 3" xfId="21440"/>
    <cellStyle name="Normal 2 4 4 2 2 2 4" xfId="36753"/>
    <cellStyle name="Normal 2 4 4 2 2 2 5" xfId="43868"/>
    <cellStyle name="Normal 2 4 4 2 2 2 6" xfId="50983"/>
    <cellStyle name="Normal 2 4 4 2 2 2 7" xfId="58098"/>
    <cellStyle name="Normal 2 4 4 2 2 3" xfId="5924"/>
    <cellStyle name="Normal 2 4 4 2 2 3 2" xfId="13039"/>
    <cellStyle name="Normal 2 4 4 2 2 3 2 2" xfId="21443"/>
    <cellStyle name="Normal 2 4 4 2 2 3 3" xfId="21442"/>
    <cellStyle name="Normal 2 4 4 2 2 3 4" xfId="39124"/>
    <cellStyle name="Normal 2 4 4 2 2 3 5" xfId="46239"/>
    <cellStyle name="Normal 2 4 4 2 2 3 6" xfId="53354"/>
    <cellStyle name="Normal 2 4 4 2 2 3 7" xfId="60469"/>
    <cellStyle name="Normal 2 4 4 2 2 4" xfId="8301"/>
    <cellStyle name="Normal 2 4 4 2 2 4 2" xfId="21444"/>
    <cellStyle name="Normal 2 4 4 2 2 5" xfId="15416"/>
    <cellStyle name="Normal 2 4 4 2 2 5 2" xfId="21445"/>
    <cellStyle name="Normal 2 4 4 2 2 6" xfId="21439"/>
    <cellStyle name="Normal 2 4 4 2 2 7" xfId="34385"/>
    <cellStyle name="Normal 2 4 4 2 2 8" xfId="41501"/>
    <cellStyle name="Normal 2 4 4 2 2 9" xfId="48616"/>
    <cellStyle name="Normal 2 4 4 2 3" xfId="1975"/>
    <cellStyle name="Normal 2 4 4 2 3 10" xfId="56520"/>
    <cellStyle name="Normal 2 4 4 2 3 2" xfId="4342"/>
    <cellStyle name="Normal 2 4 4 2 3 2 2" xfId="11457"/>
    <cellStyle name="Normal 2 4 4 2 3 2 2 2" xfId="21448"/>
    <cellStyle name="Normal 2 4 4 2 3 2 3" xfId="21447"/>
    <cellStyle name="Normal 2 4 4 2 3 2 4" xfId="37542"/>
    <cellStyle name="Normal 2 4 4 2 3 2 5" xfId="44657"/>
    <cellStyle name="Normal 2 4 4 2 3 2 6" xfId="51772"/>
    <cellStyle name="Normal 2 4 4 2 3 2 7" xfId="58887"/>
    <cellStyle name="Normal 2 4 4 2 3 3" xfId="6713"/>
    <cellStyle name="Normal 2 4 4 2 3 3 2" xfId="13828"/>
    <cellStyle name="Normal 2 4 4 2 3 3 2 2" xfId="21450"/>
    <cellStyle name="Normal 2 4 4 2 3 3 3" xfId="21449"/>
    <cellStyle name="Normal 2 4 4 2 3 3 4" xfId="39913"/>
    <cellStyle name="Normal 2 4 4 2 3 3 5" xfId="47028"/>
    <cellStyle name="Normal 2 4 4 2 3 3 6" xfId="54143"/>
    <cellStyle name="Normal 2 4 4 2 3 3 7" xfId="61258"/>
    <cellStyle name="Normal 2 4 4 2 3 4" xfId="9090"/>
    <cellStyle name="Normal 2 4 4 2 3 4 2" xfId="21451"/>
    <cellStyle name="Normal 2 4 4 2 3 5" xfId="16205"/>
    <cellStyle name="Normal 2 4 4 2 3 5 2" xfId="21452"/>
    <cellStyle name="Normal 2 4 4 2 3 6" xfId="21446"/>
    <cellStyle name="Normal 2 4 4 2 3 7" xfId="35174"/>
    <cellStyle name="Normal 2 4 4 2 3 8" xfId="42290"/>
    <cellStyle name="Normal 2 4 4 2 3 9" xfId="49405"/>
    <cellStyle name="Normal 2 4 4 2 4" xfId="2754"/>
    <cellStyle name="Normal 2 4 4 2 4 2" xfId="9869"/>
    <cellStyle name="Normal 2 4 4 2 4 2 2" xfId="21454"/>
    <cellStyle name="Normal 2 4 4 2 4 3" xfId="21453"/>
    <cellStyle name="Normal 2 4 4 2 4 4" xfId="35954"/>
    <cellStyle name="Normal 2 4 4 2 4 5" xfId="43069"/>
    <cellStyle name="Normal 2 4 4 2 4 6" xfId="50184"/>
    <cellStyle name="Normal 2 4 4 2 4 7" xfId="57299"/>
    <cellStyle name="Normal 2 4 4 2 5" xfId="5125"/>
    <cellStyle name="Normal 2 4 4 2 5 2" xfId="12240"/>
    <cellStyle name="Normal 2 4 4 2 5 2 2" xfId="21456"/>
    <cellStyle name="Normal 2 4 4 2 5 3" xfId="21455"/>
    <cellStyle name="Normal 2 4 4 2 5 4" xfId="38325"/>
    <cellStyle name="Normal 2 4 4 2 5 5" xfId="45440"/>
    <cellStyle name="Normal 2 4 4 2 5 6" xfId="52555"/>
    <cellStyle name="Normal 2 4 4 2 5 7" xfId="59670"/>
    <cellStyle name="Normal 2 4 4 2 6" xfId="7502"/>
    <cellStyle name="Normal 2 4 4 2 6 2" xfId="21457"/>
    <cellStyle name="Normal 2 4 4 2 7" xfId="14617"/>
    <cellStyle name="Normal 2 4 4 2 7 2" xfId="21458"/>
    <cellStyle name="Normal 2 4 4 2 8" xfId="21438"/>
    <cellStyle name="Normal 2 4 4 2 9" xfId="33586"/>
    <cellStyle name="Normal 2 4 4 3" xfId="579"/>
    <cellStyle name="Normal 2 4 4 3 10" xfId="40897"/>
    <cellStyle name="Normal 2 4 4 3 11" xfId="48012"/>
    <cellStyle name="Normal 2 4 4 3 12" xfId="55127"/>
    <cellStyle name="Normal 2 4 4 3 2" xfId="1380"/>
    <cellStyle name="Normal 2 4 4 3 2 10" xfId="55926"/>
    <cellStyle name="Normal 2 4 4 3 2 2" xfId="3748"/>
    <cellStyle name="Normal 2 4 4 3 2 2 2" xfId="10863"/>
    <cellStyle name="Normal 2 4 4 3 2 2 2 2" xfId="21462"/>
    <cellStyle name="Normal 2 4 4 3 2 2 3" xfId="21461"/>
    <cellStyle name="Normal 2 4 4 3 2 2 4" xfId="36948"/>
    <cellStyle name="Normal 2 4 4 3 2 2 5" xfId="44063"/>
    <cellStyle name="Normal 2 4 4 3 2 2 6" xfId="51178"/>
    <cellStyle name="Normal 2 4 4 3 2 2 7" xfId="58293"/>
    <cellStyle name="Normal 2 4 4 3 2 3" xfId="6119"/>
    <cellStyle name="Normal 2 4 4 3 2 3 2" xfId="13234"/>
    <cellStyle name="Normal 2 4 4 3 2 3 2 2" xfId="21464"/>
    <cellStyle name="Normal 2 4 4 3 2 3 3" xfId="21463"/>
    <cellStyle name="Normal 2 4 4 3 2 3 4" xfId="39319"/>
    <cellStyle name="Normal 2 4 4 3 2 3 5" xfId="46434"/>
    <cellStyle name="Normal 2 4 4 3 2 3 6" xfId="53549"/>
    <cellStyle name="Normal 2 4 4 3 2 3 7" xfId="60664"/>
    <cellStyle name="Normal 2 4 4 3 2 4" xfId="8496"/>
    <cellStyle name="Normal 2 4 4 3 2 4 2" xfId="21465"/>
    <cellStyle name="Normal 2 4 4 3 2 5" xfId="15611"/>
    <cellStyle name="Normal 2 4 4 3 2 5 2" xfId="21466"/>
    <cellStyle name="Normal 2 4 4 3 2 6" xfId="21460"/>
    <cellStyle name="Normal 2 4 4 3 2 7" xfId="34580"/>
    <cellStyle name="Normal 2 4 4 3 2 8" xfId="41696"/>
    <cellStyle name="Normal 2 4 4 3 2 9" xfId="48811"/>
    <cellStyle name="Normal 2 4 4 3 3" xfId="2170"/>
    <cellStyle name="Normal 2 4 4 3 3 10" xfId="56715"/>
    <cellStyle name="Normal 2 4 4 3 3 2" xfId="4537"/>
    <cellStyle name="Normal 2 4 4 3 3 2 2" xfId="11652"/>
    <cellStyle name="Normal 2 4 4 3 3 2 2 2" xfId="21469"/>
    <cellStyle name="Normal 2 4 4 3 3 2 3" xfId="21468"/>
    <cellStyle name="Normal 2 4 4 3 3 2 4" xfId="37737"/>
    <cellStyle name="Normal 2 4 4 3 3 2 5" xfId="44852"/>
    <cellStyle name="Normal 2 4 4 3 3 2 6" xfId="51967"/>
    <cellStyle name="Normal 2 4 4 3 3 2 7" xfId="59082"/>
    <cellStyle name="Normal 2 4 4 3 3 3" xfId="6908"/>
    <cellStyle name="Normal 2 4 4 3 3 3 2" xfId="14023"/>
    <cellStyle name="Normal 2 4 4 3 3 3 2 2" xfId="21471"/>
    <cellStyle name="Normal 2 4 4 3 3 3 3" xfId="21470"/>
    <cellStyle name="Normal 2 4 4 3 3 3 4" xfId="40108"/>
    <cellStyle name="Normal 2 4 4 3 3 3 5" xfId="47223"/>
    <cellStyle name="Normal 2 4 4 3 3 3 6" xfId="54338"/>
    <cellStyle name="Normal 2 4 4 3 3 3 7" xfId="61453"/>
    <cellStyle name="Normal 2 4 4 3 3 4" xfId="9285"/>
    <cellStyle name="Normal 2 4 4 3 3 4 2" xfId="21472"/>
    <cellStyle name="Normal 2 4 4 3 3 5" xfId="16400"/>
    <cellStyle name="Normal 2 4 4 3 3 5 2" xfId="21473"/>
    <cellStyle name="Normal 2 4 4 3 3 6" xfId="21467"/>
    <cellStyle name="Normal 2 4 4 3 3 7" xfId="35369"/>
    <cellStyle name="Normal 2 4 4 3 3 8" xfId="42485"/>
    <cellStyle name="Normal 2 4 4 3 3 9" xfId="49600"/>
    <cellStyle name="Normal 2 4 4 3 4" xfId="2949"/>
    <cellStyle name="Normal 2 4 4 3 4 2" xfId="10064"/>
    <cellStyle name="Normal 2 4 4 3 4 2 2" xfId="21475"/>
    <cellStyle name="Normal 2 4 4 3 4 3" xfId="21474"/>
    <cellStyle name="Normal 2 4 4 3 4 4" xfId="36149"/>
    <cellStyle name="Normal 2 4 4 3 4 5" xfId="43264"/>
    <cellStyle name="Normal 2 4 4 3 4 6" xfId="50379"/>
    <cellStyle name="Normal 2 4 4 3 4 7" xfId="57494"/>
    <cellStyle name="Normal 2 4 4 3 5" xfId="5320"/>
    <cellStyle name="Normal 2 4 4 3 5 2" xfId="12435"/>
    <cellStyle name="Normal 2 4 4 3 5 2 2" xfId="21477"/>
    <cellStyle name="Normal 2 4 4 3 5 3" xfId="21476"/>
    <cellStyle name="Normal 2 4 4 3 5 4" xfId="38520"/>
    <cellStyle name="Normal 2 4 4 3 5 5" xfId="45635"/>
    <cellStyle name="Normal 2 4 4 3 5 6" xfId="52750"/>
    <cellStyle name="Normal 2 4 4 3 5 7" xfId="59865"/>
    <cellStyle name="Normal 2 4 4 3 6" xfId="7697"/>
    <cellStyle name="Normal 2 4 4 3 6 2" xfId="21478"/>
    <cellStyle name="Normal 2 4 4 3 7" xfId="14812"/>
    <cellStyle name="Normal 2 4 4 3 7 2" xfId="21479"/>
    <cellStyle name="Normal 2 4 4 3 8" xfId="21459"/>
    <cellStyle name="Normal 2 4 4 3 9" xfId="33781"/>
    <cellStyle name="Normal 2 4 4 4" xfId="656"/>
    <cellStyle name="Normal 2 4 4 4 10" xfId="40974"/>
    <cellStyle name="Normal 2 4 4 4 11" xfId="48089"/>
    <cellStyle name="Normal 2 4 4 4 12" xfId="55204"/>
    <cellStyle name="Normal 2 4 4 4 2" xfId="1457"/>
    <cellStyle name="Normal 2 4 4 4 2 10" xfId="56003"/>
    <cellStyle name="Normal 2 4 4 4 2 2" xfId="3825"/>
    <cellStyle name="Normal 2 4 4 4 2 2 2" xfId="10940"/>
    <cellStyle name="Normal 2 4 4 4 2 2 2 2" xfId="21483"/>
    <cellStyle name="Normal 2 4 4 4 2 2 3" xfId="21482"/>
    <cellStyle name="Normal 2 4 4 4 2 2 4" xfId="37025"/>
    <cellStyle name="Normal 2 4 4 4 2 2 5" xfId="44140"/>
    <cellStyle name="Normal 2 4 4 4 2 2 6" xfId="51255"/>
    <cellStyle name="Normal 2 4 4 4 2 2 7" xfId="58370"/>
    <cellStyle name="Normal 2 4 4 4 2 3" xfId="6196"/>
    <cellStyle name="Normal 2 4 4 4 2 3 2" xfId="13311"/>
    <cellStyle name="Normal 2 4 4 4 2 3 2 2" xfId="21485"/>
    <cellStyle name="Normal 2 4 4 4 2 3 3" xfId="21484"/>
    <cellStyle name="Normal 2 4 4 4 2 3 4" xfId="39396"/>
    <cellStyle name="Normal 2 4 4 4 2 3 5" xfId="46511"/>
    <cellStyle name="Normal 2 4 4 4 2 3 6" xfId="53626"/>
    <cellStyle name="Normal 2 4 4 4 2 3 7" xfId="60741"/>
    <cellStyle name="Normal 2 4 4 4 2 4" xfId="8573"/>
    <cellStyle name="Normal 2 4 4 4 2 4 2" xfId="21486"/>
    <cellStyle name="Normal 2 4 4 4 2 5" xfId="15688"/>
    <cellStyle name="Normal 2 4 4 4 2 5 2" xfId="21487"/>
    <cellStyle name="Normal 2 4 4 4 2 6" xfId="21481"/>
    <cellStyle name="Normal 2 4 4 4 2 7" xfId="34657"/>
    <cellStyle name="Normal 2 4 4 4 2 8" xfId="41773"/>
    <cellStyle name="Normal 2 4 4 4 2 9" xfId="48888"/>
    <cellStyle name="Normal 2 4 4 4 3" xfId="2247"/>
    <cellStyle name="Normal 2 4 4 4 3 10" xfId="56792"/>
    <cellStyle name="Normal 2 4 4 4 3 2" xfId="4614"/>
    <cellStyle name="Normal 2 4 4 4 3 2 2" xfId="11729"/>
    <cellStyle name="Normal 2 4 4 4 3 2 2 2" xfId="21490"/>
    <cellStyle name="Normal 2 4 4 4 3 2 3" xfId="21489"/>
    <cellStyle name="Normal 2 4 4 4 3 2 4" xfId="37814"/>
    <cellStyle name="Normal 2 4 4 4 3 2 5" xfId="44929"/>
    <cellStyle name="Normal 2 4 4 4 3 2 6" xfId="52044"/>
    <cellStyle name="Normal 2 4 4 4 3 2 7" xfId="59159"/>
    <cellStyle name="Normal 2 4 4 4 3 3" xfId="6985"/>
    <cellStyle name="Normal 2 4 4 4 3 3 2" xfId="14100"/>
    <cellStyle name="Normal 2 4 4 4 3 3 2 2" xfId="21492"/>
    <cellStyle name="Normal 2 4 4 4 3 3 3" xfId="21491"/>
    <cellStyle name="Normal 2 4 4 4 3 3 4" xfId="40185"/>
    <cellStyle name="Normal 2 4 4 4 3 3 5" xfId="47300"/>
    <cellStyle name="Normal 2 4 4 4 3 3 6" xfId="54415"/>
    <cellStyle name="Normal 2 4 4 4 3 3 7" xfId="61530"/>
    <cellStyle name="Normal 2 4 4 4 3 4" xfId="9362"/>
    <cellStyle name="Normal 2 4 4 4 3 4 2" xfId="21493"/>
    <cellStyle name="Normal 2 4 4 4 3 5" xfId="16477"/>
    <cellStyle name="Normal 2 4 4 4 3 5 2" xfId="21494"/>
    <cellStyle name="Normal 2 4 4 4 3 6" xfId="21488"/>
    <cellStyle name="Normal 2 4 4 4 3 7" xfId="35446"/>
    <cellStyle name="Normal 2 4 4 4 3 8" xfId="42562"/>
    <cellStyle name="Normal 2 4 4 4 3 9" xfId="49677"/>
    <cellStyle name="Normal 2 4 4 4 4" xfId="3026"/>
    <cellStyle name="Normal 2 4 4 4 4 2" xfId="10141"/>
    <cellStyle name="Normal 2 4 4 4 4 2 2" xfId="21496"/>
    <cellStyle name="Normal 2 4 4 4 4 3" xfId="21495"/>
    <cellStyle name="Normal 2 4 4 4 4 4" xfId="36226"/>
    <cellStyle name="Normal 2 4 4 4 4 5" xfId="43341"/>
    <cellStyle name="Normal 2 4 4 4 4 6" xfId="50456"/>
    <cellStyle name="Normal 2 4 4 4 4 7" xfId="57571"/>
    <cellStyle name="Normal 2 4 4 4 5" xfId="5397"/>
    <cellStyle name="Normal 2 4 4 4 5 2" xfId="12512"/>
    <cellStyle name="Normal 2 4 4 4 5 2 2" xfId="21498"/>
    <cellStyle name="Normal 2 4 4 4 5 3" xfId="21497"/>
    <cellStyle name="Normal 2 4 4 4 5 4" xfId="38597"/>
    <cellStyle name="Normal 2 4 4 4 5 5" xfId="45712"/>
    <cellStyle name="Normal 2 4 4 4 5 6" xfId="52827"/>
    <cellStyle name="Normal 2 4 4 4 5 7" xfId="59942"/>
    <cellStyle name="Normal 2 4 4 4 6" xfId="7774"/>
    <cellStyle name="Normal 2 4 4 4 6 2" xfId="21499"/>
    <cellStyle name="Normal 2 4 4 4 7" xfId="14889"/>
    <cellStyle name="Normal 2 4 4 4 7 2" xfId="21500"/>
    <cellStyle name="Normal 2 4 4 4 8" xfId="21480"/>
    <cellStyle name="Normal 2 4 4 4 9" xfId="33858"/>
    <cellStyle name="Normal 2 4 4 5" xfId="990"/>
    <cellStyle name="Normal 2 4 4 5 10" xfId="55536"/>
    <cellStyle name="Normal 2 4 4 5 2" xfId="3358"/>
    <cellStyle name="Normal 2 4 4 5 2 2" xfId="10473"/>
    <cellStyle name="Normal 2 4 4 5 2 2 2" xfId="21503"/>
    <cellStyle name="Normal 2 4 4 5 2 3" xfId="21502"/>
    <cellStyle name="Normal 2 4 4 5 2 4" xfId="36558"/>
    <cellStyle name="Normal 2 4 4 5 2 5" xfId="43673"/>
    <cellStyle name="Normal 2 4 4 5 2 6" xfId="50788"/>
    <cellStyle name="Normal 2 4 4 5 2 7" xfId="57903"/>
    <cellStyle name="Normal 2 4 4 5 3" xfId="5729"/>
    <cellStyle name="Normal 2 4 4 5 3 2" xfId="12844"/>
    <cellStyle name="Normal 2 4 4 5 3 2 2" xfId="21505"/>
    <cellStyle name="Normal 2 4 4 5 3 3" xfId="21504"/>
    <cellStyle name="Normal 2 4 4 5 3 4" xfId="38929"/>
    <cellStyle name="Normal 2 4 4 5 3 5" xfId="46044"/>
    <cellStyle name="Normal 2 4 4 5 3 6" xfId="53159"/>
    <cellStyle name="Normal 2 4 4 5 3 7" xfId="60274"/>
    <cellStyle name="Normal 2 4 4 5 4" xfId="8106"/>
    <cellStyle name="Normal 2 4 4 5 4 2" xfId="21506"/>
    <cellStyle name="Normal 2 4 4 5 5" xfId="15221"/>
    <cellStyle name="Normal 2 4 4 5 5 2" xfId="21507"/>
    <cellStyle name="Normal 2 4 4 5 6" xfId="21501"/>
    <cellStyle name="Normal 2 4 4 5 7" xfId="34190"/>
    <cellStyle name="Normal 2 4 4 5 8" xfId="41306"/>
    <cellStyle name="Normal 2 4 4 5 9" xfId="48421"/>
    <cellStyle name="Normal 2 4 4 6" xfId="1780"/>
    <cellStyle name="Normal 2 4 4 6 10" xfId="56325"/>
    <cellStyle name="Normal 2 4 4 6 2" xfId="4147"/>
    <cellStyle name="Normal 2 4 4 6 2 2" xfId="11262"/>
    <cellStyle name="Normal 2 4 4 6 2 2 2" xfId="21510"/>
    <cellStyle name="Normal 2 4 4 6 2 3" xfId="21509"/>
    <cellStyle name="Normal 2 4 4 6 2 4" xfId="37347"/>
    <cellStyle name="Normal 2 4 4 6 2 5" xfId="44462"/>
    <cellStyle name="Normal 2 4 4 6 2 6" xfId="51577"/>
    <cellStyle name="Normal 2 4 4 6 2 7" xfId="58692"/>
    <cellStyle name="Normal 2 4 4 6 3" xfId="6518"/>
    <cellStyle name="Normal 2 4 4 6 3 2" xfId="13633"/>
    <cellStyle name="Normal 2 4 4 6 3 2 2" xfId="21512"/>
    <cellStyle name="Normal 2 4 4 6 3 3" xfId="21511"/>
    <cellStyle name="Normal 2 4 4 6 3 4" xfId="39718"/>
    <cellStyle name="Normal 2 4 4 6 3 5" xfId="46833"/>
    <cellStyle name="Normal 2 4 4 6 3 6" xfId="53948"/>
    <cellStyle name="Normal 2 4 4 6 3 7" xfId="61063"/>
    <cellStyle name="Normal 2 4 4 6 4" xfId="8895"/>
    <cellStyle name="Normal 2 4 4 6 4 2" xfId="21513"/>
    <cellStyle name="Normal 2 4 4 6 5" xfId="16010"/>
    <cellStyle name="Normal 2 4 4 6 5 2" xfId="21514"/>
    <cellStyle name="Normal 2 4 4 6 6" xfId="21508"/>
    <cellStyle name="Normal 2 4 4 6 7" xfId="34979"/>
    <cellStyle name="Normal 2 4 4 6 8" xfId="42095"/>
    <cellStyle name="Normal 2 4 4 6 9" xfId="49210"/>
    <cellStyle name="Normal 2 4 4 7" xfId="2559"/>
    <cellStyle name="Normal 2 4 4 7 2" xfId="9674"/>
    <cellStyle name="Normal 2 4 4 7 2 2" xfId="21516"/>
    <cellStyle name="Normal 2 4 4 7 3" xfId="21515"/>
    <cellStyle name="Normal 2 4 4 7 4" xfId="35759"/>
    <cellStyle name="Normal 2 4 4 7 5" xfId="42874"/>
    <cellStyle name="Normal 2 4 4 7 6" xfId="49989"/>
    <cellStyle name="Normal 2 4 4 7 7" xfId="57104"/>
    <cellStyle name="Normal 2 4 4 8" xfId="4930"/>
    <cellStyle name="Normal 2 4 4 8 2" xfId="12045"/>
    <cellStyle name="Normal 2 4 4 8 2 2" xfId="21518"/>
    <cellStyle name="Normal 2 4 4 8 3" xfId="21517"/>
    <cellStyle name="Normal 2 4 4 8 4" xfId="38130"/>
    <cellStyle name="Normal 2 4 4 8 5" xfId="45245"/>
    <cellStyle name="Normal 2 4 4 8 6" xfId="52360"/>
    <cellStyle name="Normal 2 4 4 8 7" xfId="59475"/>
    <cellStyle name="Normal 2 4 4 9" xfId="7307"/>
    <cellStyle name="Normal 2 4 4 9 2" xfId="21519"/>
    <cellStyle name="Normal 2 4 5" xfId="114"/>
    <cellStyle name="Normal 2 4 5 10" xfId="14354"/>
    <cellStyle name="Normal 2 4 5 10 2" xfId="21521"/>
    <cellStyle name="Normal 2 4 5 11" xfId="21520"/>
    <cellStyle name="Normal 2 4 5 12" xfId="33323"/>
    <cellStyle name="Normal 2 4 5 13" xfId="40439"/>
    <cellStyle name="Normal 2 4 5 14" xfId="47554"/>
    <cellStyle name="Normal 2 4 5 15" xfId="54669"/>
    <cellStyle name="Normal 2 4 5 2" xfId="316"/>
    <cellStyle name="Normal 2 4 5 2 10" xfId="40634"/>
    <cellStyle name="Normal 2 4 5 2 11" xfId="47749"/>
    <cellStyle name="Normal 2 4 5 2 12" xfId="54864"/>
    <cellStyle name="Normal 2 4 5 2 2" xfId="1117"/>
    <cellStyle name="Normal 2 4 5 2 2 10" xfId="55663"/>
    <cellStyle name="Normal 2 4 5 2 2 2" xfId="3485"/>
    <cellStyle name="Normal 2 4 5 2 2 2 2" xfId="10600"/>
    <cellStyle name="Normal 2 4 5 2 2 2 2 2" xfId="21525"/>
    <cellStyle name="Normal 2 4 5 2 2 2 3" xfId="21524"/>
    <cellStyle name="Normal 2 4 5 2 2 2 4" xfId="36685"/>
    <cellStyle name="Normal 2 4 5 2 2 2 5" xfId="43800"/>
    <cellStyle name="Normal 2 4 5 2 2 2 6" xfId="50915"/>
    <cellStyle name="Normal 2 4 5 2 2 2 7" xfId="58030"/>
    <cellStyle name="Normal 2 4 5 2 2 3" xfId="5856"/>
    <cellStyle name="Normal 2 4 5 2 2 3 2" xfId="12971"/>
    <cellStyle name="Normal 2 4 5 2 2 3 2 2" xfId="21527"/>
    <cellStyle name="Normal 2 4 5 2 2 3 3" xfId="21526"/>
    <cellStyle name="Normal 2 4 5 2 2 3 4" xfId="39056"/>
    <cellStyle name="Normal 2 4 5 2 2 3 5" xfId="46171"/>
    <cellStyle name="Normal 2 4 5 2 2 3 6" xfId="53286"/>
    <cellStyle name="Normal 2 4 5 2 2 3 7" xfId="60401"/>
    <cellStyle name="Normal 2 4 5 2 2 4" xfId="8233"/>
    <cellStyle name="Normal 2 4 5 2 2 4 2" xfId="21528"/>
    <cellStyle name="Normal 2 4 5 2 2 5" xfId="15348"/>
    <cellStyle name="Normal 2 4 5 2 2 5 2" xfId="21529"/>
    <cellStyle name="Normal 2 4 5 2 2 6" xfId="21523"/>
    <cellStyle name="Normal 2 4 5 2 2 7" xfId="34317"/>
    <cellStyle name="Normal 2 4 5 2 2 8" xfId="41433"/>
    <cellStyle name="Normal 2 4 5 2 2 9" xfId="48548"/>
    <cellStyle name="Normal 2 4 5 2 3" xfId="1907"/>
    <cellStyle name="Normal 2 4 5 2 3 10" xfId="56452"/>
    <cellStyle name="Normal 2 4 5 2 3 2" xfId="4274"/>
    <cellStyle name="Normal 2 4 5 2 3 2 2" xfId="11389"/>
    <cellStyle name="Normal 2 4 5 2 3 2 2 2" xfId="21532"/>
    <cellStyle name="Normal 2 4 5 2 3 2 3" xfId="21531"/>
    <cellStyle name="Normal 2 4 5 2 3 2 4" xfId="37474"/>
    <cellStyle name="Normal 2 4 5 2 3 2 5" xfId="44589"/>
    <cellStyle name="Normal 2 4 5 2 3 2 6" xfId="51704"/>
    <cellStyle name="Normal 2 4 5 2 3 2 7" xfId="58819"/>
    <cellStyle name="Normal 2 4 5 2 3 3" xfId="6645"/>
    <cellStyle name="Normal 2 4 5 2 3 3 2" xfId="13760"/>
    <cellStyle name="Normal 2 4 5 2 3 3 2 2" xfId="21534"/>
    <cellStyle name="Normal 2 4 5 2 3 3 3" xfId="21533"/>
    <cellStyle name="Normal 2 4 5 2 3 3 4" xfId="39845"/>
    <cellStyle name="Normal 2 4 5 2 3 3 5" xfId="46960"/>
    <cellStyle name="Normal 2 4 5 2 3 3 6" xfId="54075"/>
    <cellStyle name="Normal 2 4 5 2 3 3 7" xfId="61190"/>
    <cellStyle name="Normal 2 4 5 2 3 4" xfId="9022"/>
    <cellStyle name="Normal 2 4 5 2 3 4 2" xfId="21535"/>
    <cellStyle name="Normal 2 4 5 2 3 5" xfId="16137"/>
    <cellStyle name="Normal 2 4 5 2 3 5 2" xfId="21536"/>
    <cellStyle name="Normal 2 4 5 2 3 6" xfId="21530"/>
    <cellStyle name="Normal 2 4 5 2 3 7" xfId="35106"/>
    <cellStyle name="Normal 2 4 5 2 3 8" xfId="42222"/>
    <cellStyle name="Normal 2 4 5 2 3 9" xfId="49337"/>
    <cellStyle name="Normal 2 4 5 2 4" xfId="2686"/>
    <cellStyle name="Normal 2 4 5 2 4 2" xfId="9801"/>
    <cellStyle name="Normal 2 4 5 2 4 2 2" xfId="21538"/>
    <cellStyle name="Normal 2 4 5 2 4 3" xfId="21537"/>
    <cellStyle name="Normal 2 4 5 2 4 4" xfId="35886"/>
    <cellStyle name="Normal 2 4 5 2 4 5" xfId="43001"/>
    <cellStyle name="Normal 2 4 5 2 4 6" xfId="50116"/>
    <cellStyle name="Normal 2 4 5 2 4 7" xfId="57231"/>
    <cellStyle name="Normal 2 4 5 2 5" xfId="5057"/>
    <cellStyle name="Normal 2 4 5 2 5 2" xfId="12172"/>
    <cellStyle name="Normal 2 4 5 2 5 2 2" xfId="21540"/>
    <cellStyle name="Normal 2 4 5 2 5 3" xfId="21539"/>
    <cellStyle name="Normal 2 4 5 2 5 4" xfId="38257"/>
    <cellStyle name="Normal 2 4 5 2 5 5" xfId="45372"/>
    <cellStyle name="Normal 2 4 5 2 5 6" xfId="52487"/>
    <cellStyle name="Normal 2 4 5 2 5 7" xfId="59602"/>
    <cellStyle name="Normal 2 4 5 2 6" xfId="7434"/>
    <cellStyle name="Normal 2 4 5 2 6 2" xfId="21541"/>
    <cellStyle name="Normal 2 4 5 2 7" xfId="14549"/>
    <cellStyle name="Normal 2 4 5 2 7 2" xfId="21542"/>
    <cellStyle name="Normal 2 4 5 2 8" xfId="21522"/>
    <cellStyle name="Normal 2 4 5 2 9" xfId="33518"/>
    <cellStyle name="Normal 2 4 5 3" xfId="511"/>
    <cellStyle name="Normal 2 4 5 3 10" xfId="40829"/>
    <cellStyle name="Normal 2 4 5 3 11" xfId="47944"/>
    <cellStyle name="Normal 2 4 5 3 12" xfId="55059"/>
    <cellStyle name="Normal 2 4 5 3 2" xfId="1312"/>
    <cellStyle name="Normal 2 4 5 3 2 10" xfId="55858"/>
    <cellStyle name="Normal 2 4 5 3 2 2" xfId="3680"/>
    <cellStyle name="Normal 2 4 5 3 2 2 2" xfId="10795"/>
    <cellStyle name="Normal 2 4 5 3 2 2 2 2" xfId="21546"/>
    <cellStyle name="Normal 2 4 5 3 2 2 3" xfId="21545"/>
    <cellStyle name="Normal 2 4 5 3 2 2 4" xfId="36880"/>
    <cellStyle name="Normal 2 4 5 3 2 2 5" xfId="43995"/>
    <cellStyle name="Normal 2 4 5 3 2 2 6" xfId="51110"/>
    <cellStyle name="Normal 2 4 5 3 2 2 7" xfId="58225"/>
    <cellStyle name="Normal 2 4 5 3 2 3" xfId="6051"/>
    <cellStyle name="Normal 2 4 5 3 2 3 2" xfId="13166"/>
    <cellStyle name="Normal 2 4 5 3 2 3 2 2" xfId="21548"/>
    <cellStyle name="Normal 2 4 5 3 2 3 3" xfId="21547"/>
    <cellStyle name="Normal 2 4 5 3 2 3 4" xfId="39251"/>
    <cellStyle name="Normal 2 4 5 3 2 3 5" xfId="46366"/>
    <cellStyle name="Normal 2 4 5 3 2 3 6" xfId="53481"/>
    <cellStyle name="Normal 2 4 5 3 2 3 7" xfId="60596"/>
    <cellStyle name="Normal 2 4 5 3 2 4" xfId="8428"/>
    <cellStyle name="Normal 2 4 5 3 2 4 2" xfId="21549"/>
    <cellStyle name="Normal 2 4 5 3 2 5" xfId="15543"/>
    <cellStyle name="Normal 2 4 5 3 2 5 2" xfId="21550"/>
    <cellStyle name="Normal 2 4 5 3 2 6" xfId="21544"/>
    <cellStyle name="Normal 2 4 5 3 2 7" xfId="34512"/>
    <cellStyle name="Normal 2 4 5 3 2 8" xfId="41628"/>
    <cellStyle name="Normal 2 4 5 3 2 9" xfId="48743"/>
    <cellStyle name="Normal 2 4 5 3 3" xfId="2102"/>
    <cellStyle name="Normal 2 4 5 3 3 10" xfId="56647"/>
    <cellStyle name="Normal 2 4 5 3 3 2" xfId="4469"/>
    <cellStyle name="Normal 2 4 5 3 3 2 2" xfId="11584"/>
    <cellStyle name="Normal 2 4 5 3 3 2 2 2" xfId="21553"/>
    <cellStyle name="Normal 2 4 5 3 3 2 3" xfId="21552"/>
    <cellStyle name="Normal 2 4 5 3 3 2 4" xfId="37669"/>
    <cellStyle name="Normal 2 4 5 3 3 2 5" xfId="44784"/>
    <cellStyle name="Normal 2 4 5 3 3 2 6" xfId="51899"/>
    <cellStyle name="Normal 2 4 5 3 3 2 7" xfId="59014"/>
    <cellStyle name="Normal 2 4 5 3 3 3" xfId="6840"/>
    <cellStyle name="Normal 2 4 5 3 3 3 2" xfId="13955"/>
    <cellStyle name="Normal 2 4 5 3 3 3 2 2" xfId="21555"/>
    <cellStyle name="Normal 2 4 5 3 3 3 3" xfId="21554"/>
    <cellStyle name="Normal 2 4 5 3 3 3 4" xfId="40040"/>
    <cellStyle name="Normal 2 4 5 3 3 3 5" xfId="47155"/>
    <cellStyle name="Normal 2 4 5 3 3 3 6" xfId="54270"/>
    <cellStyle name="Normal 2 4 5 3 3 3 7" xfId="61385"/>
    <cellStyle name="Normal 2 4 5 3 3 4" xfId="9217"/>
    <cellStyle name="Normal 2 4 5 3 3 4 2" xfId="21556"/>
    <cellStyle name="Normal 2 4 5 3 3 5" xfId="16332"/>
    <cellStyle name="Normal 2 4 5 3 3 5 2" xfId="21557"/>
    <cellStyle name="Normal 2 4 5 3 3 6" xfId="21551"/>
    <cellStyle name="Normal 2 4 5 3 3 7" xfId="35301"/>
    <cellStyle name="Normal 2 4 5 3 3 8" xfId="42417"/>
    <cellStyle name="Normal 2 4 5 3 3 9" xfId="49532"/>
    <cellStyle name="Normal 2 4 5 3 4" xfId="2881"/>
    <cellStyle name="Normal 2 4 5 3 4 2" xfId="9996"/>
    <cellStyle name="Normal 2 4 5 3 4 2 2" xfId="21559"/>
    <cellStyle name="Normal 2 4 5 3 4 3" xfId="21558"/>
    <cellStyle name="Normal 2 4 5 3 4 4" xfId="36081"/>
    <cellStyle name="Normal 2 4 5 3 4 5" xfId="43196"/>
    <cellStyle name="Normal 2 4 5 3 4 6" xfId="50311"/>
    <cellStyle name="Normal 2 4 5 3 4 7" xfId="57426"/>
    <cellStyle name="Normal 2 4 5 3 5" xfId="5252"/>
    <cellStyle name="Normal 2 4 5 3 5 2" xfId="12367"/>
    <cellStyle name="Normal 2 4 5 3 5 2 2" xfId="21561"/>
    <cellStyle name="Normal 2 4 5 3 5 3" xfId="21560"/>
    <cellStyle name="Normal 2 4 5 3 5 4" xfId="38452"/>
    <cellStyle name="Normal 2 4 5 3 5 5" xfId="45567"/>
    <cellStyle name="Normal 2 4 5 3 5 6" xfId="52682"/>
    <cellStyle name="Normal 2 4 5 3 5 7" xfId="59797"/>
    <cellStyle name="Normal 2 4 5 3 6" xfId="7629"/>
    <cellStyle name="Normal 2 4 5 3 6 2" xfId="21562"/>
    <cellStyle name="Normal 2 4 5 3 7" xfId="14744"/>
    <cellStyle name="Normal 2 4 5 3 7 2" xfId="21563"/>
    <cellStyle name="Normal 2 4 5 3 8" xfId="21543"/>
    <cellStyle name="Normal 2 4 5 3 9" xfId="33713"/>
    <cellStyle name="Normal 2 4 5 4" xfId="657"/>
    <cellStyle name="Normal 2 4 5 4 10" xfId="40975"/>
    <cellStyle name="Normal 2 4 5 4 11" xfId="48090"/>
    <cellStyle name="Normal 2 4 5 4 12" xfId="55205"/>
    <cellStyle name="Normal 2 4 5 4 2" xfId="1458"/>
    <cellStyle name="Normal 2 4 5 4 2 10" xfId="56004"/>
    <cellStyle name="Normal 2 4 5 4 2 2" xfId="3826"/>
    <cellStyle name="Normal 2 4 5 4 2 2 2" xfId="10941"/>
    <cellStyle name="Normal 2 4 5 4 2 2 2 2" xfId="21567"/>
    <cellStyle name="Normal 2 4 5 4 2 2 3" xfId="21566"/>
    <cellStyle name="Normal 2 4 5 4 2 2 4" xfId="37026"/>
    <cellStyle name="Normal 2 4 5 4 2 2 5" xfId="44141"/>
    <cellStyle name="Normal 2 4 5 4 2 2 6" xfId="51256"/>
    <cellStyle name="Normal 2 4 5 4 2 2 7" xfId="58371"/>
    <cellStyle name="Normal 2 4 5 4 2 3" xfId="6197"/>
    <cellStyle name="Normal 2 4 5 4 2 3 2" xfId="13312"/>
    <cellStyle name="Normal 2 4 5 4 2 3 2 2" xfId="21569"/>
    <cellStyle name="Normal 2 4 5 4 2 3 3" xfId="21568"/>
    <cellStyle name="Normal 2 4 5 4 2 3 4" xfId="39397"/>
    <cellStyle name="Normal 2 4 5 4 2 3 5" xfId="46512"/>
    <cellStyle name="Normal 2 4 5 4 2 3 6" xfId="53627"/>
    <cellStyle name="Normal 2 4 5 4 2 3 7" xfId="60742"/>
    <cellStyle name="Normal 2 4 5 4 2 4" xfId="8574"/>
    <cellStyle name="Normal 2 4 5 4 2 4 2" xfId="21570"/>
    <cellStyle name="Normal 2 4 5 4 2 5" xfId="15689"/>
    <cellStyle name="Normal 2 4 5 4 2 5 2" xfId="21571"/>
    <cellStyle name="Normal 2 4 5 4 2 6" xfId="21565"/>
    <cellStyle name="Normal 2 4 5 4 2 7" xfId="34658"/>
    <cellStyle name="Normal 2 4 5 4 2 8" xfId="41774"/>
    <cellStyle name="Normal 2 4 5 4 2 9" xfId="48889"/>
    <cellStyle name="Normal 2 4 5 4 3" xfId="2248"/>
    <cellStyle name="Normal 2 4 5 4 3 10" xfId="56793"/>
    <cellStyle name="Normal 2 4 5 4 3 2" xfId="4615"/>
    <cellStyle name="Normal 2 4 5 4 3 2 2" xfId="11730"/>
    <cellStyle name="Normal 2 4 5 4 3 2 2 2" xfId="21574"/>
    <cellStyle name="Normal 2 4 5 4 3 2 3" xfId="21573"/>
    <cellStyle name="Normal 2 4 5 4 3 2 4" xfId="37815"/>
    <cellStyle name="Normal 2 4 5 4 3 2 5" xfId="44930"/>
    <cellStyle name="Normal 2 4 5 4 3 2 6" xfId="52045"/>
    <cellStyle name="Normal 2 4 5 4 3 2 7" xfId="59160"/>
    <cellStyle name="Normal 2 4 5 4 3 3" xfId="6986"/>
    <cellStyle name="Normal 2 4 5 4 3 3 2" xfId="14101"/>
    <cellStyle name="Normal 2 4 5 4 3 3 2 2" xfId="21576"/>
    <cellStyle name="Normal 2 4 5 4 3 3 3" xfId="21575"/>
    <cellStyle name="Normal 2 4 5 4 3 3 4" xfId="40186"/>
    <cellStyle name="Normal 2 4 5 4 3 3 5" xfId="47301"/>
    <cellStyle name="Normal 2 4 5 4 3 3 6" xfId="54416"/>
    <cellStyle name="Normal 2 4 5 4 3 3 7" xfId="61531"/>
    <cellStyle name="Normal 2 4 5 4 3 4" xfId="9363"/>
    <cellStyle name="Normal 2 4 5 4 3 4 2" xfId="21577"/>
    <cellStyle name="Normal 2 4 5 4 3 5" xfId="16478"/>
    <cellStyle name="Normal 2 4 5 4 3 5 2" xfId="21578"/>
    <cellStyle name="Normal 2 4 5 4 3 6" xfId="21572"/>
    <cellStyle name="Normal 2 4 5 4 3 7" xfId="35447"/>
    <cellStyle name="Normal 2 4 5 4 3 8" xfId="42563"/>
    <cellStyle name="Normal 2 4 5 4 3 9" xfId="49678"/>
    <cellStyle name="Normal 2 4 5 4 4" xfId="3027"/>
    <cellStyle name="Normal 2 4 5 4 4 2" xfId="10142"/>
    <cellStyle name="Normal 2 4 5 4 4 2 2" xfId="21580"/>
    <cellStyle name="Normal 2 4 5 4 4 3" xfId="21579"/>
    <cellStyle name="Normal 2 4 5 4 4 4" xfId="36227"/>
    <cellStyle name="Normal 2 4 5 4 4 5" xfId="43342"/>
    <cellStyle name="Normal 2 4 5 4 4 6" xfId="50457"/>
    <cellStyle name="Normal 2 4 5 4 4 7" xfId="57572"/>
    <cellStyle name="Normal 2 4 5 4 5" xfId="5398"/>
    <cellStyle name="Normal 2 4 5 4 5 2" xfId="12513"/>
    <cellStyle name="Normal 2 4 5 4 5 2 2" xfId="21582"/>
    <cellStyle name="Normal 2 4 5 4 5 3" xfId="21581"/>
    <cellStyle name="Normal 2 4 5 4 5 4" xfId="38598"/>
    <cellStyle name="Normal 2 4 5 4 5 5" xfId="45713"/>
    <cellStyle name="Normal 2 4 5 4 5 6" xfId="52828"/>
    <cellStyle name="Normal 2 4 5 4 5 7" xfId="59943"/>
    <cellStyle name="Normal 2 4 5 4 6" xfId="7775"/>
    <cellStyle name="Normal 2 4 5 4 6 2" xfId="21583"/>
    <cellStyle name="Normal 2 4 5 4 7" xfId="14890"/>
    <cellStyle name="Normal 2 4 5 4 7 2" xfId="21584"/>
    <cellStyle name="Normal 2 4 5 4 8" xfId="21564"/>
    <cellStyle name="Normal 2 4 5 4 9" xfId="33859"/>
    <cellStyle name="Normal 2 4 5 5" xfId="922"/>
    <cellStyle name="Normal 2 4 5 5 10" xfId="55468"/>
    <cellStyle name="Normal 2 4 5 5 2" xfId="3290"/>
    <cellStyle name="Normal 2 4 5 5 2 2" xfId="10405"/>
    <cellStyle name="Normal 2 4 5 5 2 2 2" xfId="21587"/>
    <cellStyle name="Normal 2 4 5 5 2 3" xfId="21586"/>
    <cellStyle name="Normal 2 4 5 5 2 4" xfId="36490"/>
    <cellStyle name="Normal 2 4 5 5 2 5" xfId="43605"/>
    <cellStyle name="Normal 2 4 5 5 2 6" xfId="50720"/>
    <cellStyle name="Normal 2 4 5 5 2 7" xfId="57835"/>
    <cellStyle name="Normal 2 4 5 5 3" xfId="5661"/>
    <cellStyle name="Normal 2 4 5 5 3 2" xfId="12776"/>
    <cellStyle name="Normal 2 4 5 5 3 2 2" xfId="21589"/>
    <cellStyle name="Normal 2 4 5 5 3 3" xfId="21588"/>
    <cellStyle name="Normal 2 4 5 5 3 4" xfId="38861"/>
    <cellStyle name="Normal 2 4 5 5 3 5" xfId="45976"/>
    <cellStyle name="Normal 2 4 5 5 3 6" xfId="53091"/>
    <cellStyle name="Normal 2 4 5 5 3 7" xfId="60206"/>
    <cellStyle name="Normal 2 4 5 5 4" xfId="8038"/>
    <cellStyle name="Normal 2 4 5 5 4 2" xfId="21590"/>
    <cellStyle name="Normal 2 4 5 5 5" xfId="15153"/>
    <cellStyle name="Normal 2 4 5 5 5 2" xfId="21591"/>
    <cellStyle name="Normal 2 4 5 5 6" xfId="21585"/>
    <cellStyle name="Normal 2 4 5 5 7" xfId="34122"/>
    <cellStyle name="Normal 2 4 5 5 8" xfId="41238"/>
    <cellStyle name="Normal 2 4 5 5 9" xfId="48353"/>
    <cellStyle name="Normal 2 4 5 6" xfId="1712"/>
    <cellStyle name="Normal 2 4 5 6 10" xfId="56257"/>
    <cellStyle name="Normal 2 4 5 6 2" xfId="4079"/>
    <cellStyle name="Normal 2 4 5 6 2 2" xfId="11194"/>
    <cellStyle name="Normal 2 4 5 6 2 2 2" xfId="21594"/>
    <cellStyle name="Normal 2 4 5 6 2 3" xfId="21593"/>
    <cellStyle name="Normal 2 4 5 6 2 4" xfId="37279"/>
    <cellStyle name="Normal 2 4 5 6 2 5" xfId="44394"/>
    <cellStyle name="Normal 2 4 5 6 2 6" xfId="51509"/>
    <cellStyle name="Normal 2 4 5 6 2 7" xfId="58624"/>
    <cellStyle name="Normal 2 4 5 6 3" xfId="6450"/>
    <cellStyle name="Normal 2 4 5 6 3 2" xfId="13565"/>
    <cellStyle name="Normal 2 4 5 6 3 2 2" xfId="21596"/>
    <cellStyle name="Normal 2 4 5 6 3 3" xfId="21595"/>
    <cellStyle name="Normal 2 4 5 6 3 4" xfId="39650"/>
    <cellStyle name="Normal 2 4 5 6 3 5" xfId="46765"/>
    <cellStyle name="Normal 2 4 5 6 3 6" xfId="53880"/>
    <cellStyle name="Normal 2 4 5 6 3 7" xfId="60995"/>
    <cellStyle name="Normal 2 4 5 6 4" xfId="8827"/>
    <cellStyle name="Normal 2 4 5 6 4 2" xfId="21597"/>
    <cellStyle name="Normal 2 4 5 6 5" xfId="15942"/>
    <cellStyle name="Normal 2 4 5 6 5 2" xfId="21598"/>
    <cellStyle name="Normal 2 4 5 6 6" xfId="21592"/>
    <cellStyle name="Normal 2 4 5 6 7" xfId="34911"/>
    <cellStyle name="Normal 2 4 5 6 8" xfId="42027"/>
    <cellStyle name="Normal 2 4 5 6 9" xfId="49142"/>
    <cellStyle name="Normal 2 4 5 7" xfId="2491"/>
    <cellStyle name="Normal 2 4 5 7 2" xfId="9606"/>
    <cellStyle name="Normal 2 4 5 7 2 2" xfId="21600"/>
    <cellStyle name="Normal 2 4 5 7 3" xfId="21599"/>
    <cellStyle name="Normal 2 4 5 7 4" xfId="35691"/>
    <cellStyle name="Normal 2 4 5 7 5" xfId="42806"/>
    <cellStyle name="Normal 2 4 5 7 6" xfId="49921"/>
    <cellStyle name="Normal 2 4 5 7 7" xfId="57036"/>
    <cellStyle name="Normal 2 4 5 8" xfId="4862"/>
    <cellStyle name="Normal 2 4 5 8 2" xfId="11977"/>
    <cellStyle name="Normal 2 4 5 8 2 2" xfId="21602"/>
    <cellStyle name="Normal 2 4 5 8 3" xfId="21601"/>
    <cellStyle name="Normal 2 4 5 8 4" xfId="38062"/>
    <cellStyle name="Normal 2 4 5 8 5" xfId="45177"/>
    <cellStyle name="Normal 2 4 5 8 6" xfId="52292"/>
    <cellStyle name="Normal 2 4 5 8 7" xfId="59407"/>
    <cellStyle name="Normal 2 4 5 9" xfId="7239"/>
    <cellStyle name="Normal 2 4 5 9 2" xfId="21603"/>
    <cellStyle name="Normal 2 4 6" xfId="222"/>
    <cellStyle name="Normal 2 4 6 10" xfId="40540"/>
    <cellStyle name="Normal 2 4 6 11" xfId="47655"/>
    <cellStyle name="Normal 2 4 6 12" xfId="54770"/>
    <cellStyle name="Normal 2 4 6 2" xfId="1023"/>
    <cellStyle name="Normal 2 4 6 2 10" xfId="55569"/>
    <cellStyle name="Normal 2 4 6 2 2" xfId="3391"/>
    <cellStyle name="Normal 2 4 6 2 2 2" xfId="10506"/>
    <cellStyle name="Normal 2 4 6 2 2 2 2" xfId="21607"/>
    <cellStyle name="Normal 2 4 6 2 2 3" xfId="21606"/>
    <cellStyle name="Normal 2 4 6 2 2 4" xfId="36591"/>
    <cellStyle name="Normal 2 4 6 2 2 5" xfId="43706"/>
    <cellStyle name="Normal 2 4 6 2 2 6" xfId="50821"/>
    <cellStyle name="Normal 2 4 6 2 2 7" xfId="57936"/>
    <cellStyle name="Normal 2 4 6 2 3" xfId="5762"/>
    <cellStyle name="Normal 2 4 6 2 3 2" xfId="12877"/>
    <cellStyle name="Normal 2 4 6 2 3 2 2" xfId="21609"/>
    <cellStyle name="Normal 2 4 6 2 3 3" xfId="21608"/>
    <cellStyle name="Normal 2 4 6 2 3 4" xfId="38962"/>
    <cellStyle name="Normal 2 4 6 2 3 5" xfId="46077"/>
    <cellStyle name="Normal 2 4 6 2 3 6" xfId="53192"/>
    <cellStyle name="Normal 2 4 6 2 3 7" xfId="60307"/>
    <cellStyle name="Normal 2 4 6 2 4" xfId="8139"/>
    <cellStyle name="Normal 2 4 6 2 4 2" xfId="21610"/>
    <cellStyle name="Normal 2 4 6 2 5" xfId="15254"/>
    <cellStyle name="Normal 2 4 6 2 5 2" xfId="21611"/>
    <cellStyle name="Normal 2 4 6 2 6" xfId="21605"/>
    <cellStyle name="Normal 2 4 6 2 7" xfId="34223"/>
    <cellStyle name="Normal 2 4 6 2 8" xfId="41339"/>
    <cellStyle name="Normal 2 4 6 2 9" xfId="48454"/>
    <cellStyle name="Normal 2 4 6 3" xfId="1813"/>
    <cellStyle name="Normal 2 4 6 3 10" xfId="56358"/>
    <cellStyle name="Normal 2 4 6 3 2" xfId="4180"/>
    <cellStyle name="Normal 2 4 6 3 2 2" xfId="11295"/>
    <cellStyle name="Normal 2 4 6 3 2 2 2" xfId="21614"/>
    <cellStyle name="Normal 2 4 6 3 2 3" xfId="21613"/>
    <cellStyle name="Normal 2 4 6 3 2 4" xfId="37380"/>
    <cellStyle name="Normal 2 4 6 3 2 5" xfId="44495"/>
    <cellStyle name="Normal 2 4 6 3 2 6" xfId="51610"/>
    <cellStyle name="Normal 2 4 6 3 2 7" xfId="58725"/>
    <cellStyle name="Normal 2 4 6 3 3" xfId="6551"/>
    <cellStyle name="Normal 2 4 6 3 3 2" xfId="13666"/>
    <cellStyle name="Normal 2 4 6 3 3 2 2" xfId="21616"/>
    <cellStyle name="Normal 2 4 6 3 3 3" xfId="21615"/>
    <cellStyle name="Normal 2 4 6 3 3 4" xfId="39751"/>
    <cellStyle name="Normal 2 4 6 3 3 5" xfId="46866"/>
    <cellStyle name="Normal 2 4 6 3 3 6" xfId="53981"/>
    <cellStyle name="Normal 2 4 6 3 3 7" xfId="61096"/>
    <cellStyle name="Normal 2 4 6 3 4" xfId="8928"/>
    <cellStyle name="Normal 2 4 6 3 4 2" xfId="21617"/>
    <cellStyle name="Normal 2 4 6 3 5" xfId="16043"/>
    <cellStyle name="Normal 2 4 6 3 5 2" xfId="21618"/>
    <cellStyle name="Normal 2 4 6 3 6" xfId="21612"/>
    <cellStyle name="Normal 2 4 6 3 7" xfId="35012"/>
    <cellStyle name="Normal 2 4 6 3 8" xfId="42128"/>
    <cellStyle name="Normal 2 4 6 3 9" xfId="49243"/>
    <cellStyle name="Normal 2 4 6 4" xfId="2592"/>
    <cellStyle name="Normal 2 4 6 4 2" xfId="9707"/>
    <cellStyle name="Normal 2 4 6 4 2 2" xfId="21620"/>
    <cellStyle name="Normal 2 4 6 4 3" xfId="21619"/>
    <cellStyle name="Normal 2 4 6 4 4" xfId="35792"/>
    <cellStyle name="Normal 2 4 6 4 5" xfId="42907"/>
    <cellStyle name="Normal 2 4 6 4 6" xfId="50022"/>
    <cellStyle name="Normal 2 4 6 4 7" xfId="57137"/>
    <cellStyle name="Normal 2 4 6 5" xfId="4963"/>
    <cellStyle name="Normal 2 4 6 5 2" xfId="12078"/>
    <cellStyle name="Normal 2 4 6 5 2 2" xfId="21622"/>
    <cellStyle name="Normal 2 4 6 5 3" xfId="21621"/>
    <cellStyle name="Normal 2 4 6 5 4" xfId="38163"/>
    <cellStyle name="Normal 2 4 6 5 5" xfId="45278"/>
    <cellStyle name="Normal 2 4 6 5 6" xfId="52393"/>
    <cellStyle name="Normal 2 4 6 5 7" xfId="59508"/>
    <cellStyle name="Normal 2 4 6 6" xfId="7340"/>
    <cellStyle name="Normal 2 4 6 6 2" xfId="21623"/>
    <cellStyle name="Normal 2 4 6 7" xfId="14455"/>
    <cellStyle name="Normal 2 4 6 7 2" xfId="21624"/>
    <cellStyle name="Normal 2 4 6 8" xfId="21604"/>
    <cellStyle name="Normal 2 4 6 9" xfId="33424"/>
    <cellStyle name="Normal 2 4 7" xfId="417"/>
    <cellStyle name="Normal 2 4 7 10" xfId="40735"/>
    <cellStyle name="Normal 2 4 7 11" xfId="47850"/>
    <cellStyle name="Normal 2 4 7 12" xfId="54965"/>
    <cellStyle name="Normal 2 4 7 2" xfId="1218"/>
    <cellStyle name="Normal 2 4 7 2 10" xfId="55764"/>
    <cellStyle name="Normal 2 4 7 2 2" xfId="3586"/>
    <cellStyle name="Normal 2 4 7 2 2 2" xfId="10701"/>
    <cellStyle name="Normal 2 4 7 2 2 2 2" xfId="21628"/>
    <cellStyle name="Normal 2 4 7 2 2 3" xfId="21627"/>
    <cellStyle name="Normal 2 4 7 2 2 4" xfId="36786"/>
    <cellStyle name="Normal 2 4 7 2 2 5" xfId="43901"/>
    <cellStyle name="Normal 2 4 7 2 2 6" xfId="51016"/>
    <cellStyle name="Normal 2 4 7 2 2 7" xfId="58131"/>
    <cellStyle name="Normal 2 4 7 2 3" xfId="5957"/>
    <cellStyle name="Normal 2 4 7 2 3 2" xfId="13072"/>
    <cellStyle name="Normal 2 4 7 2 3 2 2" xfId="21630"/>
    <cellStyle name="Normal 2 4 7 2 3 3" xfId="21629"/>
    <cellStyle name="Normal 2 4 7 2 3 4" xfId="39157"/>
    <cellStyle name="Normal 2 4 7 2 3 5" xfId="46272"/>
    <cellStyle name="Normal 2 4 7 2 3 6" xfId="53387"/>
    <cellStyle name="Normal 2 4 7 2 3 7" xfId="60502"/>
    <cellStyle name="Normal 2 4 7 2 4" xfId="8334"/>
    <cellStyle name="Normal 2 4 7 2 4 2" xfId="21631"/>
    <cellStyle name="Normal 2 4 7 2 5" xfId="15449"/>
    <cellStyle name="Normal 2 4 7 2 5 2" xfId="21632"/>
    <cellStyle name="Normal 2 4 7 2 6" xfId="21626"/>
    <cellStyle name="Normal 2 4 7 2 7" xfId="34418"/>
    <cellStyle name="Normal 2 4 7 2 8" xfId="41534"/>
    <cellStyle name="Normal 2 4 7 2 9" xfId="48649"/>
    <cellStyle name="Normal 2 4 7 3" xfId="2008"/>
    <cellStyle name="Normal 2 4 7 3 10" xfId="56553"/>
    <cellStyle name="Normal 2 4 7 3 2" xfId="4375"/>
    <cellStyle name="Normal 2 4 7 3 2 2" xfId="11490"/>
    <cellStyle name="Normal 2 4 7 3 2 2 2" xfId="21635"/>
    <cellStyle name="Normal 2 4 7 3 2 3" xfId="21634"/>
    <cellStyle name="Normal 2 4 7 3 2 4" xfId="37575"/>
    <cellStyle name="Normal 2 4 7 3 2 5" xfId="44690"/>
    <cellStyle name="Normal 2 4 7 3 2 6" xfId="51805"/>
    <cellStyle name="Normal 2 4 7 3 2 7" xfId="58920"/>
    <cellStyle name="Normal 2 4 7 3 3" xfId="6746"/>
    <cellStyle name="Normal 2 4 7 3 3 2" xfId="13861"/>
    <cellStyle name="Normal 2 4 7 3 3 2 2" xfId="21637"/>
    <cellStyle name="Normal 2 4 7 3 3 3" xfId="21636"/>
    <cellStyle name="Normal 2 4 7 3 3 4" xfId="39946"/>
    <cellStyle name="Normal 2 4 7 3 3 5" xfId="47061"/>
    <cellStyle name="Normal 2 4 7 3 3 6" xfId="54176"/>
    <cellStyle name="Normal 2 4 7 3 3 7" xfId="61291"/>
    <cellStyle name="Normal 2 4 7 3 4" xfId="9123"/>
    <cellStyle name="Normal 2 4 7 3 4 2" xfId="21638"/>
    <cellStyle name="Normal 2 4 7 3 5" xfId="16238"/>
    <cellStyle name="Normal 2 4 7 3 5 2" xfId="21639"/>
    <cellStyle name="Normal 2 4 7 3 6" xfId="21633"/>
    <cellStyle name="Normal 2 4 7 3 7" xfId="35207"/>
    <cellStyle name="Normal 2 4 7 3 8" xfId="42323"/>
    <cellStyle name="Normal 2 4 7 3 9" xfId="49438"/>
    <cellStyle name="Normal 2 4 7 4" xfId="2787"/>
    <cellStyle name="Normal 2 4 7 4 2" xfId="9902"/>
    <cellStyle name="Normal 2 4 7 4 2 2" xfId="21641"/>
    <cellStyle name="Normal 2 4 7 4 3" xfId="21640"/>
    <cellStyle name="Normal 2 4 7 4 4" xfId="35987"/>
    <cellStyle name="Normal 2 4 7 4 5" xfId="43102"/>
    <cellStyle name="Normal 2 4 7 4 6" xfId="50217"/>
    <cellStyle name="Normal 2 4 7 4 7" xfId="57332"/>
    <cellStyle name="Normal 2 4 7 5" xfId="5158"/>
    <cellStyle name="Normal 2 4 7 5 2" xfId="12273"/>
    <cellStyle name="Normal 2 4 7 5 2 2" xfId="21643"/>
    <cellStyle name="Normal 2 4 7 5 3" xfId="21642"/>
    <cellStyle name="Normal 2 4 7 5 4" xfId="38358"/>
    <cellStyle name="Normal 2 4 7 5 5" xfId="45473"/>
    <cellStyle name="Normal 2 4 7 5 6" xfId="52588"/>
    <cellStyle name="Normal 2 4 7 5 7" xfId="59703"/>
    <cellStyle name="Normal 2 4 7 6" xfId="7535"/>
    <cellStyle name="Normal 2 4 7 6 2" xfId="21644"/>
    <cellStyle name="Normal 2 4 7 7" xfId="14650"/>
    <cellStyle name="Normal 2 4 7 7 2" xfId="21645"/>
    <cellStyle name="Normal 2 4 7 8" xfId="21625"/>
    <cellStyle name="Normal 2 4 7 9" xfId="33619"/>
    <cellStyle name="Normal 2 4 8" xfId="650"/>
    <cellStyle name="Normal 2 4 8 10" xfId="40968"/>
    <cellStyle name="Normal 2 4 8 11" xfId="48083"/>
    <cellStyle name="Normal 2 4 8 12" xfId="55198"/>
    <cellStyle name="Normal 2 4 8 2" xfId="1451"/>
    <cellStyle name="Normal 2 4 8 2 10" xfId="55997"/>
    <cellStyle name="Normal 2 4 8 2 2" xfId="3819"/>
    <cellStyle name="Normal 2 4 8 2 2 2" xfId="10934"/>
    <cellStyle name="Normal 2 4 8 2 2 2 2" xfId="21649"/>
    <cellStyle name="Normal 2 4 8 2 2 3" xfId="21648"/>
    <cellStyle name="Normal 2 4 8 2 2 4" xfId="37019"/>
    <cellStyle name="Normal 2 4 8 2 2 5" xfId="44134"/>
    <cellStyle name="Normal 2 4 8 2 2 6" xfId="51249"/>
    <cellStyle name="Normal 2 4 8 2 2 7" xfId="58364"/>
    <cellStyle name="Normal 2 4 8 2 3" xfId="6190"/>
    <cellStyle name="Normal 2 4 8 2 3 2" xfId="13305"/>
    <cellStyle name="Normal 2 4 8 2 3 2 2" xfId="21651"/>
    <cellStyle name="Normal 2 4 8 2 3 3" xfId="21650"/>
    <cellStyle name="Normal 2 4 8 2 3 4" xfId="39390"/>
    <cellStyle name="Normal 2 4 8 2 3 5" xfId="46505"/>
    <cellStyle name="Normal 2 4 8 2 3 6" xfId="53620"/>
    <cellStyle name="Normal 2 4 8 2 3 7" xfId="60735"/>
    <cellStyle name="Normal 2 4 8 2 4" xfId="8567"/>
    <cellStyle name="Normal 2 4 8 2 4 2" xfId="21652"/>
    <cellStyle name="Normal 2 4 8 2 5" xfId="15682"/>
    <cellStyle name="Normal 2 4 8 2 5 2" xfId="21653"/>
    <cellStyle name="Normal 2 4 8 2 6" xfId="21647"/>
    <cellStyle name="Normal 2 4 8 2 7" xfId="34651"/>
    <cellStyle name="Normal 2 4 8 2 8" xfId="41767"/>
    <cellStyle name="Normal 2 4 8 2 9" xfId="48882"/>
    <cellStyle name="Normal 2 4 8 3" xfId="2241"/>
    <cellStyle name="Normal 2 4 8 3 10" xfId="56786"/>
    <cellStyle name="Normal 2 4 8 3 2" xfId="4608"/>
    <cellStyle name="Normal 2 4 8 3 2 2" xfId="11723"/>
    <cellStyle name="Normal 2 4 8 3 2 2 2" xfId="21656"/>
    <cellStyle name="Normal 2 4 8 3 2 3" xfId="21655"/>
    <cellStyle name="Normal 2 4 8 3 2 4" xfId="37808"/>
    <cellStyle name="Normal 2 4 8 3 2 5" xfId="44923"/>
    <cellStyle name="Normal 2 4 8 3 2 6" xfId="52038"/>
    <cellStyle name="Normal 2 4 8 3 2 7" xfId="59153"/>
    <cellStyle name="Normal 2 4 8 3 3" xfId="6979"/>
    <cellStyle name="Normal 2 4 8 3 3 2" xfId="14094"/>
    <cellStyle name="Normal 2 4 8 3 3 2 2" xfId="21658"/>
    <cellStyle name="Normal 2 4 8 3 3 3" xfId="21657"/>
    <cellStyle name="Normal 2 4 8 3 3 4" xfId="40179"/>
    <cellStyle name="Normal 2 4 8 3 3 5" xfId="47294"/>
    <cellStyle name="Normal 2 4 8 3 3 6" xfId="54409"/>
    <cellStyle name="Normal 2 4 8 3 3 7" xfId="61524"/>
    <cellStyle name="Normal 2 4 8 3 4" xfId="9356"/>
    <cellStyle name="Normal 2 4 8 3 4 2" xfId="21659"/>
    <cellStyle name="Normal 2 4 8 3 5" xfId="16471"/>
    <cellStyle name="Normal 2 4 8 3 5 2" xfId="21660"/>
    <cellStyle name="Normal 2 4 8 3 6" xfId="21654"/>
    <cellStyle name="Normal 2 4 8 3 7" xfId="35440"/>
    <cellStyle name="Normal 2 4 8 3 8" xfId="42556"/>
    <cellStyle name="Normal 2 4 8 3 9" xfId="49671"/>
    <cellStyle name="Normal 2 4 8 4" xfId="3020"/>
    <cellStyle name="Normal 2 4 8 4 2" xfId="10135"/>
    <cellStyle name="Normal 2 4 8 4 2 2" xfId="21662"/>
    <cellStyle name="Normal 2 4 8 4 3" xfId="21661"/>
    <cellStyle name="Normal 2 4 8 4 4" xfId="36220"/>
    <cellStyle name="Normal 2 4 8 4 5" xfId="43335"/>
    <cellStyle name="Normal 2 4 8 4 6" xfId="50450"/>
    <cellStyle name="Normal 2 4 8 4 7" xfId="57565"/>
    <cellStyle name="Normal 2 4 8 5" xfId="5391"/>
    <cellStyle name="Normal 2 4 8 5 2" xfId="12506"/>
    <cellStyle name="Normal 2 4 8 5 2 2" xfId="21664"/>
    <cellStyle name="Normal 2 4 8 5 3" xfId="21663"/>
    <cellStyle name="Normal 2 4 8 5 4" xfId="38591"/>
    <cellStyle name="Normal 2 4 8 5 5" xfId="45706"/>
    <cellStyle name="Normal 2 4 8 5 6" xfId="52821"/>
    <cellStyle name="Normal 2 4 8 5 7" xfId="59936"/>
    <cellStyle name="Normal 2 4 8 6" xfId="7768"/>
    <cellStyle name="Normal 2 4 8 6 2" xfId="21665"/>
    <cellStyle name="Normal 2 4 8 7" xfId="14883"/>
    <cellStyle name="Normal 2 4 8 7 2" xfId="21666"/>
    <cellStyle name="Normal 2 4 8 8" xfId="21646"/>
    <cellStyle name="Normal 2 4 8 9" xfId="33852"/>
    <cellStyle name="Normal 2 4 9" xfId="828"/>
    <cellStyle name="Normal 2 4 9 10" xfId="55374"/>
    <cellStyle name="Normal 2 4 9 2" xfId="3196"/>
    <cellStyle name="Normal 2 4 9 2 2" xfId="10311"/>
    <cellStyle name="Normal 2 4 9 2 2 2" xfId="21669"/>
    <cellStyle name="Normal 2 4 9 2 3" xfId="21668"/>
    <cellStyle name="Normal 2 4 9 2 4" xfId="36396"/>
    <cellStyle name="Normal 2 4 9 2 5" xfId="43511"/>
    <cellStyle name="Normal 2 4 9 2 6" xfId="50626"/>
    <cellStyle name="Normal 2 4 9 2 7" xfId="57741"/>
    <cellStyle name="Normal 2 4 9 3" xfId="5567"/>
    <cellStyle name="Normal 2 4 9 3 2" xfId="12682"/>
    <cellStyle name="Normal 2 4 9 3 2 2" xfId="21671"/>
    <cellStyle name="Normal 2 4 9 3 3" xfId="21670"/>
    <cellStyle name="Normal 2 4 9 3 4" xfId="38767"/>
    <cellStyle name="Normal 2 4 9 3 5" xfId="45882"/>
    <cellStyle name="Normal 2 4 9 3 6" xfId="52997"/>
    <cellStyle name="Normal 2 4 9 3 7" xfId="60112"/>
    <cellStyle name="Normal 2 4 9 4" xfId="7944"/>
    <cellStyle name="Normal 2 4 9 4 2" xfId="21672"/>
    <cellStyle name="Normal 2 4 9 5" xfId="15059"/>
    <cellStyle name="Normal 2 4 9 5 2" xfId="21673"/>
    <cellStyle name="Normal 2 4 9 6" xfId="21667"/>
    <cellStyle name="Normal 2 4 9 7" xfId="34028"/>
    <cellStyle name="Normal 2 4 9 8" xfId="41144"/>
    <cellStyle name="Normal 2 4 9 9" xfId="48259"/>
    <cellStyle name="Normal 2 5" xfId="28"/>
    <cellStyle name="Normal 2 5 10" xfId="4780"/>
    <cellStyle name="Normal 2 5 10 2" xfId="11895"/>
    <cellStyle name="Normal 2 5 10 2 2" xfId="21676"/>
    <cellStyle name="Normal 2 5 10 3" xfId="21675"/>
    <cellStyle name="Normal 2 5 10 4" xfId="37980"/>
    <cellStyle name="Normal 2 5 10 5" xfId="45095"/>
    <cellStyle name="Normal 2 5 10 6" xfId="52210"/>
    <cellStyle name="Normal 2 5 10 7" xfId="59325"/>
    <cellStyle name="Normal 2 5 11" xfId="7157"/>
    <cellStyle name="Normal 2 5 11 2" xfId="21677"/>
    <cellStyle name="Normal 2 5 12" xfId="14272"/>
    <cellStyle name="Normal 2 5 12 2" xfId="21678"/>
    <cellStyle name="Normal 2 5 13" xfId="21674"/>
    <cellStyle name="Normal 2 5 14" xfId="33241"/>
    <cellStyle name="Normal 2 5 15" xfId="40357"/>
    <cellStyle name="Normal 2 5 16" xfId="47472"/>
    <cellStyle name="Normal 2 5 17" xfId="54587"/>
    <cellStyle name="Normal 2 5 2" xfId="72"/>
    <cellStyle name="Normal 2 5 2 10" xfId="7197"/>
    <cellStyle name="Normal 2 5 2 10 2" xfId="21680"/>
    <cellStyle name="Normal 2 5 2 11" xfId="14312"/>
    <cellStyle name="Normal 2 5 2 11 2" xfId="21681"/>
    <cellStyle name="Normal 2 5 2 12" xfId="21679"/>
    <cellStyle name="Normal 2 5 2 13" xfId="33281"/>
    <cellStyle name="Normal 2 5 2 14" xfId="40397"/>
    <cellStyle name="Normal 2 5 2 15" xfId="47512"/>
    <cellStyle name="Normal 2 5 2 16" xfId="54627"/>
    <cellStyle name="Normal 2 5 2 2" xfId="186"/>
    <cellStyle name="Normal 2 5 2 2 10" xfId="14423"/>
    <cellStyle name="Normal 2 5 2 2 10 2" xfId="21683"/>
    <cellStyle name="Normal 2 5 2 2 11" xfId="21682"/>
    <cellStyle name="Normal 2 5 2 2 12" xfId="33392"/>
    <cellStyle name="Normal 2 5 2 2 13" xfId="40508"/>
    <cellStyle name="Normal 2 5 2 2 14" xfId="47623"/>
    <cellStyle name="Normal 2 5 2 2 15" xfId="54738"/>
    <cellStyle name="Normal 2 5 2 2 2" xfId="385"/>
    <cellStyle name="Normal 2 5 2 2 2 10" xfId="40703"/>
    <cellStyle name="Normal 2 5 2 2 2 11" xfId="47818"/>
    <cellStyle name="Normal 2 5 2 2 2 12" xfId="54933"/>
    <cellStyle name="Normal 2 5 2 2 2 2" xfId="1186"/>
    <cellStyle name="Normal 2 5 2 2 2 2 10" xfId="55732"/>
    <cellStyle name="Normal 2 5 2 2 2 2 2" xfId="3554"/>
    <cellStyle name="Normal 2 5 2 2 2 2 2 2" xfId="10669"/>
    <cellStyle name="Normal 2 5 2 2 2 2 2 2 2" xfId="21687"/>
    <cellStyle name="Normal 2 5 2 2 2 2 2 3" xfId="21686"/>
    <cellStyle name="Normal 2 5 2 2 2 2 2 4" xfId="36754"/>
    <cellStyle name="Normal 2 5 2 2 2 2 2 5" xfId="43869"/>
    <cellStyle name="Normal 2 5 2 2 2 2 2 6" xfId="50984"/>
    <cellStyle name="Normal 2 5 2 2 2 2 2 7" xfId="58099"/>
    <cellStyle name="Normal 2 5 2 2 2 2 3" xfId="5925"/>
    <cellStyle name="Normal 2 5 2 2 2 2 3 2" xfId="13040"/>
    <cellStyle name="Normal 2 5 2 2 2 2 3 2 2" xfId="21689"/>
    <cellStyle name="Normal 2 5 2 2 2 2 3 3" xfId="21688"/>
    <cellStyle name="Normal 2 5 2 2 2 2 3 4" xfId="39125"/>
    <cellStyle name="Normal 2 5 2 2 2 2 3 5" xfId="46240"/>
    <cellStyle name="Normal 2 5 2 2 2 2 3 6" xfId="53355"/>
    <cellStyle name="Normal 2 5 2 2 2 2 3 7" xfId="60470"/>
    <cellStyle name="Normal 2 5 2 2 2 2 4" xfId="8302"/>
    <cellStyle name="Normal 2 5 2 2 2 2 4 2" xfId="21690"/>
    <cellStyle name="Normal 2 5 2 2 2 2 5" xfId="15417"/>
    <cellStyle name="Normal 2 5 2 2 2 2 5 2" xfId="21691"/>
    <cellStyle name="Normal 2 5 2 2 2 2 6" xfId="21685"/>
    <cellStyle name="Normal 2 5 2 2 2 2 7" xfId="34386"/>
    <cellStyle name="Normal 2 5 2 2 2 2 8" xfId="41502"/>
    <cellStyle name="Normal 2 5 2 2 2 2 9" xfId="48617"/>
    <cellStyle name="Normal 2 5 2 2 2 3" xfId="1976"/>
    <cellStyle name="Normal 2 5 2 2 2 3 10" xfId="56521"/>
    <cellStyle name="Normal 2 5 2 2 2 3 2" xfId="4343"/>
    <cellStyle name="Normal 2 5 2 2 2 3 2 2" xfId="11458"/>
    <cellStyle name="Normal 2 5 2 2 2 3 2 2 2" xfId="21694"/>
    <cellStyle name="Normal 2 5 2 2 2 3 2 3" xfId="21693"/>
    <cellStyle name="Normal 2 5 2 2 2 3 2 4" xfId="37543"/>
    <cellStyle name="Normal 2 5 2 2 2 3 2 5" xfId="44658"/>
    <cellStyle name="Normal 2 5 2 2 2 3 2 6" xfId="51773"/>
    <cellStyle name="Normal 2 5 2 2 2 3 2 7" xfId="58888"/>
    <cellStyle name="Normal 2 5 2 2 2 3 3" xfId="6714"/>
    <cellStyle name="Normal 2 5 2 2 2 3 3 2" xfId="13829"/>
    <cellStyle name="Normal 2 5 2 2 2 3 3 2 2" xfId="21696"/>
    <cellStyle name="Normal 2 5 2 2 2 3 3 3" xfId="21695"/>
    <cellStyle name="Normal 2 5 2 2 2 3 3 4" xfId="39914"/>
    <cellStyle name="Normal 2 5 2 2 2 3 3 5" xfId="47029"/>
    <cellStyle name="Normal 2 5 2 2 2 3 3 6" xfId="54144"/>
    <cellStyle name="Normal 2 5 2 2 2 3 3 7" xfId="61259"/>
    <cellStyle name="Normal 2 5 2 2 2 3 4" xfId="9091"/>
    <cellStyle name="Normal 2 5 2 2 2 3 4 2" xfId="21697"/>
    <cellStyle name="Normal 2 5 2 2 2 3 5" xfId="16206"/>
    <cellStyle name="Normal 2 5 2 2 2 3 5 2" xfId="21698"/>
    <cellStyle name="Normal 2 5 2 2 2 3 6" xfId="21692"/>
    <cellStyle name="Normal 2 5 2 2 2 3 7" xfId="35175"/>
    <cellStyle name="Normal 2 5 2 2 2 3 8" xfId="42291"/>
    <cellStyle name="Normal 2 5 2 2 2 3 9" xfId="49406"/>
    <cellStyle name="Normal 2 5 2 2 2 4" xfId="2755"/>
    <cellStyle name="Normal 2 5 2 2 2 4 2" xfId="9870"/>
    <cellStyle name="Normal 2 5 2 2 2 4 2 2" xfId="21700"/>
    <cellStyle name="Normal 2 5 2 2 2 4 3" xfId="21699"/>
    <cellStyle name="Normal 2 5 2 2 2 4 4" xfId="35955"/>
    <cellStyle name="Normal 2 5 2 2 2 4 5" xfId="43070"/>
    <cellStyle name="Normal 2 5 2 2 2 4 6" xfId="50185"/>
    <cellStyle name="Normal 2 5 2 2 2 4 7" xfId="57300"/>
    <cellStyle name="Normal 2 5 2 2 2 5" xfId="5126"/>
    <cellStyle name="Normal 2 5 2 2 2 5 2" xfId="12241"/>
    <cellStyle name="Normal 2 5 2 2 2 5 2 2" xfId="21702"/>
    <cellStyle name="Normal 2 5 2 2 2 5 3" xfId="21701"/>
    <cellStyle name="Normal 2 5 2 2 2 5 4" xfId="38326"/>
    <cellStyle name="Normal 2 5 2 2 2 5 5" xfId="45441"/>
    <cellStyle name="Normal 2 5 2 2 2 5 6" xfId="52556"/>
    <cellStyle name="Normal 2 5 2 2 2 5 7" xfId="59671"/>
    <cellStyle name="Normal 2 5 2 2 2 6" xfId="7503"/>
    <cellStyle name="Normal 2 5 2 2 2 6 2" xfId="21703"/>
    <cellStyle name="Normal 2 5 2 2 2 7" xfId="14618"/>
    <cellStyle name="Normal 2 5 2 2 2 7 2" xfId="21704"/>
    <cellStyle name="Normal 2 5 2 2 2 8" xfId="21684"/>
    <cellStyle name="Normal 2 5 2 2 2 9" xfId="33587"/>
    <cellStyle name="Normal 2 5 2 2 3" xfId="580"/>
    <cellStyle name="Normal 2 5 2 2 3 10" xfId="40898"/>
    <cellStyle name="Normal 2 5 2 2 3 11" xfId="48013"/>
    <cellStyle name="Normal 2 5 2 2 3 12" xfId="55128"/>
    <cellStyle name="Normal 2 5 2 2 3 2" xfId="1381"/>
    <cellStyle name="Normal 2 5 2 2 3 2 10" xfId="55927"/>
    <cellStyle name="Normal 2 5 2 2 3 2 2" xfId="3749"/>
    <cellStyle name="Normal 2 5 2 2 3 2 2 2" xfId="10864"/>
    <cellStyle name="Normal 2 5 2 2 3 2 2 2 2" xfId="21708"/>
    <cellStyle name="Normal 2 5 2 2 3 2 2 3" xfId="21707"/>
    <cellStyle name="Normal 2 5 2 2 3 2 2 4" xfId="36949"/>
    <cellStyle name="Normal 2 5 2 2 3 2 2 5" xfId="44064"/>
    <cellStyle name="Normal 2 5 2 2 3 2 2 6" xfId="51179"/>
    <cellStyle name="Normal 2 5 2 2 3 2 2 7" xfId="58294"/>
    <cellStyle name="Normal 2 5 2 2 3 2 3" xfId="6120"/>
    <cellStyle name="Normal 2 5 2 2 3 2 3 2" xfId="13235"/>
    <cellStyle name="Normal 2 5 2 2 3 2 3 2 2" xfId="21710"/>
    <cellStyle name="Normal 2 5 2 2 3 2 3 3" xfId="21709"/>
    <cellStyle name="Normal 2 5 2 2 3 2 3 4" xfId="39320"/>
    <cellStyle name="Normal 2 5 2 2 3 2 3 5" xfId="46435"/>
    <cellStyle name="Normal 2 5 2 2 3 2 3 6" xfId="53550"/>
    <cellStyle name="Normal 2 5 2 2 3 2 3 7" xfId="60665"/>
    <cellStyle name="Normal 2 5 2 2 3 2 4" xfId="8497"/>
    <cellStyle name="Normal 2 5 2 2 3 2 4 2" xfId="21711"/>
    <cellStyle name="Normal 2 5 2 2 3 2 5" xfId="15612"/>
    <cellStyle name="Normal 2 5 2 2 3 2 5 2" xfId="21712"/>
    <cellStyle name="Normal 2 5 2 2 3 2 6" xfId="21706"/>
    <cellStyle name="Normal 2 5 2 2 3 2 7" xfId="34581"/>
    <cellStyle name="Normal 2 5 2 2 3 2 8" xfId="41697"/>
    <cellStyle name="Normal 2 5 2 2 3 2 9" xfId="48812"/>
    <cellStyle name="Normal 2 5 2 2 3 3" xfId="2171"/>
    <cellStyle name="Normal 2 5 2 2 3 3 10" xfId="56716"/>
    <cellStyle name="Normal 2 5 2 2 3 3 2" xfId="4538"/>
    <cellStyle name="Normal 2 5 2 2 3 3 2 2" xfId="11653"/>
    <cellStyle name="Normal 2 5 2 2 3 3 2 2 2" xfId="21715"/>
    <cellStyle name="Normal 2 5 2 2 3 3 2 3" xfId="21714"/>
    <cellStyle name="Normal 2 5 2 2 3 3 2 4" xfId="37738"/>
    <cellStyle name="Normal 2 5 2 2 3 3 2 5" xfId="44853"/>
    <cellStyle name="Normal 2 5 2 2 3 3 2 6" xfId="51968"/>
    <cellStyle name="Normal 2 5 2 2 3 3 2 7" xfId="59083"/>
    <cellStyle name="Normal 2 5 2 2 3 3 3" xfId="6909"/>
    <cellStyle name="Normal 2 5 2 2 3 3 3 2" xfId="14024"/>
    <cellStyle name="Normal 2 5 2 2 3 3 3 2 2" xfId="21717"/>
    <cellStyle name="Normal 2 5 2 2 3 3 3 3" xfId="21716"/>
    <cellStyle name="Normal 2 5 2 2 3 3 3 4" xfId="40109"/>
    <cellStyle name="Normal 2 5 2 2 3 3 3 5" xfId="47224"/>
    <cellStyle name="Normal 2 5 2 2 3 3 3 6" xfId="54339"/>
    <cellStyle name="Normal 2 5 2 2 3 3 3 7" xfId="61454"/>
    <cellStyle name="Normal 2 5 2 2 3 3 4" xfId="9286"/>
    <cellStyle name="Normal 2 5 2 2 3 3 4 2" xfId="21718"/>
    <cellStyle name="Normal 2 5 2 2 3 3 5" xfId="16401"/>
    <cellStyle name="Normal 2 5 2 2 3 3 5 2" xfId="21719"/>
    <cellStyle name="Normal 2 5 2 2 3 3 6" xfId="21713"/>
    <cellStyle name="Normal 2 5 2 2 3 3 7" xfId="35370"/>
    <cellStyle name="Normal 2 5 2 2 3 3 8" xfId="42486"/>
    <cellStyle name="Normal 2 5 2 2 3 3 9" xfId="49601"/>
    <cellStyle name="Normal 2 5 2 2 3 4" xfId="2950"/>
    <cellStyle name="Normal 2 5 2 2 3 4 2" xfId="10065"/>
    <cellStyle name="Normal 2 5 2 2 3 4 2 2" xfId="21721"/>
    <cellStyle name="Normal 2 5 2 2 3 4 3" xfId="21720"/>
    <cellStyle name="Normal 2 5 2 2 3 4 4" xfId="36150"/>
    <cellStyle name="Normal 2 5 2 2 3 4 5" xfId="43265"/>
    <cellStyle name="Normal 2 5 2 2 3 4 6" xfId="50380"/>
    <cellStyle name="Normal 2 5 2 2 3 4 7" xfId="57495"/>
    <cellStyle name="Normal 2 5 2 2 3 5" xfId="5321"/>
    <cellStyle name="Normal 2 5 2 2 3 5 2" xfId="12436"/>
    <cellStyle name="Normal 2 5 2 2 3 5 2 2" xfId="21723"/>
    <cellStyle name="Normal 2 5 2 2 3 5 3" xfId="21722"/>
    <cellStyle name="Normal 2 5 2 2 3 5 4" xfId="38521"/>
    <cellStyle name="Normal 2 5 2 2 3 5 5" xfId="45636"/>
    <cellStyle name="Normal 2 5 2 2 3 5 6" xfId="52751"/>
    <cellStyle name="Normal 2 5 2 2 3 5 7" xfId="59866"/>
    <cellStyle name="Normal 2 5 2 2 3 6" xfId="7698"/>
    <cellStyle name="Normal 2 5 2 2 3 6 2" xfId="21724"/>
    <cellStyle name="Normal 2 5 2 2 3 7" xfId="14813"/>
    <cellStyle name="Normal 2 5 2 2 3 7 2" xfId="21725"/>
    <cellStyle name="Normal 2 5 2 2 3 8" xfId="21705"/>
    <cellStyle name="Normal 2 5 2 2 3 9" xfId="33782"/>
    <cellStyle name="Normal 2 5 2 2 4" xfId="660"/>
    <cellStyle name="Normal 2 5 2 2 4 10" xfId="40978"/>
    <cellStyle name="Normal 2 5 2 2 4 11" xfId="48093"/>
    <cellStyle name="Normal 2 5 2 2 4 12" xfId="55208"/>
    <cellStyle name="Normal 2 5 2 2 4 2" xfId="1461"/>
    <cellStyle name="Normal 2 5 2 2 4 2 10" xfId="56007"/>
    <cellStyle name="Normal 2 5 2 2 4 2 2" xfId="3829"/>
    <cellStyle name="Normal 2 5 2 2 4 2 2 2" xfId="10944"/>
    <cellStyle name="Normal 2 5 2 2 4 2 2 2 2" xfId="21729"/>
    <cellStyle name="Normal 2 5 2 2 4 2 2 3" xfId="21728"/>
    <cellStyle name="Normal 2 5 2 2 4 2 2 4" xfId="37029"/>
    <cellStyle name="Normal 2 5 2 2 4 2 2 5" xfId="44144"/>
    <cellStyle name="Normal 2 5 2 2 4 2 2 6" xfId="51259"/>
    <cellStyle name="Normal 2 5 2 2 4 2 2 7" xfId="58374"/>
    <cellStyle name="Normal 2 5 2 2 4 2 3" xfId="6200"/>
    <cellStyle name="Normal 2 5 2 2 4 2 3 2" xfId="13315"/>
    <cellStyle name="Normal 2 5 2 2 4 2 3 2 2" xfId="21731"/>
    <cellStyle name="Normal 2 5 2 2 4 2 3 3" xfId="21730"/>
    <cellStyle name="Normal 2 5 2 2 4 2 3 4" xfId="39400"/>
    <cellStyle name="Normal 2 5 2 2 4 2 3 5" xfId="46515"/>
    <cellStyle name="Normal 2 5 2 2 4 2 3 6" xfId="53630"/>
    <cellStyle name="Normal 2 5 2 2 4 2 3 7" xfId="60745"/>
    <cellStyle name="Normal 2 5 2 2 4 2 4" xfId="8577"/>
    <cellStyle name="Normal 2 5 2 2 4 2 4 2" xfId="21732"/>
    <cellStyle name="Normal 2 5 2 2 4 2 5" xfId="15692"/>
    <cellStyle name="Normal 2 5 2 2 4 2 5 2" xfId="21733"/>
    <cellStyle name="Normal 2 5 2 2 4 2 6" xfId="21727"/>
    <cellStyle name="Normal 2 5 2 2 4 2 7" xfId="34661"/>
    <cellStyle name="Normal 2 5 2 2 4 2 8" xfId="41777"/>
    <cellStyle name="Normal 2 5 2 2 4 2 9" xfId="48892"/>
    <cellStyle name="Normal 2 5 2 2 4 3" xfId="2251"/>
    <cellStyle name="Normal 2 5 2 2 4 3 10" xfId="56796"/>
    <cellStyle name="Normal 2 5 2 2 4 3 2" xfId="4618"/>
    <cellStyle name="Normal 2 5 2 2 4 3 2 2" xfId="11733"/>
    <cellStyle name="Normal 2 5 2 2 4 3 2 2 2" xfId="21736"/>
    <cellStyle name="Normal 2 5 2 2 4 3 2 3" xfId="21735"/>
    <cellStyle name="Normal 2 5 2 2 4 3 2 4" xfId="37818"/>
    <cellStyle name="Normal 2 5 2 2 4 3 2 5" xfId="44933"/>
    <cellStyle name="Normal 2 5 2 2 4 3 2 6" xfId="52048"/>
    <cellStyle name="Normal 2 5 2 2 4 3 2 7" xfId="59163"/>
    <cellStyle name="Normal 2 5 2 2 4 3 3" xfId="6989"/>
    <cellStyle name="Normal 2 5 2 2 4 3 3 2" xfId="14104"/>
    <cellStyle name="Normal 2 5 2 2 4 3 3 2 2" xfId="21738"/>
    <cellStyle name="Normal 2 5 2 2 4 3 3 3" xfId="21737"/>
    <cellStyle name="Normal 2 5 2 2 4 3 3 4" xfId="40189"/>
    <cellStyle name="Normal 2 5 2 2 4 3 3 5" xfId="47304"/>
    <cellStyle name="Normal 2 5 2 2 4 3 3 6" xfId="54419"/>
    <cellStyle name="Normal 2 5 2 2 4 3 3 7" xfId="61534"/>
    <cellStyle name="Normal 2 5 2 2 4 3 4" xfId="9366"/>
    <cellStyle name="Normal 2 5 2 2 4 3 4 2" xfId="21739"/>
    <cellStyle name="Normal 2 5 2 2 4 3 5" xfId="16481"/>
    <cellStyle name="Normal 2 5 2 2 4 3 5 2" xfId="21740"/>
    <cellStyle name="Normal 2 5 2 2 4 3 6" xfId="21734"/>
    <cellStyle name="Normal 2 5 2 2 4 3 7" xfId="35450"/>
    <cellStyle name="Normal 2 5 2 2 4 3 8" xfId="42566"/>
    <cellStyle name="Normal 2 5 2 2 4 3 9" xfId="49681"/>
    <cellStyle name="Normal 2 5 2 2 4 4" xfId="3030"/>
    <cellStyle name="Normal 2 5 2 2 4 4 2" xfId="10145"/>
    <cellStyle name="Normal 2 5 2 2 4 4 2 2" xfId="21742"/>
    <cellStyle name="Normal 2 5 2 2 4 4 3" xfId="21741"/>
    <cellStyle name="Normal 2 5 2 2 4 4 4" xfId="36230"/>
    <cellStyle name="Normal 2 5 2 2 4 4 5" xfId="43345"/>
    <cellStyle name="Normal 2 5 2 2 4 4 6" xfId="50460"/>
    <cellStyle name="Normal 2 5 2 2 4 4 7" xfId="57575"/>
    <cellStyle name="Normal 2 5 2 2 4 5" xfId="5401"/>
    <cellStyle name="Normal 2 5 2 2 4 5 2" xfId="12516"/>
    <cellStyle name="Normal 2 5 2 2 4 5 2 2" xfId="21744"/>
    <cellStyle name="Normal 2 5 2 2 4 5 3" xfId="21743"/>
    <cellStyle name="Normal 2 5 2 2 4 5 4" xfId="38601"/>
    <cellStyle name="Normal 2 5 2 2 4 5 5" xfId="45716"/>
    <cellStyle name="Normal 2 5 2 2 4 5 6" xfId="52831"/>
    <cellStyle name="Normal 2 5 2 2 4 5 7" xfId="59946"/>
    <cellStyle name="Normal 2 5 2 2 4 6" xfId="7778"/>
    <cellStyle name="Normal 2 5 2 2 4 6 2" xfId="21745"/>
    <cellStyle name="Normal 2 5 2 2 4 7" xfId="14893"/>
    <cellStyle name="Normal 2 5 2 2 4 7 2" xfId="21746"/>
    <cellStyle name="Normal 2 5 2 2 4 8" xfId="21726"/>
    <cellStyle name="Normal 2 5 2 2 4 9" xfId="33862"/>
    <cellStyle name="Normal 2 5 2 2 5" xfId="991"/>
    <cellStyle name="Normal 2 5 2 2 5 10" xfId="55537"/>
    <cellStyle name="Normal 2 5 2 2 5 2" xfId="3359"/>
    <cellStyle name="Normal 2 5 2 2 5 2 2" xfId="10474"/>
    <cellStyle name="Normal 2 5 2 2 5 2 2 2" xfId="21749"/>
    <cellStyle name="Normal 2 5 2 2 5 2 3" xfId="21748"/>
    <cellStyle name="Normal 2 5 2 2 5 2 4" xfId="36559"/>
    <cellStyle name="Normal 2 5 2 2 5 2 5" xfId="43674"/>
    <cellStyle name="Normal 2 5 2 2 5 2 6" xfId="50789"/>
    <cellStyle name="Normal 2 5 2 2 5 2 7" xfId="57904"/>
    <cellStyle name="Normal 2 5 2 2 5 3" xfId="5730"/>
    <cellStyle name="Normal 2 5 2 2 5 3 2" xfId="12845"/>
    <cellStyle name="Normal 2 5 2 2 5 3 2 2" xfId="21751"/>
    <cellStyle name="Normal 2 5 2 2 5 3 3" xfId="21750"/>
    <cellStyle name="Normal 2 5 2 2 5 3 4" xfId="38930"/>
    <cellStyle name="Normal 2 5 2 2 5 3 5" xfId="46045"/>
    <cellStyle name="Normal 2 5 2 2 5 3 6" xfId="53160"/>
    <cellStyle name="Normal 2 5 2 2 5 3 7" xfId="60275"/>
    <cellStyle name="Normal 2 5 2 2 5 4" xfId="8107"/>
    <cellStyle name="Normal 2 5 2 2 5 4 2" xfId="21752"/>
    <cellStyle name="Normal 2 5 2 2 5 5" xfId="15222"/>
    <cellStyle name="Normal 2 5 2 2 5 5 2" xfId="21753"/>
    <cellStyle name="Normal 2 5 2 2 5 6" xfId="21747"/>
    <cellStyle name="Normal 2 5 2 2 5 7" xfId="34191"/>
    <cellStyle name="Normal 2 5 2 2 5 8" xfId="41307"/>
    <cellStyle name="Normal 2 5 2 2 5 9" xfId="48422"/>
    <cellStyle name="Normal 2 5 2 2 6" xfId="1781"/>
    <cellStyle name="Normal 2 5 2 2 6 10" xfId="56326"/>
    <cellStyle name="Normal 2 5 2 2 6 2" xfId="4148"/>
    <cellStyle name="Normal 2 5 2 2 6 2 2" xfId="11263"/>
    <cellStyle name="Normal 2 5 2 2 6 2 2 2" xfId="21756"/>
    <cellStyle name="Normal 2 5 2 2 6 2 3" xfId="21755"/>
    <cellStyle name="Normal 2 5 2 2 6 2 4" xfId="37348"/>
    <cellStyle name="Normal 2 5 2 2 6 2 5" xfId="44463"/>
    <cellStyle name="Normal 2 5 2 2 6 2 6" xfId="51578"/>
    <cellStyle name="Normal 2 5 2 2 6 2 7" xfId="58693"/>
    <cellStyle name="Normal 2 5 2 2 6 3" xfId="6519"/>
    <cellStyle name="Normal 2 5 2 2 6 3 2" xfId="13634"/>
    <cellStyle name="Normal 2 5 2 2 6 3 2 2" xfId="21758"/>
    <cellStyle name="Normal 2 5 2 2 6 3 3" xfId="21757"/>
    <cellStyle name="Normal 2 5 2 2 6 3 4" xfId="39719"/>
    <cellStyle name="Normal 2 5 2 2 6 3 5" xfId="46834"/>
    <cellStyle name="Normal 2 5 2 2 6 3 6" xfId="53949"/>
    <cellStyle name="Normal 2 5 2 2 6 3 7" xfId="61064"/>
    <cellStyle name="Normal 2 5 2 2 6 4" xfId="8896"/>
    <cellStyle name="Normal 2 5 2 2 6 4 2" xfId="21759"/>
    <cellStyle name="Normal 2 5 2 2 6 5" xfId="16011"/>
    <cellStyle name="Normal 2 5 2 2 6 5 2" xfId="21760"/>
    <cellStyle name="Normal 2 5 2 2 6 6" xfId="21754"/>
    <cellStyle name="Normal 2 5 2 2 6 7" xfId="34980"/>
    <cellStyle name="Normal 2 5 2 2 6 8" xfId="42096"/>
    <cellStyle name="Normal 2 5 2 2 6 9" xfId="49211"/>
    <cellStyle name="Normal 2 5 2 2 7" xfId="2560"/>
    <cellStyle name="Normal 2 5 2 2 7 2" xfId="9675"/>
    <cellStyle name="Normal 2 5 2 2 7 2 2" xfId="21762"/>
    <cellStyle name="Normal 2 5 2 2 7 3" xfId="21761"/>
    <cellStyle name="Normal 2 5 2 2 7 4" xfId="35760"/>
    <cellStyle name="Normal 2 5 2 2 7 5" xfId="42875"/>
    <cellStyle name="Normal 2 5 2 2 7 6" xfId="49990"/>
    <cellStyle name="Normal 2 5 2 2 7 7" xfId="57105"/>
    <cellStyle name="Normal 2 5 2 2 8" xfId="4931"/>
    <cellStyle name="Normal 2 5 2 2 8 2" xfId="12046"/>
    <cellStyle name="Normal 2 5 2 2 8 2 2" xfId="21764"/>
    <cellStyle name="Normal 2 5 2 2 8 3" xfId="21763"/>
    <cellStyle name="Normal 2 5 2 2 8 4" xfId="38131"/>
    <cellStyle name="Normal 2 5 2 2 8 5" xfId="45246"/>
    <cellStyle name="Normal 2 5 2 2 8 6" xfId="52361"/>
    <cellStyle name="Normal 2 5 2 2 8 7" xfId="59476"/>
    <cellStyle name="Normal 2 5 2 2 9" xfId="7308"/>
    <cellStyle name="Normal 2 5 2 2 9 2" xfId="21765"/>
    <cellStyle name="Normal 2 5 2 3" xfId="274"/>
    <cellStyle name="Normal 2 5 2 3 10" xfId="40592"/>
    <cellStyle name="Normal 2 5 2 3 11" xfId="47707"/>
    <cellStyle name="Normal 2 5 2 3 12" xfId="54822"/>
    <cellStyle name="Normal 2 5 2 3 2" xfId="1075"/>
    <cellStyle name="Normal 2 5 2 3 2 10" xfId="55621"/>
    <cellStyle name="Normal 2 5 2 3 2 2" xfId="3443"/>
    <cellStyle name="Normal 2 5 2 3 2 2 2" xfId="10558"/>
    <cellStyle name="Normal 2 5 2 3 2 2 2 2" xfId="21769"/>
    <cellStyle name="Normal 2 5 2 3 2 2 3" xfId="21768"/>
    <cellStyle name="Normal 2 5 2 3 2 2 4" xfId="36643"/>
    <cellStyle name="Normal 2 5 2 3 2 2 5" xfId="43758"/>
    <cellStyle name="Normal 2 5 2 3 2 2 6" xfId="50873"/>
    <cellStyle name="Normal 2 5 2 3 2 2 7" xfId="57988"/>
    <cellStyle name="Normal 2 5 2 3 2 3" xfId="5814"/>
    <cellStyle name="Normal 2 5 2 3 2 3 2" xfId="12929"/>
    <cellStyle name="Normal 2 5 2 3 2 3 2 2" xfId="21771"/>
    <cellStyle name="Normal 2 5 2 3 2 3 3" xfId="21770"/>
    <cellStyle name="Normal 2 5 2 3 2 3 4" xfId="39014"/>
    <cellStyle name="Normal 2 5 2 3 2 3 5" xfId="46129"/>
    <cellStyle name="Normal 2 5 2 3 2 3 6" xfId="53244"/>
    <cellStyle name="Normal 2 5 2 3 2 3 7" xfId="60359"/>
    <cellStyle name="Normal 2 5 2 3 2 4" xfId="8191"/>
    <cellStyle name="Normal 2 5 2 3 2 4 2" xfId="21772"/>
    <cellStyle name="Normal 2 5 2 3 2 5" xfId="15306"/>
    <cellStyle name="Normal 2 5 2 3 2 5 2" xfId="21773"/>
    <cellStyle name="Normal 2 5 2 3 2 6" xfId="21767"/>
    <cellStyle name="Normal 2 5 2 3 2 7" xfId="34275"/>
    <cellStyle name="Normal 2 5 2 3 2 8" xfId="41391"/>
    <cellStyle name="Normal 2 5 2 3 2 9" xfId="48506"/>
    <cellStyle name="Normal 2 5 2 3 3" xfId="1865"/>
    <cellStyle name="Normal 2 5 2 3 3 10" xfId="56410"/>
    <cellStyle name="Normal 2 5 2 3 3 2" xfId="4232"/>
    <cellStyle name="Normal 2 5 2 3 3 2 2" xfId="11347"/>
    <cellStyle name="Normal 2 5 2 3 3 2 2 2" xfId="21776"/>
    <cellStyle name="Normal 2 5 2 3 3 2 3" xfId="21775"/>
    <cellStyle name="Normal 2 5 2 3 3 2 4" xfId="37432"/>
    <cellStyle name="Normal 2 5 2 3 3 2 5" xfId="44547"/>
    <cellStyle name="Normal 2 5 2 3 3 2 6" xfId="51662"/>
    <cellStyle name="Normal 2 5 2 3 3 2 7" xfId="58777"/>
    <cellStyle name="Normal 2 5 2 3 3 3" xfId="6603"/>
    <cellStyle name="Normal 2 5 2 3 3 3 2" xfId="13718"/>
    <cellStyle name="Normal 2 5 2 3 3 3 2 2" xfId="21778"/>
    <cellStyle name="Normal 2 5 2 3 3 3 3" xfId="21777"/>
    <cellStyle name="Normal 2 5 2 3 3 3 4" xfId="39803"/>
    <cellStyle name="Normal 2 5 2 3 3 3 5" xfId="46918"/>
    <cellStyle name="Normal 2 5 2 3 3 3 6" xfId="54033"/>
    <cellStyle name="Normal 2 5 2 3 3 3 7" xfId="61148"/>
    <cellStyle name="Normal 2 5 2 3 3 4" xfId="8980"/>
    <cellStyle name="Normal 2 5 2 3 3 4 2" xfId="21779"/>
    <cellStyle name="Normal 2 5 2 3 3 5" xfId="16095"/>
    <cellStyle name="Normal 2 5 2 3 3 5 2" xfId="21780"/>
    <cellStyle name="Normal 2 5 2 3 3 6" xfId="21774"/>
    <cellStyle name="Normal 2 5 2 3 3 7" xfId="35064"/>
    <cellStyle name="Normal 2 5 2 3 3 8" xfId="42180"/>
    <cellStyle name="Normal 2 5 2 3 3 9" xfId="49295"/>
    <cellStyle name="Normal 2 5 2 3 4" xfId="2644"/>
    <cellStyle name="Normal 2 5 2 3 4 2" xfId="9759"/>
    <cellStyle name="Normal 2 5 2 3 4 2 2" xfId="21782"/>
    <cellStyle name="Normal 2 5 2 3 4 3" xfId="21781"/>
    <cellStyle name="Normal 2 5 2 3 4 4" xfId="35844"/>
    <cellStyle name="Normal 2 5 2 3 4 5" xfId="42959"/>
    <cellStyle name="Normal 2 5 2 3 4 6" xfId="50074"/>
    <cellStyle name="Normal 2 5 2 3 4 7" xfId="57189"/>
    <cellStyle name="Normal 2 5 2 3 5" xfId="5015"/>
    <cellStyle name="Normal 2 5 2 3 5 2" xfId="12130"/>
    <cellStyle name="Normal 2 5 2 3 5 2 2" xfId="21784"/>
    <cellStyle name="Normal 2 5 2 3 5 3" xfId="21783"/>
    <cellStyle name="Normal 2 5 2 3 5 4" xfId="38215"/>
    <cellStyle name="Normal 2 5 2 3 5 5" xfId="45330"/>
    <cellStyle name="Normal 2 5 2 3 5 6" xfId="52445"/>
    <cellStyle name="Normal 2 5 2 3 5 7" xfId="59560"/>
    <cellStyle name="Normal 2 5 2 3 6" xfId="7392"/>
    <cellStyle name="Normal 2 5 2 3 6 2" xfId="21785"/>
    <cellStyle name="Normal 2 5 2 3 7" xfId="14507"/>
    <cellStyle name="Normal 2 5 2 3 7 2" xfId="21786"/>
    <cellStyle name="Normal 2 5 2 3 8" xfId="21766"/>
    <cellStyle name="Normal 2 5 2 3 9" xfId="33476"/>
    <cellStyle name="Normal 2 5 2 4" xfId="469"/>
    <cellStyle name="Normal 2 5 2 4 10" xfId="40787"/>
    <cellStyle name="Normal 2 5 2 4 11" xfId="47902"/>
    <cellStyle name="Normal 2 5 2 4 12" xfId="55017"/>
    <cellStyle name="Normal 2 5 2 4 2" xfId="1270"/>
    <cellStyle name="Normal 2 5 2 4 2 10" xfId="55816"/>
    <cellStyle name="Normal 2 5 2 4 2 2" xfId="3638"/>
    <cellStyle name="Normal 2 5 2 4 2 2 2" xfId="10753"/>
    <cellStyle name="Normal 2 5 2 4 2 2 2 2" xfId="21790"/>
    <cellStyle name="Normal 2 5 2 4 2 2 3" xfId="21789"/>
    <cellStyle name="Normal 2 5 2 4 2 2 4" xfId="36838"/>
    <cellStyle name="Normal 2 5 2 4 2 2 5" xfId="43953"/>
    <cellStyle name="Normal 2 5 2 4 2 2 6" xfId="51068"/>
    <cellStyle name="Normal 2 5 2 4 2 2 7" xfId="58183"/>
    <cellStyle name="Normal 2 5 2 4 2 3" xfId="6009"/>
    <cellStyle name="Normal 2 5 2 4 2 3 2" xfId="13124"/>
    <cellStyle name="Normal 2 5 2 4 2 3 2 2" xfId="21792"/>
    <cellStyle name="Normal 2 5 2 4 2 3 3" xfId="21791"/>
    <cellStyle name="Normal 2 5 2 4 2 3 4" xfId="39209"/>
    <cellStyle name="Normal 2 5 2 4 2 3 5" xfId="46324"/>
    <cellStyle name="Normal 2 5 2 4 2 3 6" xfId="53439"/>
    <cellStyle name="Normal 2 5 2 4 2 3 7" xfId="60554"/>
    <cellStyle name="Normal 2 5 2 4 2 4" xfId="8386"/>
    <cellStyle name="Normal 2 5 2 4 2 4 2" xfId="21793"/>
    <cellStyle name="Normal 2 5 2 4 2 5" xfId="15501"/>
    <cellStyle name="Normal 2 5 2 4 2 5 2" xfId="21794"/>
    <cellStyle name="Normal 2 5 2 4 2 6" xfId="21788"/>
    <cellStyle name="Normal 2 5 2 4 2 7" xfId="34470"/>
    <cellStyle name="Normal 2 5 2 4 2 8" xfId="41586"/>
    <cellStyle name="Normal 2 5 2 4 2 9" xfId="48701"/>
    <cellStyle name="Normal 2 5 2 4 3" xfId="2060"/>
    <cellStyle name="Normal 2 5 2 4 3 10" xfId="56605"/>
    <cellStyle name="Normal 2 5 2 4 3 2" xfId="4427"/>
    <cellStyle name="Normal 2 5 2 4 3 2 2" xfId="11542"/>
    <cellStyle name="Normal 2 5 2 4 3 2 2 2" xfId="21797"/>
    <cellStyle name="Normal 2 5 2 4 3 2 3" xfId="21796"/>
    <cellStyle name="Normal 2 5 2 4 3 2 4" xfId="37627"/>
    <cellStyle name="Normal 2 5 2 4 3 2 5" xfId="44742"/>
    <cellStyle name="Normal 2 5 2 4 3 2 6" xfId="51857"/>
    <cellStyle name="Normal 2 5 2 4 3 2 7" xfId="58972"/>
    <cellStyle name="Normal 2 5 2 4 3 3" xfId="6798"/>
    <cellStyle name="Normal 2 5 2 4 3 3 2" xfId="13913"/>
    <cellStyle name="Normal 2 5 2 4 3 3 2 2" xfId="21799"/>
    <cellStyle name="Normal 2 5 2 4 3 3 3" xfId="21798"/>
    <cellStyle name="Normal 2 5 2 4 3 3 4" xfId="39998"/>
    <cellStyle name="Normal 2 5 2 4 3 3 5" xfId="47113"/>
    <cellStyle name="Normal 2 5 2 4 3 3 6" xfId="54228"/>
    <cellStyle name="Normal 2 5 2 4 3 3 7" xfId="61343"/>
    <cellStyle name="Normal 2 5 2 4 3 4" xfId="9175"/>
    <cellStyle name="Normal 2 5 2 4 3 4 2" xfId="21800"/>
    <cellStyle name="Normal 2 5 2 4 3 5" xfId="16290"/>
    <cellStyle name="Normal 2 5 2 4 3 5 2" xfId="21801"/>
    <cellStyle name="Normal 2 5 2 4 3 6" xfId="21795"/>
    <cellStyle name="Normal 2 5 2 4 3 7" xfId="35259"/>
    <cellStyle name="Normal 2 5 2 4 3 8" xfId="42375"/>
    <cellStyle name="Normal 2 5 2 4 3 9" xfId="49490"/>
    <cellStyle name="Normal 2 5 2 4 4" xfId="2839"/>
    <cellStyle name="Normal 2 5 2 4 4 2" xfId="9954"/>
    <cellStyle name="Normal 2 5 2 4 4 2 2" xfId="21803"/>
    <cellStyle name="Normal 2 5 2 4 4 3" xfId="21802"/>
    <cellStyle name="Normal 2 5 2 4 4 4" xfId="36039"/>
    <cellStyle name="Normal 2 5 2 4 4 5" xfId="43154"/>
    <cellStyle name="Normal 2 5 2 4 4 6" xfId="50269"/>
    <cellStyle name="Normal 2 5 2 4 4 7" xfId="57384"/>
    <cellStyle name="Normal 2 5 2 4 5" xfId="5210"/>
    <cellStyle name="Normal 2 5 2 4 5 2" xfId="12325"/>
    <cellStyle name="Normal 2 5 2 4 5 2 2" xfId="21805"/>
    <cellStyle name="Normal 2 5 2 4 5 3" xfId="21804"/>
    <cellStyle name="Normal 2 5 2 4 5 4" xfId="38410"/>
    <cellStyle name="Normal 2 5 2 4 5 5" xfId="45525"/>
    <cellStyle name="Normal 2 5 2 4 5 6" xfId="52640"/>
    <cellStyle name="Normal 2 5 2 4 5 7" xfId="59755"/>
    <cellStyle name="Normal 2 5 2 4 6" xfId="7587"/>
    <cellStyle name="Normal 2 5 2 4 6 2" xfId="21806"/>
    <cellStyle name="Normal 2 5 2 4 7" xfId="14702"/>
    <cellStyle name="Normal 2 5 2 4 7 2" xfId="21807"/>
    <cellStyle name="Normal 2 5 2 4 8" xfId="21787"/>
    <cellStyle name="Normal 2 5 2 4 9" xfId="33671"/>
    <cellStyle name="Normal 2 5 2 5" xfId="659"/>
    <cellStyle name="Normal 2 5 2 5 10" xfId="40977"/>
    <cellStyle name="Normal 2 5 2 5 11" xfId="48092"/>
    <cellStyle name="Normal 2 5 2 5 12" xfId="55207"/>
    <cellStyle name="Normal 2 5 2 5 2" xfId="1460"/>
    <cellStyle name="Normal 2 5 2 5 2 10" xfId="56006"/>
    <cellStyle name="Normal 2 5 2 5 2 2" xfId="3828"/>
    <cellStyle name="Normal 2 5 2 5 2 2 2" xfId="10943"/>
    <cellStyle name="Normal 2 5 2 5 2 2 2 2" xfId="21811"/>
    <cellStyle name="Normal 2 5 2 5 2 2 3" xfId="21810"/>
    <cellStyle name="Normal 2 5 2 5 2 2 4" xfId="37028"/>
    <cellStyle name="Normal 2 5 2 5 2 2 5" xfId="44143"/>
    <cellStyle name="Normal 2 5 2 5 2 2 6" xfId="51258"/>
    <cellStyle name="Normal 2 5 2 5 2 2 7" xfId="58373"/>
    <cellStyle name="Normal 2 5 2 5 2 3" xfId="6199"/>
    <cellStyle name="Normal 2 5 2 5 2 3 2" xfId="13314"/>
    <cellStyle name="Normal 2 5 2 5 2 3 2 2" xfId="21813"/>
    <cellStyle name="Normal 2 5 2 5 2 3 3" xfId="21812"/>
    <cellStyle name="Normal 2 5 2 5 2 3 4" xfId="39399"/>
    <cellStyle name="Normal 2 5 2 5 2 3 5" xfId="46514"/>
    <cellStyle name="Normal 2 5 2 5 2 3 6" xfId="53629"/>
    <cellStyle name="Normal 2 5 2 5 2 3 7" xfId="60744"/>
    <cellStyle name="Normal 2 5 2 5 2 4" xfId="8576"/>
    <cellStyle name="Normal 2 5 2 5 2 4 2" xfId="21814"/>
    <cellStyle name="Normal 2 5 2 5 2 5" xfId="15691"/>
    <cellStyle name="Normal 2 5 2 5 2 5 2" xfId="21815"/>
    <cellStyle name="Normal 2 5 2 5 2 6" xfId="21809"/>
    <cellStyle name="Normal 2 5 2 5 2 7" xfId="34660"/>
    <cellStyle name="Normal 2 5 2 5 2 8" xfId="41776"/>
    <cellStyle name="Normal 2 5 2 5 2 9" xfId="48891"/>
    <cellStyle name="Normal 2 5 2 5 3" xfId="2250"/>
    <cellStyle name="Normal 2 5 2 5 3 10" xfId="56795"/>
    <cellStyle name="Normal 2 5 2 5 3 2" xfId="4617"/>
    <cellStyle name="Normal 2 5 2 5 3 2 2" xfId="11732"/>
    <cellStyle name="Normal 2 5 2 5 3 2 2 2" xfId="21818"/>
    <cellStyle name="Normal 2 5 2 5 3 2 3" xfId="21817"/>
    <cellStyle name="Normal 2 5 2 5 3 2 4" xfId="37817"/>
    <cellStyle name="Normal 2 5 2 5 3 2 5" xfId="44932"/>
    <cellStyle name="Normal 2 5 2 5 3 2 6" xfId="52047"/>
    <cellStyle name="Normal 2 5 2 5 3 2 7" xfId="59162"/>
    <cellStyle name="Normal 2 5 2 5 3 3" xfId="6988"/>
    <cellStyle name="Normal 2 5 2 5 3 3 2" xfId="14103"/>
    <cellStyle name="Normal 2 5 2 5 3 3 2 2" xfId="21820"/>
    <cellStyle name="Normal 2 5 2 5 3 3 3" xfId="21819"/>
    <cellStyle name="Normal 2 5 2 5 3 3 4" xfId="40188"/>
    <cellStyle name="Normal 2 5 2 5 3 3 5" xfId="47303"/>
    <cellStyle name="Normal 2 5 2 5 3 3 6" xfId="54418"/>
    <cellStyle name="Normal 2 5 2 5 3 3 7" xfId="61533"/>
    <cellStyle name="Normal 2 5 2 5 3 4" xfId="9365"/>
    <cellStyle name="Normal 2 5 2 5 3 4 2" xfId="21821"/>
    <cellStyle name="Normal 2 5 2 5 3 5" xfId="16480"/>
    <cellStyle name="Normal 2 5 2 5 3 5 2" xfId="21822"/>
    <cellStyle name="Normal 2 5 2 5 3 6" xfId="21816"/>
    <cellStyle name="Normal 2 5 2 5 3 7" xfId="35449"/>
    <cellStyle name="Normal 2 5 2 5 3 8" xfId="42565"/>
    <cellStyle name="Normal 2 5 2 5 3 9" xfId="49680"/>
    <cellStyle name="Normal 2 5 2 5 4" xfId="3029"/>
    <cellStyle name="Normal 2 5 2 5 4 2" xfId="10144"/>
    <cellStyle name="Normal 2 5 2 5 4 2 2" xfId="21824"/>
    <cellStyle name="Normal 2 5 2 5 4 3" xfId="21823"/>
    <cellStyle name="Normal 2 5 2 5 4 4" xfId="36229"/>
    <cellStyle name="Normal 2 5 2 5 4 5" xfId="43344"/>
    <cellStyle name="Normal 2 5 2 5 4 6" xfId="50459"/>
    <cellStyle name="Normal 2 5 2 5 4 7" xfId="57574"/>
    <cellStyle name="Normal 2 5 2 5 5" xfId="5400"/>
    <cellStyle name="Normal 2 5 2 5 5 2" xfId="12515"/>
    <cellStyle name="Normal 2 5 2 5 5 2 2" xfId="21826"/>
    <cellStyle name="Normal 2 5 2 5 5 3" xfId="21825"/>
    <cellStyle name="Normal 2 5 2 5 5 4" xfId="38600"/>
    <cellStyle name="Normal 2 5 2 5 5 5" xfId="45715"/>
    <cellStyle name="Normal 2 5 2 5 5 6" xfId="52830"/>
    <cellStyle name="Normal 2 5 2 5 5 7" xfId="59945"/>
    <cellStyle name="Normal 2 5 2 5 6" xfId="7777"/>
    <cellStyle name="Normal 2 5 2 5 6 2" xfId="21827"/>
    <cellStyle name="Normal 2 5 2 5 7" xfId="14892"/>
    <cellStyle name="Normal 2 5 2 5 7 2" xfId="21828"/>
    <cellStyle name="Normal 2 5 2 5 8" xfId="21808"/>
    <cellStyle name="Normal 2 5 2 5 9" xfId="33861"/>
    <cellStyle name="Normal 2 5 2 6" xfId="880"/>
    <cellStyle name="Normal 2 5 2 6 10" xfId="55426"/>
    <cellStyle name="Normal 2 5 2 6 2" xfId="3248"/>
    <cellStyle name="Normal 2 5 2 6 2 2" xfId="10363"/>
    <cellStyle name="Normal 2 5 2 6 2 2 2" xfId="21831"/>
    <cellStyle name="Normal 2 5 2 6 2 3" xfId="21830"/>
    <cellStyle name="Normal 2 5 2 6 2 4" xfId="36448"/>
    <cellStyle name="Normal 2 5 2 6 2 5" xfId="43563"/>
    <cellStyle name="Normal 2 5 2 6 2 6" xfId="50678"/>
    <cellStyle name="Normal 2 5 2 6 2 7" xfId="57793"/>
    <cellStyle name="Normal 2 5 2 6 3" xfId="5619"/>
    <cellStyle name="Normal 2 5 2 6 3 2" xfId="12734"/>
    <cellStyle name="Normal 2 5 2 6 3 2 2" xfId="21833"/>
    <cellStyle name="Normal 2 5 2 6 3 3" xfId="21832"/>
    <cellStyle name="Normal 2 5 2 6 3 4" xfId="38819"/>
    <cellStyle name="Normal 2 5 2 6 3 5" xfId="45934"/>
    <cellStyle name="Normal 2 5 2 6 3 6" xfId="53049"/>
    <cellStyle name="Normal 2 5 2 6 3 7" xfId="60164"/>
    <cellStyle name="Normal 2 5 2 6 4" xfId="7996"/>
    <cellStyle name="Normal 2 5 2 6 4 2" xfId="21834"/>
    <cellStyle name="Normal 2 5 2 6 5" xfId="15111"/>
    <cellStyle name="Normal 2 5 2 6 5 2" xfId="21835"/>
    <cellStyle name="Normal 2 5 2 6 6" xfId="21829"/>
    <cellStyle name="Normal 2 5 2 6 7" xfId="34080"/>
    <cellStyle name="Normal 2 5 2 6 8" xfId="41196"/>
    <cellStyle name="Normal 2 5 2 6 9" xfId="48311"/>
    <cellStyle name="Normal 2 5 2 7" xfId="1670"/>
    <cellStyle name="Normal 2 5 2 7 10" xfId="56215"/>
    <cellStyle name="Normal 2 5 2 7 2" xfId="4037"/>
    <cellStyle name="Normal 2 5 2 7 2 2" xfId="11152"/>
    <cellStyle name="Normal 2 5 2 7 2 2 2" xfId="21838"/>
    <cellStyle name="Normal 2 5 2 7 2 3" xfId="21837"/>
    <cellStyle name="Normal 2 5 2 7 2 4" xfId="37237"/>
    <cellStyle name="Normal 2 5 2 7 2 5" xfId="44352"/>
    <cellStyle name="Normal 2 5 2 7 2 6" xfId="51467"/>
    <cellStyle name="Normal 2 5 2 7 2 7" xfId="58582"/>
    <cellStyle name="Normal 2 5 2 7 3" xfId="6408"/>
    <cellStyle name="Normal 2 5 2 7 3 2" xfId="13523"/>
    <cellStyle name="Normal 2 5 2 7 3 2 2" xfId="21840"/>
    <cellStyle name="Normal 2 5 2 7 3 3" xfId="21839"/>
    <cellStyle name="Normal 2 5 2 7 3 4" xfId="39608"/>
    <cellStyle name="Normal 2 5 2 7 3 5" xfId="46723"/>
    <cellStyle name="Normal 2 5 2 7 3 6" xfId="53838"/>
    <cellStyle name="Normal 2 5 2 7 3 7" xfId="60953"/>
    <cellStyle name="Normal 2 5 2 7 4" xfId="8785"/>
    <cellStyle name="Normal 2 5 2 7 4 2" xfId="21841"/>
    <cellStyle name="Normal 2 5 2 7 5" xfId="15900"/>
    <cellStyle name="Normal 2 5 2 7 5 2" xfId="21842"/>
    <cellStyle name="Normal 2 5 2 7 6" xfId="21836"/>
    <cellStyle name="Normal 2 5 2 7 7" xfId="34869"/>
    <cellStyle name="Normal 2 5 2 7 8" xfId="41985"/>
    <cellStyle name="Normal 2 5 2 7 9" xfId="49100"/>
    <cellStyle name="Normal 2 5 2 8" xfId="2449"/>
    <cellStyle name="Normal 2 5 2 8 2" xfId="9564"/>
    <cellStyle name="Normal 2 5 2 8 2 2" xfId="21844"/>
    <cellStyle name="Normal 2 5 2 8 3" xfId="21843"/>
    <cellStyle name="Normal 2 5 2 8 4" xfId="35649"/>
    <cellStyle name="Normal 2 5 2 8 5" xfId="42764"/>
    <cellStyle name="Normal 2 5 2 8 6" xfId="49879"/>
    <cellStyle name="Normal 2 5 2 8 7" xfId="56994"/>
    <cellStyle name="Normal 2 5 2 9" xfId="4820"/>
    <cellStyle name="Normal 2 5 2 9 2" xfId="11935"/>
    <cellStyle name="Normal 2 5 2 9 2 2" xfId="21846"/>
    <cellStyle name="Normal 2 5 2 9 3" xfId="21845"/>
    <cellStyle name="Normal 2 5 2 9 4" xfId="38020"/>
    <cellStyle name="Normal 2 5 2 9 5" xfId="45135"/>
    <cellStyle name="Normal 2 5 2 9 6" xfId="52250"/>
    <cellStyle name="Normal 2 5 2 9 7" xfId="59365"/>
    <cellStyle name="Normal 2 5 3" xfId="126"/>
    <cellStyle name="Normal 2 5 3 10" xfId="14366"/>
    <cellStyle name="Normal 2 5 3 10 2" xfId="21848"/>
    <cellStyle name="Normal 2 5 3 11" xfId="21847"/>
    <cellStyle name="Normal 2 5 3 12" xfId="33335"/>
    <cellStyle name="Normal 2 5 3 13" xfId="40451"/>
    <cellStyle name="Normal 2 5 3 14" xfId="47566"/>
    <cellStyle name="Normal 2 5 3 15" xfId="54681"/>
    <cellStyle name="Normal 2 5 3 2" xfId="328"/>
    <cellStyle name="Normal 2 5 3 2 10" xfId="40646"/>
    <cellStyle name="Normal 2 5 3 2 11" xfId="47761"/>
    <cellStyle name="Normal 2 5 3 2 12" xfId="54876"/>
    <cellStyle name="Normal 2 5 3 2 2" xfId="1129"/>
    <cellStyle name="Normal 2 5 3 2 2 10" xfId="55675"/>
    <cellStyle name="Normal 2 5 3 2 2 2" xfId="3497"/>
    <cellStyle name="Normal 2 5 3 2 2 2 2" xfId="10612"/>
    <cellStyle name="Normal 2 5 3 2 2 2 2 2" xfId="21852"/>
    <cellStyle name="Normal 2 5 3 2 2 2 3" xfId="21851"/>
    <cellStyle name="Normal 2 5 3 2 2 2 4" xfId="36697"/>
    <cellStyle name="Normal 2 5 3 2 2 2 5" xfId="43812"/>
    <cellStyle name="Normal 2 5 3 2 2 2 6" xfId="50927"/>
    <cellStyle name="Normal 2 5 3 2 2 2 7" xfId="58042"/>
    <cellStyle name="Normal 2 5 3 2 2 3" xfId="5868"/>
    <cellStyle name="Normal 2 5 3 2 2 3 2" xfId="12983"/>
    <cellStyle name="Normal 2 5 3 2 2 3 2 2" xfId="21854"/>
    <cellStyle name="Normal 2 5 3 2 2 3 3" xfId="21853"/>
    <cellStyle name="Normal 2 5 3 2 2 3 4" xfId="39068"/>
    <cellStyle name="Normal 2 5 3 2 2 3 5" xfId="46183"/>
    <cellStyle name="Normal 2 5 3 2 2 3 6" xfId="53298"/>
    <cellStyle name="Normal 2 5 3 2 2 3 7" xfId="60413"/>
    <cellStyle name="Normal 2 5 3 2 2 4" xfId="8245"/>
    <cellStyle name="Normal 2 5 3 2 2 4 2" xfId="21855"/>
    <cellStyle name="Normal 2 5 3 2 2 5" xfId="15360"/>
    <cellStyle name="Normal 2 5 3 2 2 5 2" xfId="21856"/>
    <cellStyle name="Normal 2 5 3 2 2 6" xfId="21850"/>
    <cellStyle name="Normal 2 5 3 2 2 7" xfId="34329"/>
    <cellStyle name="Normal 2 5 3 2 2 8" xfId="41445"/>
    <cellStyle name="Normal 2 5 3 2 2 9" xfId="48560"/>
    <cellStyle name="Normal 2 5 3 2 3" xfId="1919"/>
    <cellStyle name="Normal 2 5 3 2 3 10" xfId="56464"/>
    <cellStyle name="Normal 2 5 3 2 3 2" xfId="4286"/>
    <cellStyle name="Normal 2 5 3 2 3 2 2" xfId="11401"/>
    <cellStyle name="Normal 2 5 3 2 3 2 2 2" xfId="21859"/>
    <cellStyle name="Normal 2 5 3 2 3 2 3" xfId="21858"/>
    <cellStyle name="Normal 2 5 3 2 3 2 4" xfId="37486"/>
    <cellStyle name="Normal 2 5 3 2 3 2 5" xfId="44601"/>
    <cellStyle name="Normal 2 5 3 2 3 2 6" xfId="51716"/>
    <cellStyle name="Normal 2 5 3 2 3 2 7" xfId="58831"/>
    <cellStyle name="Normal 2 5 3 2 3 3" xfId="6657"/>
    <cellStyle name="Normal 2 5 3 2 3 3 2" xfId="13772"/>
    <cellStyle name="Normal 2 5 3 2 3 3 2 2" xfId="21861"/>
    <cellStyle name="Normal 2 5 3 2 3 3 3" xfId="21860"/>
    <cellStyle name="Normal 2 5 3 2 3 3 4" xfId="39857"/>
    <cellStyle name="Normal 2 5 3 2 3 3 5" xfId="46972"/>
    <cellStyle name="Normal 2 5 3 2 3 3 6" xfId="54087"/>
    <cellStyle name="Normal 2 5 3 2 3 3 7" xfId="61202"/>
    <cellStyle name="Normal 2 5 3 2 3 4" xfId="9034"/>
    <cellStyle name="Normal 2 5 3 2 3 4 2" xfId="21862"/>
    <cellStyle name="Normal 2 5 3 2 3 5" xfId="16149"/>
    <cellStyle name="Normal 2 5 3 2 3 5 2" xfId="21863"/>
    <cellStyle name="Normal 2 5 3 2 3 6" xfId="21857"/>
    <cellStyle name="Normal 2 5 3 2 3 7" xfId="35118"/>
    <cellStyle name="Normal 2 5 3 2 3 8" xfId="42234"/>
    <cellStyle name="Normal 2 5 3 2 3 9" xfId="49349"/>
    <cellStyle name="Normal 2 5 3 2 4" xfId="2698"/>
    <cellStyle name="Normal 2 5 3 2 4 2" xfId="9813"/>
    <cellStyle name="Normal 2 5 3 2 4 2 2" xfId="21865"/>
    <cellStyle name="Normal 2 5 3 2 4 3" xfId="21864"/>
    <cellStyle name="Normal 2 5 3 2 4 4" xfId="35898"/>
    <cellStyle name="Normal 2 5 3 2 4 5" xfId="43013"/>
    <cellStyle name="Normal 2 5 3 2 4 6" xfId="50128"/>
    <cellStyle name="Normal 2 5 3 2 4 7" xfId="57243"/>
    <cellStyle name="Normal 2 5 3 2 5" xfId="5069"/>
    <cellStyle name="Normal 2 5 3 2 5 2" xfId="12184"/>
    <cellStyle name="Normal 2 5 3 2 5 2 2" xfId="21867"/>
    <cellStyle name="Normal 2 5 3 2 5 3" xfId="21866"/>
    <cellStyle name="Normal 2 5 3 2 5 4" xfId="38269"/>
    <cellStyle name="Normal 2 5 3 2 5 5" xfId="45384"/>
    <cellStyle name="Normal 2 5 3 2 5 6" xfId="52499"/>
    <cellStyle name="Normal 2 5 3 2 5 7" xfId="59614"/>
    <cellStyle name="Normal 2 5 3 2 6" xfId="7446"/>
    <cellStyle name="Normal 2 5 3 2 6 2" xfId="21868"/>
    <cellStyle name="Normal 2 5 3 2 7" xfId="14561"/>
    <cellStyle name="Normal 2 5 3 2 7 2" xfId="21869"/>
    <cellStyle name="Normal 2 5 3 2 8" xfId="21849"/>
    <cellStyle name="Normal 2 5 3 2 9" xfId="33530"/>
    <cellStyle name="Normal 2 5 3 3" xfId="523"/>
    <cellStyle name="Normal 2 5 3 3 10" xfId="40841"/>
    <cellStyle name="Normal 2 5 3 3 11" xfId="47956"/>
    <cellStyle name="Normal 2 5 3 3 12" xfId="55071"/>
    <cellStyle name="Normal 2 5 3 3 2" xfId="1324"/>
    <cellStyle name="Normal 2 5 3 3 2 10" xfId="55870"/>
    <cellStyle name="Normal 2 5 3 3 2 2" xfId="3692"/>
    <cellStyle name="Normal 2 5 3 3 2 2 2" xfId="10807"/>
    <cellStyle name="Normal 2 5 3 3 2 2 2 2" xfId="21873"/>
    <cellStyle name="Normal 2 5 3 3 2 2 3" xfId="21872"/>
    <cellStyle name="Normal 2 5 3 3 2 2 4" xfId="36892"/>
    <cellStyle name="Normal 2 5 3 3 2 2 5" xfId="44007"/>
    <cellStyle name="Normal 2 5 3 3 2 2 6" xfId="51122"/>
    <cellStyle name="Normal 2 5 3 3 2 2 7" xfId="58237"/>
    <cellStyle name="Normal 2 5 3 3 2 3" xfId="6063"/>
    <cellStyle name="Normal 2 5 3 3 2 3 2" xfId="13178"/>
    <cellStyle name="Normal 2 5 3 3 2 3 2 2" xfId="21875"/>
    <cellStyle name="Normal 2 5 3 3 2 3 3" xfId="21874"/>
    <cellStyle name="Normal 2 5 3 3 2 3 4" xfId="39263"/>
    <cellStyle name="Normal 2 5 3 3 2 3 5" xfId="46378"/>
    <cellStyle name="Normal 2 5 3 3 2 3 6" xfId="53493"/>
    <cellStyle name="Normal 2 5 3 3 2 3 7" xfId="60608"/>
    <cellStyle name="Normal 2 5 3 3 2 4" xfId="8440"/>
    <cellStyle name="Normal 2 5 3 3 2 4 2" xfId="21876"/>
    <cellStyle name="Normal 2 5 3 3 2 5" xfId="15555"/>
    <cellStyle name="Normal 2 5 3 3 2 5 2" xfId="21877"/>
    <cellStyle name="Normal 2 5 3 3 2 6" xfId="21871"/>
    <cellStyle name="Normal 2 5 3 3 2 7" xfId="34524"/>
    <cellStyle name="Normal 2 5 3 3 2 8" xfId="41640"/>
    <cellStyle name="Normal 2 5 3 3 2 9" xfId="48755"/>
    <cellStyle name="Normal 2 5 3 3 3" xfId="2114"/>
    <cellStyle name="Normal 2 5 3 3 3 10" xfId="56659"/>
    <cellStyle name="Normal 2 5 3 3 3 2" xfId="4481"/>
    <cellStyle name="Normal 2 5 3 3 3 2 2" xfId="11596"/>
    <cellStyle name="Normal 2 5 3 3 3 2 2 2" xfId="21880"/>
    <cellStyle name="Normal 2 5 3 3 3 2 3" xfId="21879"/>
    <cellStyle name="Normal 2 5 3 3 3 2 4" xfId="37681"/>
    <cellStyle name="Normal 2 5 3 3 3 2 5" xfId="44796"/>
    <cellStyle name="Normal 2 5 3 3 3 2 6" xfId="51911"/>
    <cellStyle name="Normal 2 5 3 3 3 2 7" xfId="59026"/>
    <cellStyle name="Normal 2 5 3 3 3 3" xfId="6852"/>
    <cellStyle name="Normal 2 5 3 3 3 3 2" xfId="13967"/>
    <cellStyle name="Normal 2 5 3 3 3 3 2 2" xfId="21882"/>
    <cellStyle name="Normal 2 5 3 3 3 3 3" xfId="21881"/>
    <cellStyle name="Normal 2 5 3 3 3 3 4" xfId="40052"/>
    <cellStyle name="Normal 2 5 3 3 3 3 5" xfId="47167"/>
    <cellStyle name="Normal 2 5 3 3 3 3 6" xfId="54282"/>
    <cellStyle name="Normal 2 5 3 3 3 3 7" xfId="61397"/>
    <cellStyle name="Normal 2 5 3 3 3 4" xfId="9229"/>
    <cellStyle name="Normal 2 5 3 3 3 4 2" xfId="21883"/>
    <cellStyle name="Normal 2 5 3 3 3 5" xfId="16344"/>
    <cellStyle name="Normal 2 5 3 3 3 5 2" xfId="21884"/>
    <cellStyle name="Normal 2 5 3 3 3 6" xfId="21878"/>
    <cellStyle name="Normal 2 5 3 3 3 7" xfId="35313"/>
    <cellStyle name="Normal 2 5 3 3 3 8" xfId="42429"/>
    <cellStyle name="Normal 2 5 3 3 3 9" xfId="49544"/>
    <cellStyle name="Normal 2 5 3 3 4" xfId="2893"/>
    <cellStyle name="Normal 2 5 3 3 4 2" xfId="10008"/>
    <cellStyle name="Normal 2 5 3 3 4 2 2" xfId="21886"/>
    <cellStyle name="Normal 2 5 3 3 4 3" xfId="21885"/>
    <cellStyle name="Normal 2 5 3 3 4 4" xfId="36093"/>
    <cellStyle name="Normal 2 5 3 3 4 5" xfId="43208"/>
    <cellStyle name="Normal 2 5 3 3 4 6" xfId="50323"/>
    <cellStyle name="Normal 2 5 3 3 4 7" xfId="57438"/>
    <cellStyle name="Normal 2 5 3 3 5" xfId="5264"/>
    <cellStyle name="Normal 2 5 3 3 5 2" xfId="12379"/>
    <cellStyle name="Normal 2 5 3 3 5 2 2" xfId="21888"/>
    <cellStyle name="Normal 2 5 3 3 5 3" xfId="21887"/>
    <cellStyle name="Normal 2 5 3 3 5 4" xfId="38464"/>
    <cellStyle name="Normal 2 5 3 3 5 5" xfId="45579"/>
    <cellStyle name="Normal 2 5 3 3 5 6" xfId="52694"/>
    <cellStyle name="Normal 2 5 3 3 5 7" xfId="59809"/>
    <cellStyle name="Normal 2 5 3 3 6" xfId="7641"/>
    <cellStyle name="Normal 2 5 3 3 6 2" xfId="21889"/>
    <cellStyle name="Normal 2 5 3 3 7" xfId="14756"/>
    <cellStyle name="Normal 2 5 3 3 7 2" xfId="21890"/>
    <cellStyle name="Normal 2 5 3 3 8" xfId="21870"/>
    <cellStyle name="Normal 2 5 3 3 9" xfId="33725"/>
    <cellStyle name="Normal 2 5 3 4" xfId="661"/>
    <cellStyle name="Normal 2 5 3 4 10" xfId="40979"/>
    <cellStyle name="Normal 2 5 3 4 11" xfId="48094"/>
    <cellStyle name="Normal 2 5 3 4 12" xfId="55209"/>
    <cellStyle name="Normal 2 5 3 4 2" xfId="1462"/>
    <cellStyle name="Normal 2 5 3 4 2 10" xfId="56008"/>
    <cellStyle name="Normal 2 5 3 4 2 2" xfId="3830"/>
    <cellStyle name="Normal 2 5 3 4 2 2 2" xfId="10945"/>
    <cellStyle name="Normal 2 5 3 4 2 2 2 2" xfId="21894"/>
    <cellStyle name="Normal 2 5 3 4 2 2 3" xfId="21893"/>
    <cellStyle name="Normal 2 5 3 4 2 2 4" xfId="37030"/>
    <cellStyle name="Normal 2 5 3 4 2 2 5" xfId="44145"/>
    <cellStyle name="Normal 2 5 3 4 2 2 6" xfId="51260"/>
    <cellStyle name="Normal 2 5 3 4 2 2 7" xfId="58375"/>
    <cellStyle name="Normal 2 5 3 4 2 3" xfId="6201"/>
    <cellStyle name="Normal 2 5 3 4 2 3 2" xfId="13316"/>
    <cellStyle name="Normal 2 5 3 4 2 3 2 2" xfId="21896"/>
    <cellStyle name="Normal 2 5 3 4 2 3 3" xfId="21895"/>
    <cellStyle name="Normal 2 5 3 4 2 3 4" xfId="39401"/>
    <cellStyle name="Normal 2 5 3 4 2 3 5" xfId="46516"/>
    <cellStyle name="Normal 2 5 3 4 2 3 6" xfId="53631"/>
    <cellStyle name="Normal 2 5 3 4 2 3 7" xfId="60746"/>
    <cellStyle name="Normal 2 5 3 4 2 4" xfId="8578"/>
    <cellStyle name="Normal 2 5 3 4 2 4 2" xfId="21897"/>
    <cellStyle name="Normal 2 5 3 4 2 5" xfId="15693"/>
    <cellStyle name="Normal 2 5 3 4 2 5 2" xfId="21898"/>
    <cellStyle name="Normal 2 5 3 4 2 6" xfId="21892"/>
    <cellStyle name="Normal 2 5 3 4 2 7" xfId="34662"/>
    <cellStyle name="Normal 2 5 3 4 2 8" xfId="41778"/>
    <cellStyle name="Normal 2 5 3 4 2 9" xfId="48893"/>
    <cellStyle name="Normal 2 5 3 4 3" xfId="2252"/>
    <cellStyle name="Normal 2 5 3 4 3 10" xfId="56797"/>
    <cellStyle name="Normal 2 5 3 4 3 2" xfId="4619"/>
    <cellStyle name="Normal 2 5 3 4 3 2 2" xfId="11734"/>
    <cellStyle name="Normal 2 5 3 4 3 2 2 2" xfId="21901"/>
    <cellStyle name="Normal 2 5 3 4 3 2 3" xfId="21900"/>
    <cellStyle name="Normal 2 5 3 4 3 2 4" xfId="37819"/>
    <cellStyle name="Normal 2 5 3 4 3 2 5" xfId="44934"/>
    <cellStyle name="Normal 2 5 3 4 3 2 6" xfId="52049"/>
    <cellStyle name="Normal 2 5 3 4 3 2 7" xfId="59164"/>
    <cellStyle name="Normal 2 5 3 4 3 3" xfId="6990"/>
    <cellStyle name="Normal 2 5 3 4 3 3 2" xfId="14105"/>
    <cellStyle name="Normal 2 5 3 4 3 3 2 2" xfId="21903"/>
    <cellStyle name="Normal 2 5 3 4 3 3 3" xfId="21902"/>
    <cellStyle name="Normal 2 5 3 4 3 3 4" xfId="40190"/>
    <cellStyle name="Normal 2 5 3 4 3 3 5" xfId="47305"/>
    <cellStyle name="Normal 2 5 3 4 3 3 6" xfId="54420"/>
    <cellStyle name="Normal 2 5 3 4 3 3 7" xfId="61535"/>
    <cellStyle name="Normal 2 5 3 4 3 4" xfId="9367"/>
    <cellStyle name="Normal 2 5 3 4 3 4 2" xfId="21904"/>
    <cellStyle name="Normal 2 5 3 4 3 5" xfId="16482"/>
    <cellStyle name="Normal 2 5 3 4 3 5 2" xfId="21905"/>
    <cellStyle name="Normal 2 5 3 4 3 6" xfId="21899"/>
    <cellStyle name="Normal 2 5 3 4 3 7" xfId="35451"/>
    <cellStyle name="Normal 2 5 3 4 3 8" xfId="42567"/>
    <cellStyle name="Normal 2 5 3 4 3 9" xfId="49682"/>
    <cellStyle name="Normal 2 5 3 4 4" xfId="3031"/>
    <cellStyle name="Normal 2 5 3 4 4 2" xfId="10146"/>
    <cellStyle name="Normal 2 5 3 4 4 2 2" xfId="21907"/>
    <cellStyle name="Normal 2 5 3 4 4 3" xfId="21906"/>
    <cellStyle name="Normal 2 5 3 4 4 4" xfId="36231"/>
    <cellStyle name="Normal 2 5 3 4 4 5" xfId="43346"/>
    <cellStyle name="Normal 2 5 3 4 4 6" xfId="50461"/>
    <cellStyle name="Normal 2 5 3 4 4 7" xfId="57576"/>
    <cellStyle name="Normal 2 5 3 4 5" xfId="5402"/>
    <cellStyle name="Normal 2 5 3 4 5 2" xfId="12517"/>
    <cellStyle name="Normal 2 5 3 4 5 2 2" xfId="21909"/>
    <cellStyle name="Normal 2 5 3 4 5 3" xfId="21908"/>
    <cellStyle name="Normal 2 5 3 4 5 4" xfId="38602"/>
    <cellStyle name="Normal 2 5 3 4 5 5" xfId="45717"/>
    <cellStyle name="Normal 2 5 3 4 5 6" xfId="52832"/>
    <cellStyle name="Normal 2 5 3 4 5 7" xfId="59947"/>
    <cellStyle name="Normal 2 5 3 4 6" xfId="7779"/>
    <cellStyle name="Normal 2 5 3 4 6 2" xfId="21910"/>
    <cellStyle name="Normal 2 5 3 4 7" xfId="14894"/>
    <cellStyle name="Normal 2 5 3 4 7 2" xfId="21911"/>
    <cellStyle name="Normal 2 5 3 4 8" xfId="21891"/>
    <cellStyle name="Normal 2 5 3 4 9" xfId="33863"/>
    <cellStyle name="Normal 2 5 3 5" xfId="934"/>
    <cellStyle name="Normal 2 5 3 5 10" xfId="55480"/>
    <cellStyle name="Normal 2 5 3 5 2" xfId="3302"/>
    <cellStyle name="Normal 2 5 3 5 2 2" xfId="10417"/>
    <cellStyle name="Normal 2 5 3 5 2 2 2" xfId="21914"/>
    <cellStyle name="Normal 2 5 3 5 2 3" xfId="21913"/>
    <cellStyle name="Normal 2 5 3 5 2 4" xfId="36502"/>
    <cellStyle name="Normal 2 5 3 5 2 5" xfId="43617"/>
    <cellStyle name="Normal 2 5 3 5 2 6" xfId="50732"/>
    <cellStyle name="Normal 2 5 3 5 2 7" xfId="57847"/>
    <cellStyle name="Normal 2 5 3 5 3" xfId="5673"/>
    <cellStyle name="Normal 2 5 3 5 3 2" xfId="12788"/>
    <cellStyle name="Normal 2 5 3 5 3 2 2" xfId="21916"/>
    <cellStyle name="Normal 2 5 3 5 3 3" xfId="21915"/>
    <cellStyle name="Normal 2 5 3 5 3 4" xfId="38873"/>
    <cellStyle name="Normal 2 5 3 5 3 5" xfId="45988"/>
    <cellStyle name="Normal 2 5 3 5 3 6" xfId="53103"/>
    <cellStyle name="Normal 2 5 3 5 3 7" xfId="60218"/>
    <cellStyle name="Normal 2 5 3 5 4" xfId="8050"/>
    <cellStyle name="Normal 2 5 3 5 4 2" xfId="21917"/>
    <cellStyle name="Normal 2 5 3 5 5" xfId="15165"/>
    <cellStyle name="Normal 2 5 3 5 5 2" xfId="21918"/>
    <cellStyle name="Normal 2 5 3 5 6" xfId="21912"/>
    <cellStyle name="Normal 2 5 3 5 7" xfId="34134"/>
    <cellStyle name="Normal 2 5 3 5 8" xfId="41250"/>
    <cellStyle name="Normal 2 5 3 5 9" xfId="48365"/>
    <cellStyle name="Normal 2 5 3 6" xfId="1724"/>
    <cellStyle name="Normal 2 5 3 6 10" xfId="56269"/>
    <cellStyle name="Normal 2 5 3 6 2" xfId="4091"/>
    <cellStyle name="Normal 2 5 3 6 2 2" xfId="11206"/>
    <cellStyle name="Normal 2 5 3 6 2 2 2" xfId="21921"/>
    <cellStyle name="Normal 2 5 3 6 2 3" xfId="21920"/>
    <cellStyle name="Normal 2 5 3 6 2 4" xfId="37291"/>
    <cellStyle name="Normal 2 5 3 6 2 5" xfId="44406"/>
    <cellStyle name="Normal 2 5 3 6 2 6" xfId="51521"/>
    <cellStyle name="Normal 2 5 3 6 2 7" xfId="58636"/>
    <cellStyle name="Normal 2 5 3 6 3" xfId="6462"/>
    <cellStyle name="Normal 2 5 3 6 3 2" xfId="13577"/>
    <cellStyle name="Normal 2 5 3 6 3 2 2" xfId="21923"/>
    <cellStyle name="Normal 2 5 3 6 3 3" xfId="21922"/>
    <cellStyle name="Normal 2 5 3 6 3 4" xfId="39662"/>
    <cellStyle name="Normal 2 5 3 6 3 5" xfId="46777"/>
    <cellStyle name="Normal 2 5 3 6 3 6" xfId="53892"/>
    <cellStyle name="Normal 2 5 3 6 3 7" xfId="61007"/>
    <cellStyle name="Normal 2 5 3 6 4" xfId="8839"/>
    <cellStyle name="Normal 2 5 3 6 4 2" xfId="21924"/>
    <cellStyle name="Normal 2 5 3 6 5" xfId="15954"/>
    <cellStyle name="Normal 2 5 3 6 5 2" xfId="21925"/>
    <cellStyle name="Normal 2 5 3 6 6" xfId="21919"/>
    <cellStyle name="Normal 2 5 3 6 7" xfId="34923"/>
    <cellStyle name="Normal 2 5 3 6 8" xfId="42039"/>
    <cellStyle name="Normal 2 5 3 6 9" xfId="49154"/>
    <cellStyle name="Normal 2 5 3 7" xfId="2503"/>
    <cellStyle name="Normal 2 5 3 7 2" xfId="9618"/>
    <cellStyle name="Normal 2 5 3 7 2 2" xfId="21927"/>
    <cellStyle name="Normal 2 5 3 7 3" xfId="21926"/>
    <cellStyle name="Normal 2 5 3 7 4" xfId="35703"/>
    <cellStyle name="Normal 2 5 3 7 5" xfId="42818"/>
    <cellStyle name="Normal 2 5 3 7 6" xfId="49933"/>
    <cellStyle name="Normal 2 5 3 7 7" xfId="57048"/>
    <cellStyle name="Normal 2 5 3 8" xfId="4874"/>
    <cellStyle name="Normal 2 5 3 8 2" xfId="11989"/>
    <cellStyle name="Normal 2 5 3 8 2 2" xfId="21929"/>
    <cellStyle name="Normal 2 5 3 8 3" xfId="21928"/>
    <cellStyle name="Normal 2 5 3 8 4" xfId="38074"/>
    <cellStyle name="Normal 2 5 3 8 5" xfId="45189"/>
    <cellStyle name="Normal 2 5 3 8 6" xfId="52304"/>
    <cellStyle name="Normal 2 5 3 8 7" xfId="59419"/>
    <cellStyle name="Normal 2 5 3 9" xfId="7251"/>
    <cellStyle name="Normal 2 5 3 9 2" xfId="21930"/>
    <cellStyle name="Normal 2 5 4" xfId="234"/>
    <cellStyle name="Normal 2 5 4 10" xfId="40552"/>
    <cellStyle name="Normal 2 5 4 11" xfId="47667"/>
    <cellStyle name="Normal 2 5 4 12" xfId="54782"/>
    <cellStyle name="Normal 2 5 4 2" xfId="1035"/>
    <cellStyle name="Normal 2 5 4 2 10" xfId="55581"/>
    <cellStyle name="Normal 2 5 4 2 2" xfId="3403"/>
    <cellStyle name="Normal 2 5 4 2 2 2" xfId="10518"/>
    <cellStyle name="Normal 2 5 4 2 2 2 2" xfId="21934"/>
    <cellStyle name="Normal 2 5 4 2 2 3" xfId="21933"/>
    <cellStyle name="Normal 2 5 4 2 2 4" xfId="36603"/>
    <cellStyle name="Normal 2 5 4 2 2 5" xfId="43718"/>
    <cellStyle name="Normal 2 5 4 2 2 6" xfId="50833"/>
    <cellStyle name="Normal 2 5 4 2 2 7" xfId="57948"/>
    <cellStyle name="Normal 2 5 4 2 3" xfId="5774"/>
    <cellStyle name="Normal 2 5 4 2 3 2" xfId="12889"/>
    <cellStyle name="Normal 2 5 4 2 3 2 2" xfId="21936"/>
    <cellStyle name="Normal 2 5 4 2 3 3" xfId="21935"/>
    <cellStyle name="Normal 2 5 4 2 3 4" xfId="38974"/>
    <cellStyle name="Normal 2 5 4 2 3 5" xfId="46089"/>
    <cellStyle name="Normal 2 5 4 2 3 6" xfId="53204"/>
    <cellStyle name="Normal 2 5 4 2 3 7" xfId="60319"/>
    <cellStyle name="Normal 2 5 4 2 4" xfId="8151"/>
    <cellStyle name="Normal 2 5 4 2 4 2" xfId="21937"/>
    <cellStyle name="Normal 2 5 4 2 5" xfId="15266"/>
    <cellStyle name="Normal 2 5 4 2 5 2" xfId="21938"/>
    <cellStyle name="Normal 2 5 4 2 6" xfId="21932"/>
    <cellStyle name="Normal 2 5 4 2 7" xfId="34235"/>
    <cellStyle name="Normal 2 5 4 2 8" xfId="41351"/>
    <cellStyle name="Normal 2 5 4 2 9" xfId="48466"/>
    <cellStyle name="Normal 2 5 4 3" xfId="1825"/>
    <cellStyle name="Normal 2 5 4 3 10" xfId="56370"/>
    <cellStyle name="Normal 2 5 4 3 2" xfId="4192"/>
    <cellStyle name="Normal 2 5 4 3 2 2" xfId="11307"/>
    <cellStyle name="Normal 2 5 4 3 2 2 2" xfId="21941"/>
    <cellStyle name="Normal 2 5 4 3 2 3" xfId="21940"/>
    <cellStyle name="Normal 2 5 4 3 2 4" xfId="37392"/>
    <cellStyle name="Normal 2 5 4 3 2 5" xfId="44507"/>
    <cellStyle name="Normal 2 5 4 3 2 6" xfId="51622"/>
    <cellStyle name="Normal 2 5 4 3 2 7" xfId="58737"/>
    <cellStyle name="Normal 2 5 4 3 3" xfId="6563"/>
    <cellStyle name="Normal 2 5 4 3 3 2" xfId="13678"/>
    <cellStyle name="Normal 2 5 4 3 3 2 2" xfId="21943"/>
    <cellStyle name="Normal 2 5 4 3 3 3" xfId="21942"/>
    <cellStyle name="Normal 2 5 4 3 3 4" xfId="39763"/>
    <cellStyle name="Normal 2 5 4 3 3 5" xfId="46878"/>
    <cellStyle name="Normal 2 5 4 3 3 6" xfId="53993"/>
    <cellStyle name="Normal 2 5 4 3 3 7" xfId="61108"/>
    <cellStyle name="Normal 2 5 4 3 4" xfId="8940"/>
    <cellStyle name="Normal 2 5 4 3 4 2" xfId="21944"/>
    <cellStyle name="Normal 2 5 4 3 5" xfId="16055"/>
    <cellStyle name="Normal 2 5 4 3 5 2" xfId="21945"/>
    <cellStyle name="Normal 2 5 4 3 6" xfId="21939"/>
    <cellStyle name="Normal 2 5 4 3 7" xfId="35024"/>
    <cellStyle name="Normal 2 5 4 3 8" xfId="42140"/>
    <cellStyle name="Normal 2 5 4 3 9" xfId="49255"/>
    <cellStyle name="Normal 2 5 4 4" xfId="2604"/>
    <cellStyle name="Normal 2 5 4 4 2" xfId="9719"/>
    <cellStyle name="Normal 2 5 4 4 2 2" xfId="21947"/>
    <cellStyle name="Normal 2 5 4 4 3" xfId="21946"/>
    <cellStyle name="Normal 2 5 4 4 4" xfId="35804"/>
    <cellStyle name="Normal 2 5 4 4 5" xfId="42919"/>
    <cellStyle name="Normal 2 5 4 4 6" xfId="50034"/>
    <cellStyle name="Normal 2 5 4 4 7" xfId="57149"/>
    <cellStyle name="Normal 2 5 4 5" xfId="4975"/>
    <cellStyle name="Normal 2 5 4 5 2" xfId="12090"/>
    <cellStyle name="Normal 2 5 4 5 2 2" xfId="21949"/>
    <cellStyle name="Normal 2 5 4 5 3" xfId="21948"/>
    <cellStyle name="Normal 2 5 4 5 4" xfId="38175"/>
    <cellStyle name="Normal 2 5 4 5 5" xfId="45290"/>
    <cellStyle name="Normal 2 5 4 5 6" xfId="52405"/>
    <cellStyle name="Normal 2 5 4 5 7" xfId="59520"/>
    <cellStyle name="Normal 2 5 4 6" xfId="7352"/>
    <cellStyle name="Normal 2 5 4 6 2" xfId="21950"/>
    <cellStyle name="Normal 2 5 4 7" xfId="14467"/>
    <cellStyle name="Normal 2 5 4 7 2" xfId="21951"/>
    <cellStyle name="Normal 2 5 4 8" xfId="21931"/>
    <cellStyle name="Normal 2 5 4 9" xfId="33436"/>
    <cellStyle name="Normal 2 5 5" xfId="429"/>
    <cellStyle name="Normal 2 5 5 10" xfId="40747"/>
    <cellStyle name="Normal 2 5 5 11" xfId="47862"/>
    <cellStyle name="Normal 2 5 5 12" xfId="54977"/>
    <cellStyle name="Normal 2 5 5 2" xfId="1230"/>
    <cellStyle name="Normal 2 5 5 2 10" xfId="55776"/>
    <cellStyle name="Normal 2 5 5 2 2" xfId="3598"/>
    <cellStyle name="Normal 2 5 5 2 2 2" xfId="10713"/>
    <cellStyle name="Normal 2 5 5 2 2 2 2" xfId="21955"/>
    <cellStyle name="Normal 2 5 5 2 2 3" xfId="21954"/>
    <cellStyle name="Normal 2 5 5 2 2 4" xfId="36798"/>
    <cellStyle name="Normal 2 5 5 2 2 5" xfId="43913"/>
    <cellStyle name="Normal 2 5 5 2 2 6" xfId="51028"/>
    <cellStyle name="Normal 2 5 5 2 2 7" xfId="58143"/>
    <cellStyle name="Normal 2 5 5 2 3" xfId="5969"/>
    <cellStyle name="Normal 2 5 5 2 3 2" xfId="13084"/>
    <cellStyle name="Normal 2 5 5 2 3 2 2" xfId="21957"/>
    <cellStyle name="Normal 2 5 5 2 3 3" xfId="21956"/>
    <cellStyle name="Normal 2 5 5 2 3 4" xfId="39169"/>
    <cellStyle name="Normal 2 5 5 2 3 5" xfId="46284"/>
    <cellStyle name="Normal 2 5 5 2 3 6" xfId="53399"/>
    <cellStyle name="Normal 2 5 5 2 3 7" xfId="60514"/>
    <cellStyle name="Normal 2 5 5 2 4" xfId="8346"/>
    <cellStyle name="Normal 2 5 5 2 4 2" xfId="21958"/>
    <cellStyle name="Normal 2 5 5 2 5" xfId="15461"/>
    <cellStyle name="Normal 2 5 5 2 5 2" xfId="21959"/>
    <cellStyle name="Normal 2 5 5 2 6" xfId="21953"/>
    <cellStyle name="Normal 2 5 5 2 7" xfId="34430"/>
    <cellStyle name="Normal 2 5 5 2 8" xfId="41546"/>
    <cellStyle name="Normal 2 5 5 2 9" xfId="48661"/>
    <cellStyle name="Normal 2 5 5 3" xfId="2020"/>
    <cellStyle name="Normal 2 5 5 3 10" xfId="56565"/>
    <cellStyle name="Normal 2 5 5 3 2" xfId="4387"/>
    <cellStyle name="Normal 2 5 5 3 2 2" xfId="11502"/>
    <cellStyle name="Normal 2 5 5 3 2 2 2" xfId="21962"/>
    <cellStyle name="Normal 2 5 5 3 2 3" xfId="21961"/>
    <cellStyle name="Normal 2 5 5 3 2 4" xfId="37587"/>
    <cellStyle name="Normal 2 5 5 3 2 5" xfId="44702"/>
    <cellStyle name="Normal 2 5 5 3 2 6" xfId="51817"/>
    <cellStyle name="Normal 2 5 5 3 2 7" xfId="58932"/>
    <cellStyle name="Normal 2 5 5 3 3" xfId="6758"/>
    <cellStyle name="Normal 2 5 5 3 3 2" xfId="13873"/>
    <cellStyle name="Normal 2 5 5 3 3 2 2" xfId="21964"/>
    <cellStyle name="Normal 2 5 5 3 3 3" xfId="21963"/>
    <cellStyle name="Normal 2 5 5 3 3 4" xfId="39958"/>
    <cellStyle name="Normal 2 5 5 3 3 5" xfId="47073"/>
    <cellStyle name="Normal 2 5 5 3 3 6" xfId="54188"/>
    <cellStyle name="Normal 2 5 5 3 3 7" xfId="61303"/>
    <cellStyle name="Normal 2 5 5 3 4" xfId="9135"/>
    <cellStyle name="Normal 2 5 5 3 4 2" xfId="21965"/>
    <cellStyle name="Normal 2 5 5 3 5" xfId="16250"/>
    <cellStyle name="Normal 2 5 5 3 5 2" xfId="21966"/>
    <cellStyle name="Normal 2 5 5 3 6" xfId="21960"/>
    <cellStyle name="Normal 2 5 5 3 7" xfId="35219"/>
    <cellStyle name="Normal 2 5 5 3 8" xfId="42335"/>
    <cellStyle name="Normal 2 5 5 3 9" xfId="49450"/>
    <cellStyle name="Normal 2 5 5 4" xfId="2799"/>
    <cellStyle name="Normal 2 5 5 4 2" xfId="9914"/>
    <cellStyle name="Normal 2 5 5 4 2 2" xfId="21968"/>
    <cellStyle name="Normal 2 5 5 4 3" xfId="21967"/>
    <cellStyle name="Normal 2 5 5 4 4" xfId="35999"/>
    <cellStyle name="Normal 2 5 5 4 5" xfId="43114"/>
    <cellStyle name="Normal 2 5 5 4 6" xfId="50229"/>
    <cellStyle name="Normal 2 5 5 4 7" xfId="57344"/>
    <cellStyle name="Normal 2 5 5 5" xfId="5170"/>
    <cellStyle name="Normal 2 5 5 5 2" xfId="12285"/>
    <cellStyle name="Normal 2 5 5 5 2 2" xfId="21970"/>
    <cellStyle name="Normal 2 5 5 5 3" xfId="21969"/>
    <cellStyle name="Normal 2 5 5 5 4" xfId="38370"/>
    <cellStyle name="Normal 2 5 5 5 5" xfId="45485"/>
    <cellStyle name="Normal 2 5 5 5 6" xfId="52600"/>
    <cellStyle name="Normal 2 5 5 5 7" xfId="59715"/>
    <cellStyle name="Normal 2 5 5 6" xfId="7547"/>
    <cellStyle name="Normal 2 5 5 6 2" xfId="21971"/>
    <cellStyle name="Normal 2 5 5 7" xfId="14662"/>
    <cellStyle name="Normal 2 5 5 7 2" xfId="21972"/>
    <cellStyle name="Normal 2 5 5 8" xfId="21952"/>
    <cellStyle name="Normal 2 5 5 9" xfId="33631"/>
    <cellStyle name="Normal 2 5 6" xfId="658"/>
    <cellStyle name="Normal 2 5 6 10" xfId="40976"/>
    <cellStyle name="Normal 2 5 6 11" xfId="48091"/>
    <cellStyle name="Normal 2 5 6 12" xfId="55206"/>
    <cellStyle name="Normal 2 5 6 2" xfId="1459"/>
    <cellStyle name="Normal 2 5 6 2 10" xfId="56005"/>
    <cellStyle name="Normal 2 5 6 2 2" xfId="3827"/>
    <cellStyle name="Normal 2 5 6 2 2 2" xfId="10942"/>
    <cellStyle name="Normal 2 5 6 2 2 2 2" xfId="21976"/>
    <cellStyle name="Normal 2 5 6 2 2 3" xfId="21975"/>
    <cellStyle name="Normal 2 5 6 2 2 4" xfId="37027"/>
    <cellStyle name="Normal 2 5 6 2 2 5" xfId="44142"/>
    <cellStyle name="Normal 2 5 6 2 2 6" xfId="51257"/>
    <cellStyle name="Normal 2 5 6 2 2 7" xfId="58372"/>
    <cellStyle name="Normal 2 5 6 2 3" xfId="6198"/>
    <cellStyle name="Normal 2 5 6 2 3 2" xfId="13313"/>
    <cellStyle name="Normal 2 5 6 2 3 2 2" xfId="21978"/>
    <cellStyle name="Normal 2 5 6 2 3 3" xfId="21977"/>
    <cellStyle name="Normal 2 5 6 2 3 4" xfId="39398"/>
    <cellStyle name="Normal 2 5 6 2 3 5" xfId="46513"/>
    <cellStyle name="Normal 2 5 6 2 3 6" xfId="53628"/>
    <cellStyle name="Normal 2 5 6 2 3 7" xfId="60743"/>
    <cellStyle name="Normal 2 5 6 2 4" xfId="8575"/>
    <cellStyle name="Normal 2 5 6 2 4 2" xfId="21979"/>
    <cellStyle name="Normal 2 5 6 2 5" xfId="15690"/>
    <cellStyle name="Normal 2 5 6 2 5 2" xfId="21980"/>
    <cellStyle name="Normal 2 5 6 2 6" xfId="21974"/>
    <cellStyle name="Normal 2 5 6 2 7" xfId="34659"/>
    <cellStyle name="Normal 2 5 6 2 8" xfId="41775"/>
    <cellStyle name="Normal 2 5 6 2 9" xfId="48890"/>
    <cellStyle name="Normal 2 5 6 3" xfId="2249"/>
    <cellStyle name="Normal 2 5 6 3 10" xfId="56794"/>
    <cellStyle name="Normal 2 5 6 3 2" xfId="4616"/>
    <cellStyle name="Normal 2 5 6 3 2 2" xfId="11731"/>
    <cellStyle name="Normal 2 5 6 3 2 2 2" xfId="21983"/>
    <cellStyle name="Normal 2 5 6 3 2 3" xfId="21982"/>
    <cellStyle name="Normal 2 5 6 3 2 4" xfId="37816"/>
    <cellStyle name="Normal 2 5 6 3 2 5" xfId="44931"/>
    <cellStyle name="Normal 2 5 6 3 2 6" xfId="52046"/>
    <cellStyle name="Normal 2 5 6 3 2 7" xfId="59161"/>
    <cellStyle name="Normal 2 5 6 3 3" xfId="6987"/>
    <cellStyle name="Normal 2 5 6 3 3 2" xfId="14102"/>
    <cellStyle name="Normal 2 5 6 3 3 2 2" xfId="21985"/>
    <cellStyle name="Normal 2 5 6 3 3 3" xfId="21984"/>
    <cellStyle name="Normal 2 5 6 3 3 4" xfId="40187"/>
    <cellStyle name="Normal 2 5 6 3 3 5" xfId="47302"/>
    <cellStyle name="Normal 2 5 6 3 3 6" xfId="54417"/>
    <cellStyle name="Normal 2 5 6 3 3 7" xfId="61532"/>
    <cellStyle name="Normal 2 5 6 3 4" xfId="9364"/>
    <cellStyle name="Normal 2 5 6 3 4 2" xfId="21986"/>
    <cellStyle name="Normal 2 5 6 3 5" xfId="16479"/>
    <cellStyle name="Normal 2 5 6 3 5 2" xfId="21987"/>
    <cellStyle name="Normal 2 5 6 3 6" xfId="21981"/>
    <cellStyle name="Normal 2 5 6 3 7" xfId="35448"/>
    <cellStyle name="Normal 2 5 6 3 8" xfId="42564"/>
    <cellStyle name="Normal 2 5 6 3 9" xfId="49679"/>
    <cellStyle name="Normal 2 5 6 4" xfId="3028"/>
    <cellStyle name="Normal 2 5 6 4 2" xfId="10143"/>
    <cellStyle name="Normal 2 5 6 4 2 2" xfId="21989"/>
    <cellStyle name="Normal 2 5 6 4 3" xfId="21988"/>
    <cellStyle name="Normal 2 5 6 4 4" xfId="36228"/>
    <cellStyle name="Normal 2 5 6 4 5" xfId="43343"/>
    <cellStyle name="Normal 2 5 6 4 6" xfId="50458"/>
    <cellStyle name="Normal 2 5 6 4 7" xfId="57573"/>
    <cellStyle name="Normal 2 5 6 5" xfId="5399"/>
    <cellStyle name="Normal 2 5 6 5 2" xfId="12514"/>
    <cellStyle name="Normal 2 5 6 5 2 2" xfId="21991"/>
    <cellStyle name="Normal 2 5 6 5 3" xfId="21990"/>
    <cellStyle name="Normal 2 5 6 5 4" xfId="38599"/>
    <cellStyle name="Normal 2 5 6 5 5" xfId="45714"/>
    <cellStyle name="Normal 2 5 6 5 6" xfId="52829"/>
    <cellStyle name="Normal 2 5 6 5 7" xfId="59944"/>
    <cellStyle name="Normal 2 5 6 6" xfId="7776"/>
    <cellStyle name="Normal 2 5 6 6 2" xfId="21992"/>
    <cellStyle name="Normal 2 5 6 7" xfId="14891"/>
    <cellStyle name="Normal 2 5 6 7 2" xfId="21993"/>
    <cellStyle name="Normal 2 5 6 8" xfId="21973"/>
    <cellStyle name="Normal 2 5 6 9" xfId="33860"/>
    <cellStyle name="Normal 2 5 7" xfId="840"/>
    <cellStyle name="Normal 2 5 7 10" xfId="55386"/>
    <cellStyle name="Normal 2 5 7 2" xfId="3208"/>
    <cellStyle name="Normal 2 5 7 2 2" xfId="10323"/>
    <cellStyle name="Normal 2 5 7 2 2 2" xfId="21996"/>
    <cellStyle name="Normal 2 5 7 2 3" xfId="21995"/>
    <cellStyle name="Normal 2 5 7 2 4" xfId="36408"/>
    <cellStyle name="Normal 2 5 7 2 5" xfId="43523"/>
    <cellStyle name="Normal 2 5 7 2 6" xfId="50638"/>
    <cellStyle name="Normal 2 5 7 2 7" xfId="57753"/>
    <cellStyle name="Normal 2 5 7 3" xfId="5579"/>
    <cellStyle name="Normal 2 5 7 3 2" xfId="12694"/>
    <cellStyle name="Normal 2 5 7 3 2 2" xfId="21998"/>
    <cellStyle name="Normal 2 5 7 3 3" xfId="21997"/>
    <cellStyle name="Normal 2 5 7 3 4" xfId="38779"/>
    <cellStyle name="Normal 2 5 7 3 5" xfId="45894"/>
    <cellStyle name="Normal 2 5 7 3 6" xfId="53009"/>
    <cellStyle name="Normal 2 5 7 3 7" xfId="60124"/>
    <cellStyle name="Normal 2 5 7 4" xfId="7956"/>
    <cellStyle name="Normal 2 5 7 4 2" xfId="21999"/>
    <cellStyle name="Normal 2 5 7 5" xfId="15071"/>
    <cellStyle name="Normal 2 5 7 5 2" xfId="22000"/>
    <cellStyle name="Normal 2 5 7 6" xfId="21994"/>
    <cellStyle name="Normal 2 5 7 7" xfId="34040"/>
    <cellStyle name="Normal 2 5 7 8" xfId="41156"/>
    <cellStyle name="Normal 2 5 7 9" xfId="48271"/>
    <cellStyle name="Normal 2 5 8" xfId="1630"/>
    <cellStyle name="Normal 2 5 8 10" xfId="56175"/>
    <cellStyle name="Normal 2 5 8 2" xfId="3997"/>
    <cellStyle name="Normal 2 5 8 2 2" xfId="11112"/>
    <cellStyle name="Normal 2 5 8 2 2 2" xfId="22003"/>
    <cellStyle name="Normal 2 5 8 2 3" xfId="22002"/>
    <cellStyle name="Normal 2 5 8 2 4" xfId="37197"/>
    <cellStyle name="Normal 2 5 8 2 5" xfId="44312"/>
    <cellStyle name="Normal 2 5 8 2 6" xfId="51427"/>
    <cellStyle name="Normal 2 5 8 2 7" xfId="58542"/>
    <cellStyle name="Normal 2 5 8 3" xfId="6368"/>
    <cellStyle name="Normal 2 5 8 3 2" xfId="13483"/>
    <cellStyle name="Normal 2 5 8 3 2 2" xfId="22005"/>
    <cellStyle name="Normal 2 5 8 3 3" xfId="22004"/>
    <cellStyle name="Normal 2 5 8 3 4" xfId="39568"/>
    <cellStyle name="Normal 2 5 8 3 5" xfId="46683"/>
    <cellStyle name="Normal 2 5 8 3 6" xfId="53798"/>
    <cellStyle name="Normal 2 5 8 3 7" xfId="60913"/>
    <cellStyle name="Normal 2 5 8 4" xfId="8745"/>
    <cellStyle name="Normal 2 5 8 4 2" xfId="22006"/>
    <cellStyle name="Normal 2 5 8 5" xfId="15860"/>
    <cellStyle name="Normal 2 5 8 5 2" xfId="22007"/>
    <cellStyle name="Normal 2 5 8 6" xfId="22001"/>
    <cellStyle name="Normal 2 5 8 7" xfId="34829"/>
    <cellStyle name="Normal 2 5 8 8" xfId="41945"/>
    <cellStyle name="Normal 2 5 8 9" xfId="49060"/>
    <cellStyle name="Normal 2 5 9" xfId="2409"/>
    <cellStyle name="Normal 2 5 9 2" xfId="9524"/>
    <cellStyle name="Normal 2 5 9 2 2" xfId="22009"/>
    <cellStyle name="Normal 2 5 9 3" xfId="22008"/>
    <cellStyle name="Normal 2 5 9 4" xfId="35609"/>
    <cellStyle name="Normal 2 5 9 5" xfId="42724"/>
    <cellStyle name="Normal 2 5 9 6" xfId="49839"/>
    <cellStyle name="Normal 2 5 9 7" xfId="56954"/>
    <cellStyle name="Normal 2 6" xfId="127"/>
    <cellStyle name="Normal 2 6 10" xfId="7252"/>
    <cellStyle name="Normal 2 6 10 2" xfId="22011"/>
    <cellStyle name="Normal 2 6 11" xfId="14367"/>
    <cellStyle name="Normal 2 6 11 2" xfId="22012"/>
    <cellStyle name="Normal 2 6 12" xfId="22010"/>
    <cellStyle name="Normal 2 6 13" xfId="33336"/>
    <cellStyle name="Normal 2 6 14" xfId="40452"/>
    <cellStyle name="Normal 2 6 15" xfId="47567"/>
    <cellStyle name="Normal 2 6 16" xfId="54682"/>
    <cellStyle name="Normal 2 6 2" xfId="50"/>
    <cellStyle name="Normal 2 6 3" xfId="329"/>
    <cellStyle name="Normal 2 6 3 10" xfId="40647"/>
    <cellStyle name="Normal 2 6 3 11" xfId="47762"/>
    <cellStyle name="Normal 2 6 3 12" xfId="54877"/>
    <cellStyle name="Normal 2 6 3 2" xfId="1130"/>
    <cellStyle name="Normal 2 6 3 2 10" xfId="55676"/>
    <cellStyle name="Normal 2 6 3 2 2" xfId="3498"/>
    <cellStyle name="Normal 2 6 3 2 2 2" xfId="10613"/>
    <cellStyle name="Normal 2 6 3 2 2 2 2" xfId="22016"/>
    <cellStyle name="Normal 2 6 3 2 2 3" xfId="22015"/>
    <cellStyle name="Normal 2 6 3 2 2 4" xfId="36698"/>
    <cellStyle name="Normal 2 6 3 2 2 5" xfId="43813"/>
    <cellStyle name="Normal 2 6 3 2 2 6" xfId="50928"/>
    <cellStyle name="Normal 2 6 3 2 2 7" xfId="58043"/>
    <cellStyle name="Normal 2 6 3 2 3" xfId="5869"/>
    <cellStyle name="Normal 2 6 3 2 3 2" xfId="12984"/>
    <cellStyle name="Normal 2 6 3 2 3 2 2" xfId="22018"/>
    <cellStyle name="Normal 2 6 3 2 3 3" xfId="22017"/>
    <cellStyle name="Normal 2 6 3 2 3 4" xfId="39069"/>
    <cellStyle name="Normal 2 6 3 2 3 5" xfId="46184"/>
    <cellStyle name="Normal 2 6 3 2 3 6" xfId="53299"/>
    <cellStyle name="Normal 2 6 3 2 3 7" xfId="60414"/>
    <cellStyle name="Normal 2 6 3 2 4" xfId="8246"/>
    <cellStyle name="Normal 2 6 3 2 4 2" xfId="22019"/>
    <cellStyle name="Normal 2 6 3 2 5" xfId="15361"/>
    <cellStyle name="Normal 2 6 3 2 5 2" xfId="22020"/>
    <cellStyle name="Normal 2 6 3 2 6" xfId="22014"/>
    <cellStyle name="Normal 2 6 3 2 7" xfId="34330"/>
    <cellStyle name="Normal 2 6 3 2 8" xfId="41446"/>
    <cellStyle name="Normal 2 6 3 2 9" xfId="48561"/>
    <cellStyle name="Normal 2 6 3 3" xfId="1920"/>
    <cellStyle name="Normal 2 6 3 3 10" xfId="56465"/>
    <cellStyle name="Normal 2 6 3 3 2" xfId="4287"/>
    <cellStyle name="Normal 2 6 3 3 2 2" xfId="11402"/>
    <cellStyle name="Normal 2 6 3 3 2 2 2" xfId="22023"/>
    <cellStyle name="Normal 2 6 3 3 2 3" xfId="22022"/>
    <cellStyle name="Normal 2 6 3 3 2 4" xfId="37487"/>
    <cellStyle name="Normal 2 6 3 3 2 5" xfId="44602"/>
    <cellStyle name="Normal 2 6 3 3 2 6" xfId="51717"/>
    <cellStyle name="Normal 2 6 3 3 2 7" xfId="58832"/>
    <cellStyle name="Normal 2 6 3 3 3" xfId="6658"/>
    <cellStyle name="Normal 2 6 3 3 3 2" xfId="13773"/>
    <cellStyle name="Normal 2 6 3 3 3 2 2" xfId="22025"/>
    <cellStyle name="Normal 2 6 3 3 3 3" xfId="22024"/>
    <cellStyle name="Normal 2 6 3 3 3 4" xfId="39858"/>
    <cellStyle name="Normal 2 6 3 3 3 5" xfId="46973"/>
    <cellStyle name="Normal 2 6 3 3 3 6" xfId="54088"/>
    <cellStyle name="Normal 2 6 3 3 3 7" xfId="61203"/>
    <cellStyle name="Normal 2 6 3 3 4" xfId="9035"/>
    <cellStyle name="Normal 2 6 3 3 4 2" xfId="22026"/>
    <cellStyle name="Normal 2 6 3 3 5" xfId="16150"/>
    <cellStyle name="Normal 2 6 3 3 5 2" xfId="22027"/>
    <cellStyle name="Normal 2 6 3 3 6" xfId="22021"/>
    <cellStyle name="Normal 2 6 3 3 7" xfId="35119"/>
    <cellStyle name="Normal 2 6 3 3 8" xfId="42235"/>
    <cellStyle name="Normal 2 6 3 3 9" xfId="49350"/>
    <cellStyle name="Normal 2 6 3 4" xfId="2699"/>
    <cellStyle name="Normal 2 6 3 4 2" xfId="9814"/>
    <cellStyle name="Normal 2 6 3 4 2 2" xfId="22029"/>
    <cellStyle name="Normal 2 6 3 4 3" xfId="22028"/>
    <cellStyle name="Normal 2 6 3 4 4" xfId="35899"/>
    <cellStyle name="Normal 2 6 3 4 5" xfId="43014"/>
    <cellStyle name="Normal 2 6 3 4 6" xfId="50129"/>
    <cellStyle name="Normal 2 6 3 4 7" xfId="57244"/>
    <cellStyle name="Normal 2 6 3 5" xfId="5070"/>
    <cellStyle name="Normal 2 6 3 5 2" xfId="12185"/>
    <cellStyle name="Normal 2 6 3 5 2 2" xfId="22031"/>
    <cellStyle name="Normal 2 6 3 5 3" xfId="22030"/>
    <cellStyle name="Normal 2 6 3 5 4" xfId="38270"/>
    <cellStyle name="Normal 2 6 3 5 5" xfId="45385"/>
    <cellStyle name="Normal 2 6 3 5 6" xfId="52500"/>
    <cellStyle name="Normal 2 6 3 5 7" xfId="59615"/>
    <cellStyle name="Normal 2 6 3 6" xfId="7447"/>
    <cellStyle name="Normal 2 6 3 6 2" xfId="22032"/>
    <cellStyle name="Normal 2 6 3 7" xfId="14562"/>
    <cellStyle name="Normal 2 6 3 7 2" xfId="22033"/>
    <cellStyle name="Normal 2 6 3 8" xfId="22013"/>
    <cellStyle name="Normal 2 6 3 9" xfId="33531"/>
    <cellStyle name="Normal 2 6 4" xfId="524"/>
    <cellStyle name="Normal 2 6 4 10" xfId="40842"/>
    <cellStyle name="Normal 2 6 4 11" xfId="47957"/>
    <cellStyle name="Normal 2 6 4 12" xfId="55072"/>
    <cellStyle name="Normal 2 6 4 2" xfId="1325"/>
    <cellStyle name="Normal 2 6 4 2 10" xfId="55871"/>
    <cellStyle name="Normal 2 6 4 2 2" xfId="3693"/>
    <cellStyle name="Normal 2 6 4 2 2 2" xfId="10808"/>
    <cellStyle name="Normal 2 6 4 2 2 2 2" xfId="22037"/>
    <cellStyle name="Normal 2 6 4 2 2 3" xfId="22036"/>
    <cellStyle name="Normal 2 6 4 2 2 4" xfId="36893"/>
    <cellStyle name="Normal 2 6 4 2 2 5" xfId="44008"/>
    <cellStyle name="Normal 2 6 4 2 2 6" xfId="51123"/>
    <cellStyle name="Normal 2 6 4 2 2 7" xfId="58238"/>
    <cellStyle name="Normal 2 6 4 2 3" xfId="6064"/>
    <cellStyle name="Normal 2 6 4 2 3 2" xfId="13179"/>
    <cellStyle name="Normal 2 6 4 2 3 2 2" xfId="22039"/>
    <cellStyle name="Normal 2 6 4 2 3 3" xfId="22038"/>
    <cellStyle name="Normal 2 6 4 2 3 4" xfId="39264"/>
    <cellStyle name="Normal 2 6 4 2 3 5" xfId="46379"/>
    <cellStyle name="Normal 2 6 4 2 3 6" xfId="53494"/>
    <cellStyle name="Normal 2 6 4 2 3 7" xfId="60609"/>
    <cellStyle name="Normal 2 6 4 2 4" xfId="8441"/>
    <cellStyle name="Normal 2 6 4 2 4 2" xfId="22040"/>
    <cellStyle name="Normal 2 6 4 2 5" xfId="15556"/>
    <cellStyle name="Normal 2 6 4 2 5 2" xfId="22041"/>
    <cellStyle name="Normal 2 6 4 2 6" xfId="22035"/>
    <cellStyle name="Normal 2 6 4 2 7" xfId="34525"/>
    <cellStyle name="Normal 2 6 4 2 8" xfId="41641"/>
    <cellStyle name="Normal 2 6 4 2 9" xfId="48756"/>
    <cellStyle name="Normal 2 6 4 3" xfId="2115"/>
    <cellStyle name="Normal 2 6 4 3 10" xfId="56660"/>
    <cellStyle name="Normal 2 6 4 3 2" xfId="4482"/>
    <cellStyle name="Normal 2 6 4 3 2 2" xfId="11597"/>
    <cellStyle name="Normal 2 6 4 3 2 2 2" xfId="22044"/>
    <cellStyle name="Normal 2 6 4 3 2 3" xfId="22043"/>
    <cellStyle name="Normal 2 6 4 3 2 4" xfId="37682"/>
    <cellStyle name="Normal 2 6 4 3 2 5" xfId="44797"/>
    <cellStyle name="Normal 2 6 4 3 2 6" xfId="51912"/>
    <cellStyle name="Normal 2 6 4 3 2 7" xfId="59027"/>
    <cellStyle name="Normal 2 6 4 3 3" xfId="6853"/>
    <cellStyle name="Normal 2 6 4 3 3 2" xfId="13968"/>
    <cellStyle name="Normal 2 6 4 3 3 2 2" xfId="22046"/>
    <cellStyle name="Normal 2 6 4 3 3 3" xfId="22045"/>
    <cellStyle name="Normal 2 6 4 3 3 4" xfId="40053"/>
    <cellStyle name="Normal 2 6 4 3 3 5" xfId="47168"/>
    <cellStyle name="Normal 2 6 4 3 3 6" xfId="54283"/>
    <cellStyle name="Normal 2 6 4 3 3 7" xfId="61398"/>
    <cellStyle name="Normal 2 6 4 3 4" xfId="9230"/>
    <cellStyle name="Normal 2 6 4 3 4 2" xfId="22047"/>
    <cellStyle name="Normal 2 6 4 3 5" xfId="16345"/>
    <cellStyle name="Normal 2 6 4 3 5 2" xfId="22048"/>
    <cellStyle name="Normal 2 6 4 3 6" xfId="22042"/>
    <cellStyle name="Normal 2 6 4 3 7" xfId="35314"/>
    <cellStyle name="Normal 2 6 4 3 8" xfId="42430"/>
    <cellStyle name="Normal 2 6 4 3 9" xfId="49545"/>
    <cellStyle name="Normal 2 6 4 4" xfId="2894"/>
    <cellStyle name="Normal 2 6 4 4 2" xfId="10009"/>
    <cellStyle name="Normal 2 6 4 4 2 2" xfId="22050"/>
    <cellStyle name="Normal 2 6 4 4 3" xfId="22049"/>
    <cellStyle name="Normal 2 6 4 4 4" xfId="36094"/>
    <cellStyle name="Normal 2 6 4 4 5" xfId="43209"/>
    <cellStyle name="Normal 2 6 4 4 6" xfId="50324"/>
    <cellStyle name="Normal 2 6 4 4 7" xfId="57439"/>
    <cellStyle name="Normal 2 6 4 5" xfId="5265"/>
    <cellStyle name="Normal 2 6 4 5 2" xfId="12380"/>
    <cellStyle name="Normal 2 6 4 5 2 2" xfId="22052"/>
    <cellStyle name="Normal 2 6 4 5 3" xfId="22051"/>
    <cellStyle name="Normal 2 6 4 5 4" xfId="38465"/>
    <cellStyle name="Normal 2 6 4 5 5" xfId="45580"/>
    <cellStyle name="Normal 2 6 4 5 6" xfId="52695"/>
    <cellStyle name="Normal 2 6 4 5 7" xfId="59810"/>
    <cellStyle name="Normal 2 6 4 6" xfId="7642"/>
    <cellStyle name="Normal 2 6 4 6 2" xfId="22053"/>
    <cellStyle name="Normal 2 6 4 7" xfId="14757"/>
    <cellStyle name="Normal 2 6 4 7 2" xfId="22054"/>
    <cellStyle name="Normal 2 6 4 8" xfId="22034"/>
    <cellStyle name="Normal 2 6 4 9" xfId="33726"/>
    <cellStyle name="Normal 2 6 5" xfId="662"/>
    <cellStyle name="Normal 2 6 5 10" xfId="40980"/>
    <cellStyle name="Normal 2 6 5 11" xfId="48095"/>
    <cellStyle name="Normal 2 6 5 12" xfId="55210"/>
    <cellStyle name="Normal 2 6 5 2" xfId="1463"/>
    <cellStyle name="Normal 2 6 5 2 10" xfId="56009"/>
    <cellStyle name="Normal 2 6 5 2 2" xfId="3831"/>
    <cellStyle name="Normal 2 6 5 2 2 2" xfId="10946"/>
    <cellStyle name="Normal 2 6 5 2 2 2 2" xfId="22058"/>
    <cellStyle name="Normal 2 6 5 2 2 3" xfId="22057"/>
    <cellStyle name="Normal 2 6 5 2 2 4" xfId="37031"/>
    <cellStyle name="Normal 2 6 5 2 2 5" xfId="44146"/>
    <cellStyle name="Normal 2 6 5 2 2 6" xfId="51261"/>
    <cellStyle name="Normal 2 6 5 2 2 7" xfId="58376"/>
    <cellStyle name="Normal 2 6 5 2 3" xfId="6202"/>
    <cellStyle name="Normal 2 6 5 2 3 2" xfId="13317"/>
    <cellStyle name="Normal 2 6 5 2 3 2 2" xfId="22060"/>
    <cellStyle name="Normal 2 6 5 2 3 3" xfId="22059"/>
    <cellStyle name="Normal 2 6 5 2 3 4" xfId="39402"/>
    <cellStyle name="Normal 2 6 5 2 3 5" xfId="46517"/>
    <cellStyle name="Normal 2 6 5 2 3 6" xfId="53632"/>
    <cellStyle name="Normal 2 6 5 2 3 7" xfId="60747"/>
    <cellStyle name="Normal 2 6 5 2 4" xfId="8579"/>
    <cellStyle name="Normal 2 6 5 2 4 2" xfId="22061"/>
    <cellStyle name="Normal 2 6 5 2 5" xfId="15694"/>
    <cellStyle name="Normal 2 6 5 2 5 2" xfId="22062"/>
    <cellStyle name="Normal 2 6 5 2 6" xfId="22056"/>
    <cellStyle name="Normal 2 6 5 2 7" xfId="34663"/>
    <cellStyle name="Normal 2 6 5 2 8" xfId="41779"/>
    <cellStyle name="Normal 2 6 5 2 9" xfId="48894"/>
    <cellStyle name="Normal 2 6 5 3" xfId="2253"/>
    <cellStyle name="Normal 2 6 5 3 10" xfId="56798"/>
    <cellStyle name="Normal 2 6 5 3 2" xfId="4620"/>
    <cellStyle name="Normal 2 6 5 3 2 2" xfId="11735"/>
    <cellStyle name="Normal 2 6 5 3 2 2 2" xfId="22065"/>
    <cellStyle name="Normal 2 6 5 3 2 3" xfId="22064"/>
    <cellStyle name="Normal 2 6 5 3 2 4" xfId="37820"/>
    <cellStyle name="Normal 2 6 5 3 2 5" xfId="44935"/>
    <cellStyle name="Normal 2 6 5 3 2 6" xfId="52050"/>
    <cellStyle name="Normal 2 6 5 3 2 7" xfId="59165"/>
    <cellStyle name="Normal 2 6 5 3 3" xfId="6991"/>
    <cellStyle name="Normal 2 6 5 3 3 2" xfId="14106"/>
    <cellStyle name="Normal 2 6 5 3 3 2 2" xfId="22067"/>
    <cellStyle name="Normal 2 6 5 3 3 3" xfId="22066"/>
    <cellStyle name="Normal 2 6 5 3 3 4" xfId="40191"/>
    <cellStyle name="Normal 2 6 5 3 3 5" xfId="47306"/>
    <cellStyle name="Normal 2 6 5 3 3 6" xfId="54421"/>
    <cellStyle name="Normal 2 6 5 3 3 7" xfId="61536"/>
    <cellStyle name="Normal 2 6 5 3 4" xfId="9368"/>
    <cellStyle name="Normal 2 6 5 3 4 2" xfId="22068"/>
    <cellStyle name="Normal 2 6 5 3 5" xfId="16483"/>
    <cellStyle name="Normal 2 6 5 3 5 2" xfId="22069"/>
    <cellStyle name="Normal 2 6 5 3 6" xfId="22063"/>
    <cellStyle name="Normal 2 6 5 3 7" xfId="35452"/>
    <cellStyle name="Normal 2 6 5 3 8" xfId="42568"/>
    <cellStyle name="Normal 2 6 5 3 9" xfId="49683"/>
    <cellStyle name="Normal 2 6 5 4" xfId="3032"/>
    <cellStyle name="Normal 2 6 5 4 2" xfId="10147"/>
    <cellStyle name="Normal 2 6 5 4 2 2" xfId="22071"/>
    <cellStyle name="Normal 2 6 5 4 3" xfId="22070"/>
    <cellStyle name="Normal 2 6 5 4 4" xfId="36232"/>
    <cellStyle name="Normal 2 6 5 4 5" xfId="43347"/>
    <cellStyle name="Normal 2 6 5 4 6" xfId="50462"/>
    <cellStyle name="Normal 2 6 5 4 7" xfId="57577"/>
    <cellStyle name="Normal 2 6 5 5" xfId="5403"/>
    <cellStyle name="Normal 2 6 5 5 2" xfId="12518"/>
    <cellStyle name="Normal 2 6 5 5 2 2" xfId="22073"/>
    <cellStyle name="Normal 2 6 5 5 3" xfId="22072"/>
    <cellStyle name="Normal 2 6 5 5 4" xfId="38603"/>
    <cellStyle name="Normal 2 6 5 5 5" xfId="45718"/>
    <cellStyle name="Normal 2 6 5 5 6" xfId="52833"/>
    <cellStyle name="Normal 2 6 5 5 7" xfId="59948"/>
    <cellStyle name="Normal 2 6 5 6" xfId="7780"/>
    <cellStyle name="Normal 2 6 5 6 2" xfId="22074"/>
    <cellStyle name="Normal 2 6 5 7" xfId="14895"/>
    <cellStyle name="Normal 2 6 5 7 2" xfId="22075"/>
    <cellStyle name="Normal 2 6 5 8" xfId="22055"/>
    <cellStyle name="Normal 2 6 5 9" xfId="33864"/>
    <cellStyle name="Normal 2 6 6" xfId="935"/>
    <cellStyle name="Normal 2 6 6 10" xfId="55481"/>
    <cellStyle name="Normal 2 6 6 2" xfId="3303"/>
    <cellStyle name="Normal 2 6 6 2 2" xfId="10418"/>
    <cellStyle name="Normal 2 6 6 2 2 2" xfId="22078"/>
    <cellStyle name="Normal 2 6 6 2 3" xfId="22077"/>
    <cellStyle name="Normal 2 6 6 2 4" xfId="36503"/>
    <cellStyle name="Normal 2 6 6 2 5" xfId="43618"/>
    <cellStyle name="Normal 2 6 6 2 6" xfId="50733"/>
    <cellStyle name="Normal 2 6 6 2 7" xfId="57848"/>
    <cellStyle name="Normal 2 6 6 3" xfId="5674"/>
    <cellStyle name="Normal 2 6 6 3 2" xfId="12789"/>
    <cellStyle name="Normal 2 6 6 3 2 2" xfId="22080"/>
    <cellStyle name="Normal 2 6 6 3 3" xfId="22079"/>
    <cellStyle name="Normal 2 6 6 3 4" xfId="38874"/>
    <cellStyle name="Normal 2 6 6 3 5" xfId="45989"/>
    <cellStyle name="Normal 2 6 6 3 6" xfId="53104"/>
    <cellStyle name="Normal 2 6 6 3 7" xfId="60219"/>
    <cellStyle name="Normal 2 6 6 4" xfId="8051"/>
    <cellStyle name="Normal 2 6 6 4 2" xfId="22081"/>
    <cellStyle name="Normal 2 6 6 5" xfId="15166"/>
    <cellStyle name="Normal 2 6 6 5 2" xfId="22082"/>
    <cellStyle name="Normal 2 6 6 6" xfId="22076"/>
    <cellStyle name="Normal 2 6 6 7" xfId="34135"/>
    <cellStyle name="Normal 2 6 6 8" xfId="41251"/>
    <cellStyle name="Normal 2 6 6 9" xfId="48366"/>
    <cellStyle name="Normal 2 6 7" xfId="1725"/>
    <cellStyle name="Normal 2 6 7 10" xfId="56270"/>
    <cellStyle name="Normal 2 6 7 2" xfId="4092"/>
    <cellStyle name="Normal 2 6 7 2 2" xfId="11207"/>
    <cellStyle name="Normal 2 6 7 2 2 2" xfId="22085"/>
    <cellStyle name="Normal 2 6 7 2 3" xfId="22084"/>
    <cellStyle name="Normal 2 6 7 2 4" xfId="37292"/>
    <cellStyle name="Normal 2 6 7 2 5" xfId="44407"/>
    <cellStyle name="Normal 2 6 7 2 6" xfId="51522"/>
    <cellStyle name="Normal 2 6 7 2 7" xfId="58637"/>
    <cellStyle name="Normal 2 6 7 3" xfId="6463"/>
    <cellStyle name="Normal 2 6 7 3 2" xfId="13578"/>
    <cellStyle name="Normal 2 6 7 3 2 2" xfId="22087"/>
    <cellStyle name="Normal 2 6 7 3 3" xfId="22086"/>
    <cellStyle name="Normal 2 6 7 3 4" xfId="39663"/>
    <cellStyle name="Normal 2 6 7 3 5" xfId="46778"/>
    <cellStyle name="Normal 2 6 7 3 6" xfId="53893"/>
    <cellStyle name="Normal 2 6 7 3 7" xfId="61008"/>
    <cellStyle name="Normal 2 6 7 4" xfId="8840"/>
    <cellStyle name="Normal 2 6 7 4 2" xfId="22088"/>
    <cellStyle name="Normal 2 6 7 5" xfId="15955"/>
    <cellStyle name="Normal 2 6 7 5 2" xfId="22089"/>
    <cellStyle name="Normal 2 6 7 6" xfId="22083"/>
    <cellStyle name="Normal 2 6 7 7" xfId="34924"/>
    <cellStyle name="Normal 2 6 7 8" xfId="42040"/>
    <cellStyle name="Normal 2 6 7 9" xfId="49155"/>
    <cellStyle name="Normal 2 6 8" xfId="2504"/>
    <cellStyle name="Normal 2 6 8 2" xfId="9619"/>
    <cellStyle name="Normal 2 6 8 2 2" xfId="22091"/>
    <cellStyle name="Normal 2 6 8 3" xfId="22090"/>
    <cellStyle name="Normal 2 6 8 4" xfId="35704"/>
    <cellStyle name="Normal 2 6 8 5" xfId="42819"/>
    <cellStyle name="Normal 2 6 8 6" xfId="49934"/>
    <cellStyle name="Normal 2 6 8 7" xfId="57049"/>
    <cellStyle name="Normal 2 6 9" xfId="4875"/>
    <cellStyle name="Normal 2 6 9 2" xfId="11990"/>
    <cellStyle name="Normal 2 6 9 2 2" xfId="22093"/>
    <cellStyle name="Normal 2 6 9 3" xfId="22092"/>
    <cellStyle name="Normal 2 6 9 4" xfId="38075"/>
    <cellStyle name="Normal 2 6 9 5" xfId="45190"/>
    <cellStyle name="Normal 2 6 9 6" xfId="52305"/>
    <cellStyle name="Normal 2 6 9 7" xfId="59420"/>
    <cellStyle name="Normal 2 7" xfId="151"/>
    <cellStyle name="Normal 2 7 10" xfId="14391"/>
    <cellStyle name="Normal 2 7 10 2" xfId="22095"/>
    <cellStyle name="Normal 2 7 11" xfId="22094"/>
    <cellStyle name="Normal 2 7 12" xfId="33360"/>
    <cellStyle name="Normal 2 7 13" xfId="40476"/>
    <cellStyle name="Normal 2 7 14" xfId="47591"/>
    <cellStyle name="Normal 2 7 15" xfId="54706"/>
    <cellStyle name="Normal 2 7 2" xfId="353"/>
    <cellStyle name="Normal 2 7 2 10" xfId="40671"/>
    <cellStyle name="Normal 2 7 2 11" xfId="47786"/>
    <cellStyle name="Normal 2 7 2 12" xfId="54901"/>
    <cellStyle name="Normal 2 7 2 2" xfId="1154"/>
    <cellStyle name="Normal 2 7 2 2 10" xfId="55700"/>
    <cellStyle name="Normal 2 7 2 2 2" xfId="3522"/>
    <cellStyle name="Normal 2 7 2 2 2 2" xfId="10637"/>
    <cellStyle name="Normal 2 7 2 2 2 2 2" xfId="22099"/>
    <cellStyle name="Normal 2 7 2 2 2 3" xfId="22098"/>
    <cellStyle name="Normal 2 7 2 2 2 4" xfId="36722"/>
    <cellStyle name="Normal 2 7 2 2 2 5" xfId="43837"/>
    <cellStyle name="Normal 2 7 2 2 2 6" xfId="50952"/>
    <cellStyle name="Normal 2 7 2 2 2 7" xfId="58067"/>
    <cellStyle name="Normal 2 7 2 2 3" xfId="5893"/>
    <cellStyle name="Normal 2 7 2 2 3 2" xfId="13008"/>
    <cellStyle name="Normal 2 7 2 2 3 2 2" xfId="22101"/>
    <cellStyle name="Normal 2 7 2 2 3 3" xfId="22100"/>
    <cellStyle name="Normal 2 7 2 2 3 4" xfId="39093"/>
    <cellStyle name="Normal 2 7 2 2 3 5" xfId="46208"/>
    <cellStyle name="Normal 2 7 2 2 3 6" xfId="53323"/>
    <cellStyle name="Normal 2 7 2 2 3 7" xfId="60438"/>
    <cellStyle name="Normal 2 7 2 2 4" xfId="8270"/>
    <cellStyle name="Normal 2 7 2 2 4 2" xfId="22102"/>
    <cellStyle name="Normal 2 7 2 2 5" xfId="15385"/>
    <cellStyle name="Normal 2 7 2 2 5 2" xfId="22103"/>
    <cellStyle name="Normal 2 7 2 2 6" xfId="22097"/>
    <cellStyle name="Normal 2 7 2 2 7" xfId="34354"/>
    <cellStyle name="Normal 2 7 2 2 8" xfId="41470"/>
    <cellStyle name="Normal 2 7 2 2 9" xfId="48585"/>
    <cellStyle name="Normal 2 7 2 3" xfId="1944"/>
    <cellStyle name="Normal 2 7 2 3 10" xfId="56489"/>
    <cellStyle name="Normal 2 7 2 3 2" xfId="4311"/>
    <cellStyle name="Normal 2 7 2 3 2 2" xfId="11426"/>
    <cellStyle name="Normal 2 7 2 3 2 2 2" xfId="22106"/>
    <cellStyle name="Normal 2 7 2 3 2 3" xfId="22105"/>
    <cellStyle name="Normal 2 7 2 3 2 4" xfId="37511"/>
    <cellStyle name="Normal 2 7 2 3 2 5" xfId="44626"/>
    <cellStyle name="Normal 2 7 2 3 2 6" xfId="51741"/>
    <cellStyle name="Normal 2 7 2 3 2 7" xfId="58856"/>
    <cellStyle name="Normal 2 7 2 3 3" xfId="6682"/>
    <cellStyle name="Normal 2 7 2 3 3 2" xfId="13797"/>
    <cellStyle name="Normal 2 7 2 3 3 2 2" xfId="22108"/>
    <cellStyle name="Normal 2 7 2 3 3 3" xfId="22107"/>
    <cellStyle name="Normal 2 7 2 3 3 4" xfId="39882"/>
    <cellStyle name="Normal 2 7 2 3 3 5" xfId="46997"/>
    <cellStyle name="Normal 2 7 2 3 3 6" xfId="54112"/>
    <cellStyle name="Normal 2 7 2 3 3 7" xfId="61227"/>
    <cellStyle name="Normal 2 7 2 3 4" xfId="9059"/>
    <cellStyle name="Normal 2 7 2 3 4 2" xfId="22109"/>
    <cellStyle name="Normal 2 7 2 3 5" xfId="16174"/>
    <cellStyle name="Normal 2 7 2 3 5 2" xfId="22110"/>
    <cellStyle name="Normal 2 7 2 3 6" xfId="22104"/>
    <cellStyle name="Normal 2 7 2 3 7" xfId="35143"/>
    <cellStyle name="Normal 2 7 2 3 8" xfId="42259"/>
    <cellStyle name="Normal 2 7 2 3 9" xfId="49374"/>
    <cellStyle name="Normal 2 7 2 4" xfId="2723"/>
    <cellStyle name="Normal 2 7 2 4 2" xfId="9838"/>
    <cellStyle name="Normal 2 7 2 4 2 2" xfId="22112"/>
    <cellStyle name="Normal 2 7 2 4 3" xfId="22111"/>
    <cellStyle name="Normal 2 7 2 4 4" xfId="35923"/>
    <cellStyle name="Normal 2 7 2 4 5" xfId="43038"/>
    <cellStyle name="Normal 2 7 2 4 6" xfId="50153"/>
    <cellStyle name="Normal 2 7 2 4 7" xfId="57268"/>
    <cellStyle name="Normal 2 7 2 5" xfId="5094"/>
    <cellStyle name="Normal 2 7 2 5 2" xfId="12209"/>
    <cellStyle name="Normal 2 7 2 5 2 2" xfId="22114"/>
    <cellStyle name="Normal 2 7 2 5 3" xfId="22113"/>
    <cellStyle name="Normal 2 7 2 5 4" xfId="38294"/>
    <cellStyle name="Normal 2 7 2 5 5" xfId="45409"/>
    <cellStyle name="Normal 2 7 2 5 6" xfId="52524"/>
    <cellStyle name="Normal 2 7 2 5 7" xfId="59639"/>
    <cellStyle name="Normal 2 7 2 6" xfId="7471"/>
    <cellStyle name="Normal 2 7 2 6 2" xfId="22115"/>
    <cellStyle name="Normal 2 7 2 7" xfId="14586"/>
    <cellStyle name="Normal 2 7 2 7 2" xfId="22116"/>
    <cellStyle name="Normal 2 7 2 8" xfId="22096"/>
    <cellStyle name="Normal 2 7 2 9" xfId="33555"/>
    <cellStyle name="Normal 2 7 3" xfId="548"/>
    <cellStyle name="Normal 2 7 3 10" xfId="40866"/>
    <cellStyle name="Normal 2 7 3 11" xfId="47981"/>
    <cellStyle name="Normal 2 7 3 12" xfId="55096"/>
    <cellStyle name="Normal 2 7 3 2" xfId="1349"/>
    <cellStyle name="Normal 2 7 3 2 10" xfId="55895"/>
    <cellStyle name="Normal 2 7 3 2 2" xfId="3717"/>
    <cellStyle name="Normal 2 7 3 2 2 2" xfId="10832"/>
    <cellStyle name="Normal 2 7 3 2 2 2 2" xfId="22120"/>
    <cellStyle name="Normal 2 7 3 2 2 3" xfId="22119"/>
    <cellStyle name="Normal 2 7 3 2 2 4" xfId="36917"/>
    <cellStyle name="Normal 2 7 3 2 2 5" xfId="44032"/>
    <cellStyle name="Normal 2 7 3 2 2 6" xfId="51147"/>
    <cellStyle name="Normal 2 7 3 2 2 7" xfId="58262"/>
    <cellStyle name="Normal 2 7 3 2 3" xfId="6088"/>
    <cellStyle name="Normal 2 7 3 2 3 2" xfId="13203"/>
    <cellStyle name="Normal 2 7 3 2 3 2 2" xfId="22122"/>
    <cellStyle name="Normal 2 7 3 2 3 3" xfId="22121"/>
    <cellStyle name="Normal 2 7 3 2 3 4" xfId="39288"/>
    <cellStyle name="Normal 2 7 3 2 3 5" xfId="46403"/>
    <cellStyle name="Normal 2 7 3 2 3 6" xfId="53518"/>
    <cellStyle name="Normal 2 7 3 2 3 7" xfId="60633"/>
    <cellStyle name="Normal 2 7 3 2 4" xfId="8465"/>
    <cellStyle name="Normal 2 7 3 2 4 2" xfId="22123"/>
    <cellStyle name="Normal 2 7 3 2 5" xfId="15580"/>
    <cellStyle name="Normal 2 7 3 2 5 2" xfId="22124"/>
    <cellStyle name="Normal 2 7 3 2 6" xfId="22118"/>
    <cellStyle name="Normal 2 7 3 2 7" xfId="34549"/>
    <cellStyle name="Normal 2 7 3 2 8" xfId="41665"/>
    <cellStyle name="Normal 2 7 3 2 9" xfId="48780"/>
    <cellStyle name="Normal 2 7 3 3" xfId="2139"/>
    <cellStyle name="Normal 2 7 3 3 10" xfId="56684"/>
    <cellStyle name="Normal 2 7 3 3 2" xfId="4506"/>
    <cellStyle name="Normal 2 7 3 3 2 2" xfId="11621"/>
    <cellStyle name="Normal 2 7 3 3 2 2 2" xfId="22127"/>
    <cellStyle name="Normal 2 7 3 3 2 3" xfId="22126"/>
    <cellStyle name="Normal 2 7 3 3 2 4" xfId="37706"/>
    <cellStyle name="Normal 2 7 3 3 2 5" xfId="44821"/>
    <cellStyle name="Normal 2 7 3 3 2 6" xfId="51936"/>
    <cellStyle name="Normal 2 7 3 3 2 7" xfId="59051"/>
    <cellStyle name="Normal 2 7 3 3 3" xfId="6877"/>
    <cellStyle name="Normal 2 7 3 3 3 2" xfId="13992"/>
    <cellStyle name="Normal 2 7 3 3 3 2 2" xfId="22129"/>
    <cellStyle name="Normal 2 7 3 3 3 3" xfId="22128"/>
    <cellStyle name="Normal 2 7 3 3 3 4" xfId="40077"/>
    <cellStyle name="Normal 2 7 3 3 3 5" xfId="47192"/>
    <cellStyle name="Normal 2 7 3 3 3 6" xfId="54307"/>
    <cellStyle name="Normal 2 7 3 3 3 7" xfId="61422"/>
    <cellStyle name="Normal 2 7 3 3 4" xfId="9254"/>
    <cellStyle name="Normal 2 7 3 3 4 2" xfId="22130"/>
    <cellStyle name="Normal 2 7 3 3 5" xfId="16369"/>
    <cellStyle name="Normal 2 7 3 3 5 2" xfId="22131"/>
    <cellStyle name="Normal 2 7 3 3 6" xfId="22125"/>
    <cellStyle name="Normal 2 7 3 3 7" xfId="35338"/>
    <cellStyle name="Normal 2 7 3 3 8" xfId="42454"/>
    <cellStyle name="Normal 2 7 3 3 9" xfId="49569"/>
    <cellStyle name="Normal 2 7 3 4" xfId="2918"/>
    <cellStyle name="Normal 2 7 3 4 2" xfId="10033"/>
    <cellStyle name="Normal 2 7 3 4 2 2" xfId="22133"/>
    <cellStyle name="Normal 2 7 3 4 3" xfId="22132"/>
    <cellStyle name="Normal 2 7 3 4 4" xfId="36118"/>
    <cellStyle name="Normal 2 7 3 4 5" xfId="43233"/>
    <cellStyle name="Normal 2 7 3 4 6" xfId="50348"/>
    <cellStyle name="Normal 2 7 3 4 7" xfId="57463"/>
    <cellStyle name="Normal 2 7 3 5" xfId="5289"/>
    <cellStyle name="Normal 2 7 3 5 2" xfId="12404"/>
    <cellStyle name="Normal 2 7 3 5 2 2" xfId="22135"/>
    <cellStyle name="Normal 2 7 3 5 3" xfId="22134"/>
    <cellStyle name="Normal 2 7 3 5 4" xfId="38489"/>
    <cellStyle name="Normal 2 7 3 5 5" xfId="45604"/>
    <cellStyle name="Normal 2 7 3 5 6" xfId="52719"/>
    <cellStyle name="Normal 2 7 3 5 7" xfId="59834"/>
    <cellStyle name="Normal 2 7 3 6" xfId="7666"/>
    <cellStyle name="Normal 2 7 3 6 2" xfId="22136"/>
    <cellStyle name="Normal 2 7 3 7" xfId="14781"/>
    <cellStyle name="Normal 2 7 3 7 2" xfId="22137"/>
    <cellStyle name="Normal 2 7 3 8" xfId="22117"/>
    <cellStyle name="Normal 2 7 3 9" xfId="33750"/>
    <cellStyle name="Normal 2 7 4" xfId="663"/>
    <cellStyle name="Normal 2 7 4 10" xfId="40981"/>
    <cellStyle name="Normal 2 7 4 11" xfId="48096"/>
    <cellStyle name="Normal 2 7 4 12" xfId="55211"/>
    <cellStyle name="Normal 2 7 4 2" xfId="1464"/>
    <cellStyle name="Normal 2 7 4 2 10" xfId="56010"/>
    <cellStyle name="Normal 2 7 4 2 2" xfId="3832"/>
    <cellStyle name="Normal 2 7 4 2 2 2" xfId="10947"/>
    <cellStyle name="Normal 2 7 4 2 2 2 2" xfId="22141"/>
    <cellStyle name="Normal 2 7 4 2 2 3" xfId="22140"/>
    <cellStyle name="Normal 2 7 4 2 2 4" xfId="37032"/>
    <cellStyle name="Normal 2 7 4 2 2 5" xfId="44147"/>
    <cellStyle name="Normal 2 7 4 2 2 6" xfId="51262"/>
    <cellStyle name="Normal 2 7 4 2 2 7" xfId="58377"/>
    <cellStyle name="Normal 2 7 4 2 3" xfId="6203"/>
    <cellStyle name="Normal 2 7 4 2 3 2" xfId="13318"/>
    <cellStyle name="Normal 2 7 4 2 3 2 2" xfId="22143"/>
    <cellStyle name="Normal 2 7 4 2 3 3" xfId="22142"/>
    <cellStyle name="Normal 2 7 4 2 3 4" xfId="39403"/>
    <cellStyle name="Normal 2 7 4 2 3 5" xfId="46518"/>
    <cellStyle name="Normal 2 7 4 2 3 6" xfId="53633"/>
    <cellStyle name="Normal 2 7 4 2 3 7" xfId="60748"/>
    <cellStyle name="Normal 2 7 4 2 4" xfId="8580"/>
    <cellStyle name="Normal 2 7 4 2 4 2" xfId="22144"/>
    <cellStyle name="Normal 2 7 4 2 5" xfId="15695"/>
    <cellStyle name="Normal 2 7 4 2 5 2" xfId="22145"/>
    <cellStyle name="Normal 2 7 4 2 6" xfId="22139"/>
    <cellStyle name="Normal 2 7 4 2 7" xfId="34664"/>
    <cellStyle name="Normal 2 7 4 2 8" xfId="41780"/>
    <cellStyle name="Normal 2 7 4 2 9" xfId="48895"/>
    <cellStyle name="Normal 2 7 4 3" xfId="2254"/>
    <cellStyle name="Normal 2 7 4 3 10" xfId="56799"/>
    <cellStyle name="Normal 2 7 4 3 2" xfId="4621"/>
    <cellStyle name="Normal 2 7 4 3 2 2" xfId="11736"/>
    <cellStyle name="Normal 2 7 4 3 2 2 2" xfId="22148"/>
    <cellStyle name="Normal 2 7 4 3 2 3" xfId="22147"/>
    <cellStyle name="Normal 2 7 4 3 2 4" xfId="37821"/>
    <cellStyle name="Normal 2 7 4 3 2 5" xfId="44936"/>
    <cellStyle name="Normal 2 7 4 3 2 6" xfId="52051"/>
    <cellStyle name="Normal 2 7 4 3 2 7" xfId="59166"/>
    <cellStyle name="Normal 2 7 4 3 3" xfId="6992"/>
    <cellStyle name="Normal 2 7 4 3 3 2" xfId="14107"/>
    <cellStyle name="Normal 2 7 4 3 3 2 2" xfId="22150"/>
    <cellStyle name="Normal 2 7 4 3 3 3" xfId="22149"/>
    <cellStyle name="Normal 2 7 4 3 3 4" xfId="40192"/>
    <cellStyle name="Normal 2 7 4 3 3 5" xfId="47307"/>
    <cellStyle name="Normal 2 7 4 3 3 6" xfId="54422"/>
    <cellStyle name="Normal 2 7 4 3 3 7" xfId="61537"/>
    <cellStyle name="Normal 2 7 4 3 4" xfId="9369"/>
    <cellStyle name="Normal 2 7 4 3 4 2" xfId="22151"/>
    <cellStyle name="Normal 2 7 4 3 5" xfId="16484"/>
    <cellStyle name="Normal 2 7 4 3 5 2" xfId="22152"/>
    <cellStyle name="Normal 2 7 4 3 6" xfId="22146"/>
    <cellStyle name="Normal 2 7 4 3 7" xfId="35453"/>
    <cellStyle name="Normal 2 7 4 3 8" xfId="42569"/>
    <cellStyle name="Normal 2 7 4 3 9" xfId="49684"/>
    <cellStyle name="Normal 2 7 4 4" xfId="3033"/>
    <cellStyle name="Normal 2 7 4 4 2" xfId="10148"/>
    <cellStyle name="Normal 2 7 4 4 2 2" xfId="22154"/>
    <cellStyle name="Normal 2 7 4 4 3" xfId="22153"/>
    <cellStyle name="Normal 2 7 4 4 4" xfId="36233"/>
    <cellStyle name="Normal 2 7 4 4 5" xfId="43348"/>
    <cellStyle name="Normal 2 7 4 4 6" xfId="50463"/>
    <cellStyle name="Normal 2 7 4 4 7" xfId="57578"/>
    <cellStyle name="Normal 2 7 4 5" xfId="5404"/>
    <cellStyle name="Normal 2 7 4 5 2" xfId="12519"/>
    <cellStyle name="Normal 2 7 4 5 2 2" xfId="22156"/>
    <cellStyle name="Normal 2 7 4 5 3" xfId="22155"/>
    <cellStyle name="Normal 2 7 4 5 4" xfId="38604"/>
    <cellStyle name="Normal 2 7 4 5 5" xfId="45719"/>
    <cellStyle name="Normal 2 7 4 5 6" xfId="52834"/>
    <cellStyle name="Normal 2 7 4 5 7" xfId="59949"/>
    <cellStyle name="Normal 2 7 4 6" xfId="7781"/>
    <cellStyle name="Normal 2 7 4 6 2" xfId="22157"/>
    <cellStyle name="Normal 2 7 4 7" xfId="14896"/>
    <cellStyle name="Normal 2 7 4 7 2" xfId="22158"/>
    <cellStyle name="Normal 2 7 4 8" xfId="22138"/>
    <cellStyle name="Normal 2 7 4 9" xfId="33865"/>
    <cellStyle name="Normal 2 7 5" xfId="959"/>
    <cellStyle name="Normal 2 7 5 10" xfId="55505"/>
    <cellStyle name="Normal 2 7 5 2" xfId="3327"/>
    <cellStyle name="Normal 2 7 5 2 2" xfId="10442"/>
    <cellStyle name="Normal 2 7 5 2 2 2" xfId="22161"/>
    <cellStyle name="Normal 2 7 5 2 3" xfId="22160"/>
    <cellStyle name="Normal 2 7 5 2 4" xfId="36527"/>
    <cellStyle name="Normal 2 7 5 2 5" xfId="43642"/>
    <cellStyle name="Normal 2 7 5 2 6" xfId="50757"/>
    <cellStyle name="Normal 2 7 5 2 7" xfId="57872"/>
    <cellStyle name="Normal 2 7 5 3" xfId="5698"/>
    <cellStyle name="Normal 2 7 5 3 2" xfId="12813"/>
    <cellStyle name="Normal 2 7 5 3 2 2" xfId="22163"/>
    <cellStyle name="Normal 2 7 5 3 3" xfId="22162"/>
    <cellStyle name="Normal 2 7 5 3 4" xfId="38898"/>
    <cellStyle name="Normal 2 7 5 3 5" xfId="46013"/>
    <cellStyle name="Normal 2 7 5 3 6" xfId="53128"/>
    <cellStyle name="Normal 2 7 5 3 7" xfId="60243"/>
    <cellStyle name="Normal 2 7 5 4" xfId="8075"/>
    <cellStyle name="Normal 2 7 5 4 2" xfId="22164"/>
    <cellStyle name="Normal 2 7 5 5" xfId="15190"/>
    <cellStyle name="Normal 2 7 5 5 2" xfId="22165"/>
    <cellStyle name="Normal 2 7 5 6" xfId="22159"/>
    <cellStyle name="Normal 2 7 5 7" xfId="34159"/>
    <cellStyle name="Normal 2 7 5 8" xfId="41275"/>
    <cellStyle name="Normal 2 7 5 9" xfId="48390"/>
    <cellStyle name="Normal 2 7 6" xfId="1749"/>
    <cellStyle name="Normal 2 7 6 10" xfId="56294"/>
    <cellStyle name="Normal 2 7 6 2" xfId="4116"/>
    <cellStyle name="Normal 2 7 6 2 2" xfId="11231"/>
    <cellStyle name="Normal 2 7 6 2 2 2" xfId="22168"/>
    <cellStyle name="Normal 2 7 6 2 3" xfId="22167"/>
    <cellStyle name="Normal 2 7 6 2 4" xfId="37316"/>
    <cellStyle name="Normal 2 7 6 2 5" xfId="44431"/>
    <cellStyle name="Normal 2 7 6 2 6" xfId="51546"/>
    <cellStyle name="Normal 2 7 6 2 7" xfId="58661"/>
    <cellStyle name="Normal 2 7 6 3" xfId="6487"/>
    <cellStyle name="Normal 2 7 6 3 2" xfId="13602"/>
    <cellStyle name="Normal 2 7 6 3 2 2" xfId="22170"/>
    <cellStyle name="Normal 2 7 6 3 3" xfId="22169"/>
    <cellStyle name="Normal 2 7 6 3 4" xfId="39687"/>
    <cellStyle name="Normal 2 7 6 3 5" xfId="46802"/>
    <cellStyle name="Normal 2 7 6 3 6" xfId="53917"/>
    <cellStyle name="Normal 2 7 6 3 7" xfId="61032"/>
    <cellStyle name="Normal 2 7 6 4" xfId="8864"/>
    <cellStyle name="Normal 2 7 6 4 2" xfId="22171"/>
    <cellStyle name="Normal 2 7 6 5" xfId="15979"/>
    <cellStyle name="Normal 2 7 6 5 2" xfId="22172"/>
    <cellStyle name="Normal 2 7 6 6" xfId="22166"/>
    <cellStyle name="Normal 2 7 6 7" xfId="34948"/>
    <cellStyle name="Normal 2 7 6 8" xfId="42064"/>
    <cellStyle name="Normal 2 7 6 9" xfId="49179"/>
    <cellStyle name="Normal 2 7 7" xfId="2528"/>
    <cellStyle name="Normal 2 7 7 2" xfId="9643"/>
    <cellStyle name="Normal 2 7 7 2 2" xfId="22174"/>
    <cellStyle name="Normal 2 7 7 3" xfId="22173"/>
    <cellStyle name="Normal 2 7 7 4" xfId="35728"/>
    <cellStyle name="Normal 2 7 7 5" xfId="42843"/>
    <cellStyle name="Normal 2 7 7 6" xfId="49958"/>
    <cellStyle name="Normal 2 7 7 7" xfId="57073"/>
    <cellStyle name="Normal 2 7 8" xfId="4899"/>
    <cellStyle name="Normal 2 7 8 2" xfId="12014"/>
    <cellStyle name="Normal 2 7 8 2 2" xfId="22176"/>
    <cellStyle name="Normal 2 7 8 3" xfId="22175"/>
    <cellStyle name="Normal 2 7 8 4" xfId="38099"/>
    <cellStyle name="Normal 2 7 8 5" xfId="45214"/>
    <cellStyle name="Normal 2 7 8 6" xfId="52329"/>
    <cellStyle name="Normal 2 7 8 7" xfId="59444"/>
    <cellStyle name="Normal 2 7 9" xfId="7276"/>
    <cellStyle name="Normal 2 7 9 2" xfId="22177"/>
    <cellStyle name="Normal 2 8" xfId="178"/>
    <cellStyle name="Normal 2 8 10" xfId="14415"/>
    <cellStyle name="Normal 2 8 10 2" xfId="22179"/>
    <cellStyle name="Normal 2 8 11" xfId="22178"/>
    <cellStyle name="Normal 2 8 12" xfId="33384"/>
    <cellStyle name="Normal 2 8 13" xfId="40500"/>
    <cellStyle name="Normal 2 8 14" xfId="47615"/>
    <cellStyle name="Normal 2 8 15" xfId="54730"/>
    <cellStyle name="Normal 2 8 2" xfId="377"/>
    <cellStyle name="Normal 2 8 2 10" xfId="40695"/>
    <cellStyle name="Normal 2 8 2 11" xfId="47810"/>
    <cellStyle name="Normal 2 8 2 12" xfId="54925"/>
    <cellStyle name="Normal 2 8 2 2" xfId="1178"/>
    <cellStyle name="Normal 2 8 2 2 10" xfId="55724"/>
    <cellStyle name="Normal 2 8 2 2 2" xfId="3546"/>
    <cellStyle name="Normal 2 8 2 2 2 2" xfId="10661"/>
    <cellStyle name="Normal 2 8 2 2 2 2 2" xfId="22183"/>
    <cellStyle name="Normal 2 8 2 2 2 3" xfId="22182"/>
    <cellStyle name="Normal 2 8 2 2 2 4" xfId="36746"/>
    <cellStyle name="Normal 2 8 2 2 2 5" xfId="43861"/>
    <cellStyle name="Normal 2 8 2 2 2 6" xfId="50976"/>
    <cellStyle name="Normal 2 8 2 2 2 7" xfId="58091"/>
    <cellStyle name="Normal 2 8 2 2 3" xfId="5917"/>
    <cellStyle name="Normal 2 8 2 2 3 2" xfId="13032"/>
    <cellStyle name="Normal 2 8 2 2 3 2 2" xfId="22185"/>
    <cellStyle name="Normal 2 8 2 2 3 3" xfId="22184"/>
    <cellStyle name="Normal 2 8 2 2 3 4" xfId="39117"/>
    <cellStyle name="Normal 2 8 2 2 3 5" xfId="46232"/>
    <cellStyle name="Normal 2 8 2 2 3 6" xfId="53347"/>
    <cellStyle name="Normal 2 8 2 2 3 7" xfId="60462"/>
    <cellStyle name="Normal 2 8 2 2 4" xfId="8294"/>
    <cellStyle name="Normal 2 8 2 2 4 2" xfId="22186"/>
    <cellStyle name="Normal 2 8 2 2 5" xfId="15409"/>
    <cellStyle name="Normal 2 8 2 2 5 2" xfId="22187"/>
    <cellStyle name="Normal 2 8 2 2 6" xfId="22181"/>
    <cellStyle name="Normal 2 8 2 2 7" xfId="34378"/>
    <cellStyle name="Normal 2 8 2 2 8" xfId="41494"/>
    <cellStyle name="Normal 2 8 2 2 9" xfId="48609"/>
    <cellStyle name="Normal 2 8 2 3" xfId="1968"/>
    <cellStyle name="Normal 2 8 2 3 10" xfId="56513"/>
    <cellStyle name="Normal 2 8 2 3 2" xfId="4335"/>
    <cellStyle name="Normal 2 8 2 3 2 2" xfId="11450"/>
    <cellStyle name="Normal 2 8 2 3 2 2 2" xfId="22190"/>
    <cellStyle name="Normal 2 8 2 3 2 3" xfId="22189"/>
    <cellStyle name="Normal 2 8 2 3 2 4" xfId="37535"/>
    <cellStyle name="Normal 2 8 2 3 2 5" xfId="44650"/>
    <cellStyle name="Normal 2 8 2 3 2 6" xfId="51765"/>
    <cellStyle name="Normal 2 8 2 3 2 7" xfId="58880"/>
    <cellStyle name="Normal 2 8 2 3 3" xfId="6706"/>
    <cellStyle name="Normal 2 8 2 3 3 2" xfId="13821"/>
    <cellStyle name="Normal 2 8 2 3 3 2 2" xfId="22192"/>
    <cellStyle name="Normal 2 8 2 3 3 3" xfId="22191"/>
    <cellStyle name="Normal 2 8 2 3 3 4" xfId="39906"/>
    <cellStyle name="Normal 2 8 2 3 3 5" xfId="47021"/>
    <cellStyle name="Normal 2 8 2 3 3 6" xfId="54136"/>
    <cellStyle name="Normal 2 8 2 3 3 7" xfId="61251"/>
    <cellStyle name="Normal 2 8 2 3 4" xfId="9083"/>
    <cellStyle name="Normal 2 8 2 3 4 2" xfId="22193"/>
    <cellStyle name="Normal 2 8 2 3 5" xfId="16198"/>
    <cellStyle name="Normal 2 8 2 3 5 2" xfId="22194"/>
    <cellStyle name="Normal 2 8 2 3 6" xfId="22188"/>
    <cellStyle name="Normal 2 8 2 3 7" xfId="35167"/>
    <cellStyle name="Normal 2 8 2 3 8" xfId="42283"/>
    <cellStyle name="Normal 2 8 2 3 9" xfId="49398"/>
    <cellStyle name="Normal 2 8 2 4" xfId="2747"/>
    <cellStyle name="Normal 2 8 2 4 2" xfId="9862"/>
    <cellStyle name="Normal 2 8 2 4 2 2" xfId="22196"/>
    <cellStyle name="Normal 2 8 2 4 3" xfId="22195"/>
    <cellStyle name="Normal 2 8 2 4 4" xfId="35947"/>
    <cellStyle name="Normal 2 8 2 4 5" xfId="43062"/>
    <cellStyle name="Normal 2 8 2 4 6" xfId="50177"/>
    <cellStyle name="Normal 2 8 2 4 7" xfId="57292"/>
    <cellStyle name="Normal 2 8 2 5" xfId="5118"/>
    <cellStyle name="Normal 2 8 2 5 2" xfId="12233"/>
    <cellStyle name="Normal 2 8 2 5 2 2" xfId="22198"/>
    <cellStyle name="Normal 2 8 2 5 3" xfId="22197"/>
    <cellStyle name="Normal 2 8 2 5 4" xfId="38318"/>
    <cellStyle name="Normal 2 8 2 5 5" xfId="45433"/>
    <cellStyle name="Normal 2 8 2 5 6" xfId="52548"/>
    <cellStyle name="Normal 2 8 2 5 7" xfId="59663"/>
    <cellStyle name="Normal 2 8 2 6" xfId="7495"/>
    <cellStyle name="Normal 2 8 2 6 2" xfId="22199"/>
    <cellStyle name="Normal 2 8 2 7" xfId="14610"/>
    <cellStyle name="Normal 2 8 2 7 2" xfId="22200"/>
    <cellStyle name="Normal 2 8 2 8" xfId="22180"/>
    <cellStyle name="Normal 2 8 2 9" xfId="33579"/>
    <cellStyle name="Normal 2 8 3" xfId="572"/>
    <cellStyle name="Normal 2 8 3 10" xfId="40890"/>
    <cellStyle name="Normal 2 8 3 11" xfId="48005"/>
    <cellStyle name="Normal 2 8 3 12" xfId="55120"/>
    <cellStyle name="Normal 2 8 3 2" xfId="1373"/>
    <cellStyle name="Normal 2 8 3 2 10" xfId="55919"/>
    <cellStyle name="Normal 2 8 3 2 2" xfId="3741"/>
    <cellStyle name="Normal 2 8 3 2 2 2" xfId="10856"/>
    <cellStyle name="Normal 2 8 3 2 2 2 2" xfId="22204"/>
    <cellStyle name="Normal 2 8 3 2 2 3" xfId="22203"/>
    <cellStyle name="Normal 2 8 3 2 2 4" xfId="36941"/>
    <cellStyle name="Normal 2 8 3 2 2 5" xfId="44056"/>
    <cellStyle name="Normal 2 8 3 2 2 6" xfId="51171"/>
    <cellStyle name="Normal 2 8 3 2 2 7" xfId="58286"/>
    <cellStyle name="Normal 2 8 3 2 3" xfId="6112"/>
    <cellStyle name="Normal 2 8 3 2 3 2" xfId="13227"/>
    <cellStyle name="Normal 2 8 3 2 3 2 2" xfId="22206"/>
    <cellStyle name="Normal 2 8 3 2 3 3" xfId="22205"/>
    <cellStyle name="Normal 2 8 3 2 3 4" xfId="39312"/>
    <cellStyle name="Normal 2 8 3 2 3 5" xfId="46427"/>
    <cellStyle name="Normal 2 8 3 2 3 6" xfId="53542"/>
    <cellStyle name="Normal 2 8 3 2 3 7" xfId="60657"/>
    <cellStyle name="Normal 2 8 3 2 4" xfId="8489"/>
    <cellStyle name="Normal 2 8 3 2 4 2" xfId="22207"/>
    <cellStyle name="Normal 2 8 3 2 5" xfId="15604"/>
    <cellStyle name="Normal 2 8 3 2 5 2" xfId="22208"/>
    <cellStyle name="Normal 2 8 3 2 6" xfId="22202"/>
    <cellStyle name="Normal 2 8 3 2 7" xfId="34573"/>
    <cellStyle name="Normal 2 8 3 2 8" xfId="41689"/>
    <cellStyle name="Normal 2 8 3 2 9" xfId="48804"/>
    <cellStyle name="Normal 2 8 3 3" xfId="2163"/>
    <cellStyle name="Normal 2 8 3 3 10" xfId="56708"/>
    <cellStyle name="Normal 2 8 3 3 2" xfId="4530"/>
    <cellStyle name="Normal 2 8 3 3 2 2" xfId="11645"/>
    <cellStyle name="Normal 2 8 3 3 2 2 2" xfId="22211"/>
    <cellStyle name="Normal 2 8 3 3 2 3" xfId="22210"/>
    <cellStyle name="Normal 2 8 3 3 2 4" xfId="37730"/>
    <cellStyle name="Normal 2 8 3 3 2 5" xfId="44845"/>
    <cellStyle name="Normal 2 8 3 3 2 6" xfId="51960"/>
    <cellStyle name="Normal 2 8 3 3 2 7" xfId="59075"/>
    <cellStyle name="Normal 2 8 3 3 3" xfId="6901"/>
    <cellStyle name="Normal 2 8 3 3 3 2" xfId="14016"/>
    <cellStyle name="Normal 2 8 3 3 3 2 2" xfId="22213"/>
    <cellStyle name="Normal 2 8 3 3 3 3" xfId="22212"/>
    <cellStyle name="Normal 2 8 3 3 3 4" xfId="40101"/>
    <cellStyle name="Normal 2 8 3 3 3 5" xfId="47216"/>
    <cellStyle name="Normal 2 8 3 3 3 6" xfId="54331"/>
    <cellStyle name="Normal 2 8 3 3 3 7" xfId="61446"/>
    <cellStyle name="Normal 2 8 3 3 4" xfId="9278"/>
    <cellStyle name="Normal 2 8 3 3 4 2" xfId="22214"/>
    <cellStyle name="Normal 2 8 3 3 5" xfId="16393"/>
    <cellStyle name="Normal 2 8 3 3 5 2" xfId="22215"/>
    <cellStyle name="Normal 2 8 3 3 6" xfId="22209"/>
    <cellStyle name="Normal 2 8 3 3 7" xfId="35362"/>
    <cellStyle name="Normal 2 8 3 3 8" xfId="42478"/>
    <cellStyle name="Normal 2 8 3 3 9" xfId="49593"/>
    <cellStyle name="Normal 2 8 3 4" xfId="2942"/>
    <cellStyle name="Normal 2 8 3 4 2" xfId="10057"/>
    <cellStyle name="Normal 2 8 3 4 2 2" xfId="22217"/>
    <cellStyle name="Normal 2 8 3 4 3" xfId="22216"/>
    <cellStyle name="Normal 2 8 3 4 4" xfId="36142"/>
    <cellStyle name="Normal 2 8 3 4 5" xfId="43257"/>
    <cellStyle name="Normal 2 8 3 4 6" xfId="50372"/>
    <cellStyle name="Normal 2 8 3 4 7" xfId="57487"/>
    <cellStyle name="Normal 2 8 3 5" xfId="5313"/>
    <cellStyle name="Normal 2 8 3 5 2" xfId="12428"/>
    <cellStyle name="Normal 2 8 3 5 2 2" xfId="22219"/>
    <cellStyle name="Normal 2 8 3 5 3" xfId="22218"/>
    <cellStyle name="Normal 2 8 3 5 4" xfId="38513"/>
    <cellStyle name="Normal 2 8 3 5 5" xfId="45628"/>
    <cellStyle name="Normal 2 8 3 5 6" xfId="52743"/>
    <cellStyle name="Normal 2 8 3 5 7" xfId="59858"/>
    <cellStyle name="Normal 2 8 3 6" xfId="7690"/>
    <cellStyle name="Normal 2 8 3 6 2" xfId="22220"/>
    <cellStyle name="Normal 2 8 3 7" xfId="14805"/>
    <cellStyle name="Normal 2 8 3 7 2" xfId="22221"/>
    <cellStyle name="Normal 2 8 3 8" xfId="22201"/>
    <cellStyle name="Normal 2 8 3 9" xfId="33774"/>
    <cellStyle name="Normal 2 8 4" xfId="664"/>
    <cellStyle name="Normal 2 8 4 10" xfId="40982"/>
    <cellStyle name="Normal 2 8 4 11" xfId="48097"/>
    <cellStyle name="Normal 2 8 4 12" xfId="55212"/>
    <cellStyle name="Normal 2 8 4 2" xfId="1465"/>
    <cellStyle name="Normal 2 8 4 2 10" xfId="56011"/>
    <cellStyle name="Normal 2 8 4 2 2" xfId="3833"/>
    <cellStyle name="Normal 2 8 4 2 2 2" xfId="10948"/>
    <cellStyle name="Normal 2 8 4 2 2 2 2" xfId="22225"/>
    <cellStyle name="Normal 2 8 4 2 2 3" xfId="22224"/>
    <cellStyle name="Normal 2 8 4 2 2 4" xfId="37033"/>
    <cellStyle name="Normal 2 8 4 2 2 5" xfId="44148"/>
    <cellStyle name="Normal 2 8 4 2 2 6" xfId="51263"/>
    <cellStyle name="Normal 2 8 4 2 2 7" xfId="58378"/>
    <cellStyle name="Normal 2 8 4 2 3" xfId="6204"/>
    <cellStyle name="Normal 2 8 4 2 3 2" xfId="13319"/>
    <cellStyle name="Normal 2 8 4 2 3 2 2" xfId="22227"/>
    <cellStyle name="Normal 2 8 4 2 3 3" xfId="22226"/>
    <cellStyle name="Normal 2 8 4 2 3 4" xfId="39404"/>
    <cellStyle name="Normal 2 8 4 2 3 5" xfId="46519"/>
    <cellStyle name="Normal 2 8 4 2 3 6" xfId="53634"/>
    <cellStyle name="Normal 2 8 4 2 3 7" xfId="60749"/>
    <cellStyle name="Normal 2 8 4 2 4" xfId="8581"/>
    <cellStyle name="Normal 2 8 4 2 4 2" xfId="22228"/>
    <cellStyle name="Normal 2 8 4 2 5" xfId="15696"/>
    <cellStyle name="Normal 2 8 4 2 5 2" xfId="22229"/>
    <cellStyle name="Normal 2 8 4 2 6" xfId="22223"/>
    <cellStyle name="Normal 2 8 4 2 7" xfId="34665"/>
    <cellStyle name="Normal 2 8 4 2 8" xfId="41781"/>
    <cellStyle name="Normal 2 8 4 2 9" xfId="48896"/>
    <cellStyle name="Normal 2 8 4 3" xfId="2255"/>
    <cellStyle name="Normal 2 8 4 3 10" xfId="56800"/>
    <cellStyle name="Normal 2 8 4 3 2" xfId="4622"/>
    <cellStyle name="Normal 2 8 4 3 2 2" xfId="11737"/>
    <cellStyle name="Normal 2 8 4 3 2 2 2" xfId="22232"/>
    <cellStyle name="Normal 2 8 4 3 2 3" xfId="22231"/>
    <cellStyle name="Normal 2 8 4 3 2 4" xfId="37822"/>
    <cellStyle name="Normal 2 8 4 3 2 5" xfId="44937"/>
    <cellStyle name="Normal 2 8 4 3 2 6" xfId="52052"/>
    <cellStyle name="Normal 2 8 4 3 2 7" xfId="59167"/>
    <cellStyle name="Normal 2 8 4 3 3" xfId="6993"/>
    <cellStyle name="Normal 2 8 4 3 3 2" xfId="14108"/>
    <cellStyle name="Normal 2 8 4 3 3 2 2" xfId="22234"/>
    <cellStyle name="Normal 2 8 4 3 3 3" xfId="22233"/>
    <cellStyle name="Normal 2 8 4 3 3 4" xfId="40193"/>
    <cellStyle name="Normal 2 8 4 3 3 5" xfId="47308"/>
    <cellStyle name="Normal 2 8 4 3 3 6" xfId="54423"/>
    <cellStyle name="Normal 2 8 4 3 3 7" xfId="61538"/>
    <cellStyle name="Normal 2 8 4 3 4" xfId="9370"/>
    <cellStyle name="Normal 2 8 4 3 4 2" xfId="22235"/>
    <cellStyle name="Normal 2 8 4 3 5" xfId="16485"/>
    <cellStyle name="Normal 2 8 4 3 5 2" xfId="22236"/>
    <cellStyle name="Normal 2 8 4 3 6" xfId="22230"/>
    <cellStyle name="Normal 2 8 4 3 7" xfId="35454"/>
    <cellStyle name="Normal 2 8 4 3 8" xfId="42570"/>
    <cellStyle name="Normal 2 8 4 3 9" xfId="49685"/>
    <cellStyle name="Normal 2 8 4 4" xfId="3034"/>
    <cellStyle name="Normal 2 8 4 4 2" xfId="10149"/>
    <cellStyle name="Normal 2 8 4 4 2 2" xfId="22238"/>
    <cellStyle name="Normal 2 8 4 4 3" xfId="22237"/>
    <cellStyle name="Normal 2 8 4 4 4" xfId="36234"/>
    <cellStyle name="Normal 2 8 4 4 5" xfId="43349"/>
    <cellStyle name="Normal 2 8 4 4 6" xfId="50464"/>
    <cellStyle name="Normal 2 8 4 4 7" xfId="57579"/>
    <cellStyle name="Normal 2 8 4 5" xfId="5405"/>
    <cellStyle name="Normal 2 8 4 5 2" xfId="12520"/>
    <cellStyle name="Normal 2 8 4 5 2 2" xfId="22240"/>
    <cellStyle name="Normal 2 8 4 5 3" xfId="22239"/>
    <cellStyle name="Normal 2 8 4 5 4" xfId="38605"/>
    <cellStyle name="Normal 2 8 4 5 5" xfId="45720"/>
    <cellStyle name="Normal 2 8 4 5 6" xfId="52835"/>
    <cellStyle name="Normal 2 8 4 5 7" xfId="59950"/>
    <cellStyle name="Normal 2 8 4 6" xfId="7782"/>
    <cellStyle name="Normal 2 8 4 6 2" xfId="22241"/>
    <cellStyle name="Normal 2 8 4 7" xfId="14897"/>
    <cellStyle name="Normal 2 8 4 7 2" xfId="22242"/>
    <cellStyle name="Normal 2 8 4 8" xfId="22222"/>
    <cellStyle name="Normal 2 8 4 9" xfId="33866"/>
    <cellStyle name="Normal 2 8 5" xfId="983"/>
    <cellStyle name="Normal 2 8 5 10" xfId="55529"/>
    <cellStyle name="Normal 2 8 5 2" xfId="3351"/>
    <cellStyle name="Normal 2 8 5 2 2" xfId="10466"/>
    <cellStyle name="Normal 2 8 5 2 2 2" xfId="22245"/>
    <cellStyle name="Normal 2 8 5 2 3" xfId="22244"/>
    <cellStyle name="Normal 2 8 5 2 4" xfId="36551"/>
    <cellStyle name="Normal 2 8 5 2 5" xfId="43666"/>
    <cellStyle name="Normal 2 8 5 2 6" xfId="50781"/>
    <cellStyle name="Normal 2 8 5 2 7" xfId="57896"/>
    <cellStyle name="Normal 2 8 5 3" xfId="5722"/>
    <cellStyle name="Normal 2 8 5 3 2" xfId="12837"/>
    <cellStyle name="Normal 2 8 5 3 2 2" xfId="22247"/>
    <cellStyle name="Normal 2 8 5 3 3" xfId="22246"/>
    <cellStyle name="Normal 2 8 5 3 4" xfId="38922"/>
    <cellStyle name="Normal 2 8 5 3 5" xfId="46037"/>
    <cellStyle name="Normal 2 8 5 3 6" xfId="53152"/>
    <cellStyle name="Normal 2 8 5 3 7" xfId="60267"/>
    <cellStyle name="Normal 2 8 5 4" xfId="8099"/>
    <cellStyle name="Normal 2 8 5 4 2" xfId="22248"/>
    <cellStyle name="Normal 2 8 5 5" xfId="15214"/>
    <cellStyle name="Normal 2 8 5 5 2" xfId="22249"/>
    <cellStyle name="Normal 2 8 5 6" xfId="22243"/>
    <cellStyle name="Normal 2 8 5 7" xfId="34183"/>
    <cellStyle name="Normal 2 8 5 8" xfId="41299"/>
    <cellStyle name="Normal 2 8 5 9" xfId="48414"/>
    <cellStyle name="Normal 2 8 6" xfId="1773"/>
    <cellStyle name="Normal 2 8 6 10" xfId="56318"/>
    <cellStyle name="Normal 2 8 6 2" xfId="4140"/>
    <cellStyle name="Normal 2 8 6 2 2" xfId="11255"/>
    <cellStyle name="Normal 2 8 6 2 2 2" xfId="22252"/>
    <cellStyle name="Normal 2 8 6 2 3" xfId="22251"/>
    <cellStyle name="Normal 2 8 6 2 4" xfId="37340"/>
    <cellStyle name="Normal 2 8 6 2 5" xfId="44455"/>
    <cellStyle name="Normal 2 8 6 2 6" xfId="51570"/>
    <cellStyle name="Normal 2 8 6 2 7" xfId="58685"/>
    <cellStyle name="Normal 2 8 6 3" xfId="6511"/>
    <cellStyle name="Normal 2 8 6 3 2" xfId="13626"/>
    <cellStyle name="Normal 2 8 6 3 2 2" xfId="22254"/>
    <cellStyle name="Normal 2 8 6 3 3" xfId="22253"/>
    <cellStyle name="Normal 2 8 6 3 4" xfId="39711"/>
    <cellStyle name="Normal 2 8 6 3 5" xfId="46826"/>
    <cellStyle name="Normal 2 8 6 3 6" xfId="53941"/>
    <cellStyle name="Normal 2 8 6 3 7" xfId="61056"/>
    <cellStyle name="Normal 2 8 6 4" xfId="8888"/>
    <cellStyle name="Normal 2 8 6 4 2" xfId="22255"/>
    <cellStyle name="Normal 2 8 6 5" xfId="16003"/>
    <cellStyle name="Normal 2 8 6 5 2" xfId="22256"/>
    <cellStyle name="Normal 2 8 6 6" xfId="22250"/>
    <cellStyle name="Normal 2 8 6 7" xfId="34972"/>
    <cellStyle name="Normal 2 8 6 8" xfId="42088"/>
    <cellStyle name="Normal 2 8 6 9" xfId="49203"/>
    <cellStyle name="Normal 2 8 7" xfId="2552"/>
    <cellStyle name="Normal 2 8 7 2" xfId="9667"/>
    <cellStyle name="Normal 2 8 7 2 2" xfId="22258"/>
    <cellStyle name="Normal 2 8 7 3" xfId="22257"/>
    <cellStyle name="Normal 2 8 7 4" xfId="35752"/>
    <cellStyle name="Normal 2 8 7 5" xfId="42867"/>
    <cellStyle name="Normal 2 8 7 6" xfId="49982"/>
    <cellStyle name="Normal 2 8 7 7" xfId="57097"/>
    <cellStyle name="Normal 2 8 8" xfId="4923"/>
    <cellStyle name="Normal 2 8 8 2" xfId="12038"/>
    <cellStyle name="Normal 2 8 8 2 2" xfId="22260"/>
    <cellStyle name="Normal 2 8 8 3" xfId="22259"/>
    <cellStyle name="Normal 2 8 8 4" xfId="38123"/>
    <cellStyle name="Normal 2 8 8 5" xfId="45238"/>
    <cellStyle name="Normal 2 8 8 6" xfId="52353"/>
    <cellStyle name="Normal 2 8 8 7" xfId="59468"/>
    <cellStyle name="Normal 2 8 9" xfId="7300"/>
    <cellStyle name="Normal 2 8 9 2" xfId="22261"/>
    <cellStyle name="Normal 2 9" xfId="102"/>
    <cellStyle name="Normal 2 9 10" xfId="14342"/>
    <cellStyle name="Normal 2 9 10 2" xfId="22263"/>
    <cellStyle name="Normal 2 9 11" xfId="22262"/>
    <cellStyle name="Normal 2 9 12" xfId="33311"/>
    <cellStyle name="Normal 2 9 13" xfId="40427"/>
    <cellStyle name="Normal 2 9 14" xfId="47542"/>
    <cellStyle name="Normal 2 9 15" xfId="54657"/>
    <cellStyle name="Normal 2 9 2" xfId="304"/>
    <cellStyle name="Normal 2 9 2 10" xfId="40622"/>
    <cellStyle name="Normal 2 9 2 11" xfId="47737"/>
    <cellStyle name="Normal 2 9 2 12" xfId="54852"/>
    <cellStyle name="Normal 2 9 2 2" xfId="1105"/>
    <cellStyle name="Normal 2 9 2 2 10" xfId="55651"/>
    <cellStyle name="Normal 2 9 2 2 2" xfId="3473"/>
    <cellStyle name="Normal 2 9 2 2 2 2" xfId="10588"/>
    <cellStyle name="Normal 2 9 2 2 2 2 2" xfId="22267"/>
    <cellStyle name="Normal 2 9 2 2 2 3" xfId="22266"/>
    <cellStyle name="Normal 2 9 2 2 2 4" xfId="36673"/>
    <cellStyle name="Normal 2 9 2 2 2 5" xfId="43788"/>
    <cellStyle name="Normal 2 9 2 2 2 6" xfId="50903"/>
    <cellStyle name="Normal 2 9 2 2 2 7" xfId="58018"/>
    <cellStyle name="Normal 2 9 2 2 3" xfId="5844"/>
    <cellStyle name="Normal 2 9 2 2 3 2" xfId="12959"/>
    <cellStyle name="Normal 2 9 2 2 3 2 2" xfId="22269"/>
    <cellStyle name="Normal 2 9 2 2 3 3" xfId="22268"/>
    <cellStyle name="Normal 2 9 2 2 3 4" xfId="39044"/>
    <cellStyle name="Normal 2 9 2 2 3 5" xfId="46159"/>
    <cellStyle name="Normal 2 9 2 2 3 6" xfId="53274"/>
    <cellStyle name="Normal 2 9 2 2 3 7" xfId="60389"/>
    <cellStyle name="Normal 2 9 2 2 4" xfId="8221"/>
    <cellStyle name="Normal 2 9 2 2 4 2" xfId="22270"/>
    <cellStyle name="Normal 2 9 2 2 5" xfId="15336"/>
    <cellStyle name="Normal 2 9 2 2 5 2" xfId="22271"/>
    <cellStyle name="Normal 2 9 2 2 6" xfId="22265"/>
    <cellStyle name="Normal 2 9 2 2 7" xfId="34305"/>
    <cellStyle name="Normal 2 9 2 2 8" xfId="41421"/>
    <cellStyle name="Normal 2 9 2 2 9" xfId="48536"/>
    <cellStyle name="Normal 2 9 2 3" xfId="1895"/>
    <cellStyle name="Normal 2 9 2 3 10" xfId="56440"/>
    <cellStyle name="Normal 2 9 2 3 2" xfId="4262"/>
    <cellStyle name="Normal 2 9 2 3 2 2" xfId="11377"/>
    <cellStyle name="Normal 2 9 2 3 2 2 2" xfId="22274"/>
    <cellStyle name="Normal 2 9 2 3 2 3" xfId="22273"/>
    <cellStyle name="Normal 2 9 2 3 2 4" xfId="37462"/>
    <cellStyle name="Normal 2 9 2 3 2 5" xfId="44577"/>
    <cellStyle name="Normal 2 9 2 3 2 6" xfId="51692"/>
    <cellStyle name="Normal 2 9 2 3 2 7" xfId="58807"/>
    <cellStyle name="Normal 2 9 2 3 3" xfId="6633"/>
    <cellStyle name="Normal 2 9 2 3 3 2" xfId="13748"/>
    <cellStyle name="Normal 2 9 2 3 3 2 2" xfId="22276"/>
    <cellStyle name="Normal 2 9 2 3 3 3" xfId="22275"/>
    <cellStyle name="Normal 2 9 2 3 3 4" xfId="39833"/>
    <cellStyle name="Normal 2 9 2 3 3 5" xfId="46948"/>
    <cellStyle name="Normal 2 9 2 3 3 6" xfId="54063"/>
    <cellStyle name="Normal 2 9 2 3 3 7" xfId="61178"/>
    <cellStyle name="Normal 2 9 2 3 4" xfId="9010"/>
    <cellStyle name="Normal 2 9 2 3 4 2" xfId="22277"/>
    <cellStyle name="Normal 2 9 2 3 5" xfId="16125"/>
    <cellStyle name="Normal 2 9 2 3 5 2" xfId="22278"/>
    <cellStyle name="Normal 2 9 2 3 6" xfId="22272"/>
    <cellStyle name="Normal 2 9 2 3 7" xfId="35094"/>
    <cellStyle name="Normal 2 9 2 3 8" xfId="42210"/>
    <cellStyle name="Normal 2 9 2 3 9" xfId="49325"/>
    <cellStyle name="Normal 2 9 2 4" xfId="2674"/>
    <cellStyle name="Normal 2 9 2 4 2" xfId="9789"/>
    <cellStyle name="Normal 2 9 2 4 2 2" xfId="22280"/>
    <cellStyle name="Normal 2 9 2 4 3" xfId="22279"/>
    <cellStyle name="Normal 2 9 2 4 4" xfId="35874"/>
    <cellStyle name="Normal 2 9 2 4 5" xfId="42989"/>
    <cellStyle name="Normal 2 9 2 4 6" xfId="50104"/>
    <cellStyle name="Normal 2 9 2 4 7" xfId="57219"/>
    <cellStyle name="Normal 2 9 2 5" xfId="5045"/>
    <cellStyle name="Normal 2 9 2 5 2" xfId="12160"/>
    <cellStyle name="Normal 2 9 2 5 2 2" xfId="22282"/>
    <cellStyle name="Normal 2 9 2 5 3" xfId="22281"/>
    <cellStyle name="Normal 2 9 2 5 4" xfId="38245"/>
    <cellStyle name="Normal 2 9 2 5 5" xfId="45360"/>
    <cellStyle name="Normal 2 9 2 5 6" xfId="52475"/>
    <cellStyle name="Normal 2 9 2 5 7" xfId="59590"/>
    <cellStyle name="Normal 2 9 2 6" xfId="7422"/>
    <cellStyle name="Normal 2 9 2 6 2" xfId="22283"/>
    <cellStyle name="Normal 2 9 2 7" xfId="14537"/>
    <cellStyle name="Normal 2 9 2 7 2" xfId="22284"/>
    <cellStyle name="Normal 2 9 2 8" xfId="22264"/>
    <cellStyle name="Normal 2 9 2 9" xfId="33506"/>
    <cellStyle name="Normal 2 9 3" xfId="499"/>
    <cellStyle name="Normal 2 9 3 10" xfId="40817"/>
    <cellStyle name="Normal 2 9 3 11" xfId="47932"/>
    <cellStyle name="Normal 2 9 3 12" xfId="55047"/>
    <cellStyle name="Normal 2 9 3 2" xfId="1300"/>
    <cellStyle name="Normal 2 9 3 2 10" xfId="55846"/>
    <cellStyle name="Normal 2 9 3 2 2" xfId="3668"/>
    <cellStyle name="Normal 2 9 3 2 2 2" xfId="10783"/>
    <cellStyle name="Normal 2 9 3 2 2 2 2" xfId="22288"/>
    <cellStyle name="Normal 2 9 3 2 2 3" xfId="22287"/>
    <cellStyle name="Normal 2 9 3 2 2 4" xfId="36868"/>
    <cellStyle name="Normal 2 9 3 2 2 5" xfId="43983"/>
    <cellStyle name="Normal 2 9 3 2 2 6" xfId="51098"/>
    <cellStyle name="Normal 2 9 3 2 2 7" xfId="58213"/>
    <cellStyle name="Normal 2 9 3 2 3" xfId="6039"/>
    <cellStyle name="Normal 2 9 3 2 3 2" xfId="13154"/>
    <cellStyle name="Normal 2 9 3 2 3 2 2" xfId="22290"/>
    <cellStyle name="Normal 2 9 3 2 3 3" xfId="22289"/>
    <cellStyle name="Normal 2 9 3 2 3 4" xfId="39239"/>
    <cellStyle name="Normal 2 9 3 2 3 5" xfId="46354"/>
    <cellStyle name="Normal 2 9 3 2 3 6" xfId="53469"/>
    <cellStyle name="Normal 2 9 3 2 3 7" xfId="60584"/>
    <cellStyle name="Normal 2 9 3 2 4" xfId="8416"/>
    <cellStyle name="Normal 2 9 3 2 4 2" xfId="22291"/>
    <cellStyle name="Normal 2 9 3 2 5" xfId="15531"/>
    <cellStyle name="Normal 2 9 3 2 5 2" xfId="22292"/>
    <cellStyle name="Normal 2 9 3 2 6" xfId="22286"/>
    <cellStyle name="Normal 2 9 3 2 7" xfId="34500"/>
    <cellStyle name="Normal 2 9 3 2 8" xfId="41616"/>
    <cellStyle name="Normal 2 9 3 2 9" xfId="48731"/>
    <cellStyle name="Normal 2 9 3 3" xfId="2090"/>
    <cellStyle name="Normal 2 9 3 3 10" xfId="56635"/>
    <cellStyle name="Normal 2 9 3 3 2" xfId="4457"/>
    <cellStyle name="Normal 2 9 3 3 2 2" xfId="11572"/>
    <cellStyle name="Normal 2 9 3 3 2 2 2" xfId="22295"/>
    <cellStyle name="Normal 2 9 3 3 2 3" xfId="22294"/>
    <cellStyle name="Normal 2 9 3 3 2 4" xfId="37657"/>
    <cellStyle name="Normal 2 9 3 3 2 5" xfId="44772"/>
    <cellStyle name="Normal 2 9 3 3 2 6" xfId="51887"/>
    <cellStyle name="Normal 2 9 3 3 2 7" xfId="59002"/>
    <cellStyle name="Normal 2 9 3 3 3" xfId="6828"/>
    <cellStyle name="Normal 2 9 3 3 3 2" xfId="13943"/>
    <cellStyle name="Normal 2 9 3 3 3 2 2" xfId="22297"/>
    <cellStyle name="Normal 2 9 3 3 3 3" xfId="22296"/>
    <cellStyle name="Normal 2 9 3 3 3 4" xfId="40028"/>
    <cellStyle name="Normal 2 9 3 3 3 5" xfId="47143"/>
    <cellStyle name="Normal 2 9 3 3 3 6" xfId="54258"/>
    <cellStyle name="Normal 2 9 3 3 3 7" xfId="61373"/>
    <cellStyle name="Normal 2 9 3 3 4" xfId="9205"/>
    <cellStyle name="Normal 2 9 3 3 4 2" xfId="22298"/>
    <cellStyle name="Normal 2 9 3 3 5" xfId="16320"/>
    <cellStyle name="Normal 2 9 3 3 5 2" xfId="22299"/>
    <cellStyle name="Normal 2 9 3 3 6" xfId="22293"/>
    <cellStyle name="Normal 2 9 3 3 7" xfId="35289"/>
    <cellStyle name="Normal 2 9 3 3 8" xfId="42405"/>
    <cellStyle name="Normal 2 9 3 3 9" xfId="49520"/>
    <cellStyle name="Normal 2 9 3 4" xfId="2869"/>
    <cellStyle name="Normal 2 9 3 4 2" xfId="9984"/>
    <cellStyle name="Normal 2 9 3 4 2 2" xfId="22301"/>
    <cellStyle name="Normal 2 9 3 4 3" xfId="22300"/>
    <cellStyle name="Normal 2 9 3 4 4" xfId="36069"/>
    <cellStyle name="Normal 2 9 3 4 5" xfId="43184"/>
    <cellStyle name="Normal 2 9 3 4 6" xfId="50299"/>
    <cellStyle name="Normal 2 9 3 4 7" xfId="57414"/>
    <cellStyle name="Normal 2 9 3 5" xfId="5240"/>
    <cellStyle name="Normal 2 9 3 5 2" xfId="12355"/>
    <cellStyle name="Normal 2 9 3 5 2 2" xfId="22303"/>
    <cellStyle name="Normal 2 9 3 5 3" xfId="22302"/>
    <cellStyle name="Normal 2 9 3 5 4" xfId="38440"/>
    <cellStyle name="Normal 2 9 3 5 5" xfId="45555"/>
    <cellStyle name="Normal 2 9 3 5 6" xfId="52670"/>
    <cellStyle name="Normal 2 9 3 5 7" xfId="59785"/>
    <cellStyle name="Normal 2 9 3 6" xfId="7617"/>
    <cellStyle name="Normal 2 9 3 6 2" xfId="22304"/>
    <cellStyle name="Normal 2 9 3 7" xfId="14732"/>
    <cellStyle name="Normal 2 9 3 7 2" xfId="22305"/>
    <cellStyle name="Normal 2 9 3 8" xfId="22285"/>
    <cellStyle name="Normal 2 9 3 9" xfId="33701"/>
    <cellStyle name="Normal 2 9 4" xfId="665"/>
    <cellStyle name="Normal 2 9 4 10" xfId="40983"/>
    <cellStyle name="Normal 2 9 4 11" xfId="48098"/>
    <cellStyle name="Normal 2 9 4 12" xfId="55213"/>
    <cellStyle name="Normal 2 9 4 2" xfId="1466"/>
    <cellStyle name="Normal 2 9 4 2 10" xfId="56012"/>
    <cellStyle name="Normal 2 9 4 2 2" xfId="3834"/>
    <cellStyle name="Normal 2 9 4 2 2 2" xfId="10949"/>
    <cellStyle name="Normal 2 9 4 2 2 2 2" xfId="22309"/>
    <cellStyle name="Normal 2 9 4 2 2 3" xfId="22308"/>
    <cellStyle name="Normal 2 9 4 2 2 4" xfId="37034"/>
    <cellStyle name="Normal 2 9 4 2 2 5" xfId="44149"/>
    <cellStyle name="Normal 2 9 4 2 2 6" xfId="51264"/>
    <cellStyle name="Normal 2 9 4 2 2 7" xfId="58379"/>
    <cellStyle name="Normal 2 9 4 2 3" xfId="6205"/>
    <cellStyle name="Normal 2 9 4 2 3 2" xfId="13320"/>
    <cellStyle name="Normal 2 9 4 2 3 2 2" xfId="22311"/>
    <cellStyle name="Normal 2 9 4 2 3 3" xfId="22310"/>
    <cellStyle name="Normal 2 9 4 2 3 4" xfId="39405"/>
    <cellStyle name="Normal 2 9 4 2 3 5" xfId="46520"/>
    <cellStyle name="Normal 2 9 4 2 3 6" xfId="53635"/>
    <cellStyle name="Normal 2 9 4 2 3 7" xfId="60750"/>
    <cellStyle name="Normal 2 9 4 2 4" xfId="8582"/>
    <cellStyle name="Normal 2 9 4 2 4 2" xfId="22312"/>
    <cellStyle name="Normal 2 9 4 2 5" xfId="15697"/>
    <cellStyle name="Normal 2 9 4 2 5 2" xfId="22313"/>
    <cellStyle name="Normal 2 9 4 2 6" xfId="22307"/>
    <cellStyle name="Normal 2 9 4 2 7" xfId="34666"/>
    <cellStyle name="Normal 2 9 4 2 8" xfId="41782"/>
    <cellStyle name="Normal 2 9 4 2 9" xfId="48897"/>
    <cellStyle name="Normal 2 9 4 3" xfId="2256"/>
    <cellStyle name="Normal 2 9 4 3 10" xfId="56801"/>
    <cellStyle name="Normal 2 9 4 3 2" xfId="4623"/>
    <cellStyle name="Normal 2 9 4 3 2 2" xfId="11738"/>
    <cellStyle name="Normal 2 9 4 3 2 2 2" xfId="22316"/>
    <cellStyle name="Normal 2 9 4 3 2 3" xfId="22315"/>
    <cellStyle name="Normal 2 9 4 3 2 4" xfId="37823"/>
    <cellStyle name="Normal 2 9 4 3 2 5" xfId="44938"/>
    <cellStyle name="Normal 2 9 4 3 2 6" xfId="52053"/>
    <cellStyle name="Normal 2 9 4 3 2 7" xfId="59168"/>
    <cellStyle name="Normal 2 9 4 3 3" xfId="6994"/>
    <cellStyle name="Normal 2 9 4 3 3 2" xfId="14109"/>
    <cellStyle name="Normal 2 9 4 3 3 2 2" xfId="22318"/>
    <cellStyle name="Normal 2 9 4 3 3 3" xfId="22317"/>
    <cellStyle name="Normal 2 9 4 3 3 4" xfId="40194"/>
    <cellStyle name="Normal 2 9 4 3 3 5" xfId="47309"/>
    <cellStyle name="Normal 2 9 4 3 3 6" xfId="54424"/>
    <cellStyle name="Normal 2 9 4 3 3 7" xfId="61539"/>
    <cellStyle name="Normal 2 9 4 3 4" xfId="9371"/>
    <cellStyle name="Normal 2 9 4 3 4 2" xfId="22319"/>
    <cellStyle name="Normal 2 9 4 3 5" xfId="16486"/>
    <cellStyle name="Normal 2 9 4 3 5 2" xfId="22320"/>
    <cellStyle name="Normal 2 9 4 3 6" xfId="22314"/>
    <cellStyle name="Normal 2 9 4 3 7" xfId="35455"/>
    <cellStyle name="Normal 2 9 4 3 8" xfId="42571"/>
    <cellStyle name="Normal 2 9 4 3 9" xfId="49686"/>
    <cellStyle name="Normal 2 9 4 4" xfId="3035"/>
    <cellStyle name="Normal 2 9 4 4 2" xfId="10150"/>
    <cellStyle name="Normal 2 9 4 4 2 2" xfId="22322"/>
    <cellStyle name="Normal 2 9 4 4 3" xfId="22321"/>
    <cellStyle name="Normal 2 9 4 4 4" xfId="36235"/>
    <cellStyle name="Normal 2 9 4 4 5" xfId="43350"/>
    <cellStyle name="Normal 2 9 4 4 6" xfId="50465"/>
    <cellStyle name="Normal 2 9 4 4 7" xfId="57580"/>
    <cellStyle name="Normal 2 9 4 5" xfId="5406"/>
    <cellStyle name="Normal 2 9 4 5 2" xfId="12521"/>
    <cellStyle name="Normal 2 9 4 5 2 2" xfId="22324"/>
    <cellStyle name="Normal 2 9 4 5 3" xfId="22323"/>
    <cellStyle name="Normal 2 9 4 5 4" xfId="38606"/>
    <cellStyle name="Normal 2 9 4 5 5" xfId="45721"/>
    <cellStyle name="Normal 2 9 4 5 6" xfId="52836"/>
    <cellStyle name="Normal 2 9 4 5 7" xfId="59951"/>
    <cellStyle name="Normal 2 9 4 6" xfId="7783"/>
    <cellStyle name="Normal 2 9 4 6 2" xfId="22325"/>
    <cellStyle name="Normal 2 9 4 7" xfId="14898"/>
    <cellStyle name="Normal 2 9 4 7 2" xfId="22326"/>
    <cellStyle name="Normal 2 9 4 8" xfId="22306"/>
    <cellStyle name="Normal 2 9 4 9" xfId="33867"/>
    <cellStyle name="Normal 2 9 5" xfId="910"/>
    <cellStyle name="Normal 2 9 5 10" xfId="55456"/>
    <cellStyle name="Normal 2 9 5 2" xfId="3278"/>
    <cellStyle name="Normal 2 9 5 2 2" xfId="10393"/>
    <cellStyle name="Normal 2 9 5 2 2 2" xfId="22329"/>
    <cellStyle name="Normal 2 9 5 2 3" xfId="22328"/>
    <cellStyle name="Normal 2 9 5 2 4" xfId="36478"/>
    <cellStyle name="Normal 2 9 5 2 5" xfId="43593"/>
    <cellStyle name="Normal 2 9 5 2 6" xfId="50708"/>
    <cellStyle name="Normal 2 9 5 2 7" xfId="57823"/>
    <cellStyle name="Normal 2 9 5 3" xfId="5649"/>
    <cellStyle name="Normal 2 9 5 3 2" xfId="12764"/>
    <cellStyle name="Normal 2 9 5 3 2 2" xfId="22331"/>
    <cellStyle name="Normal 2 9 5 3 3" xfId="22330"/>
    <cellStyle name="Normal 2 9 5 3 4" xfId="38849"/>
    <cellStyle name="Normal 2 9 5 3 5" xfId="45964"/>
    <cellStyle name="Normal 2 9 5 3 6" xfId="53079"/>
    <cellStyle name="Normal 2 9 5 3 7" xfId="60194"/>
    <cellStyle name="Normal 2 9 5 4" xfId="8026"/>
    <cellStyle name="Normal 2 9 5 4 2" xfId="22332"/>
    <cellStyle name="Normal 2 9 5 5" xfId="15141"/>
    <cellStyle name="Normal 2 9 5 5 2" xfId="22333"/>
    <cellStyle name="Normal 2 9 5 6" xfId="22327"/>
    <cellStyle name="Normal 2 9 5 7" xfId="34110"/>
    <cellStyle name="Normal 2 9 5 8" xfId="41226"/>
    <cellStyle name="Normal 2 9 5 9" xfId="48341"/>
    <cellStyle name="Normal 2 9 6" xfId="1700"/>
    <cellStyle name="Normal 2 9 6 10" xfId="56245"/>
    <cellStyle name="Normal 2 9 6 2" xfId="4067"/>
    <cellStyle name="Normal 2 9 6 2 2" xfId="11182"/>
    <cellStyle name="Normal 2 9 6 2 2 2" xfId="22336"/>
    <cellStyle name="Normal 2 9 6 2 3" xfId="22335"/>
    <cellStyle name="Normal 2 9 6 2 4" xfId="37267"/>
    <cellStyle name="Normal 2 9 6 2 5" xfId="44382"/>
    <cellStyle name="Normal 2 9 6 2 6" xfId="51497"/>
    <cellStyle name="Normal 2 9 6 2 7" xfId="58612"/>
    <cellStyle name="Normal 2 9 6 3" xfId="6438"/>
    <cellStyle name="Normal 2 9 6 3 2" xfId="13553"/>
    <cellStyle name="Normal 2 9 6 3 2 2" xfId="22338"/>
    <cellStyle name="Normal 2 9 6 3 3" xfId="22337"/>
    <cellStyle name="Normal 2 9 6 3 4" xfId="39638"/>
    <cellStyle name="Normal 2 9 6 3 5" xfId="46753"/>
    <cellStyle name="Normal 2 9 6 3 6" xfId="53868"/>
    <cellStyle name="Normal 2 9 6 3 7" xfId="60983"/>
    <cellStyle name="Normal 2 9 6 4" xfId="8815"/>
    <cellStyle name="Normal 2 9 6 4 2" xfId="22339"/>
    <cellStyle name="Normal 2 9 6 5" xfId="15930"/>
    <cellStyle name="Normal 2 9 6 5 2" xfId="22340"/>
    <cellStyle name="Normal 2 9 6 6" xfId="22334"/>
    <cellStyle name="Normal 2 9 6 7" xfId="34899"/>
    <cellStyle name="Normal 2 9 6 8" xfId="42015"/>
    <cellStyle name="Normal 2 9 6 9" xfId="49130"/>
    <cellStyle name="Normal 2 9 7" xfId="2479"/>
    <cellStyle name="Normal 2 9 7 2" xfId="9594"/>
    <cellStyle name="Normal 2 9 7 2 2" xfId="22342"/>
    <cellStyle name="Normal 2 9 7 3" xfId="22341"/>
    <cellStyle name="Normal 2 9 7 4" xfId="35679"/>
    <cellStyle name="Normal 2 9 7 5" xfId="42794"/>
    <cellStyle name="Normal 2 9 7 6" xfId="49909"/>
    <cellStyle name="Normal 2 9 7 7" xfId="57024"/>
    <cellStyle name="Normal 2 9 8" xfId="4850"/>
    <cellStyle name="Normal 2 9 8 2" xfId="11965"/>
    <cellStyle name="Normal 2 9 8 2 2" xfId="22344"/>
    <cellStyle name="Normal 2 9 8 3" xfId="22343"/>
    <cellStyle name="Normal 2 9 8 4" xfId="38050"/>
    <cellStyle name="Normal 2 9 8 5" xfId="45165"/>
    <cellStyle name="Normal 2 9 8 6" xfId="52280"/>
    <cellStyle name="Normal 2 9 8 7" xfId="59395"/>
    <cellStyle name="Normal 2 9 9" xfId="7227"/>
    <cellStyle name="Normal 2 9 9 2" xfId="22345"/>
    <cellStyle name="Normal 20" xfId="61696"/>
    <cellStyle name="Normal 21" xfId="61701"/>
    <cellStyle name="Normal 22" xfId="61706"/>
    <cellStyle name="Normal 23" xfId="61711"/>
    <cellStyle name="Normal 24" xfId="61716"/>
    <cellStyle name="Normal 25" xfId="61720"/>
    <cellStyle name="Normal 26" xfId="61725"/>
    <cellStyle name="Normal 27" xfId="61730"/>
    <cellStyle name="Normal 28" xfId="61739"/>
    <cellStyle name="Normal 29" xfId="61746"/>
    <cellStyle name="Normal 3" xfId="2"/>
    <cellStyle name="Normal 3 2" xfId="55"/>
    <cellStyle name="Normal 30" xfId="61751"/>
    <cellStyle name="Normal 31" xfId="61756"/>
    <cellStyle name="Normal 32" xfId="61761"/>
    <cellStyle name="Normal 33" xfId="61770"/>
    <cellStyle name="Normal 34" xfId="61775"/>
    <cellStyle name="Normal 35" xfId="61784"/>
    <cellStyle name="Normal 36" xfId="61789"/>
    <cellStyle name="Normal 37" xfId="61794"/>
    <cellStyle name="Normal 38" xfId="61799"/>
    <cellStyle name="Normal 39" xfId="61804"/>
    <cellStyle name="Normal 4" xfId="3"/>
    <cellStyle name="Normal 4 10" xfId="406"/>
    <cellStyle name="Normal 4 10 10" xfId="40724"/>
    <cellStyle name="Normal 4 10 11" xfId="47839"/>
    <cellStyle name="Normal 4 10 12" xfId="54954"/>
    <cellStyle name="Normal 4 10 2" xfId="1207"/>
    <cellStyle name="Normal 4 10 2 10" xfId="55753"/>
    <cellStyle name="Normal 4 10 2 2" xfId="3575"/>
    <cellStyle name="Normal 4 10 2 2 2" xfId="10690"/>
    <cellStyle name="Normal 4 10 2 2 2 2" xfId="22350"/>
    <cellStyle name="Normal 4 10 2 2 3" xfId="22349"/>
    <cellStyle name="Normal 4 10 2 2 4" xfId="36775"/>
    <cellStyle name="Normal 4 10 2 2 5" xfId="43890"/>
    <cellStyle name="Normal 4 10 2 2 6" xfId="51005"/>
    <cellStyle name="Normal 4 10 2 2 7" xfId="58120"/>
    <cellStyle name="Normal 4 10 2 3" xfId="5946"/>
    <cellStyle name="Normal 4 10 2 3 2" xfId="13061"/>
    <cellStyle name="Normal 4 10 2 3 2 2" xfId="22352"/>
    <cellStyle name="Normal 4 10 2 3 3" xfId="22351"/>
    <cellStyle name="Normal 4 10 2 3 4" xfId="39146"/>
    <cellStyle name="Normal 4 10 2 3 5" xfId="46261"/>
    <cellStyle name="Normal 4 10 2 3 6" xfId="53376"/>
    <cellStyle name="Normal 4 10 2 3 7" xfId="60491"/>
    <cellStyle name="Normal 4 10 2 4" xfId="8323"/>
    <cellStyle name="Normal 4 10 2 4 2" xfId="22353"/>
    <cellStyle name="Normal 4 10 2 5" xfId="15438"/>
    <cellStyle name="Normal 4 10 2 5 2" xfId="22354"/>
    <cellStyle name="Normal 4 10 2 6" xfId="22348"/>
    <cellStyle name="Normal 4 10 2 7" xfId="34407"/>
    <cellStyle name="Normal 4 10 2 8" xfId="41523"/>
    <cellStyle name="Normal 4 10 2 9" xfId="48638"/>
    <cellStyle name="Normal 4 10 3" xfId="1997"/>
    <cellStyle name="Normal 4 10 3 10" xfId="56542"/>
    <cellStyle name="Normal 4 10 3 2" xfId="4364"/>
    <cellStyle name="Normal 4 10 3 2 2" xfId="11479"/>
    <cellStyle name="Normal 4 10 3 2 2 2" xfId="22357"/>
    <cellStyle name="Normal 4 10 3 2 3" xfId="22356"/>
    <cellStyle name="Normal 4 10 3 2 4" xfId="37564"/>
    <cellStyle name="Normal 4 10 3 2 5" xfId="44679"/>
    <cellStyle name="Normal 4 10 3 2 6" xfId="51794"/>
    <cellStyle name="Normal 4 10 3 2 7" xfId="58909"/>
    <cellStyle name="Normal 4 10 3 3" xfId="6735"/>
    <cellStyle name="Normal 4 10 3 3 2" xfId="13850"/>
    <cellStyle name="Normal 4 10 3 3 2 2" xfId="22359"/>
    <cellStyle name="Normal 4 10 3 3 3" xfId="22358"/>
    <cellStyle name="Normal 4 10 3 3 4" xfId="39935"/>
    <cellStyle name="Normal 4 10 3 3 5" xfId="47050"/>
    <cellStyle name="Normal 4 10 3 3 6" xfId="54165"/>
    <cellStyle name="Normal 4 10 3 3 7" xfId="61280"/>
    <cellStyle name="Normal 4 10 3 4" xfId="9112"/>
    <cellStyle name="Normal 4 10 3 4 2" xfId="22360"/>
    <cellStyle name="Normal 4 10 3 5" xfId="16227"/>
    <cellStyle name="Normal 4 10 3 5 2" xfId="22361"/>
    <cellStyle name="Normal 4 10 3 6" xfId="22355"/>
    <cellStyle name="Normal 4 10 3 7" xfId="35196"/>
    <cellStyle name="Normal 4 10 3 8" xfId="42312"/>
    <cellStyle name="Normal 4 10 3 9" xfId="49427"/>
    <cellStyle name="Normal 4 10 4" xfId="2776"/>
    <cellStyle name="Normal 4 10 4 2" xfId="9891"/>
    <cellStyle name="Normal 4 10 4 2 2" xfId="22363"/>
    <cellStyle name="Normal 4 10 4 3" xfId="22362"/>
    <cellStyle name="Normal 4 10 4 4" xfId="35976"/>
    <cellStyle name="Normal 4 10 4 5" xfId="43091"/>
    <cellStyle name="Normal 4 10 4 6" xfId="50206"/>
    <cellStyle name="Normal 4 10 4 7" xfId="57321"/>
    <cellStyle name="Normal 4 10 5" xfId="5147"/>
    <cellStyle name="Normal 4 10 5 2" xfId="12262"/>
    <cellStyle name="Normal 4 10 5 2 2" xfId="22365"/>
    <cellStyle name="Normal 4 10 5 3" xfId="22364"/>
    <cellStyle name="Normal 4 10 5 4" xfId="38347"/>
    <cellStyle name="Normal 4 10 5 5" xfId="45462"/>
    <cellStyle name="Normal 4 10 5 6" xfId="52577"/>
    <cellStyle name="Normal 4 10 5 7" xfId="59692"/>
    <cellStyle name="Normal 4 10 6" xfId="7524"/>
    <cellStyle name="Normal 4 10 6 2" xfId="22366"/>
    <cellStyle name="Normal 4 10 7" xfId="14639"/>
    <cellStyle name="Normal 4 10 7 2" xfId="22367"/>
    <cellStyle name="Normal 4 10 8" xfId="22347"/>
    <cellStyle name="Normal 4 10 9" xfId="33608"/>
    <cellStyle name="Normal 4 11" xfId="666"/>
    <cellStyle name="Normal 4 11 10" xfId="40984"/>
    <cellStyle name="Normal 4 11 11" xfId="48099"/>
    <cellStyle name="Normal 4 11 12" xfId="55214"/>
    <cellStyle name="Normal 4 11 2" xfId="1467"/>
    <cellStyle name="Normal 4 11 2 10" xfId="56013"/>
    <cellStyle name="Normal 4 11 2 2" xfId="3835"/>
    <cellStyle name="Normal 4 11 2 2 2" xfId="10950"/>
    <cellStyle name="Normal 4 11 2 2 2 2" xfId="22371"/>
    <cellStyle name="Normal 4 11 2 2 3" xfId="22370"/>
    <cellStyle name="Normal 4 11 2 2 4" xfId="37035"/>
    <cellStyle name="Normal 4 11 2 2 5" xfId="44150"/>
    <cellStyle name="Normal 4 11 2 2 6" xfId="51265"/>
    <cellStyle name="Normal 4 11 2 2 7" xfId="58380"/>
    <cellStyle name="Normal 4 11 2 3" xfId="6206"/>
    <cellStyle name="Normal 4 11 2 3 2" xfId="13321"/>
    <cellStyle name="Normal 4 11 2 3 2 2" xfId="22373"/>
    <cellStyle name="Normal 4 11 2 3 3" xfId="22372"/>
    <cellStyle name="Normal 4 11 2 3 4" xfId="39406"/>
    <cellStyle name="Normal 4 11 2 3 5" xfId="46521"/>
    <cellStyle name="Normal 4 11 2 3 6" xfId="53636"/>
    <cellStyle name="Normal 4 11 2 3 7" xfId="60751"/>
    <cellStyle name="Normal 4 11 2 4" xfId="8583"/>
    <cellStyle name="Normal 4 11 2 4 2" xfId="22374"/>
    <cellStyle name="Normal 4 11 2 5" xfId="15698"/>
    <cellStyle name="Normal 4 11 2 5 2" xfId="22375"/>
    <cellStyle name="Normal 4 11 2 6" xfId="22369"/>
    <cellStyle name="Normal 4 11 2 7" xfId="34667"/>
    <cellStyle name="Normal 4 11 2 8" xfId="41783"/>
    <cellStyle name="Normal 4 11 2 9" xfId="48898"/>
    <cellStyle name="Normal 4 11 3" xfId="2257"/>
    <cellStyle name="Normal 4 11 3 10" xfId="56802"/>
    <cellStyle name="Normal 4 11 3 2" xfId="4624"/>
    <cellStyle name="Normal 4 11 3 2 2" xfId="11739"/>
    <cellStyle name="Normal 4 11 3 2 2 2" xfId="22378"/>
    <cellStyle name="Normal 4 11 3 2 3" xfId="22377"/>
    <cellStyle name="Normal 4 11 3 2 4" xfId="37824"/>
    <cellStyle name="Normal 4 11 3 2 5" xfId="44939"/>
    <cellStyle name="Normal 4 11 3 2 6" xfId="52054"/>
    <cellStyle name="Normal 4 11 3 2 7" xfId="59169"/>
    <cellStyle name="Normal 4 11 3 3" xfId="6995"/>
    <cellStyle name="Normal 4 11 3 3 2" xfId="14110"/>
    <cellStyle name="Normal 4 11 3 3 2 2" xfId="22380"/>
    <cellStyle name="Normal 4 11 3 3 3" xfId="22379"/>
    <cellStyle name="Normal 4 11 3 3 4" xfId="40195"/>
    <cellStyle name="Normal 4 11 3 3 5" xfId="47310"/>
    <cellStyle name="Normal 4 11 3 3 6" xfId="54425"/>
    <cellStyle name="Normal 4 11 3 3 7" xfId="61540"/>
    <cellStyle name="Normal 4 11 3 4" xfId="9372"/>
    <cellStyle name="Normal 4 11 3 4 2" xfId="22381"/>
    <cellStyle name="Normal 4 11 3 5" xfId="16487"/>
    <cellStyle name="Normal 4 11 3 5 2" xfId="22382"/>
    <cellStyle name="Normal 4 11 3 6" xfId="22376"/>
    <cellStyle name="Normal 4 11 3 7" xfId="35456"/>
    <cellStyle name="Normal 4 11 3 8" xfId="42572"/>
    <cellStyle name="Normal 4 11 3 9" xfId="49687"/>
    <cellStyle name="Normal 4 11 4" xfId="3036"/>
    <cellStyle name="Normal 4 11 4 2" xfId="10151"/>
    <cellStyle name="Normal 4 11 4 2 2" xfId="22384"/>
    <cellStyle name="Normal 4 11 4 3" xfId="22383"/>
    <cellStyle name="Normal 4 11 4 4" xfId="36236"/>
    <cellStyle name="Normal 4 11 4 5" xfId="43351"/>
    <cellStyle name="Normal 4 11 4 6" xfId="50466"/>
    <cellStyle name="Normal 4 11 4 7" xfId="57581"/>
    <cellStyle name="Normal 4 11 5" xfId="5407"/>
    <cellStyle name="Normal 4 11 5 2" xfId="12522"/>
    <cellStyle name="Normal 4 11 5 2 2" xfId="22386"/>
    <cellStyle name="Normal 4 11 5 3" xfId="22385"/>
    <cellStyle name="Normal 4 11 5 4" xfId="38607"/>
    <cellStyle name="Normal 4 11 5 5" xfId="45722"/>
    <cellStyle name="Normal 4 11 5 6" xfId="52837"/>
    <cellStyle name="Normal 4 11 5 7" xfId="59952"/>
    <cellStyle name="Normal 4 11 6" xfId="7784"/>
    <cellStyle name="Normal 4 11 6 2" xfId="22387"/>
    <cellStyle name="Normal 4 11 7" xfId="14899"/>
    <cellStyle name="Normal 4 11 7 2" xfId="22388"/>
    <cellStyle name="Normal 4 11 8" xfId="22368"/>
    <cellStyle name="Normal 4 11 9" xfId="33868"/>
    <cellStyle name="Normal 4 12" xfId="796"/>
    <cellStyle name="Normal 4 12 10" xfId="48228"/>
    <cellStyle name="Normal 4 12 11" xfId="55343"/>
    <cellStyle name="Normal 4 12 2" xfId="1596"/>
    <cellStyle name="Normal 4 12 2 10" xfId="56142"/>
    <cellStyle name="Normal 4 12 2 2" xfId="3964"/>
    <cellStyle name="Normal 4 12 2 2 2" xfId="11079"/>
    <cellStyle name="Normal 4 12 2 2 2 2" xfId="22392"/>
    <cellStyle name="Normal 4 12 2 2 3" xfId="22391"/>
    <cellStyle name="Normal 4 12 2 2 4" xfId="37164"/>
    <cellStyle name="Normal 4 12 2 2 5" xfId="44279"/>
    <cellStyle name="Normal 4 12 2 2 6" xfId="51394"/>
    <cellStyle name="Normal 4 12 2 2 7" xfId="58509"/>
    <cellStyle name="Normal 4 12 2 3" xfId="6335"/>
    <cellStyle name="Normal 4 12 2 3 2" xfId="13450"/>
    <cellStyle name="Normal 4 12 2 3 2 2" xfId="22394"/>
    <cellStyle name="Normal 4 12 2 3 3" xfId="22393"/>
    <cellStyle name="Normal 4 12 2 3 4" xfId="39535"/>
    <cellStyle name="Normal 4 12 2 3 5" xfId="46650"/>
    <cellStyle name="Normal 4 12 2 3 6" xfId="53765"/>
    <cellStyle name="Normal 4 12 2 3 7" xfId="60880"/>
    <cellStyle name="Normal 4 12 2 4" xfId="8712"/>
    <cellStyle name="Normal 4 12 2 4 2" xfId="22395"/>
    <cellStyle name="Normal 4 12 2 5" xfId="15827"/>
    <cellStyle name="Normal 4 12 2 5 2" xfId="22396"/>
    <cellStyle name="Normal 4 12 2 6" xfId="22390"/>
    <cellStyle name="Normal 4 12 2 7" xfId="34796"/>
    <cellStyle name="Normal 4 12 2 8" xfId="41912"/>
    <cellStyle name="Normal 4 12 2 9" xfId="49027"/>
    <cellStyle name="Normal 4 12 3" xfId="3165"/>
    <cellStyle name="Normal 4 12 3 2" xfId="10280"/>
    <cellStyle name="Normal 4 12 3 2 2" xfId="22398"/>
    <cellStyle name="Normal 4 12 3 3" xfId="22397"/>
    <cellStyle name="Normal 4 12 3 4" xfId="36365"/>
    <cellStyle name="Normal 4 12 3 5" xfId="43480"/>
    <cellStyle name="Normal 4 12 3 6" xfId="50595"/>
    <cellStyle name="Normal 4 12 3 7" xfId="57710"/>
    <cellStyle name="Normal 4 12 4" xfId="5536"/>
    <cellStyle name="Normal 4 12 4 2" xfId="12651"/>
    <cellStyle name="Normal 4 12 4 2 2" xfId="22400"/>
    <cellStyle name="Normal 4 12 4 3" xfId="22399"/>
    <cellStyle name="Normal 4 12 4 4" xfId="38736"/>
    <cellStyle name="Normal 4 12 4 5" xfId="45851"/>
    <cellStyle name="Normal 4 12 4 6" xfId="52966"/>
    <cellStyle name="Normal 4 12 4 7" xfId="60081"/>
    <cellStyle name="Normal 4 12 5" xfId="7913"/>
    <cellStyle name="Normal 4 12 5 2" xfId="22401"/>
    <cellStyle name="Normal 4 12 6" xfId="15028"/>
    <cellStyle name="Normal 4 12 6 2" xfId="22402"/>
    <cellStyle name="Normal 4 12 7" xfId="22389"/>
    <cellStyle name="Normal 4 12 8" xfId="33997"/>
    <cellStyle name="Normal 4 12 9" xfId="41113"/>
    <cellStyle name="Normal 4 13" xfId="807"/>
    <cellStyle name="Normal 4 13 10" xfId="55353"/>
    <cellStyle name="Normal 4 13 2" xfId="3175"/>
    <cellStyle name="Normal 4 13 2 2" xfId="10290"/>
    <cellStyle name="Normal 4 13 2 2 2" xfId="22405"/>
    <cellStyle name="Normal 4 13 2 3" xfId="22404"/>
    <cellStyle name="Normal 4 13 2 4" xfId="36375"/>
    <cellStyle name="Normal 4 13 2 5" xfId="43490"/>
    <cellStyle name="Normal 4 13 2 6" xfId="50605"/>
    <cellStyle name="Normal 4 13 2 7" xfId="57720"/>
    <cellStyle name="Normal 4 13 3" xfId="5546"/>
    <cellStyle name="Normal 4 13 3 2" xfId="12661"/>
    <cellStyle name="Normal 4 13 3 2 2" xfId="22407"/>
    <cellStyle name="Normal 4 13 3 3" xfId="22406"/>
    <cellStyle name="Normal 4 13 3 4" xfId="38746"/>
    <cellStyle name="Normal 4 13 3 5" xfId="45861"/>
    <cellStyle name="Normal 4 13 3 6" xfId="52976"/>
    <cellStyle name="Normal 4 13 3 7" xfId="60091"/>
    <cellStyle name="Normal 4 13 4" xfId="7923"/>
    <cellStyle name="Normal 4 13 4 2" xfId="22408"/>
    <cellStyle name="Normal 4 13 5" xfId="15038"/>
    <cellStyle name="Normal 4 13 5 2" xfId="22409"/>
    <cellStyle name="Normal 4 13 6" xfId="22403"/>
    <cellStyle name="Normal 4 13 7" xfId="34007"/>
    <cellStyle name="Normal 4 13 8" xfId="41123"/>
    <cellStyle name="Normal 4 13 9" xfId="48238"/>
    <cellStyle name="Normal 4 14" xfId="817"/>
    <cellStyle name="Normal 4 14 10" xfId="55363"/>
    <cellStyle name="Normal 4 14 2" xfId="3185"/>
    <cellStyle name="Normal 4 14 2 2" xfId="10300"/>
    <cellStyle name="Normal 4 14 2 2 2" xfId="22412"/>
    <cellStyle name="Normal 4 14 2 3" xfId="22411"/>
    <cellStyle name="Normal 4 14 2 4" xfId="36385"/>
    <cellStyle name="Normal 4 14 2 5" xfId="43500"/>
    <cellStyle name="Normal 4 14 2 6" xfId="50615"/>
    <cellStyle name="Normal 4 14 2 7" xfId="57730"/>
    <cellStyle name="Normal 4 14 3" xfId="5556"/>
    <cellStyle name="Normal 4 14 3 2" xfId="12671"/>
    <cellStyle name="Normal 4 14 3 2 2" xfId="22414"/>
    <cellStyle name="Normal 4 14 3 3" xfId="22413"/>
    <cellStyle name="Normal 4 14 3 4" xfId="38756"/>
    <cellStyle name="Normal 4 14 3 5" xfId="45871"/>
    <cellStyle name="Normal 4 14 3 6" xfId="52986"/>
    <cellStyle name="Normal 4 14 3 7" xfId="60101"/>
    <cellStyle name="Normal 4 14 4" xfId="7933"/>
    <cellStyle name="Normal 4 14 4 2" xfId="22415"/>
    <cellStyle name="Normal 4 14 5" xfId="15048"/>
    <cellStyle name="Normal 4 14 5 2" xfId="22416"/>
    <cellStyle name="Normal 4 14 6" xfId="22410"/>
    <cellStyle name="Normal 4 14 7" xfId="34017"/>
    <cellStyle name="Normal 4 14 8" xfId="41133"/>
    <cellStyle name="Normal 4 14 9" xfId="48248"/>
    <cellStyle name="Normal 4 15" xfId="1607"/>
    <cellStyle name="Normal 4 15 10" xfId="56152"/>
    <cellStyle name="Normal 4 15 2" xfId="3974"/>
    <cellStyle name="Normal 4 15 2 2" xfId="11089"/>
    <cellStyle name="Normal 4 15 2 2 2" xfId="22419"/>
    <cellStyle name="Normal 4 15 2 3" xfId="22418"/>
    <cellStyle name="Normal 4 15 2 4" xfId="37174"/>
    <cellStyle name="Normal 4 15 2 5" xfId="44289"/>
    <cellStyle name="Normal 4 15 2 6" xfId="51404"/>
    <cellStyle name="Normal 4 15 2 7" xfId="58519"/>
    <cellStyle name="Normal 4 15 3" xfId="6345"/>
    <cellStyle name="Normal 4 15 3 2" xfId="13460"/>
    <cellStyle name="Normal 4 15 3 2 2" xfId="22421"/>
    <cellStyle name="Normal 4 15 3 3" xfId="22420"/>
    <cellStyle name="Normal 4 15 3 4" xfId="39545"/>
    <cellStyle name="Normal 4 15 3 5" xfId="46660"/>
    <cellStyle name="Normal 4 15 3 6" xfId="53775"/>
    <cellStyle name="Normal 4 15 3 7" xfId="60890"/>
    <cellStyle name="Normal 4 15 4" xfId="8722"/>
    <cellStyle name="Normal 4 15 4 2" xfId="22422"/>
    <cellStyle name="Normal 4 15 5" xfId="15837"/>
    <cellStyle name="Normal 4 15 5 2" xfId="22423"/>
    <cellStyle name="Normal 4 15 6" xfId="22417"/>
    <cellStyle name="Normal 4 15 7" xfId="34806"/>
    <cellStyle name="Normal 4 15 8" xfId="41922"/>
    <cellStyle name="Normal 4 15 9" xfId="49037"/>
    <cellStyle name="Normal 4 16" xfId="2386"/>
    <cellStyle name="Normal 4 16 2" xfId="9501"/>
    <cellStyle name="Normal 4 16 2 2" xfId="22425"/>
    <cellStyle name="Normal 4 16 3" xfId="22424"/>
    <cellStyle name="Normal 4 16 4" xfId="35586"/>
    <cellStyle name="Normal 4 16 5" xfId="42701"/>
    <cellStyle name="Normal 4 16 6" xfId="49816"/>
    <cellStyle name="Normal 4 16 7" xfId="56931"/>
    <cellStyle name="Normal 4 17" xfId="4757"/>
    <cellStyle name="Normal 4 17 2" xfId="11872"/>
    <cellStyle name="Normal 4 17 2 2" xfId="22427"/>
    <cellStyle name="Normal 4 17 3" xfId="22426"/>
    <cellStyle name="Normal 4 17 4" xfId="37957"/>
    <cellStyle name="Normal 4 17 5" xfId="45072"/>
    <cellStyle name="Normal 4 17 6" xfId="52187"/>
    <cellStyle name="Normal 4 17 7" xfId="59302"/>
    <cellStyle name="Normal 4 18" xfId="7134"/>
    <cellStyle name="Normal 4 18 2" xfId="22428"/>
    <cellStyle name="Normal 4 19" xfId="14249"/>
    <cellStyle name="Normal 4 19 2" xfId="22429"/>
    <cellStyle name="Normal 4 2" xfId="6"/>
    <cellStyle name="Normal 4 2 10" xfId="667"/>
    <cellStyle name="Normal 4 2 10 10" xfId="40985"/>
    <cellStyle name="Normal 4 2 10 11" xfId="48100"/>
    <cellStyle name="Normal 4 2 10 12" xfId="55215"/>
    <cellStyle name="Normal 4 2 10 2" xfId="1468"/>
    <cellStyle name="Normal 4 2 10 2 10" xfId="56014"/>
    <cellStyle name="Normal 4 2 10 2 2" xfId="3836"/>
    <cellStyle name="Normal 4 2 10 2 2 2" xfId="10951"/>
    <cellStyle name="Normal 4 2 10 2 2 2 2" xfId="22434"/>
    <cellStyle name="Normal 4 2 10 2 2 3" xfId="22433"/>
    <cellStyle name="Normal 4 2 10 2 2 4" xfId="37036"/>
    <cellStyle name="Normal 4 2 10 2 2 5" xfId="44151"/>
    <cellStyle name="Normal 4 2 10 2 2 6" xfId="51266"/>
    <cellStyle name="Normal 4 2 10 2 2 7" xfId="58381"/>
    <cellStyle name="Normal 4 2 10 2 3" xfId="6207"/>
    <cellStyle name="Normal 4 2 10 2 3 2" xfId="13322"/>
    <cellStyle name="Normal 4 2 10 2 3 2 2" xfId="22436"/>
    <cellStyle name="Normal 4 2 10 2 3 3" xfId="22435"/>
    <cellStyle name="Normal 4 2 10 2 3 4" xfId="39407"/>
    <cellStyle name="Normal 4 2 10 2 3 5" xfId="46522"/>
    <cellStyle name="Normal 4 2 10 2 3 6" xfId="53637"/>
    <cellStyle name="Normal 4 2 10 2 3 7" xfId="60752"/>
    <cellStyle name="Normal 4 2 10 2 4" xfId="8584"/>
    <cellStyle name="Normal 4 2 10 2 4 2" xfId="22437"/>
    <cellStyle name="Normal 4 2 10 2 5" xfId="15699"/>
    <cellStyle name="Normal 4 2 10 2 5 2" xfId="22438"/>
    <cellStyle name="Normal 4 2 10 2 6" xfId="22432"/>
    <cellStyle name="Normal 4 2 10 2 7" xfId="34668"/>
    <cellStyle name="Normal 4 2 10 2 8" xfId="41784"/>
    <cellStyle name="Normal 4 2 10 2 9" xfId="48899"/>
    <cellStyle name="Normal 4 2 10 3" xfId="2258"/>
    <cellStyle name="Normal 4 2 10 3 10" xfId="56803"/>
    <cellStyle name="Normal 4 2 10 3 2" xfId="4625"/>
    <cellStyle name="Normal 4 2 10 3 2 2" xfId="11740"/>
    <cellStyle name="Normal 4 2 10 3 2 2 2" xfId="22441"/>
    <cellStyle name="Normal 4 2 10 3 2 3" xfId="22440"/>
    <cellStyle name="Normal 4 2 10 3 2 4" xfId="37825"/>
    <cellStyle name="Normal 4 2 10 3 2 5" xfId="44940"/>
    <cellStyle name="Normal 4 2 10 3 2 6" xfId="52055"/>
    <cellStyle name="Normal 4 2 10 3 2 7" xfId="59170"/>
    <cellStyle name="Normal 4 2 10 3 3" xfId="6996"/>
    <cellStyle name="Normal 4 2 10 3 3 2" xfId="14111"/>
    <cellStyle name="Normal 4 2 10 3 3 2 2" xfId="22443"/>
    <cellStyle name="Normal 4 2 10 3 3 3" xfId="22442"/>
    <cellStyle name="Normal 4 2 10 3 3 4" xfId="40196"/>
    <cellStyle name="Normal 4 2 10 3 3 5" xfId="47311"/>
    <cellStyle name="Normal 4 2 10 3 3 6" xfId="54426"/>
    <cellStyle name="Normal 4 2 10 3 3 7" xfId="61541"/>
    <cellStyle name="Normal 4 2 10 3 4" xfId="9373"/>
    <cellStyle name="Normal 4 2 10 3 4 2" xfId="22444"/>
    <cellStyle name="Normal 4 2 10 3 5" xfId="16488"/>
    <cellStyle name="Normal 4 2 10 3 5 2" xfId="22445"/>
    <cellStyle name="Normal 4 2 10 3 6" xfId="22439"/>
    <cellStyle name="Normal 4 2 10 3 7" xfId="35457"/>
    <cellStyle name="Normal 4 2 10 3 8" xfId="42573"/>
    <cellStyle name="Normal 4 2 10 3 9" xfId="49688"/>
    <cellStyle name="Normal 4 2 10 4" xfId="3037"/>
    <cellStyle name="Normal 4 2 10 4 2" xfId="10152"/>
    <cellStyle name="Normal 4 2 10 4 2 2" xfId="22447"/>
    <cellStyle name="Normal 4 2 10 4 3" xfId="22446"/>
    <cellStyle name="Normal 4 2 10 4 4" xfId="36237"/>
    <cellStyle name="Normal 4 2 10 4 5" xfId="43352"/>
    <cellStyle name="Normal 4 2 10 4 6" xfId="50467"/>
    <cellStyle name="Normal 4 2 10 4 7" xfId="57582"/>
    <cellStyle name="Normal 4 2 10 5" xfId="5408"/>
    <cellStyle name="Normal 4 2 10 5 2" xfId="12523"/>
    <cellStyle name="Normal 4 2 10 5 2 2" xfId="22449"/>
    <cellStyle name="Normal 4 2 10 5 3" xfId="22448"/>
    <cellStyle name="Normal 4 2 10 5 4" xfId="38608"/>
    <cellStyle name="Normal 4 2 10 5 5" xfId="45723"/>
    <cellStyle name="Normal 4 2 10 5 6" xfId="52838"/>
    <cellStyle name="Normal 4 2 10 5 7" xfId="59953"/>
    <cellStyle name="Normal 4 2 10 6" xfId="7785"/>
    <cellStyle name="Normal 4 2 10 6 2" xfId="22450"/>
    <cellStyle name="Normal 4 2 10 7" xfId="14900"/>
    <cellStyle name="Normal 4 2 10 7 2" xfId="22451"/>
    <cellStyle name="Normal 4 2 10 8" xfId="22431"/>
    <cellStyle name="Normal 4 2 10 9" xfId="33869"/>
    <cellStyle name="Normal 4 2 11" xfId="799"/>
    <cellStyle name="Normal 4 2 11 10" xfId="48231"/>
    <cellStyle name="Normal 4 2 11 11" xfId="55346"/>
    <cellStyle name="Normal 4 2 11 2" xfId="1599"/>
    <cellStyle name="Normal 4 2 11 2 10" xfId="56145"/>
    <cellStyle name="Normal 4 2 11 2 2" xfId="3967"/>
    <cellStyle name="Normal 4 2 11 2 2 2" xfId="11082"/>
    <cellStyle name="Normal 4 2 11 2 2 2 2" xfId="22455"/>
    <cellStyle name="Normal 4 2 11 2 2 3" xfId="22454"/>
    <cellStyle name="Normal 4 2 11 2 2 4" xfId="37167"/>
    <cellStyle name="Normal 4 2 11 2 2 5" xfId="44282"/>
    <cellStyle name="Normal 4 2 11 2 2 6" xfId="51397"/>
    <cellStyle name="Normal 4 2 11 2 2 7" xfId="58512"/>
    <cellStyle name="Normal 4 2 11 2 3" xfId="6338"/>
    <cellStyle name="Normal 4 2 11 2 3 2" xfId="13453"/>
    <cellStyle name="Normal 4 2 11 2 3 2 2" xfId="22457"/>
    <cellStyle name="Normal 4 2 11 2 3 3" xfId="22456"/>
    <cellStyle name="Normal 4 2 11 2 3 4" xfId="39538"/>
    <cellStyle name="Normal 4 2 11 2 3 5" xfId="46653"/>
    <cellStyle name="Normal 4 2 11 2 3 6" xfId="53768"/>
    <cellStyle name="Normal 4 2 11 2 3 7" xfId="60883"/>
    <cellStyle name="Normal 4 2 11 2 4" xfId="8715"/>
    <cellStyle name="Normal 4 2 11 2 4 2" xfId="22458"/>
    <cellStyle name="Normal 4 2 11 2 5" xfId="15830"/>
    <cellStyle name="Normal 4 2 11 2 5 2" xfId="22459"/>
    <cellStyle name="Normal 4 2 11 2 6" xfId="22453"/>
    <cellStyle name="Normal 4 2 11 2 7" xfId="34799"/>
    <cellStyle name="Normal 4 2 11 2 8" xfId="41915"/>
    <cellStyle name="Normal 4 2 11 2 9" xfId="49030"/>
    <cellStyle name="Normal 4 2 11 3" xfId="3168"/>
    <cellStyle name="Normal 4 2 11 3 2" xfId="10283"/>
    <cellStyle name="Normal 4 2 11 3 2 2" xfId="22461"/>
    <cellStyle name="Normal 4 2 11 3 3" xfId="22460"/>
    <cellStyle name="Normal 4 2 11 3 4" xfId="36368"/>
    <cellStyle name="Normal 4 2 11 3 5" xfId="43483"/>
    <cellStyle name="Normal 4 2 11 3 6" xfId="50598"/>
    <cellStyle name="Normal 4 2 11 3 7" xfId="57713"/>
    <cellStyle name="Normal 4 2 11 4" xfId="5539"/>
    <cellStyle name="Normal 4 2 11 4 2" xfId="12654"/>
    <cellStyle name="Normal 4 2 11 4 2 2" xfId="22463"/>
    <cellStyle name="Normal 4 2 11 4 3" xfId="22462"/>
    <cellStyle name="Normal 4 2 11 4 4" xfId="38739"/>
    <cellStyle name="Normal 4 2 11 4 5" xfId="45854"/>
    <cellStyle name="Normal 4 2 11 4 6" xfId="52969"/>
    <cellStyle name="Normal 4 2 11 4 7" xfId="60084"/>
    <cellStyle name="Normal 4 2 11 5" xfId="7916"/>
    <cellStyle name="Normal 4 2 11 5 2" xfId="22464"/>
    <cellStyle name="Normal 4 2 11 6" xfId="15031"/>
    <cellStyle name="Normal 4 2 11 6 2" xfId="22465"/>
    <cellStyle name="Normal 4 2 11 7" xfId="22452"/>
    <cellStyle name="Normal 4 2 11 8" xfId="34000"/>
    <cellStyle name="Normal 4 2 11 9" xfId="41116"/>
    <cellStyle name="Normal 4 2 12" xfId="810"/>
    <cellStyle name="Normal 4 2 12 10" xfId="55356"/>
    <cellStyle name="Normal 4 2 12 2" xfId="3178"/>
    <cellStyle name="Normal 4 2 12 2 2" xfId="10293"/>
    <cellStyle name="Normal 4 2 12 2 2 2" xfId="22468"/>
    <cellStyle name="Normal 4 2 12 2 3" xfId="22467"/>
    <cellStyle name="Normal 4 2 12 2 4" xfId="36378"/>
    <cellStyle name="Normal 4 2 12 2 5" xfId="43493"/>
    <cellStyle name="Normal 4 2 12 2 6" xfId="50608"/>
    <cellStyle name="Normal 4 2 12 2 7" xfId="57723"/>
    <cellStyle name="Normal 4 2 12 3" xfId="5549"/>
    <cellStyle name="Normal 4 2 12 3 2" xfId="12664"/>
    <cellStyle name="Normal 4 2 12 3 2 2" xfId="22470"/>
    <cellStyle name="Normal 4 2 12 3 3" xfId="22469"/>
    <cellStyle name="Normal 4 2 12 3 4" xfId="38749"/>
    <cellStyle name="Normal 4 2 12 3 5" xfId="45864"/>
    <cellStyle name="Normal 4 2 12 3 6" xfId="52979"/>
    <cellStyle name="Normal 4 2 12 3 7" xfId="60094"/>
    <cellStyle name="Normal 4 2 12 4" xfId="7926"/>
    <cellStyle name="Normal 4 2 12 4 2" xfId="22471"/>
    <cellStyle name="Normal 4 2 12 5" xfId="15041"/>
    <cellStyle name="Normal 4 2 12 5 2" xfId="22472"/>
    <cellStyle name="Normal 4 2 12 6" xfId="22466"/>
    <cellStyle name="Normal 4 2 12 7" xfId="34010"/>
    <cellStyle name="Normal 4 2 12 8" xfId="41126"/>
    <cellStyle name="Normal 4 2 12 9" xfId="48241"/>
    <cellStyle name="Normal 4 2 13" xfId="820"/>
    <cellStyle name="Normal 4 2 13 10" xfId="55366"/>
    <cellStyle name="Normal 4 2 13 2" xfId="3188"/>
    <cellStyle name="Normal 4 2 13 2 2" xfId="10303"/>
    <cellStyle name="Normal 4 2 13 2 2 2" xfId="22475"/>
    <cellStyle name="Normal 4 2 13 2 3" xfId="22474"/>
    <cellStyle name="Normal 4 2 13 2 4" xfId="36388"/>
    <cellStyle name="Normal 4 2 13 2 5" xfId="43503"/>
    <cellStyle name="Normal 4 2 13 2 6" xfId="50618"/>
    <cellStyle name="Normal 4 2 13 2 7" xfId="57733"/>
    <cellStyle name="Normal 4 2 13 3" xfId="5559"/>
    <cellStyle name="Normal 4 2 13 3 2" xfId="12674"/>
    <cellStyle name="Normal 4 2 13 3 2 2" xfId="22477"/>
    <cellStyle name="Normal 4 2 13 3 3" xfId="22476"/>
    <cellStyle name="Normal 4 2 13 3 4" xfId="38759"/>
    <cellStyle name="Normal 4 2 13 3 5" xfId="45874"/>
    <cellStyle name="Normal 4 2 13 3 6" xfId="52989"/>
    <cellStyle name="Normal 4 2 13 3 7" xfId="60104"/>
    <cellStyle name="Normal 4 2 13 4" xfId="7936"/>
    <cellStyle name="Normal 4 2 13 4 2" xfId="22478"/>
    <cellStyle name="Normal 4 2 13 5" xfId="15051"/>
    <cellStyle name="Normal 4 2 13 5 2" xfId="22479"/>
    <cellStyle name="Normal 4 2 13 6" xfId="22473"/>
    <cellStyle name="Normal 4 2 13 7" xfId="34020"/>
    <cellStyle name="Normal 4 2 13 8" xfId="41136"/>
    <cellStyle name="Normal 4 2 13 9" xfId="48251"/>
    <cellStyle name="Normal 4 2 14" xfId="1610"/>
    <cellStyle name="Normal 4 2 14 10" xfId="56155"/>
    <cellStyle name="Normal 4 2 14 2" xfId="3977"/>
    <cellStyle name="Normal 4 2 14 2 2" xfId="11092"/>
    <cellStyle name="Normal 4 2 14 2 2 2" xfId="22482"/>
    <cellStyle name="Normal 4 2 14 2 3" xfId="22481"/>
    <cellStyle name="Normal 4 2 14 2 4" xfId="37177"/>
    <cellStyle name="Normal 4 2 14 2 5" xfId="44292"/>
    <cellStyle name="Normal 4 2 14 2 6" xfId="51407"/>
    <cellStyle name="Normal 4 2 14 2 7" xfId="58522"/>
    <cellStyle name="Normal 4 2 14 3" xfId="6348"/>
    <cellStyle name="Normal 4 2 14 3 2" xfId="13463"/>
    <cellStyle name="Normal 4 2 14 3 2 2" xfId="22484"/>
    <cellStyle name="Normal 4 2 14 3 3" xfId="22483"/>
    <cellStyle name="Normal 4 2 14 3 4" xfId="39548"/>
    <cellStyle name="Normal 4 2 14 3 5" xfId="46663"/>
    <cellStyle name="Normal 4 2 14 3 6" xfId="53778"/>
    <cellStyle name="Normal 4 2 14 3 7" xfId="60893"/>
    <cellStyle name="Normal 4 2 14 4" xfId="8725"/>
    <cellStyle name="Normal 4 2 14 4 2" xfId="22485"/>
    <cellStyle name="Normal 4 2 14 5" xfId="15840"/>
    <cellStyle name="Normal 4 2 14 5 2" xfId="22486"/>
    <cellStyle name="Normal 4 2 14 6" xfId="22480"/>
    <cellStyle name="Normal 4 2 14 7" xfId="34809"/>
    <cellStyle name="Normal 4 2 14 8" xfId="41925"/>
    <cellStyle name="Normal 4 2 14 9" xfId="49040"/>
    <cellStyle name="Normal 4 2 15" xfId="2389"/>
    <cellStyle name="Normal 4 2 15 2" xfId="9504"/>
    <cellStyle name="Normal 4 2 15 2 2" xfId="22488"/>
    <cellStyle name="Normal 4 2 15 3" xfId="22487"/>
    <cellStyle name="Normal 4 2 15 4" xfId="35589"/>
    <cellStyle name="Normal 4 2 15 5" xfId="42704"/>
    <cellStyle name="Normal 4 2 15 6" xfId="49819"/>
    <cellStyle name="Normal 4 2 15 7" xfId="56934"/>
    <cellStyle name="Normal 4 2 16" xfId="4760"/>
    <cellStyle name="Normal 4 2 16 2" xfId="11875"/>
    <cellStyle name="Normal 4 2 16 2 2" xfId="22490"/>
    <cellStyle name="Normal 4 2 16 3" xfId="22489"/>
    <cellStyle name="Normal 4 2 16 4" xfId="37960"/>
    <cellStyle name="Normal 4 2 16 5" xfId="45075"/>
    <cellStyle name="Normal 4 2 16 6" xfId="52190"/>
    <cellStyle name="Normal 4 2 16 7" xfId="59305"/>
    <cellStyle name="Normal 4 2 17" xfId="7137"/>
    <cellStyle name="Normal 4 2 17 2" xfId="22491"/>
    <cellStyle name="Normal 4 2 18" xfId="14252"/>
    <cellStyle name="Normal 4 2 18 2" xfId="22492"/>
    <cellStyle name="Normal 4 2 19" xfId="22430"/>
    <cellStyle name="Normal 4 2 2" xfId="10"/>
    <cellStyle name="Normal 4 2 2 10" xfId="803"/>
    <cellStyle name="Normal 4 2 2 10 10" xfId="48235"/>
    <cellStyle name="Normal 4 2 2 10 11" xfId="55350"/>
    <cellStyle name="Normal 4 2 2 10 2" xfId="1603"/>
    <cellStyle name="Normal 4 2 2 10 2 10" xfId="56149"/>
    <cellStyle name="Normal 4 2 2 10 2 2" xfId="3971"/>
    <cellStyle name="Normal 4 2 2 10 2 2 2" xfId="11086"/>
    <cellStyle name="Normal 4 2 2 10 2 2 2 2" xfId="22497"/>
    <cellStyle name="Normal 4 2 2 10 2 2 3" xfId="22496"/>
    <cellStyle name="Normal 4 2 2 10 2 2 4" xfId="37171"/>
    <cellStyle name="Normal 4 2 2 10 2 2 5" xfId="44286"/>
    <cellStyle name="Normal 4 2 2 10 2 2 6" xfId="51401"/>
    <cellStyle name="Normal 4 2 2 10 2 2 7" xfId="58516"/>
    <cellStyle name="Normal 4 2 2 10 2 3" xfId="6342"/>
    <cellStyle name="Normal 4 2 2 10 2 3 2" xfId="13457"/>
    <cellStyle name="Normal 4 2 2 10 2 3 2 2" xfId="22499"/>
    <cellStyle name="Normal 4 2 2 10 2 3 3" xfId="22498"/>
    <cellStyle name="Normal 4 2 2 10 2 3 4" xfId="39542"/>
    <cellStyle name="Normal 4 2 2 10 2 3 5" xfId="46657"/>
    <cellStyle name="Normal 4 2 2 10 2 3 6" xfId="53772"/>
    <cellStyle name="Normal 4 2 2 10 2 3 7" xfId="60887"/>
    <cellStyle name="Normal 4 2 2 10 2 4" xfId="8719"/>
    <cellStyle name="Normal 4 2 2 10 2 4 2" xfId="22500"/>
    <cellStyle name="Normal 4 2 2 10 2 5" xfId="15834"/>
    <cellStyle name="Normal 4 2 2 10 2 5 2" xfId="22501"/>
    <cellStyle name="Normal 4 2 2 10 2 6" xfId="22495"/>
    <cellStyle name="Normal 4 2 2 10 2 7" xfId="34803"/>
    <cellStyle name="Normal 4 2 2 10 2 8" xfId="41919"/>
    <cellStyle name="Normal 4 2 2 10 2 9" xfId="49034"/>
    <cellStyle name="Normal 4 2 2 10 3" xfId="3172"/>
    <cellStyle name="Normal 4 2 2 10 3 2" xfId="10287"/>
    <cellStyle name="Normal 4 2 2 10 3 2 2" xfId="22503"/>
    <cellStyle name="Normal 4 2 2 10 3 3" xfId="22502"/>
    <cellStyle name="Normal 4 2 2 10 3 4" xfId="36372"/>
    <cellStyle name="Normal 4 2 2 10 3 5" xfId="43487"/>
    <cellStyle name="Normal 4 2 2 10 3 6" xfId="50602"/>
    <cellStyle name="Normal 4 2 2 10 3 7" xfId="57717"/>
    <cellStyle name="Normal 4 2 2 10 4" xfId="5543"/>
    <cellStyle name="Normal 4 2 2 10 4 2" xfId="12658"/>
    <cellStyle name="Normal 4 2 2 10 4 2 2" xfId="22505"/>
    <cellStyle name="Normal 4 2 2 10 4 3" xfId="22504"/>
    <cellStyle name="Normal 4 2 2 10 4 4" xfId="38743"/>
    <cellStyle name="Normal 4 2 2 10 4 5" xfId="45858"/>
    <cellStyle name="Normal 4 2 2 10 4 6" xfId="52973"/>
    <cellStyle name="Normal 4 2 2 10 4 7" xfId="60088"/>
    <cellStyle name="Normal 4 2 2 10 5" xfId="7920"/>
    <cellStyle name="Normal 4 2 2 10 5 2" xfId="22506"/>
    <cellStyle name="Normal 4 2 2 10 6" xfId="15035"/>
    <cellStyle name="Normal 4 2 2 10 6 2" xfId="22507"/>
    <cellStyle name="Normal 4 2 2 10 7" xfId="22494"/>
    <cellStyle name="Normal 4 2 2 10 8" xfId="34004"/>
    <cellStyle name="Normal 4 2 2 10 9" xfId="41120"/>
    <cellStyle name="Normal 4 2 2 11" xfId="814"/>
    <cellStyle name="Normal 4 2 2 11 10" xfId="55360"/>
    <cellStyle name="Normal 4 2 2 11 2" xfId="3182"/>
    <cellStyle name="Normal 4 2 2 11 2 2" xfId="10297"/>
    <cellStyle name="Normal 4 2 2 11 2 2 2" xfId="22510"/>
    <cellStyle name="Normal 4 2 2 11 2 3" xfId="22509"/>
    <cellStyle name="Normal 4 2 2 11 2 4" xfId="36382"/>
    <cellStyle name="Normal 4 2 2 11 2 5" xfId="43497"/>
    <cellStyle name="Normal 4 2 2 11 2 6" xfId="50612"/>
    <cellStyle name="Normal 4 2 2 11 2 7" xfId="57727"/>
    <cellStyle name="Normal 4 2 2 11 3" xfId="5553"/>
    <cellStyle name="Normal 4 2 2 11 3 2" xfId="12668"/>
    <cellStyle name="Normal 4 2 2 11 3 2 2" xfId="22512"/>
    <cellStyle name="Normal 4 2 2 11 3 3" xfId="22511"/>
    <cellStyle name="Normal 4 2 2 11 3 4" xfId="38753"/>
    <cellStyle name="Normal 4 2 2 11 3 5" xfId="45868"/>
    <cellStyle name="Normal 4 2 2 11 3 6" xfId="52983"/>
    <cellStyle name="Normal 4 2 2 11 3 7" xfId="60098"/>
    <cellStyle name="Normal 4 2 2 11 4" xfId="7930"/>
    <cellStyle name="Normal 4 2 2 11 4 2" xfId="22513"/>
    <cellStyle name="Normal 4 2 2 11 5" xfId="15045"/>
    <cellStyle name="Normal 4 2 2 11 5 2" xfId="22514"/>
    <cellStyle name="Normal 4 2 2 11 6" xfId="22508"/>
    <cellStyle name="Normal 4 2 2 11 7" xfId="34014"/>
    <cellStyle name="Normal 4 2 2 11 8" xfId="41130"/>
    <cellStyle name="Normal 4 2 2 11 9" xfId="48245"/>
    <cellStyle name="Normal 4 2 2 12" xfId="824"/>
    <cellStyle name="Normal 4 2 2 12 10" xfId="55370"/>
    <cellStyle name="Normal 4 2 2 12 2" xfId="3192"/>
    <cellStyle name="Normal 4 2 2 12 2 2" xfId="10307"/>
    <cellStyle name="Normal 4 2 2 12 2 2 2" xfId="22517"/>
    <cellStyle name="Normal 4 2 2 12 2 3" xfId="22516"/>
    <cellStyle name="Normal 4 2 2 12 2 4" xfId="36392"/>
    <cellStyle name="Normal 4 2 2 12 2 5" xfId="43507"/>
    <cellStyle name="Normal 4 2 2 12 2 6" xfId="50622"/>
    <cellStyle name="Normal 4 2 2 12 2 7" xfId="57737"/>
    <cellStyle name="Normal 4 2 2 12 3" xfId="5563"/>
    <cellStyle name="Normal 4 2 2 12 3 2" xfId="12678"/>
    <cellStyle name="Normal 4 2 2 12 3 2 2" xfId="22519"/>
    <cellStyle name="Normal 4 2 2 12 3 3" xfId="22518"/>
    <cellStyle name="Normal 4 2 2 12 3 4" xfId="38763"/>
    <cellStyle name="Normal 4 2 2 12 3 5" xfId="45878"/>
    <cellStyle name="Normal 4 2 2 12 3 6" xfId="52993"/>
    <cellStyle name="Normal 4 2 2 12 3 7" xfId="60108"/>
    <cellStyle name="Normal 4 2 2 12 4" xfId="7940"/>
    <cellStyle name="Normal 4 2 2 12 4 2" xfId="22520"/>
    <cellStyle name="Normal 4 2 2 12 5" xfId="15055"/>
    <cellStyle name="Normal 4 2 2 12 5 2" xfId="22521"/>
    <cellStyle name="Normal 4 2 2 12 6" xfId="22515"/>
    <cellStyle name="Normal 4 2 2 12 7" xfId="34024"/>
    <cellStyle name="Normal 4 2 2 12 8" xfId="41140"/>
    <cellStyle name="Normal 4 2 2 12 9" xfId="48255"/>
    <cellStyle name="Normal 4 2 2 13" xfId="1614"/>
    <cellStyle name="Normal 4 2 2 13 10" xfId="56159"/>
    <cellStyle name="Normal 4 2 2 13 2" xfId="3981"/>
    <cellStyle name="Normal 4 2 2 13 2 2" xfId="11096"/>
    <cellStyle name="Normal 4 2 2 13 2 2 2" xfId="22524"/>
    <cellStyle name="Normal 4 2 2 13 2 3" xfId="22523"/>
    <cellStyle name="Normal 4 2 2 13 2 4" xfId="37181"/>
    <cellStyle name="Normal 4 2 2 13 2 5" xfId="44296"/>
    <cellStyle name="Normal 4 2 2 13 2 6" xfId="51411"/>
    <cellStyle name="Normal 4 2 2 13 2 7" xfId="58526"/>
    <cellStyle name="Normal 4 2 2 13 3" xfId="6352"/>
    <cellStyle name="Normal 4 2 2 13 3 2" xfId="13467"/>
    <cellStyle name="Normal 4 2 2 13 3 2 2" xfId="22526"/>
    <cellStyle name="Normal 4 2 2 13 3 3" xfId="22525"/>
    <cellStyle name="Normal 4 2 2 13 3 4" xfId="39552"/>
    <cellStyle name="Normal 4 2 2 13 3 5" xfId="46667"/>
    <cellStyle name="Normal 4 2 2 13 3 6" xfId="53782"/>
    <cellStyle name="Normal 4 2 2 13 3 7" xfId="60897"/>
    <cellStyle name="Normal 4 2 2 13 4" xfId="8729"/>
    <cellStyle name="Normal 4 2 2 13 4 2" xfId="22527"/>
    <cellStyle name="Normal 4 2 2 13 5" xfId="15844"/>
    <cellStyle name="Normal 4 2 2 13 5 2" xfId="22528"/>
    <cellStyle name="Normal 4 2 2 13 6" xfId="22522"/>
    <cellStyle name="Normal 4 2 2 13 7" xfId="34813"/>
    <cellStyle name="Normal 4 2 2 13 8" xfId="41929"/>
    <cellStyle name="Normal 4 2 2 13 9" xfId="49044"/>
    <cellStyle name="Normal 4 2 2 14" xfId="2393"/>
    <cellStyle name="Normal 4 2 2 14 2" xfId="9508"/>
    <cellStyle name="Normal 4 2 2 14 2 2" xfId="22530"/>
    <cellStyle name="Normal 4 2 2 14 3" xfId="22529"/>
    <cellStyle name="Normal 4 2 2 14 4" xfId="35593"/>
    <cellStyle name="Normal 4 2 2 14 5" xfId="42708"/>
    <cellStyle name="Normal 4 2 2 14 6" xfId="49823"/>
    <cellStyle name="Normal 4 2 2 14 7" xfId="56938"/>
    <cellStyle name="Normal 4 2 2 15" xfId="4764"/>
    <cellStyle name="Normal 4 2 2 15 2" xfId="11879"/>
    <cellStyle name="Normal 4 2 2 15 2 2" xfId="22532"/>
    <cellStyle name="Normal 4 2 2 15 3" xfId="22531"/>
    <cellStyle name="Normal 4 2 2 15 4" xfId="37964"/>
    <cellStyle name="Normal 4 2 2 15 5" xfId="45079"/>
    <cellStyle name="Normal 4 2 2 15 6" xfId="52194"/>
    <cellStyle name="Normal 4 2 2 15 7" xfId="59309"/>
    <cellStyle name="Normal 4 2 2 16" xfId="7141"/>
    <cellStyle name="Normal 4 2 2 16 2" xfId="22533"/>
    <cellStyle name="Normal 4 2 2 17" xfId="14256"/>
    <cellStyle name="Normal 4 2 2 17 2" xfId="22534"/>
    <cellStyle name="Normal 4 2 2 18" xfId="22493"/>
    <cellStyle name="Normal 4 2 2 19" xfId="33225"/>
    <cellStyle name="Normal 4 2 2 2" xfId="21"/>
    <cellStyle name="Normal 4 2 2 2 10" xfId="1624"/>
    <cellStyle name="Normal 4 2 2 2 10 10" xfId="56169"/>
    <cellStyle name="Normal 4 2 2 2 10 2" xfId="3991"/>
    <cellStyle name="Normal 4 2 2 2 10 2 2" xfId="11106"/>
    <cellStyle name="Normal 4 2 2 2 10 2 2 2" xfId="22538"/>
    <cellStyle name="Normal 4 2 2 2 10 2 3" xfId="22537"/>
    <cellStyle name="Normal 4 2 2 2 10 2 4" xfId="37191"/>
    <cellStyle name="Normal 4 2 2 2 10 2 5" xfId="44306"/>
    <cellStyle name="Normal 4 2 2 2 10 2 6" xfId="51421"/>
    <cellStyle name="Normal 4 2 2 2 10 2 7" xfId="58536"/>
    <cellStyle name="Normal 4 2 2 2 10 3" xfId="6362"/>
    <cellStyle name="Normal 4 2 2 2 10 3 2" xfId="13477"/>
    <cellStyle name="Normal 4 2 2 2 10 3 2 2" xfId="22540"/>
    <cellStyle name="Normal 4 2 2 2 10 3 3" xfId="22539"/>
    <cellStyle name="Normal 4 2 2 2 10 3 4" xfId="39562"/>
    <cellStyle name="Normal 4 2 2 2 10 3 5" xfId="46677"/>
    <cellStyle name="Normal 4 2 2 2 10 3 6" xfId="53792"/>
    <cellStyle name="Normal 4 2 2 2 10 3 7" xfId="60907"/>
    <cellStyle name="Normal 4 2 2 2 10 4" xfId="8739"/>
    <cellStyle name="Normal 4 2 2 2 10 4 2" xfId="22541"/>
    <cellStyle name="Normal 4 2 2 2 10 5" xfId="15854"/>
    <cellStyle name="Normal 4 2 2 2 10 5 2" xfId="22542"/>
    <cellStyle name="Normal 4 2 2 2 10 6" xfId="22536"/>
    <cellStyle name="Normal 4 2 2 2 10 7" xfId="34823"/>
    <cellStyle name="Normal 4 2 2 2 10 8" xfId="41939"/>
    <cellStyle name="Normal 4 2 2 2 10 9" xfId="49054"/>
    <cellStyle name="Normal 4 2 2 2 11" xfId="2403"/>
    <cellStyle name="Normal 4 2 2 2 11 2" xfId="9518"/>
    <cellStyle name="Normal 4 2 2 2 11 2 2" xfId="22544"/>
    <cellStyle name="Normal 4 2 2 2 11 3" xfId="22543"/>
    <cellStyle name="Normal 4 2 2 2 11 4" xfId="35603"/>
    <cellStyle name="Normal 4 2 2 2 11 5" xfId="42718"/>
    <cellStyle name="Normal 4 2 2 2 11 6" xfId="49833"/>
    <cellStyle name="Normal 4 2 2 2 11 7" xfId="56948"/>
    <cellStyle name="Normal 4 2 2 2 12" xfId="4774"/>
    <cellStyle name="Normal 4 2 2 2 12 2" xfId="11889"/>
    <cellStyle name="Normal 4 2 2 2 12 2 2" xfId="22546"/>
    <cellStyle name="Normal 4 2 2 2 12 3" xfId="22545"/>
    <cellStyle name="Normal 4 2 2 2 12 4" xfId="37974"/>
    <cellStyle name="Normal 4 2 2 2 12 5" xfId="45089"/>
    <cellStyle name="Normal 4 2 2 2 12 6" xfId="52204"/>
    <cellStyle name="Normal 4 2 2 2 12 7" xfId="59319"/>
    <cellStyle name="Normal 4 2 2 2 13" xfId="7151"/>
    <cellStyle name="Normal 4 2 2 2 13 2" xfId="22547"/>
    <cellStyle name="Normal 4 2 2 2 14" xfId="14266"/>
    <cellStyle name="Normal 4 2 2 2 14 2" xfId="22548"/>
    <cellStyle name="Normal 4 2 2 2 15" xfId="22535"/>
    <cellStyle name="Normal 4 2 2 2 16" xfId="33235"/>
    <cellStyle name="Normal 4 2 2 2 17" xfId="40351"/>
    <cellStyle name="Normal 4 2 2 2 18" xfId="47466"/>
    <cellStyle name="Normal 4 2 2 2 19" xfId="54581"/>
    <cellStyle name="Normal 4 2 2 2 2" xfId="43"/>
    <cellStyle name="Normal 4 2 2 2 2 10" xfId="4795"/>
    <cellStyle name="Normal 4 2 2 2 2 10 2" xfId="11910"/>
    <cellStyle name="Normal 4 2 2 2 2 10 2 2" xfId="22551"/>
    <cellStyle name="Normal 4 2 2 2 2 10 3" xfId="22550"/>
    <cellStyle name="Normal 4 2 2 2 2 10 4" xfId="37995"/>
    <cellStyle name="Normal 4 2 2 2 2 10 5" xfId="45110"/>
    <cellStyle name="Normal 4 2 2 2 2 10 6" xfId="52225"/>
    <cellStyle name="Normal 4 2 2 2 2 10 7" xfId="59340"/>
    <cellStyle name="Normal 4 2 2 2 2 11" xfId="7172"/>
    <cellStyle name="Normal 4 2 2 2 2 11 2" xfId="22552"/>
    <cellStyle name="Normal 4 2 2 2 2 12" xfId="14287"/>
    <cellStyle name="Normal 4 2 2 2 2 12 2" xfId="22553"/>
    <cellStyle name="Normal 4 2 2 2 2 13" xfId="22549"/>
    <cellStyle name="Normal 4 2 2 2 2 14" xfId="33256"/>
    <cellStyle name="Normal 4 2 2 2 2 15" xfId="40372"/>
    <cellStyle name="Normal 4 2 2 2 2 16" xfId="47487"/>
    <cellStyle name="Normal 4 2 2 2 2 17" xfId="54602"/>
    <cellStyle name="Normal 4 2 2 2 2 2" xfId="77"/>
    <cellStyle name="Normal 4 2 2 2 2 2 10" xfId="14317"/>
    <cellStyle name="Normal 4 2 2 2 2 2 10 2" xfId="22555"/>
    <cellStyle name="Normal 4 2 2 2 2 2 11" xfId="22554"/>
    <cellStyle name="Normal 4 2 2 2 2 2 12" xfId="33286"/>
    <cellStyle name="Normal 4 2 2 2 2 2 13" xfId="40402"/>
    <cellStyle name="Normal 4 2 2 2 2 2 14" xfId="47517"/>
    <cellStyle name="Normal 4 2 2 2 2 2 15" xfId="54632"/>
    <cellStyle name="Normal 4 2 2 2 2 2 2" xfId="279"/>
    <cellStyle name="Normal 4 2 2 2 2 2 2 10" xfId="40597"/>
    <cellStyle name="Normal 4 2 2 2 2 2 2 11" xfId="47712"/>
    <cellStyle name="Normal 4 2 2 2 2 2 2 12" xfId="54827"/>
    <cellStyle name="Normal 4 2 2 2 2 2 2 2" xfId="1080"/>
    <cellStyle name="Normal 4 2 2 2 2 2 2 2 10" xfId="55626"/>
    <cellStyle name="Normal 4 2 2 2 2 2 2 2 2" xfId="3448"/>
    <cellStyle name="Normal 4 2 2 2 2 2 2 2 2 2" xfId="10563"/>
    <cellStyle name="Normal 4 2 2 2 2 2 2 2 2 2 2" xfId="22559"/>
    <cellStyle name="Normal 4 2 2 2 2 2 2 2 2 3" xfId="22558"/>
    <cellStyle name="Normal 4 2 2 2 2 2 2 2 2 4" xfId="36648"/>
    <cellStyle name="Normal 4 2 2 2 2 2 2 2 2 5" xfId="43763"/>
    <cellStyle name="Normal 4 2 2 2 2 2 2 2 2 6" xfId="50878"/>
    <cellStyle name="Normal 4 2 2 2 2 2 2 2 2 7" xfId="57993"/>
    <cellStyle name="Normal 4 2 2 2 2 2 2 2 3" xfId="5819"/>
    <cellStyle name="Normal 4 2 2 2 2 2 2 2 3 2" xfId="12934"/>
    <cellStyle name="Normal 4 2 2 2 2 2 2 2 3 2 2" xfId="22561"/>
    <cellStyle name="Normal 4 2 2 2 2 2 2 2 3 3" xfId="22560"/>
    <cellStyle name="Normal 4 2 2 2 2 2 2 2 3 4" xfId="39019"/>
    <cellStyle name="Normal 4 2 2 2 2 2 2 2 3 5" xfId="46134"/>
    <cellStyle name="Normal 4 2 2 2 2 2 2 2 3 6" xfId="53249"/>
    <cellStyle name="Normal 4 2 2 2 2 2 2 2 3 7" xfId="60364"/>
    <cellStyle name="Normal 4 2 2 2 2 2 2 2 4" xfId="8196"/>
    <cellStyle name="Normal 4 2 2 2 2 2 2 2 4 2" xfId="22562"/>
    <cellStyle name="Normal 4 2 2 2 2 2 2 2 5" xfId="15311"/>
    <cellStyle name="Normal 4 2 2 2 2 2 2 2 5 2" xfId="22563"/>
    <cellStyle name="Normal 4 2 2 2 2 2 2 2 6" xfId="22557"/>
    <cellStyle name="Normal 4 2 2 2 2 2 2 2 7" xfId="34280"/>
    <cellStyle name="Normal 4 2 2 2 2 2 2 2 8" xfId="41396"/>
    <cellStyle name="Normal 4 2 2 2 2 2 2 2 9" xfId="48511"/>
    <cellStyle name="Normal 4 2 2 2 2 2 2 3" xfId="1870"/>
    <cellStyle name="Normal 4 2 2 2 2 2 2 3 10" xfId="56415"/>
    <cellStyle name="Normal 4 2 2 2 2 2 2 3 2" xfId="4237"/>
    <cellStyle name="Normal 4 2 2 2 2 2 2 3 2 2" xfId="11352"/>
    <cellStyle name="Normal 4 2 2 2 2 2 2 3 2 2 2" xfId="22566"/>
    <cellStyle name="Normal 4 2 2 2 2 2 2 3 2 3" xfId="22565"/>
    <cellStyle name="Normal 4 2 2 2 2 2 2 3 2 4" xfId="37437"/>
    <cellStyle name="Normal 4 2 2 2 2 2 2 3 2 5" xfId="44552"/>
    <cellStyle name="Normal 4 2 2 2 2 2 2 3 2 6" xfId="51667"/>
    <cellStyle name="Normal 4 2 2 2 2 2 2 3 2 7" xfId="58782"/>
    <cellStyle name="Normal 4 2 2 2 2 2 2 3 3" xfId="6608"/>
    <cellStyle name="Normal 4 2 2 2 2 2 2 3 3 2" xfId="13723"/>
    <cellStyle name="Normal 4 2 2 2 2 2 2 3 3 2 2" xfId="22568"/>
    <cellStyle name="Normal 4 2 2 2 2 2 2 3 3 3" xfId="22567"/>
    <cellStyle name="Normal 4 2 2 2 2 2 2 3 3 4" xfId="39808"/>
    <cellStyle name="Normal 4 2 2 2 2 2 2 3 3 5" xfId="46923"/>
    <cellStyle name="Normal 4 2 2 2 2 2 2 3 3 6" xfId="54038"/>
    <cellStyle name="Normal 4 2 2 2 2 2 2 3 3 7" xfId="61153"/>
    <cellStyle name="Normal 4 2 2 2 2 2 2 3 4" xfId="8985"/>
    <cellStyle name="Normal 4 2 2 2 2 2 2 3 4 2" xfId="22569"/>
    <cellStyle name="Normal 4 2 2 2 2 2 2 3 5" xfId="16100"/>
    <cellStyle name="Normal 4 2 2 2 2 2 2 3 5 2" xfId="22570"/>
    <cellStyle name="Normal 4 2 2 2 2 2 2 3 6" xfId="22564"/>
    <cellStyle name="Normal 4 2 2 2 2 2 2 3 7" xfId="35069"/>
    <cellStyle name="Normal 4 2 2 2 2 2 2 3 8" xfId="42185"/>
    <cellStyle name="Normal 4 2 2 2 2 2 2 3 9" xfId="49300"/>
    <cellStyle name="Normal 4 2 2 2 2 2 2 4" xfId="2649"/>
    <cellStyle name="Normal 4 2 2 2 2 2 2 4 2" xfId="9764"/>
    <cellStyle name="Normal 4 2 2 2 2 2 2 4 2 2" xfId="22572"/>
    <cellStyle name="Normal 4 2 2 2 2 2 2 4 3" xfId="22571"/>
    <cellStyle name="Normal 4 2 2 2 2 2 2 4 4" xfId="35849"/>
    <cellStyle name="Normal 4 2 2 2 2 2 2 4 5" xfId="42964"/>
    <cellStyle name="Normal 4 2 2 2 2 2 2 4 6" xfId="50079"/>
    <cellStyle name="Normal 4 2 2 2 2 2 2 4 7" xfId="57194"/>
    <cellStyle name="Normal 4 2 2 2 2 2 2 5" xfId="5020"/>
    <cellStyle name="Normal 4 2 2 2 2 2 2 5 2" xfId="12135"/>
    <cellStyle name="Normal 4 2 2 2 2 2 2 5 2 2" xfId="22574"/>
    <cellStyle name="Normal 4 2 2 2 2 2 2 5 3" xfId="22573"/>
    <cellStyle name="Normal 4 2 2 2 2 2 2 5 4" xfId="38220"/>
    <cellStyle name="Normal 4 2 2 2 2 2 2 5 5" xfId="45335"/>
    <cellStyle name="Normal 4 2 2 2 2 2 2 5 6" xfId="52450"/>
    <cellStyle name="Normal 4 2 2 2 2 2 2 5 7" xfId="59565"/>
    <cellStyle name="Normal 4 2 2 2 2 2 2 6" xfId="7397"/>
    <cellStyle name="Normal 4 2 2 2 2 2 2 6 2" xfId="22575"/>
    <cellStyle name="Normal 4 2 2 2 2 2 2 7" xfId="14512"/>
    <cellStyle name="Normal 4 2 2 2 2 2 2 7 2" xfId="22576"/>
    <cellStyle name="Normal 4 2 2 2 2 2 2 8" xfId="22556"/>
    <cellStyle name="Normal 4 2 2 2 2 2 2 9" xfId="33481"/>
    <cellStyle name="Normal 4 2 2 2 2 2 3" xfId="474"/>
    <cellStyle name="Normal 4 2 2 2 2 2 3 10" xfId="40792"/>
    <cellStyle name="Normal 4 2 2 2 2 2 3 11" xfId="47907"/>
    <cellStyle name="Normal 4 2 2 2 2 2 3 12" xfId="55022"/>
    <cellStyle name="Normal 4 2 2 2 2 2 3 2" xfId="1275"/>
    <cellStyle name="Normal 4 2 2 2 2 2 3 2 10" xfId="55821"/>
    <cellStyle name="Normal 4 2 2 2 2 2 3 2 2" xfId="3643"/>
    <cellStyle name="Normal 4 2 2 2 2 2 3 2 2 2" xfId="10758"/>
    <cellStyle name="Normal 4 2 2 2 2 2 3 2 2 2 2" xfId="22580"/>
    <cellStyle name="Normal 4 2 2 2 2 2 3 2 2 3" xfId="22579"/>
    <cellStyle name="Normal 4 2 2 2 2 2 3 2 2 4" xfId="36843"/>
    <cellStyle name="Normal 4 2 2 2 2 2 3 2 2 5" xfId="43958"/>
    <cellStyle name="Normal 4 2 2 2 2 2 3 2 2 6" xfId="51073"/>
    <cellStyle name="Normal 4 2 2 2 2 2 3 2 2 7" xfId="58188"/>
    <cellStyle name="Normal 4 2 2 2 2 2 3 2 3" xfId="6014"/>
    <cellStyle name="Normal 4 2 2 2 2 2 3 2 3 2" xfId="13129"/>
    <cellStyle name="Normal 4 2 2 2 2 2 3 2 3 2 2" xfId="22582"/>
    <cellStyle name="Normal 4 2 2 2 2 2 3 2 3 3" xfId="22581"/>
    <cellStyle name="Normal 4 2 2 2 2 2 3 2 3 4" xfId="39214"/>
    <cellStyle name="Normal 4 2 2 2 2 2 3 2 3 5" xfId="46329"/>
    <cellStyle name="Normal 4 2 2 2 2 2 3 2 3 6" xfId="53444"/>
    <cellStyle name="Normal 4 2 2 2 2 2 3 2 3 7" xfId="60559"/>
    <cellStyle name="Normal 4 2 2 2 2 2 3 2 4" xfId="8391"/>
    <cellStyle name="Normal 4 2 2 2 2 2 3 2 4 2" xfId="22583"/>
    <cellStyle name="Normal 4 2 2 2 2 2 3 2 5" xfId="15506"/>
    <cellStyle name="Normal 4 2 2 2 2 2 3 2 5 2" xfId="22584"/>
    <cellStyle name="Normal 4 2 2 2 2 2 3 2 6" xfId="22578"/>
    <cellStyle name="Normal 4 2 2 2 2 2 3 2 7" xfId="34475"/>
    <cellStyle name="Normal 4 2 2 2 2 2 3 2 8" xfId="41591"/>
    <cellStyle name="Normal 4 2 2 2 2 2 3 2 9" xfId="48706"/>
    <cellStyle name="Normal 4 2 2 2 2 2 3 3" xfId="2065"/>
    <cellStyle name="Normal 4 2 2 2 2 2 3 3 10" xfId="56610"/>
    <cellStyle name="Normal 4 2 2 2 2 2 3 3 2" xfId="4432"/>
    <cellStyle name="Normal 4 2 2 2 2 2 3 3 2 2" xfId="11547"/>
    <cellStyle name="Normal 4 2 2 2 2 2 3 3 2 2 2" xfId="22587"/>
    <cellStyle name="Normal 4 2 2 2 2 2 3 3 2 3" xfId="22586"/>
    <cellStyle name="Normal 4 2 2 2 2 2 3 3 2 4" xfId="37632"/>
    <cellStyle name="Normal 4 2 2 2 2 2 3 3 2 5" xfId="44747"/>
    <cellStyle name="Normal 4 2 2 2 2 2 3 3 2 6" xfId="51862"/>
    <cellStyle name="Normal 4 2 2 2 2 2 3 3 2 7" xfId="58977"/>
    <cellStyle name="Normal 4 2 2 2 2 2 3 3 3" xfId="6803"/>
    <cellStyle name="Normal 4 2 2 2 2 2 3 3 3 2" xfId="13918"/>
    <cellStyle name="Normal 4 2 2 2 2 2 3 3 3 2 2" xfId="22589"/>
    <cellStyle name="Normal 4 2 2 2 2 2 3 3 3 3" xfId="22588"/>
    <cellStyle name="Normal 4 2 2 2 2 2 3 3 3 4" xfId="40003"/>
    <cellStyle name="Normal 4 2 2 2 2 2 3 3 3 5" xfId="47118"/>
    <cellStyle name="Normal 4 2 2 2 2 2 3 3 3 6" xfId="54233"/>
    <cellStyle name="Normal 4 2 2 2 2 2 3 3 3 7" xfId="61348"/>
    <cellStyle name="Normal 4 2 2 2 2 2 3 3 4" xfId="9180"/>
    <cellStyle name="Normal 4 2 2 2 2 2 3 3 4 2" xfId="22590"/>
    <cellStyle name="Normal 4 2 2 2 2 2 3 3 5" xfId="16295"/>
    <cellStyle name="Normal 4 2 2 2 2 2 3 3 5 2" xfId="22591"/>
    <cellStyle name="Normal 4 2 2 2 2 2 3 3 6" xfId="22585"/>
    <cellStyle name="Normal 4 2 2 2 2 2 3 3 7" xfId="35264"/>
    <cellStyle name="Normal 4 2 2 2 2 2 3 3 8" xfId="42380"/>
    <cellStyle name="Normal 4 2 2 2 2 2 3 3 9" xfId="49495"/>
    <cellStyle name="Normal 4 2 2 2 2 2 3 4" xfId="2844"/>
    <cellStyle name="Normal 4 2 2 2 2 2 3 4 2" xfId="9959"/>
    <cellStyle name="Normal 4 2 2 2 2 2 3 4 2 2" xfId="22593"/>
    <cellStyle name="Normal 4 2 2 2 2 2 3 4 3" xfId="22592"/>
    <cellStyle name="Normal 4 2 2 2 2 2 3 4 4" xfId="36044"/>
    <cellStyle name="Normal 4 2 2 2 2 2 3 4 5" xfId="43159"/>
    <cellStyle name="Normal 4 2 2 2 2 2 3 4 6" xfId="50274"/>
    <cellStyle name="Normal 4 2 2 2 2 2 3 4 7" xfId="57389"/>
    <cellStyle name="Normal 4 2 2 2 2 2 3 5" xfId="5215"/>
    <cellStyle name="Normal 4 2 2 2 2 2 3 5 2" xfId="12330"/>
    <cellStyle name="Normal 4 2 2 2 2 2 3 5 2 2" xfId="22595"/>
    <cellStyle name="Normal 4 2 2 2 2 2 3 5 3" xfId="22594"/>
    <cellStyle name="Normal 4 2 2 2 2 2 3 5 4" xfId="38415"/>
    <cellStyle name="Normal 4 2 2 2 2 2 3 5 5" xfId="45530"/>
    <cellStyle name="Normal 4 2 2 2 2 2 3 5 6" xfId="52645"/>
    <cellStyle name="Normal 4 2 2 2 2 2 3 5 7" xfId="59760"/>
    <cellStyle name="Normal 4 2 2 2 2 2 3 6" xfId="7592"/>
    <cellStyle name="Normal 4 2 2 2 2 2 3 6 2" xfId="22596"/>
    <cellStyle name="Normal 4 2 2 2 2 2 3 7" xfId="14707"/>
    <cellStyle name="Normal 4 2 2 2 2 2 3 7 2" xfId="22597"/>
    <cellStyle name="Normal 4 2 2 2 2 2 3 8" xfId="22577"/>
    <cellStyle name="Normal 4 2 2 2 2 2 3 9" xfId="33676"/>
    <cellStyle name="Normal 4 2 2 2 2 2 4" xfId="671"/>
    <cellStyle name="Normal 4 2 2 2 2 2 4 10" xfId="40989"/>
    <cellStyle name="Normal 4 2 2 2 2 2 4 11" xfId="48104"/>
    <cellStyle name="Normal 4 2 2 2 2 2 4 12" xfId="55219"/>
    <cellStyle name="Normal 4 2 2 2 2 2 4 2" xfId="1472"/>
    <cellStyle name="Normal 4 2 2 2 2 2 4 2 10" xfId="56018"/>
    <cellStyle name="Normal 4 2 2 2 2 2 4 2 2" xfId="3840"/>
    <cellStyle name="Normal 4 2 2 2 2 2 4 2 2 2" xfId="10955"/>
    <cellStyle name="Normal 4 2 2 2 2 2 4 2 2 2 2" xfId="22601"/>
    <cellStyle name="Normal 4 2 2 2 2 2 4 2 2 3" xfId="22600"/>
    <cellStyle name="Normal 4 2 2 2 2 2 4 2 2 4" xfId="37040"/>
    <cellStyle name="Normal 4 2 2 2 2 2 4 2 2 5" xfId="44155"/>
    <cellStyle name="Normal 4 2 2 2 2 2 4 2 2 6" xfId="51270"/>
    <cellStyle name="Normal 4 2 2 2 2 2 4 2 2 7" xfId="58385"/>
    <cellStyle name="Normal 4 2 2 2 2 2 4 2 3" xfId="6211"/>
    <cellStyle name="Normal 4 2 2 2 2 2 4 2 3 2" xfId="13326"/>
    <cellStyle name="Normal 4 2 2 2 2 2 4 2 3 2 2" xfId="22603"/>
    <cellStyle name="Normal 4 2 2 2 2 2 4 2 3 3" xfId="22602"/>
    <cellStyle name="Normal 4 2 2 2 2 2 4 2 3 4" xfId="39411"/>
    <cellStyle name="Normal 4 2 2 2 2 2 4 2 3 5" xfId="46526"/>
    <cellStyle name="Normal 4 2 2 2 2 2 4 2 3 6" xfId="53641"/>
    <cellStyle name="Normal 4 2 2 2 2 2 4 2 3 7" xfId="60756"/>
    <cellStyle name="Normal 4 2 2 2 2 2 4 2 4" xfId="8588"/>
    <cellStyle name="Normal 4 2 2 2 2 2 4 2 4 2" xfId="22604"/>
    <cellStyle name="Normal 4 2 2 2 2 2 4 2 5" xfId="15703"/>
    <cellStyle name="Normal 4 2 2 2 2 2 4 2 5 2" xfId="22605"/>
    <cellStyle name="Normal 4 2 2 2 2 2 4 2 6" xfId="22599"/>
    <cellStyle name="Normal 4 2 2 2 2 2 4 2 7" xfId="34672"/>
    <cellStyle name="Normal 4 2 2 2 2 2 4 2 8" xfId="41788"/>
    <cellStyle name="Normal 4 2 2 2 2 2 4 2 9" xfId="48903"/>
    <cellStyle name="Normal 4 2 2 2 2 2 4 3" xfId="2262"/>
    <cellStyle name="Normal 4 2 2 2 2 2 4 3 10" xfId="56807"/>
    <cellStyle name="Normal 4 2 2 2 2 2 4 3 2" xfId="4629"/>
    <cellStyle name="Normal 4 2 2 2 2 2 4 3 2 2" xfId="11744"/>
    <cellStyle name="Normal 4 2 2 2 2 2 4 3 2 2 2" xfId="22608"/>
    <cellStyle name="Normal 4 2 2 2 2 2 4 3 2 3" xfId="22607"/>
    <cellStyle name="Normal 4 2 2 2 2 2 4 3 2 4" xfId="37829"/>
    <cellStyle name="Normal 4 2 2 2 2 2 4 3 2 5" xfId="44944"/>
    <cellStyle name="Normal 4 2 2 2 2 2 4 3 2 6" xfId="52059"/>
    <cellStyle name="Normal 4 2 2 2 2 2 4 3 2 7" xfId="59174"/>
    <cellStyle name="Normal 4 2 2 2 2 2 4 3 3" xfId="7000"/>
    <cellStyle name="Normal 4 2 2 2 2 2 4 3 3 2" xfId="14115"/>
    <cellStyle name="Normal 4 2 2 2 2 2 4 3 3 2 2" xfId="22610"/>
    <cellStyle name="Normal 4 2 2 2 2 2 4 3 3 3" xfId="22609"/>
    <cellStyle name="Normal 4 2 2 2 2 2 4 3 3 4" xfId="40200"/>
    <cellStyle name="Normal 4 2 2 2 2 2 4 3 3 5" xfId="47315"/>
    <cellStyle name="Normal 4 2 2 2 2 2 4 3 3 6" xfId="54430"/>
    <cellStyle name="Normal 4 2 2 2 2 2 4 3 3 7" xfId="61545"/>
    <cellStyle name="Normal 4 2 2 2 2 2 4 3 4" xfId="9377"/>
    <cellStyle name="Normal 4 2 2 2 2 2 4 3 4 2" xfId="22611"/>
    <cellStyle name="Normal 4 2 2 2 2 2 4 3 5" xfId="16492"/>
    <cellStyle name="Normal 4 2 2 2 2 2 4 3 5 2" xfId="22612"/>
    <cellStyle name="Normal 4 2 2 2 2 2 4 3 6" xfId="22606"/>
    <cellStyle name="Normal 4 2 2 2 2 2 4 3 7" xfId="35461"/>
    <cellStyle name="Normal 4 2 2 2 2 2 4 3 8" xfId="42577"/>
    <cellStyle name="Normal 4 2 2 2 2 2 4 3 9" xfId="49692"/>
    <cellStyle name="Normal 4 2 2 2 2 2 4 4" xfId="3041"/>
    <cellStyle name="Normal 4 2 2 2 2 2 4 4 2" xfId="10156"/>
    <cellStyle name="Normal 4 2 2 2 2 2 4 4 2 2" xfId="22614"/>
    <cellStyle name="Normal 4 2 2 2 2 2 4 4 3" xfId="22613"/>
    <cellStyle name="Normal 4 2 2 2 2 2 4 4 4" xfId="36241"/>
    <cellStyle name="Normal 4 2 2 2 2 2 4 4 5" xfId="43356"/>
    <cellStyle name="Normal 4 2 2 2 2 2 4 4 6" xfId="50471"/>
    <cellStyle name="Normal 4 2 2 2 2 2 4 4 7" xfId="57586"/>
    <cellStyle name="Normal 4 2 2 2 2 2 4 5" xfId="5412"/>
    <cellStyle name="Normal 4 2 2 2 2 2 4 5 2" xfId="12527"/>
    <cellStyle name="Normal 4 2 2 2 2 2 4 5 2 2" xfId="22616"/>
    <cellStyle name="Normal 4 2 2 2 2 2 4 5 3" xfId="22615"/>
    <cellStyle name="Normal 4 2 2 2 2 2 4 5 4" xfId="38612"/>
    <cellStyle name="Normal 4 2 2 2 2 2 4 5 5" xfId="45727"/>
    <cellStyle name="Normal 4 2 2 2 2 2 4 5 6" xfId="52842"/>
    <cellStyle name="Normal 4 2 2 2 2 2 4 5 7" xfId="59957"/>
    <cellStyle name="Normal 4 2 2 2 2 2 4 6" xfId="7789"/>
    <cellStyle name="Normal 4 2 2 2 2 2 4 6 2" xfId="22617"/>
    <cellStyle name="Normal 4 2 2 2 2 2 4 7" xfId="14904"/>
    <cellStyle name="Normal 4 2 2 2 2 2 4 7 2" xfId="22618"/>
    <cellStyle name="Normal 4 2 2 2 2 2 4 8" xfId="22598"/>
    <cellStyle name="Normal 4 2 2 2 2 2 4 9" xfId="33873"/>
    <cellStyle name="Normal 4 2 2 2 2 2 5" xfId="885"/>
    <cellStyle name="Normal 4 2 2 2 2 2 5 10" xfId="55431"/>
    <cellStyle name="Normal 4 2 2 2 2 2 5 2" xfId="3253"/>
    <cellStyle name="Normal 4 2 2 2 2 2 5 2 2" xfId="10368"/>
    <cellStyle name="Normal 4 2 2 2 2 2 5 2 2 2" xfId="22621"/>
    <cellStyle name="Normal 4 2 2 2 2 2 5 2 3" xfId="22620"/>
    <cellStyle name="Normal 4 2 2 2 2 2 5 2 4" xfId="36453"/>
    <cellStyle name="Normal 4 2 2 2 2 2 5 2 5" xfId="43568"/>
    <cellStyle name="Normal 4 2 2 2 2 2 5 2 6" xfId="50683"/>
    <cellStyle name="Normal 4 2 2 2 2 2 5 2 7" xfId="57798"/>
    <cellStyle name="Normal 4 2 2 2 2 2 5 3" xfId="5624"/>
    <cellStyle name="Normal 4 2 2 2 2 2 5 3 2" xfId="12739"/>
    <cellStyle name="Normal 4 2 2 2 2 2 5 3 2 2" xfId="22623"/>
    <cellStyle name="Normal 4 2 2 2 2 2 5 3 3" xfId="22622"/>
    <cellStyle name="Normal 4 2 2 2 2 2 5 3 4" xfId="38824"/>
    <cellStyle name="Normal 4 2 2 2 2 2 5 3 5" xfId="45939"/>
    <cellStyle name="Normal 4 2 2 2 2 2 5 3 6" xfId="53054"/>
    <cellStyle name="Normal 4 2 2 2 2 2 5 3 7" xfId="60169"/>
    <cellStyle name="Normal 4 2 2 2 2 2 5 4" xfId="8001"/>
    <cellStyle name="Normal 4 2 2 2 2 2 5 4 2" xfId="22624"/>
    <cellStyle name="Normal 4 2 2 2 2 2 5 5" xfId="15116"/>
    <cellStyle name="Normal 4 2 2 2 2 2 5 5 2" xfId="22625"/>
    <cellStyle name="Normal 4 2 2 2 2 2 5 6" xfId="22619"/>
    <cellStyle name="Normal 4 2 2 2 2 2 5 7" xfId="34085"/>
    <cellStyle name="Normal 4 2 2 2 2 2 5 8" xfId="41201"/>
    <cellStyle name="Normal 4 2 2 2 2 2 5 9" xfId="48316"/>
    <cellStyle name="Normal 4 2 2 2 2 2 6" xfId="1675"/>
    <cellStyle name="Normal 4 2 2 2 2 2 6 10" xfId="56220"/>
    <cellStyle name="Normal 4 2 2 2 2 2 6 2" xfId="4042"/>
    <cellStyle name="Normal 4 2 2 2 2 2 6 2 2" xfId="11157"/>
    <cellStyle name="Normal 4 2 2 2 2 2 6 2 2 2" xfId="22628"/>
    <cellStyle name="Normal 4 2 2 2 2 2 6 2 3" xfId="22627"/>
    <cellStyle name="Normal 4 2 2 2 2 2 6 2 4" xfId="37242"/>
    <cellStyle name="Normal 4 2 2 2 2 2 6 2 5" xfId="44357"/>
    <cellStyle name="Normal 4 2 2 2 2 2 6 2 6" xfId="51472"/>
    <cellStyle name="Normal 4 2 2 2 2 2 6 2 7" xfId="58587"/>
    <cellStyle name="Normal 4 2 2 2 2 2 6 3" xfId="6413"/>
    <cellStyle name="Normal 4 2 2 2 2 2 6 3 2" xfId="13528"/>
    <cellStyle name="Normal 4 2 2 2 2 2 6 3 2 2" xfId="22630"/>
    <cellStyle name="Normal 4 2 2 2 2 2 6 3 3" xfId="22629"/>
    <cellStyle name="Normal 4 2 2 2 2 2 6 3 4" xfId="39613"/>
    <cellStyle name="Normal 4 2 2 2 2 2 6 3 5" xfId="46728"/>
    <cellStyle name="Normal 4 2 2 2 2 2 6 3 6" xfId="53843"/>
    <cellStyle name="Normal 4 2 2 2 2 2 6 3 7" xfId="60958"/>
    <cellStyle name="Normal 4 2 2 2 2 2 6 4" xfId="8790"/>
    <cellStyle name="Normal 4 2 2 2 2 2 6 4 2" xfId="22631"/>
    <cellStyle name="Normal 4 2 2 2 2 2 6 5" xfId="15905"/>
    <cellStyle name="Normal 4 2 2 2 2 2 6 5 2" xfId="22632"/>
    <cellStyle name="Normal 4 2 2 2 2 2 6 6" xfId="22626"/>
    <cellStyle name="Normal 4 2 2 2 2 2 6 7" xfId="34874"/>
    <cellStyle name="Normal 4 2 2 2 2 2 6 8" xfId="41990"/>
    <cellStyle name="Normal 4 2 2 2 2 2 6 9" xfId="49105"/>
    <cellStyle name="Normal 4 2 2 2 2 2 7" xfId="2454"/>
    <cellStyle name="Normal 4 2 2 2 2 2 7 2" xfId="9569"/>
    <cellStyle name="Normal 4 2 2 2 2 2 7 2 2" xfId="22634"/>
    <cellStyle name="Normal 4 2 2 2 2 2 7 3" xfId="22633"/>
    <cellStyle name="Normal 4 2 2 2 2 2 7 4" xfId="35654"/>
    <cellStyle name="Normal 4 2 2 2 2 2 7 5" xfId="42769"/>
    <cellStyle name="Normal 4 2 2 2 2 2 7 6" xfId="49884"/>
    <cellStyle name="Normal 4 2 2 2 2 2 7 7" xfId="56999"/>
    <cellStyle name="Normal 4 2 2 2 2 2 8" xfId="4825"/>
    <cellStyle name="Normal 4 2 2 2 2 2 8 2" xfId="11940"/>
    <cellStyle name="Normal 4 2 2 2 2 2 8 2 2" xfId="22636"/>
    <cellStyle name="Normal 4 2 2 2 2 2 8 3" xfId="22635"/>
    <cellStyle name="Normal 4 2 2 2 2 2 8 4" xfId="38025"/>
    <cellStyle name="Normal 4 2 2 2 2 2 8 5" xfId="45140"/>
    <cellStyle name="Normal 4 2 2 2 2 2 8 6" xfId="52255"/>
    <cellStyle name="Normal 4 2 2 2 2 2 8 7" xfId="59370"/>
    <cellStyle name="Normal 4 2 2 2 2 2 9" xfId="7202"/>
    <cellStyle name="Normal 4 2 2 2 2 2 9 2" xfId="22637"/>
    <cellStyle name="Normal 4 2 2 2 2 3" xfId="138"/>
    <cellStyle name="Normal 4 2 2 2 2 3 10" xfId="14378"/>
    <cellStyle name="Normal 4 2 2 2 2 3 10 2" xfId="22639"/>
    <cellStyle name="Normal 4 2 2 2 2 3 11" xfId="22638"/>
    <cellStyle name="Normal 4 2 2 2 2 3 12" xfId="33347"/>
    <cellStyle name="Normal 4 2 2 2 2 3 13" xfId="40463"/>
    <cellStyle name="Normal 4 2 2 2 2 3 14" xfId="47578"/>
    <cellStyle name="Normal 4 2 2 2 2 3 15" xfId="54693"/>
    <cellStyle name="Normal 4 2 2 2 2 3 2" xfId="340"/>
    <cellStyle name="Normal 4 2 2 2 2 3 2 10" xfId="40658"/>
    <cellStyle name="Normal 4 2 2 2 2 3 2 11" xfId="47773"/>
    <cellStyle name="Normal 4 2 2 2 2 3 2 12" xfId="54888"/>
    <cellStyle name="Normal 4 2 2 2 2 3 2 2" xfId="1141"/>
    <cellStyle name="Normal 4 2 2 2 2 3 2 2 10" xfId="55687"/>
    <cellStyle name="Normal 4 2 2 2 2 3 2 2 2" xfId="3509"/>
    <cellStyle name="Normal 4 2 2 2 2 3 2 2 2 2" xfId="10624"/>
    <cellStyle name="Normal 4 2 2 2 2 3 2 2 2 2 2" xfId="22643"/>
    <cellStyle name="Normal 4 2 2 2 2 3 2 2 2 3" xfId="22642"/>
    <cellStyle name="Normal 4 2 2 2 2 3 2 2 2 4" xfId="36709"/>
    <cellStyle name="Normal 4 2 2 2 2 3 2 2 2 5" xfId="43824"/>
    <cellStyle name="Normal 4 2 2 2 2 3 2 2 2 6" xfId="50939"/>
    <cellStyle name="Normal 4 2 2 2 2 3 2 2 2 7" xfId="58054"/>
    <cellStyle name="Normal 4 2 2 2 2 3 2 2 3" xfId="5880"/>
    <cellStyle name="Normal 4 2 2 2 2 3 2 2 3 2" xfId="12995"/>
    <cellStyle name="Normal 4 2 2 2 2 3 2 2 3 2 2" xfId="22645"/>
    <cellStyle name="Normal 4 2 2 2 2 3 2 2 3 3" xfId="22644"/>
    <cellStyle name="Normal 4 2 2 2 2 3 2 2 3 4" xfId="39080"/>
    <cellStyle name="Normal 4 2 2 2 2 3 2 2 3 5" xfId="46195"/>
    <cellStyle name="Normal 4 2 2 2 2 3 2 2 3 6" xfId="53310"/>
    <cellStyle name="Normal 4 2 2 2 2 3 2 2 3 7" xfId="60425"/>
    <cellStyle name="Normal 4 2 2 2 2 3 2 2 4" xfId="8257"/>
    <cellStyle name="Normal 4 2 2 2 2 3 2 2 4 2" xfId="22646"/>
    <cellStyle name="Normal 4 2 2 2 2 3 2 2 5" xfId="15372"/>
    <cellStyle name="Normal 4 2 2 2 2 3 2 2 5 2" xfId="22647"/>
    <cellStyle name="Normal 4 2 2 2 2 3 2 2 6" xfId="22641"/>
    <cellStyle name="Normal 4 2 2 2 2 3 2 2 7" xfId="34341"/>
    <cellStyle name="Normal 4 2 2 2 2 3 2 2 8" xfId="41457"/>
    <cellStyle name="Normal 4 2 2 2 2 3 2 2 9" xfId="48572"/>
    <cellStyle name="Normal 4 2 2 2 2 3 2 3" xfId="1931"/>
    <cellStyle name="Normal 4 2 2 2 2 3 2 3 10" xfId="56476"/>
    <cellStyle name="Normal 4 2 2 2 2 3 2 3 2" xfId="4298"/>
    <cellStyle name="Normal 4 2 2 2 2 3 2 3 2 2" xfId="11413"/>
    <cellStyle name="Normal 4 2 2 2 2 3 2 3 2 2 2" xfId="22650"/>
    <cellStyle name="Normal 4 2 2 2 2 3 2 3 2 3" xfId="22649"/>
    <cellStyle name="Normal 4 2 2 2 2 3 2 3 2 4" xfId="37498"/>
    <cellStyle name="Normal 4 2 2 2 2 3 2 3 2 5" xfId="44613"/>
    <cellStyle name="Normal 4 2 2 2 2 3 2 3 2 6" xfId="51728"/>
    <cellStyle name="Normal 4 2 2 2 2 3 2 3 2 7" xfId="58843"/>
    <cellStyle name="Normal 4 2 2 2 2 3 2 3 3" xfId="6669"/>
    <cellStyle name="Normal 4 2 2 2 2 3 2 3 3 2" xfId="13784"/>
    <cellStyle name="Normal 4 2 2 2 2 3 2 3 3 2 2" xfId="22652"/>
    <cellStyle name="Normal 4 2 2 2 2 3 2 3 3 3" xfId="22651"/>
    <cellStyle name="Normal 4 2 2 2 2 3 2 3 3 4" xfId="39869"/>
    <cellStyle name="Normal 4 2 2 2 2 3 2 3 3 5" xfId="46984"/>
    <cellStyle name="Normal 4 2 2 2 2 3 2 3 3 6" xfId="54099"/>
    <cellStyle name="Normal 4 2 2 2 2 3 2 3 3 7" xfId="61214"/>
    <cellStyle name="Normal 4 2 2 2 2 3 2 3 4" xfId="9046"/>
    <cellStyle name="Normal 4 2 2 2 2 3 2 3 4 2" xfId="22653"/>
    <cellStyle name="Normal 4 2 2 2 2 3 2 3 5" xfId="16161"/>
    <cellStyle name="Normal 4 2 2 2 2 3 2 3 5 2" xfId="22654"/>
    <cellStyle name="Normal 4 2 2 2 2 3 2 3 6" xfId="22648"/>
    <cellStyle name="Normal 4 2 2 2 2 3 2 3 7" xfId="35130"/>
    <cellStyle name="Normal 4 2 2 2 2 3 2 3 8" xfId="42246"/>
    <cellStyle name="Normal 4 2 2 2 2 3 2 3 9" xfId="49361"/>
    <cellStyle name="Normal 4 2 2 2 2 3 2 4" xfId="2710"/>
    <cellStyle name="Normal 4 2 2 2 2 3 2 4 2" xfId="9825"/>
    <cellStyle name="Normal 4 2 2 2 2 3 2 4 2 2" xfId="22656"/>
    <cellStyle name="Normal 4 2 2 2 2 3 2 4 3" xfId="22655"/>
    <cellStyle name="Normal 4 2 2 2 2 3 2 4 4" xfId="35910"/>
    <cellStyle name="Normal 4 2 2 2 2 3 2 4 5" xfId="43025"/>
    <cellStyle name="Normal 4 2 2 2 2 3 2 4 6" xfId="50140"/>
    <cellStyle name="Normal 4 2 2 2 2 3 2 4 7" xfId="57255"/>
    <cellStyle name="Normal 4 2 2 2 2 3 2 5" xfId="5081"/>
    <cellStyle name="Normal 4 2 2 2 2 3 2 5 2" xfId="12196"/>
    <cellStyle name="Normal 4 2 2 2 2 3 2 5 2 2" xfId="22658"/>
    <cellStyle name="Normal 4 2 2 2 2 3 2 5 3" xfId="22657"/>
    <cellStyle name="Normal 4 2 2 2 2 3 2 5 4" xfId="38281"/>
    <cellStyle name="Normal 4 2 2 2 2 3 2 5 5" xfId="45396"/>
    <cellStyle name="Normal 4 2 2 2 2 3 2 5 6" xfId="52511"/>
    <cellStyle name="Normal 4 2 2 2 2 3 2 5 7" xfId="59626"/>
    <cellStyle name="Normal 4 2 2 2 2 3 2 6" xfId="7458"/>
    <cellStyle name="Normal 4 2 2 2 2 3 2 6 2" xfId="22659"/>
    <cellStyle name="Normal 4 2 2 2 2 3 2 7" xfId="14573"/>
    <cellStyle name="Normal 4 2 2 2 2 3 2 7 2" xfId="22660"/>
    <cellStyle name="Normal 4 2 2 2 2 3 2 8" xfId="22640"/>
    <cellStyle name="Normal 4 2 2 2 2 3 2 9" xfId="33542"/>
    <cellStyle name="Normal 4 2 2 2 2 3 3" xfId="535"/>
    <cellStyle name="Normal 4 2 2 2 2 3 3 10" xfId="40853"/>
    <cellStyle name="Normal 4 2 2 2 2 3 3 11" xfId="47968"/>
    <cellStyle name="Normal 4 2 2 2 2 3 3 12" xfId="55083"/>
    <cellStyle name="Normal 4 2 2 2 2 3 3 2" xfId="1336"/>
    <cellStyle name="Normal 4 2 2 2 2 3 3 2 10" xfId="55882"/>
    <cellStyle name="Normal 4 2 2 2 2 3 3 2 2" xfId="3704"/>
    <cellStyle name="Normal 4 2 2 2 2 3 3 2 2 2" xfId="10819"/>
    <cellStyle name="Normal 4 2 2 2 2 3 3 2 2 2 2" xfId="22664"/>
    <cellStyle name="Normal 4 2 2 2 2 3 3 2 2 3" xfId="22663"/>
    <cellStyle name="Normal 4 2 2 2 2 3 3 2 2 4" xfId="36904"/>
    <cellStyle name="Normal 4 2 2 2 2 3 3 2 2 5" xfId="44019"/>
    <cellStyle name="Normal 4 2 2 2 2 3 3 2 2 6" xfId="51134"/>
    <cellStyle name="Normal 4 2 2 2 2 3 3 2 2 7" xfId="58249"/>
    <cellStyle name="Normal 4 2 2 2 2 3 3 2 3" xfId="6075"/>
    <cellStyle name="Normal 4 2 2 2 2 3 3 2 3 2" xfId="13190"/>
    <cellStyle name="Normal 4 2 2 2 2 3 3 2 3 2 2" xfId="22666"/>
    <cellStyle name="Normal 4 2 2 2 2 3 3 2 3 3" xfId="22665"/>
    <cellStyle name="Normal 4 2 2 2 2 3 3 2 3 4" xfId="39275"/>
    <cellStyle name="Normal 4 2 2 2 2 3 3 2 3 5" xfId="46390"/>
    <cellStyle name="Normal 4 2 2 2 2 3 3 2 3 6" xfId="53505"/>
    <cellStyle name="Normal 4 2 2 2 2 3 3 2 3 7" xfId="60620"/>
    <cellStyle name="Normal 4 2 2 2 2 3 3 2 4" xfId="8452"/>
    <cellStyle name="Normal 4 2 2 2 2 3 3 2 4 2" xfId="22667"/>
    <cellStyle name="Normal 4 2 2 2 2 3 3 2 5" xfId="15567"/>
    <cellStyle name="Normal 4 2 2 2 2 3 3 2 5 2" xfId="22668"/>
    <cellStyle name="Normal 4 2 2 2 2 3 3 2 6" xfId="22662"/>
    <cellStyle name="Normal 4 2 2 2 2 3 3 2 7" xfId="34536"/>
    <cellStyle name="Normal 4 2 2 2 2 3 3 2 8" xfId="41652"/>
    <cellStyle name="Normal 4 2 2 2 2 3 3 2 9" xfId="48767"/>
    <cellStyle name="Normal 4 2 2 2 2 3 3 3" xfId="2126"/>
    <cellStyle name="Normal 4 2 2 2 2 3 3 3 10" xfId="56671"/>
    <cellStyle name="Normal 4 2 2 2 2 3 3 3 2" xfId="4493"/>
    <cellStyle name="Normal 4 2 2 2 2 3 3 3 2 2" xfId="11608"/>
    <cellStyle name="Normal 4 2 2 2 2 3 3 3 2 2 2" xfId="22671"/>
    <cellStyle name="Normal 4 2 2 2 2 3 3 3 2 3" xfId="22670"/>
    <cellStyle name="Normal 4 2 2 2 2 3 3 3 2 4" xfId="37693"/>
    <cellStyle name="Normal 4 2 2 2 2 3 3 3 2 5" xfId="44808"/>
    <cellStyle name="Normal 4 2 2 2 2 3 3 3 2 6" xfId="51923"/>
    <cellStyle name="Normal 4 2 2 2 2 3 3 3 2 7" xfId="59038"/>
    <cellStyle name="Normal 4 2 2 2 2 3 3 3 3" xfId="6864"/>
    <cellStyle name="Normal 4 2 2 2 2 3 3 3 3 2" xfId="13979"/>
    <cellStyle name="Normal 4 2 2 2 2 3 3 3 3 2 2" xfId="22673"/>
    <cellStyle name="Normal 4 2 2 2 2 3 3 3 3 3" xfId="22672"/>
    <cellStyle name="Normal 4 2 2 2 2 3 3 3 3 4" xfId="40064"/>
    <cellStyle name="Normal 4 2 2 2 2 3 3 3 3 5" xfId="47179"/>
    <cellStyle name="Normal 4 2 2 2 2 3 3 3 3 6" xfId="54294"/>
    <cellStyle name="Normal 4 2 2 2 2 3 3 3 3 7" xfId="61409"/>
    <cellStyle name="Normal 4 2 2 2 2 3 3 3 4" xfId="9241"/>
    <cellStyle name="Normal 4 2 2 2 2 3 3 3 4 2" xfId="22674"/>
    <cellStyle name="Normal 4 2 2 2 2 3 3 3 5" xfId="16356"/>
    <cellStyle name="Normal 4 2 2 2 2 3 3 3 5 2" xfId="22675"/>
    <cellStyle name="Normal 4 2 2 2 2 3 3 3 6" xfId="22669"/>
    <cellStyle name="Normal 4 2 2 2 2 3 3 3 7" xfId="35325"/>
    <cellStyle name="Normal 4 2 2 2 2 3 3 3 8" xfId="42441"/>
    <cellStyle name="Normal 4 2 2 2 2 3 3 3 9" xfId="49556"/>
    <cellStyle name="Normal 4 2 2 2 2 3 3 4" xfId="2905"/>
    <cellStyle name="Normal 4 2 2 2 2 3 3 4 2" xfId="10020"/>
    <cellStyle name="Normal 4 2 2 2 2 3 3 4 2 2" xfId="22677"/>
    <cellStyle name="Normal 4 2 2 2 2 3 3 4 3" xfId="22676"/>
    <cellStyle name="Normal 4 2 2 2 2 3 3 4 4" xfId="36105"/>
    <cellStyle name="Normal 4 2 2 2 2 3 3 4 5" xfId="43220"/>
    <cellStyle name="Normal 4 2 2 2 2 3 3 4 6" xfId="50335"/>
    <cellStyle name="Normal 4 2 2 2 2 3 3 4 7" xfId="57450"/>
    <cellStyle name="Normal 4 2 2 2 2 3 3 5" xfId="5276"/>
    <cellStyle name="Normal 4 2 2 2 2 3 3 5 2" xfId="12391"/>
    <cellStyle name="Normal 4 2 2 2 2 3 3 5 2 2" xfId="22679"/>
    <cellStyle name="Normal 4 2 2 2 2 3 3 5 3" xfId="22678"/>
    <cellStyle name="Normal 4 2 2 2 2 3 3 5 4" xfId="38476"/>
    <cellStyle name="Normal 4 2 2 2 2 3 3 5 5" xfId="45591"/>
    <cellStyle name="Normal 4 2 2 2 2 3 3 5 6" xfId="52706"/>
    <cellStyle name="Normal 4 2 2 2 2 3 3 5 7" xfId="59821"/>
    <cellStyle name="Normal 4 2 2 2 2 3 3 6" xfId="7653"/>
    <cellStyle name="Normal 4 2 2 2 2 3 3 6 2" xfId="22680"/>
    <cellStyle name="Normal 4 2 2 2 2 3 3 7" xfId="14768"/>
    <cellStyle name="Normal 4 2 2 2 2 3 3 7 2" xfId="22681"/>
    <cellStyle name="Normal 4 2 2 2 2 3 3 8" xfId="22661"/>
    <cellStyle name="Normal 4 2 2 2 2 3 3 9" xfId="33737"/>
    <cellStyle name="Normal 4 2 2 2 2 3 4" xfId="672"/>
    <cellStyle name="Normal 4 2 2 2 2 3 4 10" xfId="40990"/>
    <cellStyle name="Normal 4 2 2 2 2 3 4 11" xfId="48105"/>
    <cellStyle name="Normal 4 2 2 2 2 3 4 12" xfId="55220"/>
    <cellStyle name="Normal 4 2 2 2 2 3 4 2" xfId="1473"/>
    <cellStyle name="Normal 4 2 2 2 2 3 4 2 10" xfId="56019"/>
    <cellStyle name="Normal 4 2 2 2 2 3 4 2 2" xfId="3841"/>
    <cellStyle name="Normal 4 2 2 2 2 3 4 2 2 2" xfId="10956"/>
    <cellStyle name="Normal 4 2 2 2 2 3 4 2 2 2 2" xfId="22685"/>
    <cellStyle name="Normal 4 2 2 2 2 3 4 2 2 3" xfId="22684"/>
    <cellStyle name="Normal 4 2 2 2 2 3 4 2 2 4" xfId="37041"/>
    <cellStyle name="Normal 4 2 2 2 2 3 4 2 2 5" xfId="44156"/>
    <cellStyle name="Normal 4 2 2 2 2 3 4 2 2 6" xfId="51271"/>
    <cellStyle name="Normal 4 2 2 2 2 3 4 2 2 7" xfId="58386"/>
    <cellStyle name="Normal 4 2 2 2 2 3 4 2 3" xfId="6212"/>
    <cellStyle name="Normal 4 2 2 2 2 3 4 2 3 2" xfId="13327"/>
    <cellStyle name="Normal 4 2 2 2 2 3 4 2 3 2 2" xfId="22687"/>
    <cellStyle name="Normal 4 2 2 2 2 3 4 2 3 3" xfId="22686"/>
    <cellStyle name="Normal 4 2 2 2 2 3 4 2 3 4" xfId="39412"/>
    <cellStyle name="Normal 4 2 2 2 2 3 4 2 3 5" xfId="46527"/>
    <cellStyle name="Normal 4 2 2 2 2 3 4 2 3 6" xfId="53642"/>
    <cellStyle name="Normal 4 2 2 2 2 3 4 2 3 7" xfId="60757"/>
    <cellStyle name="Normal 4 2 2 2 2 3 4 2 4" xfId="8589"/>
    <cellStyle name="Normal 4 2 2 2 2 3 4 2 4 2" xfId="22688"/>
    <cellStyle name="Normal 4 2 2 2 2 3 4 2 5" xfId="15704"/>
    <cellStyle name="Normal 4 2 2 2 2 3 4 2 5 2" xfId="22689"/>
    <cellStyle name="Normal 4 2 2 2 2 3 4 2 6" xfId="22683"/>
    <cellStyle name="Normal 4 2 2 2 2 3 4 2 7" xfId="34673"/>
    <cellStyle name="Normal 4 2 2 2 2 3 4 2 8" xfId="41789"/>
    <cellStyle name="Normal 4 2 2 2 2 3 4 2 9" xfId="48904"/>
    <cellStyle name="Normal 4 2 2 2 2 3 4 3" xfId="2263"/>
    <cellStyle name="Normal 4 2 2 2 2 3 4 3 10" xfId="56808"/>
    <cellStyle name="Normal 4 2 2 2 2 3 4 3 2" xfId="4630"/>
    <cellStyle name="Normal 4 2 2 2 2 3 4 3 2 2" xfId="11745"/>
    <cellStyle name="Normal 4 2 2 2 2 3 4 3 2 2 2" xfId="22692"/>
    <cellStyle name="Normal 4 2 2 2 2 3 4 3 2 3" xfId="22691"/>
    <cellStyle name="Normal 4 2 2 2 2 3 4 3 2 4" xfId="37830"/>
    <cellStyle name="Normal 4 2 2 2 2 3 4 3 2 5" xfId="44945"/>
    <cellStyle name="Normal 4 2 2 2 2 3 4 3 2 6" xfId="52060"/>
    <cellStyle name="Normal 4 2 2 2 2 3 4 3 2 7" xfId="59175"/>
    <cellStyle name="Normal 4 2 2 2 2 3 4 3 3" xfId="7001"/>
    <cellStyle name="Normal 4 2 2 2 2 3 4 3 3 2" xfId="14116"/>
    <cellStyle name="Normal 4 2 2 2 2 3 4 3 3 2 2" xfId="22694"/>
    <cellStyle name="Normal 4 2 2 2 2 3 4 3 3 3" xfId="22693"/>
    <cellStyle name="Normal 4 2 2 2 2 3 4 3 3 4" xfId="40201"/>
    <cellStyle name="Normal 4 2 2 2 2 3 4 3 3 5" xfId="47316"/>
    <cellStyle name="Normal 4 2 2 2 2 3 4 3 3 6" xfId="54431"/>
    <cellStyle name="Normal 4 2 2 2 2 3 4 3 3 7" xfId="61546"/>
    <cellStyle name="Normal 4 2 2 2 2 3 4 3 4" xfId="9378"/>
    <cellStyle name="Normal 4 2 2 2 2 3 4 3 4 2" xfId="22695"/>
    <cellStyle name="Normal 4 2 2 2 2 3 4 3 5" xfId="16493"/>
    <cellStyle name="Normal 4 2 2 2 2 3 4 3 5 2" xfId="22696"/>
    <cellStyle name="Normal 4 2 2 2 2 3 4 3 6" xfId="22690"/>
    <cellStyle name="Normal 4 2 2 2 2 3 4 3 7" xfId="35462"/>
    <cellStyle name="Normal 4 2 2 2 2 3 4 3 8" xfId="42578"/>
    <cellStyle name="Normal 4 2 2 2 2 3 4 3 9" xfId="49693"/>
    <cellStyle name="Normal 4 2 2 2 2 3 4 4" xfId="3042"/>
    <cellStyle name="Normal 4 2 2 2 2 3 4 4 2" xfId="10157"/>
    <cellStyle name="Normal 4 2 2 2 2 3 4 4 2 2" xfId="22698"/>
    <cellStyle name="Normal 4 2 2 2 2 3 4 4 3" xfId="22697"/>
    <cellStyle name="Normal 4 2 2 2 2 3 4 4 4" xfId="36242"/>
    <cellStyle name="Normal 4 2 2 2 2 3 4 4 5" xfId="43357"/>
    <cellStyle name="Normal 4 2 2 2 2 3 4 4 6" xfId="50472"/>
    <cellStyle name="Normal 4 2 2 2 2 3 4 4 7" xfId="57587"/>
    <cellStyle name="Normal 4 2 2 2 2 3 4 5" xfId="5413"/>
    <cellStyle name="Normal 4 2 2 2 2 3 4 5 2" xfId="12528"/>
    <cellStyle name="Normal 4 2 2 2 2 3 4 5 2 2" xfId="22700"/>
    <cellStyle name="Normal 4 2 2 2 2 3 4 5 3" xfId="22699"/>
    <cellStyle name="Normal 4 2 2 2 2 3 4 5 4" xfId="38613"/>
    <cellStyle name="Normal 4 2 2 2 2 3 4 5 5" xfId="45728"/>
    <cellStyle name="Normal 4 2 2 2 2 3 4 5 6" xfId="52843"/>
    <cellStyle name="Normal 4 2 2 2 2 3 4 5 7" xfId="59958"/>
    <cellStyle name="Normal 4 2 2 2 2 3 4 6" xfId="7790"/>
    <cellStyle name="Normal 4 2 2 2 2 3 4 6 2" xfId="22701"/>
    <cellStyle name="Normal 4 2 2 2 2 3 4 7" xfId="14905"/>
    <cellStyle name="Normal 4 2 2 2 2 3 4 7 2" xfId="22702"/>
    <cellStyle name="Normal 4 2 2 2 2 3 4 8" xfId="22682"/>
    <cellStyle name="Normal 4 2 2 2 2 3 4 9" xfId="33874"/>
    <cellStyle name="Normal 4 2 2 2 2 3 5" xfId="946"/>
    <cellStyle name="Normal 4 2 2 2 2 3 5 10" xfId="55492"/>
    <cellStyle name="Normal 4 2 2 2 2 3 5 2" xfId="3314"/>
    <cellStyle name="Normal 4 2 2 2 2 3 5 2 2" xfId="10429"/>
    <cellStyle name="Normal 4 2 2 2 2 3 5 2 2 2" xfId="22705"/>
    <cellStyle name="Normal 4 2 2 2 2 3 5 2 3" xfId="22704"/>
    <cellStyle name="Normal 4 2 2 2 2 3 5 2 4" xfId="36514"/>
    <cellStyle name="Normal 4 2 2 2 2 3 5 2 5" xfId="43629"/>
    <cellStyle name="Normal 4 2 2 2 2 3 5 2 6" xfId="50744"/>
    <cellStyle name="Normal 4 2 2 2 2 3 5 2 7" xfId="57859"/>
    <cellStyle name="Normal 4 2 2 2 2 3 5 3" xfId="5685"/>
    <cellStyle name="Normal 4 2 2 2 2 3 5 3 2" xfId="12800"/>
    <cellStyle name="Normal 4 2 2 2 2 3 5 3 2 2" xfId="22707"/>
    <cellStyle name="Normal 4 2 2 2 2 3 5 3 3" xfId="22706"/>
    <cellStyle name="Normal 4 2 2 2 2 3 5 3 4" xfId="38885"/>
    <cellStyle name="Normal 4 2 2 2 2 3 5 3 5" xfId="46000"/>
    <cellStyle name="Normal 4 2 2 2 2 3 5 3 6" xfId="53115"/>
    <cellStyle name="Normal 4 2 2 2 2 3 5 3 7" xfId="60230"/>
    <cellStyle name="Normal 4 2 2 2 2 3 5 4" xfId="8062"/>
    <cellStyle name="Normal 4 2 2 2 2 3 5 4 2" xfId="22708"/>
    <cellStyle name="Normal 4 2 2 2 2 3 5 5" xfId="15177"/>
    <cellStyle name="Normal 4 2 2 2 2 3 5 5 2" xfId="22709"/>
    <cellStyle name="Normal 4 2 2 2 2 3 5 6" xfId="22703"/>
    <cellStyle name="Normal 4 2 2 2 2 3 5 7" xfId="34146"/>
    <cellStyle name="Normal 4 2 2 2 2 3 5 8" xfId="41262"/>
    <cellStyle name="Normal 4 2 2 2 2 3 5 9" xfId="48377"/>
    <cellStyle name="Normal 4 2 2 2 2 3 6" xfId="1736"/>
    <cellStyle name="Normal 4 2 2 2 2 3 6 10" xfId="56281"/>
    <cellStyle name="Normal 4 2 2 2 2 3 6 2" xfId="4103"/>
    <cellStyle name="Normal 4 2 2 2 2 3 6 2 2" xfId="11218"/>
    <cellStyle name="Normal 4 2 2 2 2 3 6 2 2 2" xfId="22712"/>
    <cellStyle name="Normal 4 2 2 2 2 3 6 2 3" xfId="22711"/>
    <cellStyle name="Normal 4 2 2 2 2 3 6 2 4" xfId="37303"/>
    <cellStyle name="Normal 4 2 2 2 2 3 6 2 5" xfId="44418"/>
    <cellStyle name="Normal 4 2 2 2 2 3 6 2 6" xfId="51533"/>
    <cellStyle name="Normal 4 2 2 2 2 3 6 2 7" xfId="58648"/>
    <cellStyle name="Normal 4 2 2 2 2 3 6 3" xfId="6474"/>
    <cellStyle name="Normal 4 2 2 2 2 3 6 3 2" xfId="13589"/>
    <cellStyle name="Normal 4 2 2 2 2 3 6 3 2 2" xfId="22714"/>
    <cellStyle name="Normal 4 2 2 2 2 3 6 3 3" xfId="22713"/>
    <cellStyle name="Normal 4 2 2 2 2 3 6 3 4" xfId="39674"/>
    <cellStyle name="Normal 4 2 2 2 2 3 6 3 5" xfId="46789"/>
    <cellStyle name="Normal 4 2 2 2 2 3 6 3 6" xfId="53904"/>
    <cellStyle name="Normal 4 2 2 2 2 3 6 3 7" xfId="61019"/>
    <cellStyle name="Normal 4 2 2 2 2 3 6 4" xfId="8851"/>
    <cellStyle name="Normal 4 2 2 2 2 3 6 4 2" xfId="22715"/>
    <cellStyle name="Normal 4 2 2 2 2 3 6 5" xfId="15966"/>
    <cellStyle name="Normal 4 2 2 2 2 3 6 5 2" xfId="22716"/>
    <cellStyle name="Normal 4 2 2 2 2 3 6 6" xfId="22710"/>
    <cellStyle name="Normal 4 2 2 2 2 3 6 7" xfId="34935"/>
    <cellStyle name="Normal 4 2 2 2 2 3 6 8" xfId="42051"/>
    <cellStyle name="Normal 4 2 2 2 2 3 6 9" xfId="49166"/>
    <cellStyle name="Normal 4 2 2 2 2 3 7" xfId="2515"/>
    <cellStyle name="Normal 4 2 2 2 2 3 7 2" xfId="9630"/>
    <cellStyle name="Normal 4 2 2 2 2 3 7 2 2" xfId="22718"/>
    <cellStyle name="Normal 4 2 2 2 2 3 7 3" xfId="22717"/>
    <cellStyle name="Normal 4 2 2 2 2 3 7 4" xfId="35715"/>
    <cellStyle name="Normal 4 2 2 2 2 3 7 5" xfId="42830"/>
    <cellStyle name="Normal 4 2 2 2 2 3 7 6" xfId="49945"/>
    <cellStyle name="Normal 4 2 2 2 2 3 7 7" xfId="57060"/>
    <cellStyle name="Normal 4 2 2 2 2 3 8" xfId="4886"/>
    <cellStyle name="Normal 4 2 2 2 2 3 8 2" xfId="12001"/>
    <cellStyle name="Normal 4 2 2 2 2 3 8 2 2" xfId="22720"/>
    <cellStyle name="Normal 4 2 2 2 2 3 8 3" xfId="22719"/>
    <cellStyle name="Normal 4 2 2 2 2 3 8 4" xfId="38086"/>
    <cellStyle name="Normal 4 2 2 2 2 3 8 5" xfId="45201"/>
    <cellStyle name="Normal 4 2 2 2 2 3 8 6" xfId="52316"/>
    <cellStyle name="Normal 4 2 2 2 2 3 8 7" xfId="59431"/>
    <cellStyle name="Normal 4 2 2 2 2 3 9" xfId="7263"/>
    <cellStyle name="Normal 4 2 2 2 2 3 9 2" xfId="22721"/>
    <cellStyle name="Normal 4 2 2 2 2 4" xfId="249"/>
    <cellStyle name="Normal 4 2 2 2 2 4 10" xfId="40567"/>
    <cellStyle name="Normal 4 2 2 2 2 4 11" xfId="47682"/>
    <cellStyle name="Normal 4 2 2 2 2 4 12" xfId="54797"/>
    <cellStyle name="Normal 4 2 2 2 2 4 2" xfId="1050"/>
    <cellStyle name="Normal 4 2 2 2 2 4 2 10" xfId="55596"/>
    <cellStyle name="Normal 4 2 2 2 2 4 2 2" xfId="3418"/>
    <cellStyle name="Normal 4 2 2 2 2 4 2 2 2" xfId="10533"/>
    <cellStyle name="Normal 4 2 2 2 2 4 2 2 2 2" xfId="22725"/>
    <cellStyle name="Normal 4 2 2 2 2 4 2 2 3" xfId="22724"/>
    <cellStyle name="Normal 4 2 2 2 2 4 2 2 4" xfId="36618"/>
    <cellStyle name="Normal 4 2 2 2 2 4 2 2 5" xfId="43733"/>
    <cellStyle name="Normal 4 2 2 2 2 4 2 2 6" xfId="50848"/>
    <cellStyle name="Normal 4 2 2 2 2 4 2 2 7" xfId="57963"/>
    <cellStyle name="Normal 4 2 2 2 2 4 2 3" xfId="5789"/>
    <cellStyle name="Normal 4 2 2 2 2 4 2 3 2" xfId="12904"/>
    <cellStyle name="Normal 4 2 2 2 2 4 2 3 2 2" xfId="22727"/>
    <cellStyle name="Normal 4 2 2 2 2 4 2 3 3" xfId="22726"/>
    <cellStyle name="Normal 4 2 2 2 2 4 2 3 4" xfId="38989"/>
    <cellStyle name="Normal 4 2 2 2 2 4 2 3 5" xfId="46104"/>
    <cellStyle name="Normal 4 2 2 2 2 4 2 3 6" xfId="53219"/>
    <cellStyle name="Normal 4 2 2 2 2 4 2 3 7" xfId="60334"/>
    <cellStyle name="Normal 4 2 2 2 2 4 2 4" xfId="8166"/>
    <cellStyle name="Normal 4 2 2 2 2 4 2 4 2" xfId="22728"/>
    <cellStyle name="Normal 4 2 2 2 2 4 2 5" xfId="15281"/>
    <cellStyle name="Normal 4 2 2 2 2 4 2 5 2" xfId="22729"/>
    <cellStyle name="Normal 4 2 2 2 2 4 2 6" xfId="22723"/>
    <cellStyle name="Normal 4 2 2 2 2 4 2 7" xfId="34250"/>
    <cellStyle name="Normal 4 2 2 2 2 4 2 8" xfId="41366"/>
    <cellStyle name="Normal 4 2 2 2 2 4 2 9" xfId="48481"/>
    <cellStyle name="Normal 4 2 2 2 2 4 3" xfId="1840"/>
    <cellStyle name="Normal 4 2 2 2 2 4 3 10" xfId="56385"/>
    <cellStyle name="Normal 4 2 2 2 2 4 3 2" xfId="4207"/>
    <cellStyle name="Normal 4 2 2 2 2 4 3 2 2" xfId="11322"/>
    <cellStyle name="Normal 4 2 2 2 2 4 3 2 2 2" xfId="22732"/>
    <cellStyle name="Normal 4 2 2 2 2 4 3 2 3" xfId="22731"/>
    <cellStyle name="Normal 4 2 2 2 2 4 3 2 4" xfId="37407"/>
    <cellStyle name="Normal 4 2 2 2 2 4 3 2 5" xfId="44522"/>
    <cellStyle name="Normal 4 2 2 2 2 4 3 2 6" xfId="51637"/>
    <cellStyle name="Normal 4 2 2 2 2 4 3 2 7" xfId="58752"/>
    <cellStyle name="Normal 4 2 2 2 2 4 3 3" xfId="6578"/>
    <cellStyle name="Normal 4 2 2 2 2 4 3 3 2" xfId="13693"/>
    <cellStyle name="Normal 4 2 2 2 2 4 3 3 2 2" xfId="22734"/>
    <cellStyle name="Normal 4 2 2 2 2 4 3 3 3" xfId="22733"/>
    <cellStyle name="Normal 4 2 2 2 2 4 3 3 4" xfId="39778"/>
    <cellStyle name="Normal 4 2 2 2 2 4 3 3 5" xfId="46893"/>
    <cellStyle name="Normal 4 2 2 2 2 4 3 3 6" xfId="54008"/>
    <cellStyle name="Normal 4 2 2 2 2 4 3 3 7" xfId="61123"/>
    <cellStyle name="Normal 4 2 2 2 2 4 3 4" xfId="8955"/>
    <cellStyle name="Normal 4 2 2 2 2 4 3 4 2" xfId="22735"/>
    <cellStyle name="Normal 4 2 2 2 2 4 3 5" xfId="16070"/>
    <cellStyle name="Normal 4 2 2 2 2 4 3 5 2" xfId="22736"/>
    <cellStyle name="Normal 4 2 2 2 2 4 3 6" xfId="22730"/>
    <cellStyle name="Normal 4 2 2 2 2 4 3 7" xfId="35039"/>
    <cellStyle name="Normal 4 2 2 2 2 4 3 8" xfId="42155"/>
    <cellStyle name="Normal 4 2 2 2 2 4 3 9" xfId="49270"/>
    <cellStyle name="Normal 4 2 2 2 2 4 4" xfId="2619"/>
    <cellStyle name="Normal 4 2 2 2 2 4 4 2" xfId="9734"/>
    <cellStyle name="Normal 4 2 2 2 2 4 4 2 2" xfId="22738"/>
    <cellStyle name="Normal 4 2 2 2 2 4 4 3" xfId="22737"/>
    <cellStyle name="Normal 4 2 2 2 2 4 4 4" xfId="35819"/>
    <cellStyle name="Normal 4 2 2 2 2 4 4 5" xfId="42934"/>
    <cellStyle name="Normal 4 2 2 2 2 4 4 6" xfId="50049"/>
    <cellStyle name="Normal 4 2 2 2 2 4 4 7" xfId="57164"/>
    <cellStyle name="Normal 4 2 2 2 2 4 5" xfId="4990"/>
    <cellStyle name="Normal 4 2 2 2 2 4 5 2" xfId="12105"/>
    <cellStyle name="Normal 4 2 2 2 2 4 5 2 2" xfId="22740"/>
    <cellStyle name="Normal 4 2 2 2 2 4 5 3" xfId="22739"/>
    <cellStyle name="Normal 4 2 2 2 2 4 5 4" xfId="38190"/>
    <cellStyle name="Normal 4 2 2 2 2 4 5 5" xfId="45305"/>
    <cellStyle name="Normal 4 2 2 2 2 4 5 6" xfId="52420"/>
    <cellStyle name="Normal 4 2 2 2 2 4 5 7" xfId="59535"/>
    <cellStyle name="Normal 4 2 2 2 2 4 6" xfId="7367"/>
    <cellStyle name="Normal 4 2 2 2 2 4 6 2" xfId="22741"/>
    <cellStyle name="Normal 4 2 2 2 2 4 7" xfId="14482"/>
    <cellStyle name="Normal 4 2 2 2 2 4 7 2" xfId="22742"/>
    <cellStyle name="Normal 4 2 2 2 2 4 8" xfId="22722"/>
    <cellStyle name="Normal 4 2 2 2 2 4 9" xfId="33451"/>
    <cellStyle name="Normal 4 2 2 2 2 5" xfId="444"/>
    <cellStyle name="Normal 4 2 2 2 2 5 10" xfId="40762"/>
    <cellStyle name="Normal 4 2 2 2 2 5 11" xfId="47877"/>
    <cellStyle name="Normal 4 2 2 2 2 5 12" xfId="54992"/>
    <cellStyle name="Normal 4 2 2 2 2 5 2" xfId="1245"/>
    <cellStyle name="Normal 4 2 2 2 2 5 2 10" xfId="55791"/>
    <cellStyle name="Normal 4 2 2 2 2 5 2 2" xfId="3613"/>
    <cellStyle name="Normal 4 2 2 2 2 5 2 2 2" xfId="10728"/>
    <cellStyle name="Normal 4 2 2 2 2 5 2 2 2 2" xfId="22746"/>
    <cellStyle name="Normal 4 2 2 2 2 5 2 2 3" xfId="22745"/>
    <cellStyle name="Normal 4 2 2 2 2 5 2 2 4" xfId="36813"/>
    <cellStyle name="Normal 4 2 2 2 2 5 2 2 5" xfId="43928"/>
    <cellStyle name="Normal 4 2 2 2 2 5 2 2 6" xfId="51043"/>
    <cellStyle name="Normal 4 2 2 2 2 5 2 2 7" xfId="58158"/>
    <cellStyle name="Normal 4 2 2 2 2 5 2 3" xfId="5984"/>
    <cellStyle name="Normal 4 2 2 2 2 5 2 3 2" xfId="13099"/>
    <cellStyle name="Normal 4 2 2 2 2 5 2 3 2 2" xfId="22748"/>
    <cellStyle name="Normal 4 2 2 2 2 5 2 3 3" xfId="22747"/>
    <cellStyle name="Normal 4 2 2 2 2 5 2 3 4" xfId="39184"/>
    <cellStyle name="Normal 4 2 2 2 2 5 2 3 5" xfId="46299"/>
    <cellStyle name="Normal 4 2 2 2 2 5 2 3 6" xfId="53414"/>
    <cellStyle name="Normal 4 2 2 2 2 5 2 3 7" xfId="60529"/>
    <cellStyle name="Normal 4 2 2 2 2 5 2 4" xfId="8361"/>
    <cellStyle name="Normal 4 2 2 2 2 5 2 4 2" xfId="22749"/>
    <cellStyle name="Normal 4 2 2 2 2 5 2 5" xfId="15476"/>
    <cellStyle name="Normal 4 2 2 2 2 5 2 5 2" xfId="22750"/>
    <cellStyle name="Normal 4 2 2 2 2 5 2 6" xfId="22744"/>
    <cellStyle name="Normal 4 2 2 2 2 5 2 7" xfId="34445"/>
    <cellStyle name="Normal 4 2 2 2 2 5 2 8" xfId="41561"/>
    <cellStyle name="Normal 4 2 2 2 2 5 2 9" xfId="48676"/>
    <cellStyle name="Normal 4 2 2 2 2 5 3" xfId="2035"/>
    <cellStyle name="Normal 4 2 2 2 2 5 3 10" xfId="56580"/>
    <cellStyle name="Normal 4 2 2 2 2 5 3 2" xfId="4402"/>
    <cellStyle name="Normal 4 2 2 2 2 5 3 2 2" xfId="11517"/>
    <cellStyle name="Normal 4 2 2 2 2 5 3 2 2 2" xfId="22753"/>
    <cellStyle name="Normal 4 2 2 2 2 5 3 2 3" xfId="22752"/>
    <cellStyle name="Normal 4 2 2 2 2 5 3 2 4" xfId="37602"/>
    <cellStyle name="Normal 4 2 2 2 2 5 3 2 5" xfId="44717"/>
    <cellStyle name="Normal 4 2 2 2 2 5 3 2 6" xfId="51832"/>
    <cellStyle name="Normal 4 2 2 2 2 5 3 2 7" xfId="58947"/>
    <cellStyle name="Normal 4 2 2 2 2 5 3 3" xfId="6773"/>
    <cellStyle name="Normal 4 2 2 2 2 5 3 3 2" xfId="13888"/>
    <cellStyle name="Normal 4 2 2 2 2 5 3 3 2 2" xfId="22755"/>
    <cellStyle name="Normal 4 2 2 2 2 5 3 3 3" xfId="22754"/>
    <cellStyle name="Normal 4 2 2 2 2 5 3 3 4" xfId="39973"/>
    <cellStyle name="Normal 4 2 2 2 2 5 3 3 5" xfId="47088"/>
    <cellStyle name="Normal 4 2 2 2 2 5 3 3 6" xfId="54203"/>
    <cellStyle name="Normal 4 2 2 2 2 5 3 3 7" xfId="61318"/>
    <cellStyle name="Normal 4 2 2 2 2 5 3 4" xfId="9150"/>
    <cellStyle name="Normal 4 2 2 2 2 5 3 4 2" xfId="22756"/>
    <cellStyle name="Normal 4 2 2 2 2 5 3 5" xfId="16265"/>
    <cellStyle name="Normal 4 2 2 2 2 5 3 5 2" xfId="22757"/>
    <cellStyle name="Normal 4 2 2 2 2 5 3 6" xfId="22751"/>
    <cellStyle name="Normal 4 2 2 2 2 5 3 7" xfId="35234"/>
    <cellStyle name="Normal 4 2 2 2 2 5 3 8" xfId="42350"/>
    <cellStyle name="Normal 4 2 2 2 2 5 3 9" xfId="49465"/>
    <cellStyle name="Normal 4 2 2 2 2 5 4" xfId="2814"/>
    <cellStyle name="Normal 4 2 2 2 2 5 4 2" xfId="9929"/>
    <cellStyle name="Normal 4 2 2 2 2 5 4 2 2" xfId="22759"/>
    <cellStyle name="Normal 4 2 2 2 2 5 4 3" xfId="22758"/>
    <cellStyle name="Normal 4 2 2 2 2 5 4 4" xfId="36014"/>
    <cellStyle name="Normal 4 2 2 2 2 5 4 5" xfId="43129"/>
    <cellStyle name="Normal 4 2 2 2 2 5 4 6" xfId="50244"/>
    <cellStyle name="Normal 4 2 2 2 2 5 4 7" xfId="57359"/>
    <cellStyle name="Normal 4 2 2 2 2 5 5" xfId="5185"/>
    <cellStyle name="Normal 4 2 2 2 2 5 5 2" xfId="12300"/>
    <cellStyle name="Normal 4 2 2 2 2 5 5 2 2" xfId="22761"/>
    <cellStyle name="Normal 4 2 2 2 2 5 5 3" xfId="22760"/>
    <cellStyle name="Normal 4 2 2 2 2 5 5 4" xfId="38385"/>
    <cellStyle name="Normal 4 2 2 2 2 5 5 5" xfId="45500"/>
    <cellStyle name="Normal 4 2 2 2 2 5 5 6" xfId="52615"/>
    <cellStyle name="Normal 4 2 2 2 2 5 5 7" xfId="59730"/>
    <cellStyle name="Normal 4 2 2 2 2 5 6" xfId="7562"/>
    <cellStyle name="Normal 4 2 2 2 2 5 6 2" xfId="22762"/>
    <cellStyle name="Normal 4 2 2 2 2 5 7" xfId="14677"/>
    <cellStyle name="Normal 4 2 2 2 2 5 7 2" xfId="22763"/>
    <cellStyle name="Normal 4 2 2 2 2 5 8" xfId="22743"/>
    <cellStyle name="Normal 4 2 2 2 2 5 9" xfId="33646"/>
    <cellStyle name="Normal 4 2 2 2 2 6" xfId="670"/>
    <cellStyle name="Normal 4 2 2 2 2 6 10" xfId="40988"/>
    <cellStyle name="Normal 4 2 2 2 2 6 11" xfId="48103"/>
    <cellStyle name="Normal 4 2 2 2 2 6 12" xfId="55218"/>
    <cellStyle name="Normal 4 2 2 2 2 6 2" xfId="1471"/>
    <cellStyle name="Normal 4 2 2 2 2 6 2 10" xfId="56017"/>
    <cellStyle name="Normal 4 2 2 2 2 6 2 2" xfId="3839"/>
    <cellStyle name="Normal 4 2 2 2 2 6 2 2 2" xfId="10954"/>
    <cellStyle name="Normal 4 2 2 2 2 6 2 2 2 2" xfId="22767"/>
    <cellStyle name="Normal 4 2 2 2 2 6 2 2 3" xfId="22766"/>
    <cellStyle name="Normal 4 2 2 2 2 6 2 2 4" xfId="37039"/>
    <cellStyle name="Normal 4 2 2 2 2 6 2 2 5" xfId="44154"/>
    <cellStyle name="Normal 4 2 2 2 2 6 2 2 6" xfId="51269"/>
    <cellStyle name="Normal 4 2 2 2 2 6 2 2 7" xfId="58384"/>
    <cellStyle name="Normal 4 2 2 2 2 6 2 3" xfId="6210"/>
    <cellStyle name="Normal 4 2 2 2 2 6 2 3 2" xfId="13325"/>
    <cellStyle name="Normal 4 2 2 2 2 6 2 3 2 2" xfId="22769"/>
    <cellStyle name="Normal 4 2 2 2 2 6 2 3 3" xfId="22768"/>
    <cellStyle name="Normal 4 2 2 2 2 6 2 3 4" xfId="39410"/>
    <cellStyle name="Normal 4 2 2 2 2 6 2 3 5" xfId="46525"/>
    <cellStyle name="Normal 4 2 2 2 2 6 2 3 6" xfId="53640"/>
    <cellStyle name="Normal 4 2 2 2 2 6 2 3 7" xfId="60755"/>
    <cellStyle name="Normal 4 2 2 2 2 6 2 4" xfId="8587"/>
    <cellStyle name="Normal 4 2 2 2 2 6 2 4 2" xfId="22770"/>
    <cellStyle name="Normal 4 2 2 2 2 6 2 5" xfId="15702"/>
    <cellStyle name="Normal 4 2 2 2 2 6 2 5 2" xfId="22771"/>
    <cellStyle name="Normal 4 2 2 2 2 6 2 6" xfId="22765"/>
    <cellStyle name="Normal 4 2 2 2 2 6 2 7" xfId="34671"/>
    <cellStyle name="Normal 4 2 2 2 2 6 2 8" xfId="41787"/>
    <cellStyle name="Normal 4 2 2 2 2 6 2 9" xfId="48902"/>
    <cellStyle name="Normal 4 2 2 2 2 6 3" xfId="2261"/>
    <cellStyle name="Normal 4 2 2 2 2 6 3 10" xfId="56806"/>
    <cellStyle name="Normal 4 2 2 2 2 6 3 2" xfId="4628"/>
    <cellStyle name="Normal 4 2 2 2 2 6 3 2 2" xfId="11743"/>
    <cellStyle name="Normal 4 2 2 2 2 6 3 2 2 2" xfId="22774"/>
    <cellStyle name="Normal 4 2 2 2 2 6 3 2 3" xfId="22773"/>
    <cellStyle name="Normal 4 2 2 2 2 6 3 2 4" xfId="37828"/>
    <cellStyle name="Normal 4 2 2 2 2 6 3 2 5" xfId="44943"/>
    <cellStyle name="Normal 4 2 2 2 2 6 3 2 6" xfId="52058"/>
    <cellStyle name="Normal 4 2 2 2 2 6 3 2 7" xfId="59173"/>
    <cellStyle name="Normal 4 2 2 2 2 6 3 3" xfId="6999"/>
    <cellStyle name="Normal 4 2 2 2 2 6 3 3 2" xfId="14114"/>
    <cellStyle name="Normal 4 2 2 2 2 6 3 3 2 2" xfId="22776"/>
    <cellStyle name="Normal 4 2 2 2 2 6 3 3 3" xfId="22775"/>
    <cellStyle name="Normal 4 2 2 2 2 6 3 3 4" xfId="40199"/>
    <cellStyle name="Normal 4 2 2 2 2 6 3 3 5" xfId="47314"/>
    <cellStyle name="Normal 4 2 2 2 2 6 3 3 6" xfId="54429"/>
    <cellStyle name="Normal 4 2 2 2 2 6 3 3 7" xfId="61544"/>
    <cellStyle name="Normal 4 2 2 2 2 6 3 4" xfId="9376"/>
    <cellStyle name="Normal 4 2 2 2 2 6 3 4 2" xfId="22777"/>
    <cellStyle name="Normal 4 2 2 2 2 6 3 5" xfId="16491"/>
    <cellStyle name="Normal 4 2 2 2 2 6 3 5 2" xfId="22778"/>
    <cellStyle name="Normal 4 2 2 2 2 6 3 6" xfId="22772"/>
    <cellStyle name="Normal 4 2 2 2 2 6 3 7" xfId="35460"/>
    <cellStyle name="Normal 4 2 2 2 2 6 3 8" xfId="42576"/>
    <cellStyle name="Normal 4 2 2 2 2 6 3 9" xfId="49691"/>
    <cellStyle name="Normal 4 2 2 2 2 6 4" xfId="3040"/>
    <cellStyle name="Normal 4 2 2 2 2 6 4 2" xfId="10155"/>
    <cellStyle name="Normal 4 2 2 2 2 6 4 2 2" xfId="22780"/>
    <cellStyle name="Normal 4 2 2 2 2 6 4 3" xfId="22779"/>
    <cellStyle name="Normal 4 2 2 2 2 6 4 4" xfId="36240"/>
    <cellStyle name="Normal 4 2 2 2 2 6 4 5" xfId="43355"/>
    <cellStyle name="Normal 4 2 2 2 2 6 4 6" xfId="50470"/>
    <cellStyle name="Normal 4 2 2 2 2 6 4 7" xfId="57585"/>
    <cellStyle name="Normal 4 2 2 2 2 6 5" xfId="5411"/>
    <cellStyle name="Normal 4 2 2 2 2 6 5 2" xfId="12526"/>
    <cellStyle name="Normal 4 2 2 2 2 6 5 2 2" xfId="22782"/>
    <cellStyle name="Normal 4 2 2 2 2 6 5 3" xfId="22781"/>
    <cellStyle name="Normal 4 2 2 2 2 6 5 4" xfId="38611"/>
    <cellStyle name="Normal 4 2 2 2 2 6 5 5" xfId="45726"/>
    <cellStyle name="Normal 4 2 2 2 2 6 5 6" xfId="52841"/>
    <cellStyle name="Normal 4 2 2 2 2 6 5 7" xfId="59956"/>
    <cellStyle name="Normal 4 2 2 2 2 6 6" xfId="7788"/>
    <cellStyle name="Normal 4 2 2 2 2 6 6 2" xfId="22783"/>
    <cellStyle name="Normal 4 2 2 2 2 6 7" xfId="14903"/>
    <cellStyle name="Normal 4 2 2 2 2 6 7 2" xfId="22784"/>
    <cellStyle name="Normal 4 2 2 2 2 6 8" xfId="22764"/>
    <cellStyle name="Normal 4 2 2 2 2 6 9" xfId="33872"/>
    <cellStyle name="Normal 4 2 2 2 2 7" xfId="855"/>
    <cellStyle name="Normal 4 2 2 2 2 7 10" xfId="55401"/>
    <cellStyle name="Normal 4 2 2 2 2 7 2" xfId="3223"/>
    <cellStyle name="Normal 4 2 2 2 2 7 2 2" xfId="10338"/>
    <cellStyle name="Normal 4 2 2 2 2 7 2 2 2" xfId="22787"/>
    <cellStyle name="Normal 4 2 2 2 2 7 2 3" xfId="22786"/>
    <cellStyle name="Normal 4 2 2 2 2 7 2 4" xfId="36423"/>
    <cellStyle name="Normal 4 2 2 2 2 7 2 5" xfId="43538"/>
    <cellStyle name="Normal 4 2 2 2 2 7 2 6" xfId="50653"/>
    <cellStyle name="Normal 4 2 2 2 2 7 2 7" xfId="57768"/>
    <cellStyle name="Normal 4 2 2 2 2 7 3" xfId="5594"/>
    <cellStyle name="Normal 4 2 2 2 2 7 3 2" xfId="12709"/>
    <cellStyle name="Normal 4 2 2 2 2 7 3 2 2" xfId="22789"/>
    <cellStyle name="Normal 4 2 2 2 2 7 3 3" xfId="22788"/>
    <cellStyle name="Normal 4 2 2 2 2 7 3 4" xfId="38794"/>
    <cellStyle name="Normal 4 2 2 2 2 7 3 5" xfId="45909"/>
    <cellStyle name="Normal 4 2 2 2 2 7 3 6" xfId="53024"/>
    <cellStyle name="Normal 4 2 2 2 2 7 3 7" xfId="60139"/>
    <cellStyle name="Normal 4 2 2 2 2 7 4" xfId="7971"/>
    <cellStyle name="Normal 4 2 2 2 2 7 4 2" xfId="22790"/>
    <cellStyle name="Normal 4 2 2 2 2 7 5" xfId="15086"/>
    <cellStyle name="Normal 4 2 2 2 2 7 5 2" xfId="22791"/>
    <cellStyle name="Normal 4 2 2 2 2 7 6" xfId="22785"/>
    <cellStyle name="Normal 4 2 2 2 2 7 7" xfId="34055"/>
    <cellStyle name="Normal 4 2 2 2 2 7 8" xfId="41171"/>
    <cellStyle name="Normal 4 2 2 2 2 7 9" xfId="48286"/>
    <cellStyle name="Normal 4 2 2 2 2 8" xfId="1645"/>
    <cellStyle name="Normal 4 2 2 2 2 8 10" xfId="56190"/>
    <cellStyle name="Normal 4 2 2 2 2 8 2" xfId="4012"/>
    <cellStyle name="Normal 4 2 2 2 2 8 2 2" xfId="11127"/>
    <cellStyle name="Normal 4 2 2 2 2 8 2 2 2" xfId="22794"/>
    <cellStyle name="Normal 4 2 2 2 2 8 2 3" xfId="22793"/>
    <cellStyle name="Normal 4 2 2 2 2 8 2 4" xfId="37212"/>
    <cellStyle name="Normal 4 2 2 2 2 8 2 5" xfId="44327"/>
    <cellStyle name="Normal 4 2 2 2 2 8 2 6" xfId="51442"/>
    <cellStyle name="Normal 4 2 2 2 2 8 2 7" xfId="58557"/>
    <cellStyle name="Normal 4 2 2 2 2 8 3" xfId="6383"/>
    <cellStyle name="Normal 4 2 2 2 2 8 3 2" xfId="13498"/>
    <cellStyle name="Normal 4 2 2 2 2 8 3 2 2" xfId="22796"/>
    <cellStyle name="Normal 4 2 2 2 2 8 3 3" xfId="22795"/>
    <cellStyle name="Normal 4 2 2 2 2 8 3 4" xfId="39583"/>
    <cellStyle name="Normal 4 2 2 2 2 8 3 5" xfId="46698"/>
    <cellStyle name="Normal 4 2 2 2 2 8 3 6" xfId="53813"/>
    <cellStyle name="Normal 4 2 2 2 2 8 3 7" xfId="60928"/>
    <cellStyle name="Normal 4 2 2 2 2 8 4" xfId="8760"/>
    <cellStyle name="Normal 4 2 2 2 2 8 4 2" xfId="22797"/>
    <cellStyle name="Normal 4 2 2 2 2 8 5" xfId="15875"/>
    <cellStyle name="Normal 4 2 2 2 2 8 5 2" xfId="22798"/>
    <cellStyle name="Normal 4 2 2 2 2 8 6" xfId="22792"/>
    <cellStyle name="Normal 4 2 2 2 2 8 7" xfId="34844"/>
    <cellStyle name="Normal 4 2 2 2 2 8 8" xfId="41960"/>
    <cellStyle name="Normal 4 2 2 2 2 8 9" xfId="49075"/>
    <cellStyle name="Normal 4 2 2 2 2 9" xfId="2424"/>
    <cellStyle name="Normal 4 2 2 2 2 9 2" xfId="9539"/>
    <cellStyle name="Normal 4 2 2 2 2 9 2 2" xfId="22800"/>
    <cellStyle name="Normal 4 2 2 2 2 9 3" xfId="22799"/>
    <cellStyle name="Normal 4 2 2 2 2 9 4" xfId="35624"/>
    <cellStyle name="Normal 4 2 2 2 2 9 5" xfId="42739"/>
    <cellStyle name="Normal 4 2 2 2 2 9 6" xfId="49854"/>
    <cellStyle name="Normal 4 2 2 2 2 9 7" xfId="56969"/>
    <cellStyle name="Normal 4 2 2 2 3" xfId="76"/>
    <cellStyle name="Normal 4 2 2 2 3 10" xfId="7201"/>
    <cellStyle name="Normal 4 2 2 2 3 10 2" xfId="22802"/>
    <cellStyle name="Normal 4 2 2 2 3 11" xfId="14316"/>
    <cellStyle name="Normal 4 2 2 2 3 11 2" xfId="22803"/>
    <cellStyle name="Normal 4 2 2 2 3 12" xfId="22801"/>
    <cellStyle name="Normal 4 2 2 2 3 13" xfId="33285"/>
    <cellStyle name="Normal 4 2 2 2 3 14" xfId="40401"/>
    <cellStyle name="Normal 4 2 2 2 3 15" xfId="47516"/>
    <cellStyle name="Normal 4 2 2 2 3 16" xfId="54631"/>
    <cellStyle name="Normal 4 2 2 2 3 2" xfId="165"/>
    <cellStyle name="Normal 4 2 2 2 3 2 10" xfId="14402"/>
    <cellStyle name="Normal 4 2 2 2 3 2 10 2" xfId="22805"/>
    <cellStyle name="Normal 4 2 2 2 3 2 11" xfId="22804"/>
    <cellStyle name="Normal 4 2 2 2 3 2 12" xfId="33371"/>
    <cellStyle name="Normal 4 2 2 2 3 2 13" xfId="40487"/>
    <cellStyle name="Normal 4 2 2 2 3 2 14" xfId="47602"/>
    <cellStyle name="Normal 4 2 2 2 3 2 15" xfId="54717"/>
    <cellStyle name="Normal 4 2 2 2 3 2 2" xfId="364"/>
    <cellStyle name="Normal 4 2 2 2 3 2 2 10" xfId="40682"/>
    <cellStyle name="Normal 4 2 2 2 3 2 2 11" xfId="47797"/>
    <cellStyle name="Normal 4 2 2 2 3 2 2 12" xfId="54912"/>
    <cellStyle name="Normal 4 2 2 2 3 2 2 2" xfId="1165"/>
    <cellStyle name="Normal 4 2 2 2 3 2 2 2 10" xfId="55711"/>
    <cellStyle name="Normal 4 2 2 2 3 2 2 2 2" xfId="3533"/>
    <cellStyle name="Normal 4 2 2 2 3 2 2 2 2 2" xfId="10648"/>
    <cellStyle name="Normal 4 2 2 2 3 2 2 2 2 2 2" xfId="22809"/>
    <cellStyle name="Normal 4 2 2 2 3 2 2 2 2 3" xfId="22808"/>
    <cellStyle name="Normal 4 2 2 2 3 2 2 2 2 4" xfId="36733"/>
    <cellStyle name="Normal 4 2 2 2 3 2 2 2 2 5" xfId="43848"/>
    <cellStyle name="Normal 4 2 2 2 3 2 2 2 2 6" xfId="50963"/>
    <cellStyle name="Normal 4 2 2 2 3 2 2 2 2 7" xfId="58078"/>
    <cellStyle name="Normal 4 2 2 2 3 2 2 2 3" xfId="5904"/>
    <cellStyle name="Normal 4 2 2 2 3 2 2 2 3 2" xfId="13019"/>
    <cellStyle name="Normal 4 2 2 2 3 2 2 2 3 2 2" xfId="22811"/>
    <cellStyle name="Normal 4 2 2 2 3 2 2 2 3 3" xfId="22810"/>
    <cellStyle name="Normal 4 2 2 2 3 2 2 2 3 4" xfId="39104"/>
    <cellStyle name="Normal 4 2 2 2 3 2 2 2 3 5" xfId="46219"/>
    <cellStyle name="Normal 4 2 2 2 3 2 2 2 3 6" xfId="53334"/>
    <cellStyle name="Normal 4 2 2 2 3 2 2 2 3 7" xfId="60449"/>
    <cellStyle name="Normal 4 2 2 2 3 2 2 2 4" xfId="8281"/>
    <cellStyle name="Normal 4 2 2 2 3 2 2 2 4 2" xfId="22812"/>
    <cellStyle name="Normal 4 2 2 2 3 2 2 2 5" xfId="15396"/>
    <cellStyle name="Normal 4 2 2 2 3 2 2 2 5 2" xfId="22813"/>
    <cellStyle name="Normal 4 2 2 2 3 2 2 2 6" xfId="22807"/>
    <cellStyle name="Normal 4 2 2 2 3 2 2 2 7" xfId="34365"/>
    <cellStyle name="Normal 4 2 2 2 3 2 2 2 8" xfId="41481"/>
    <cellStyle name="Normal 4 2 2 2 3 2 2 2 9" xfId="48596"/>
    <cellStyle name="Normal 4 2 2 2 3 2 2 3" xfId="1955"/>
    <cellStyle name="Normal 4 2 2 2 3 2 2 3 10" xfId="56500"/>
    <cellStyle name="Normal 4 2 2 2 3 2 2 3 2" xfId="4322"/>
    <cellStyle name="Normal 4 2 2 2 3 2 2 3 2 2" xfId="11437"/>
    <cellStyle name="Normal 4 2 2 2 3 2 2 3 2 2 2" xfId="22816"/>
    <cellStyle name="Normal 4 2 2 2 3 2 2 3 2 3" xfId="22815"/>
    <cellStyle name="Normal 4 2 2 2 3 2 2 3 2 4" xfId="37522"/>
    <cellStyle name="Normal 4 2 2 2 3 2 2 3 2 5" xfId="44637"/>
    <cellStyle name="Normal 4 2 2 2 3 2 2 3 2 6" xfId="51752"/>
    <cellStyle name="Normal 4 2 2 2 3 2 2 3 2 7" xfId="58867"/>
    <cellStyle name="Normal 4 2 2 2 3 2 2 3 3" xfId="6693"/>
    <cellStyle name="Normal 4 2 2 2 3 2 2 3 3 2" xfId="13808"/>
    <cellStyle name="Normal 4 2 2 2 3 2 2 3 3 2 2" xfId="22818"/>
    <cellStyle name="Normal 4 2 2 2 3 2 2 3 3 3" xfId="22817"/>
    <cellStyle name="Normal 4 2 2 2 3 2 2 3 3 4" xfId="39893"/>
    <cellStyle name="Normal 4 2 2 2 3 2 2 3 3 5" xfId="47008"/>
    <cellStyle name="Normal 4 2 2 2 3 2 2 3 3 6" xfId="54123"/>
    <cellStyle name="Normal 4 2 2 2 3 2 2 3 3 7" xfId="61238"/>
    <cellStyle name="Normal 4 2 2 2 3 2 2 3 4" xfId="9070"/>
    <cellStyle name="Normal 4 2 2 2 3 2 2 3 4 2" xfId="22819"/>
    <cellStyle name="Normal 4 2 2 2 3 2 2 3 5" xfId="16185"/>
    <cellStyle name="Normal 4 2 2 2 3 2 2 3 5 2" xfId="22820"/>
    <cellStyle name="Normal 4 2 2 2 3 2 2 3 6" xfId="22814"/>
    <cellStyle name="Normal 4 2 2 2 3 2 2 3 7" xfId="35154"/>
    <cellStyle name="Normal 4 2 2 2 3 2 2 3 8" xfId="42270"/>
    <cellStyle name="Normal 4 2 2 2 3 2 2 3 9" xfId="49385"/>
    <cellStyle name="Normal 4 2 2 2 3 2 2 4" xfId="2734"/>
    <cellStyle name="Normal 4 2 2 2 3 2 2 4 2" xfId="9849"/>
    <cellStyle name="Normal 4 2 2 2 3 2 2 4 2 2" xfId="22822"/>
    <cellStyle name="Normal 4 2 2 2 3 2 2 4 3" xfId="22821"/>
    <cellStyle name="Normal 4 2 2 2 3 2 2 4 4" xfId="35934"/>
    <cellStyle name="Normal 4 2 2 2 3 2 2 4 5" xfId="43049"/>
    <cellStyle name="Normal 4 2 2 2 3 2 2 4 6" xfId="50164"/>
    <cellStyle name="Normal 4 2 2 2 3 2 2 4 7" xfId="57279"/>
    <cellStyle name="Normal 4 2 2 2 3 2 2 5" xfId="5105"/>
    <cellStyle name="Normal 4 2 2 2 3 2 2 5 2" xfId="12220"/>
    <cellStyle name="Normal 4 2 2 2 3 2 2 5 2 2" xfId="22824"/>
    <cellStyle name="Normal 4 2 2 2 3 2 2 5 3" xfId="22823"/>
    <cellStyle name="Normal 4 2 2 2 3 2 2 5 4" xfId="38305"/>
    <cellStyle name="Normal 4 2 2 2 3 2 2 5 5" xfId="45420"/>
    <cellStyle name="Normal 4 2 2 2 3 2 2 5 6" xfId="52535"/>
    <cellStyle name="Normal 4 2 2 2 3 2 2 5 7" xfId="59650"/>
    <cellStyle name="Normal 4 2 2 2 3 2 2 6" xfId="7482"/>
    <cellStyle name="Normal 4 2 2 2 3 2 2 6 2" xfId="22825"/>
    <cellStyle name="Normal 4 2 2 2 3 2 2 7" xfId="14597"/>
    <cellStyle name="Normal 4 2 2 2 3 2 2 7 2" xfId="22826"/>
    <cellStyle name="Normal 4 2 2 2 3 2 2 8" xfId="22806"/>
    <cellStyle name="Normal 4 2 2 2 3 2 2 9" xfId="33566"/>
    <cellStyle name="Normal 4 2 2 2 3 2 3" xfId="559"/>
    <cellStyle name="Normal 4 2 2 2 3 2 3 10" xfId="40877"/>
    <cellStyle name="Normal 4 2 2 2 3 2 3 11" xfId="47992"/>
    <cellStyle name="Normal 4 2 2 2 3 2 3 12" xfId="55107"/>
    <cellStyle name="Normal 4 2 2 2 3 2 3 2" xfId="1360"/>
    <cellStyle name="Normal 4 2 2 2 3 2 3 2 10" xfId="55906"/>
    <cellStyle name="Normal 4 2 2 2 3 2 3 2 2" xfId="3728"/>
    <cellStyle name="Normal 4 2 2 2 3 2 3 2 2 2" xfId="10843"/>
    <cellStyle name="Normal 4 2 2 2 3 2 3 2 2 2 2" xfId="22830"/>
    <cellStyle name="Normal 4 2 2 2 3 2 3 2 2 3" xfId="22829"/>
    <cellStyle name="Normal 4 2 2 2 3 2 3 2 2 4" xfId="36928"/>
    <cellStyle name="Normal 4 2 2 2 3 2 3 2 2 5" xfId="44043"/>
    <cellStyle name="Normal 4 2 2 2 3 2 3 2 2 6" xfId="51158"/>
    <cellStyle name="Normal 4 2 2 2 3 2 3 2 2 7" xfId="58273"/>
    <cellStyle name="Normal 4 2 2 2 3 2 3 2 3" xfId="6099"/>
    <cellStyle name="Normal 4 2 2 2 3 2 3 2 3 2" xfId="13214"/>
    <cellStyle name="Normal 4 2 2 2 3 2 3 2 3 2 2" xfId="22832"/>
    <cellStyle name="Normal 4 2 2 2 3 2 3 2 3 3" xfId="22831"/>
    <cellStyle name="Normal 4 2 2 2 3 2 3 2 3 4" xfId="39299"/>
    <cellStyle name="Normal 4 2 2 2 3 2 3 2 3 5" xfId="46414"/>
    <cellStyle name="Normal 4 2 2 2 3 2 3 2 3 6" xfId="53529"/>
    <cellStyle name="Normal 4 2 2 2 3 2 3 2 3 7" xfId="60644"/>
    <cellStyle name="Normal 4 2 2 2 3 2 3 2 4" xfId="8476"/>
    <cellStyle name="Normal 4 2 2 2 3 2 3 2 4 2" xfId="22833"/>
    <cellStyle name="Normal 4 2 2 2 3 2 3 2 5" xfId="15591"/>
    <cellStyle name="Normal 4 2 2 2 3 2 3 2 5 2" xfId="22834"/>
    <cellStyle name="Normal 4 2 2 2 3 2 3 2 6" xfId="22828"/>
    <cellStyle name="Normal 4 2 2 2 3 2 3 2 7" xfId="34560"/>
    <cellStyle name="Normal 4 2 2 2 3 2 3 2 8" xfId="41676"/>
    <cellStyle name="Normal 4 2 2 2 3 2 3 2 9" xfId="48791"/>
    <cellStyle name="Normal 4 2 2 2 3 2 3 3" xfId="2150"/>
    <cellStyle name="Normal 4 2 2 2 3 2 3 3 10" xfId="56695"/>
    <cellStyle name="Normal 4 2 2 2 3 2 3 3 2" xfId="4517"/>
    <cellStyle name="Normal 4 2 2 2 3 2 3 3 2 2" xfId="11632"/>
    <cellStyle name="Normal 4 2 2 2 3 2 3 3 2 2 2" xfId="22837"/>
    <cellStyle name="Normal 4 2 2 2 3 2 3 3 2 3" xfId="22836"/>
    <cellStyle name="Normal 4 2 2 2 3 2 3 3 2 4" xfId="37717"/>
    <cellStyle name="Normal 4 2 2 2 3 2 3 3 2 5" xfId="44832"/>
    <cellStyle name="Normal 4 2 2 2 3 2 3 3 2 6" xfId="51947"/>
    <cellStyle name="Normal 4 2 2 2 3 2 3 3 2 7" xfId="59062"/>
    <cellStyle name="Normal 4 2 2 2 3 2 3 3 3" xfId="6888"/>
    <cellStyle name="Normal 4 2 2 2 3 2 3 3 3 2" xfId="14003"/>
    <cellStyle name="Normal 4 2 2 2 3 2 3 3 3 2 2" xfId="22839"/>
    <cellStyle name="Normal 4 2 2 2 3 2 3 3 3 3" xfId="22838"/>
    <cellStyle name="Normal 4 2 2 2 3 2 3 3 3 4" xfId="40088"/>
    <cellStyle name="Normal 4 2 2 2 3 2 3 3 3 5" xfId="47203"/>
    <cellStyle name="Normal 4 2 2 2 3 2 3 3 3 6" xfId="54318"/>
    <cellStyle name="Normal 4 2 2 2 3 2 3 3 3 7" xfId="61433"/>
    <cellStyle name="Normal 4 2 2 2 3 2 3 3 4" xfId="9265"/>
    <cellStyle name="Normal 4 2 2 2 3 2 3 3 4 2" xfId="22840"/>
    <cellStyle name="Normal 4 2 2 2 3 2 3 3 5" xfId="16380"/>
    <cellStyle name="Normal 4 2 2 2 3 2 3 3 5 2" xfId="22841"/>
    <cellStyle name="Normal 4 2 2 2 3 2 3 3 6" xfId="22835"/>
    <cellStyle name="Normal 4 2 2 2 3 2 3 3 7" xfId="35349"/>
    <cellStyle name="Normal 4 2 2 2 3 2 3 3 8" xfId="42465"/>
    <cellStyle name="Normal 4 2 2 2 3 2 3 3 9" xfId="49580"/>
    <cellStyle name="Normal 4 2 2 2 3 2 3 4" xfId="2929"/>
    <cellStyle name="Normal 4 2 2 2 3 2 3 4 2" xfId="10044"/>
    <cellStyle name="Normal 4 2 2 2 3 2 3 4 2 2" xfId="22843"/>
    <cellStyle name="Normal 4 2 2 2 3 2 3 4 3" xfId="22842"/>
    <cellStyle name="Normal 4 2 2 2 3 2 3 4 4" xfId="36129"/>
    <cellStyle name="Normal 4 2 2 2 3 2 3 4 5" xfId="43244"/>
    <cellStyle name="Normal 4 2 2 2 3 2 3 4 6" xfId="50359"/>
    <cellStyle name="Normal 4 2 2 2 3 2 3 4 7" xfId="57474"/>
    <cellStyle name="Normal 4 2 2 2 3 2 3 5" xfId="5300"/>
    <cellStyle name="Normal 4 2 2 2 3 2 3 5 2" xfId="12415"/>
    <cellStyle name="Normal 4 2 2 2 3 2 3 5 2 2" xfId="22845"/>
    <cellStyle name="Normal 4 2 2 2 3 2 3 5 3" xfId="22844"/>
    <cellStyle name="Normal 4 2 2 2 3 2 3 5 4" xfId="38500"/>
    <cellStyle name="Normal 4 2 2 2 3 2 3 5 5" xfId="45615"/>
    <cellStyle name="Normal 4 2 2 2 3 2 3 5 6" xfId="52730"/>
    <cellStyle name="Normal 4 2 2 2 3 2 3 5 7" xfId="59845"/>
    <cellStyle name="Normal 4 2 2 2 3 2 3 6" xfId="7677"/>
    <cellStyle name="Normal 4 2 2 2 3 2 3 6 2" xfId="22846"/>
    <cellStyle name="Normal 4 2 2 2 3 2 3 7" xfId="14792"/>
    <cellStyle name="Normal 4 2 2 2 3 2 3 7 2" xfId="22847"/>
    <cellStyle name="Normal 4 2 2 2 3 2 3 8" xfId="22827"/>
    <cellStyle name="Normal 4 2 2 2 3 2 3 9" xfId="33761"/>
    <cellStyle name="Normal 4 2 2 2 3 2 4" xfId="674"/>
    <cellStyle name="Normal 4 2 2 2 3 2 4 10" xfId="40992"/>
    <cellStyle name="Normal 4 2 2 2 3 2 4 11" xfId="48107"/>
    <cellStyle name="Normal 4 2 2 2 3 2 4 12" xfId="55222"/>
    <cellStyle name="Normal 4 2 2 2 3 2 4 2" xfId="1475"/>
    <cellStyle name="Normal 4 2 2 2 3 2 4 2 10" xfId="56021"/>
    <cellStyle name="Normal 4 2 2 2 3 2 4 2 2" xfId="3843"/>
    <cellStyle name="Normal 4 2 2 2 3 2 4 2 2 2" xfId="10958"/>
    <cellStyle name="Normal 4 2 2 2 3 2 4 2 2 2 2" xfId="22851"/>
    <cellStyle name="Normal 4 2 2 2 3 2 4 2 2 3" xfId="22850"/>
    <cellStyle name="Normal 4 2 2 2 3 2 4 2 2 4" xfId="37043"/>
    <cellStyle name="Normal 4 2 2 2 3 2 4 2 2 5" xfId="44158"/>
    <cellStyle name="Normal 4 2 2 2 3 2 4 2 2 6" xfId="51273"/>
    <cellStyle name="Normal 4 2 2 2 3 2 4 2 2 7" xfId="58388"/>
    <cellStyle name="Normal 4 2 2 2 3 2 4 2 3" xfId="6214"/>
    <cellStyle name="Normal 4 2 2 2 3 2 4 2 3 2" xfId="13329"/>
    <cellStyle name="Normal 4 2 2 2 3 2 4 2 3 2 2" xfId="22853"/>
    <cellStyle name="Normal 4 2 2 2 3 2 4 2 3 3" xfId="22852"/>
    <cellStyle name="Normal 4 2 2 2 3 2 4 2 3 4" xfId="39414"/>
    <cellStyle name="Normal 4 2 2 2 3 2 4 2 3 5" xfId="46529"/>
    <cellStyle name="Normal 4 2 2 2 3 2 4 2 3 6" xfId="53644"/>
    <cellStyle name="Normal 4 2 2 2 3 2 4 2 3 7" xfId="60759"/>
    <cellStyle name="Normal 4 2 2 2 3 2 4 2 4" xfId="8591"/>
    <cellStyle name="Normal 4 2 2 2 3 2 4 2 4 2" xfId="22854"/>
    <cellStyle name="Normal 4 2 2 2 3 2 4 2 5" xfId="15706"/>
    <cellStyle name="Normal 4 2 2 2 3 2 4 2 5 2" xfId="22855"/>
    <cellStyle name="Normal 4 2 2 2 3 2 4 2 6" xfId="22849"/>
    <cellStyle name="Normal 4 2 2 2 3 2 4 2 7" xfId="34675"/>
    <cellStyle name="Normal 4 2 2 2 3 2 4 2 8" xfId="41791"/>
    <cellStyle name="Normal 4 2 2 2 3 2 4 2 9" xfId="48906"/>
    <cellStyle name="Normal 4 2 2 2 3 2 4 3" xfId="2265"/>
    <cellStyle name="Normal 4 2 2 2 3 2 4 3 10" xfId="56810"/>
    <cellStyle name="Normal 4 2 2 2 3 2 4 3 2" xfId="4632"/>
    <cellStyle name="Normal 4 2 2 2 3 2 4 3 2 2" xfId="11747"/>
    <cellStyle name="Normal 4 2 2 2 3 2 4 3 2 2 2" xfId="22858"/>
    <cellStyle name="Normal 4 2 2 2 3 2 4 3 2 3" xfId="22857"/>
    <cellStyle name="Normal 4 2 2 2 3 2 4 3 2 4" xfId="37832"/>
    <cellStyle name="Normal 4 2 2 2 3 2 4 3 2 5" xfId="44947"/>
    <cellStyle name="Normal 4 2 2 2 3 2 4 3 2 6" xfId="52062"/>
    <cellStyle name="Normal 4 2 2 2 3 2 4 3 2 7" xfId="59177"/>
    <cellStyle name="Normal 4 2 2 2 3 2 4 3 3" xfId="7003"/>
    <cellStyle name="Normal 4 2 2 2 3 2 4 3 3 2" xfId="14118"/>
    <cellStyle name="Normal 4 2 2 2 3 2 4 3 3 2 2" xfId="22860"/>
    <cellStyle name="Normal 4 2 2 2 3 2 4 3 3 3" xfId="22859"/>
    <cellStyle name="Normal 4 2 2 2 3 2 4 3 3 4" xfId="40203"/>
    <cellStyle name="Normal 4 2 2 2 3 2 4 3 3 5" xfId="47318"/>
    <cellStyle name="Normal 4 2 2 2 3 2 4 3 3 6" xfId="54433"/>
    <cellStyle name="Normal 4 2 2 2 3 2 4 3 3 7" xfId="61548"/>
    <cellStyle name="Normal 4 2 2 2 3 2 4 3 4" xfId="9380"/>
    <cellStyle name="Normal 4 2 2 2 3 2 4 3 4 2" xfId="22861"/>
    <cellStyle name="Normal 4 2 2 2 3 2 4 3 5" xfId="16495"/>
    <cellStyle name="Normal 4 2 2 2 3 2 4 3 5 2" xfId="22862"/>
    <cellStyle name="Normal 4 2 2 2 3 2 4 3 6" xfId="22856"/>
    <cellStyle name="Normal 4 2 2 2 3 2 4 3 7" xfId="35464"/>
    <cellStyle name="Normal 4 2 2 2 3 2 4 3 8" xfId="42580"/>
    <cellStyle name="Normal 4 2 2 2 3 2 4 3 9" xfId="49695"/>
    <cellStyle name="Normal 4 2 2 2 3 2 4 4" xfId="3044"/>
    <cellStyle name="Normal 4 2 2 2 3 2 4 4 2" xfId="10159"/>
    <cellStyle name="Normal 4 2 2 2 3 2 4 4 2 2" xfId="22864"/>
    <cellStyle name="Normal 4 2 2 2 3 2 4 4 3" xfId="22863"/>
    <cellStyle name="Normal 4 2 2 2 3 2 4 4 4" xfId="36244"/>
    <cellStyle name="Normal 4 2 2 2 3 2 4 4 5" xfId="43359"/>
    <cellStyle name="Normal 4 2 2 2 3 2 4 4 6" xfId="50474"/>
    <cellStyle name="Normal 4 2 2 2 3 2 4 4 7" xfId="57589"/>
    <cellStyle name="Normal 4 2 2 2 3 2 4 5" xfId="5415"/>
    <cellStyle name="Normal 4 2 2 2 3 2 4 5 2" xfId="12530"/>
    <cellStyle name="Normal 4 2 2 2 3 2 4 5 2 2" xfId="22866"/>
    <cellStyle name="Normal 4 2 2 2 3 2 4 5 3" xfId="22865"/>
    <cellStyle name="Normal 4 2 2 2 3 2 4 5 4" xfId="38615"/>
    <cellStyle name="Normal 4 2 2 2 3 2 4 5 5" xfId="45730"/>
    <cellStyle name="Normal 4 2 2 2 3 2 4 5 6" xfId="52845"/>
    <cellStyle name="Normal 4 2 2 2 3 2 4 5 7" xfId="59960"/>
    <cellStyle name="Normal 4 2 2 2 3 2 4 6" xfId="7792"/>
    <cellStyle name="Normal 4 2 2 2 3 2 4 6 2" xfId="22867"/>
    <cellStyle name="Normal 4 2 2 2 3 2 4 7" xfId="14907"/>
    <cellStyle name="Normal 4 2 2 2 3 2 4 7 2" xfId="22868"/>
    <cellStyle name="Normal 4 2 2 2 3 2 4 8" xfId="22848"/>
    <cellStyle name="Normal 4 2 2 2 3 2 4 9" xfId="33876"/>
    <cellStyle name="Normal 4 2 2 2 3 2 5" xfId="970"/>
    <cellStyle name="Normal 4 2 2 2 3 2 5 10" xfId="55516"/>
    <cellStyle name="Normal 4 2 2 2 3 2 5 2" xfId="3338"/>
    <cellStyle name="Normal 4 2 2 2 3 2 5 2 2" xfId="10453"/>
    <cellStyle name="Normal 4 2 2 2 3 2 5 2 2 2" xfId="22871"/>
    <cellStyle name="Normal 4 2 2 2 3 2 5 2 3" xfId="22870"/>
    <cellStyle name="Normal 4 2 2 2 3 2 5 2 4" xfId="36538"/>
    <cellStyle name="Normal 4 2 2 2 3 2 5 2 5" xfId="43653"/>
    <cellStyle name="Normal 4 2 2 2 3 2 5 2 6" xfId="50768"/>
    <cellStyle name="Normal 4 2 2 2 3 2 5 2 7" xfId="57883"/>
    <cellStyle name="Normal 4 2 2 2 3 2 5 3" xfId="5709"/>
    <cellStyle name="Normal 4 2 2 2 3 2 5 3 2" xfId="12824"/>
    <cellStyle name="Normal 4 2 2 2 3 2 5 3 2 2" xfId="22873"/>
    <cellStyle name="Normal 4 2 2 2 3 2 5 3 3" xfId="22872"/>
    <cellStyle name="Normal 4 2 2 2 3 2 5 3 4" xfId="38909"/>
    <cellStyle name="Normal 4 2 2 2 3 2 5 3 5" xfId="46024"/>
    <cellStyle name="Normal 4 2 2 2 3 2 5 3 6" xfId="53139"/>
    <cellStyle name="Normal 4 2 2 2 3 2 5 3 7" xfId="60254"/>
    <cellStyle name="Normal 4 2 2 2 3 2 5 4" xfId="8086"/>
    <cellStyle name="Normal 4 2 2 2 3 2 5 4 2" xfId="22874"/>
    <cellStyle name="Normal 4 2 2 2 3 2 5 5" xfId="15201"/>
    <cellStyle name="Normal 4 2 2 2 3 2 5 5 2" xfId="22875"/>
    <cellStyle name="Normal 4 2 2 2 3 2 5 6" xfId="22869"/>
    <cellStyle name="Normal 4 2 2 2 3 2 5 7" xfId="34170"/>
    <cellStyle name="Normal 4 2 2 2 3 2 5 8" xfId="41286"/>
    <cellStyle name="Normal 4 2 2 2 3 2 5 9" xfId="48401"/>
    <cellStyle name="Normal 4 2 2 2 3 2 6" xfId="1760"/>
    <cellStyle name="Normal 4 2 2 2 3 2 6 10" xfId="56305"/>
    <cellStyle name="Normal 4 2 2 2 3 2 6 2" xfId="4127"/>
    <cellStyle name="Normal 4 2 2 2 3 2 6 2 2" xfId="11242"/>
    <cellStyle name="Normal 4 2 2 2 3 2 6 2 2 2" xfId="22878"/>
    <cellStyle name="Normal 4 2 2 2 3 2 6 2 3" xfId="22877"/>
    <cellStyle name="Normal 4 2 2 2 3 2 6 2 4" xfId="37327"/>
    <cellStyle name="Normal 4 2 2 2 3 2 6 2 5" xfId="44442"/>
    <cellStyle name="Normal 4 2 2 2 3 2 6 2 6" xfId="51557"/>
    <cellStyle name="Normal 4 2 2 2 3 2 6 2 7" xfId="58672"/>
    <cellStyle name="Normal 4 2 2 2 3 2 6 3" xfId="6498"/>
    <cellStyle name="Normal 4 2 2 2 3 2 6 3 2" xfId="13613"/>
    <cellStyle name="Normal 4 2 2 2 3 2 6 3 2 2" xfId="22880"/>
    <cellStyle name="Normal 4 2 2 2 3 2 6 3 3" xfId="22879"/>
    <cellStyle name="Normal 4 2 2 2 3 2 6 3 4" xfId="39698"/>
    <cellStyle name="Normal 4 2 2 2 3 2 6 3 5" xfId="46813"/>
    <cellStyle name="Normal 4 2 2 2 3 2 6 3 6" xfId="53928"/>
    <cellStyle name="Normal 4 2 2 2 3 2 6 3 7" xfId="61043"/>
    <cellStyle name="Normal 4 2 2 2 3 2 6 4" xfId="8875"/>
    <cellStyle name="Normal 4 2 2 2 3 2 6 4 2" xfId="22881"/>
    <cellStyle name="Normal 4 2 2 2 3 2 6 5" xfId="15990"/>
    <cellStyle name="Normal 4 2 2 2 3 2 6 5 2" xfId="22882"/>
    <cellStyle name="Normal 4 2 2 2 3 2 6 6" xfId="22876"/>
    <cellStyle name="Normal 4 2 2 2 3 2 6 7" xfId="34959"/>
    <cellStyle name="Normal 4 2 2 2 3 2 6 8" xfId="42075"/>
    <cellStyle name="Normal 4 2 2 2 3 2 6 9" xfId="49190"/>
    <cellStyle name="Normal 4 2 2 2 3 2 7" xfId="2539"/>
    <cellStyle name="Normal 4 2 2 2 3 2 7 2" xfId="9654"/>
    <cellStyle name="Normal 4 2 2 2 3 2 7 2 2" xfId="22884"/>
    <cellStyle name="Normal 4 2 2 2 3 2 7 3" xfId="22883"/>
    <cellStyle name="Normal 4 2 2 2 3 2 7 4" xfId="35739"/>
    <cellStyle name="Normal 4 2 2 2 3 2 7 5" xfId="42854"/>
    <cellStyle name="Normal 4 2 2 2 3 2 7 6" xfId="49969"/>
    <cellStyle name="Normal 4 2 2 2 3 2 7 7" xfId="57084"/>
    <cellStyle name="Normal 4 2 2 2 3 2 8" xfId="4910"/>
    <cellStyle name="Normal 4 2 2 2 3 2 8 2" xfId="12025"/>
    <cellStyle name="Normal 4 2 2 2 3 2 8 2 2" xfId="22886"/>
    <cellStyle name="Normal 4 2 2 2 3 2 8 3" xfId="22885"/>
    <cellStyle name="Normal 4 2 2 2 3 2 8 4" xfId="38110"/>
    <cellStyle name="Normal 4 2 2 2 3 2 8 5" xfId="45225"/>
    <cellStyle name="Normal 4 2 2 2 3 2 8 6" xfId="52340"/>
    <cellStyle name="Normal 4 2 2 2 3 2 8 7" xfId="59455"/>
    <cellStyle name="Normal 4 2 2 2 3 2 9" xfId="7287"/>
    <cellStyle name="Normal 4 2 2 2 3 2 9 2" xfId="22887"/>
    <cellStyle name="Normal 4 2 2 2 3 3" xfId="278"/>
    <cellStyle name="Normal 4 2 2 2 3 3 10" xfId="40596"/>
    <cellStyle name="Normal 4 2 2 2 3 3 11" xfId="47711"/>
    <cellStyle name="Normal 4 2 2 2 3 3 12" xfId="54826"/>
    <cellStyle name="Normal 4 2 2 2 3 3 2" xfId="1079"/>
    <cellStyle name="Normal 4 2 2 2 3 3 2 10" xfId="55625"/>
    <cellStyle name="Normal 4 2 2 2 3 3 2 2" xfId="3447"/>
    <cellStyle name="Normal 4 2 2 2 3 3 2 2 2" xfId="10562"/>
    <cellStyle name="Normal 4 2 2 2 3 3 2 2 2 2" xfId="22891"/>
    <cellStyle name="Normal 4 2 2 2 3 3 2 2 3" xfId="22890"/>
    <cellStyle name="Normal 4 2 2 2 3 3 2 2 4" xfId="36647"/>
    <cellStyle name="Normal 4 2 2 2 3 3 2 2 5" xfId="43762"/>
    <cellStyle name="Normal 4 2 2 2 3 3 2 2 6" xfId="50877"/>
    <cellStyle name="Normal 4 2 2 2 3 3 2 2 7" xfId="57992"/>
    <cellStyle name="Normal 4 2 2 2 3 3 2 3" xfId="5818"/>
    <cellStyle name="Normal 4 2 2 2 3 3 2 3 2" xfId="12933"/>
    <cellStyle name="Normal 4 2 2 2 3 3 2 3 2 2" xfId="22893"/>
    <cellStyle name="Normal 4 2 2 2 3 3 2 3 3" xfId="22892"/>
    <cellStyle name="Normal 4 2 2 2 3 3 2 3 4" xfId="39018"/>
    <cellStyle name="Normal 4 2 2 2 3 3 2 3 5" xfId="46133"/>
    <cellStyle name="Normal 4 2 2 2 3 3 2 3 6" xfId="53248"/>
    <cellStyle name="Normal 4 2 2 2 3 3 2 3 7" xfId="60363"/>
    <cellStyle name="Normal 4 2 2 2 3 3 2 4" xfId="8195"/>
    <cellStyle name="Normal 4 2 2 2 3 3 2 4 2" xfId="22894"/>
    <cellStyle name="Normal 4 2 2 2 3 3 2 5" xfId="15310"/>
    <cellStyle name="Normal 4 2 2 2 3 3 2 5 2" xfId="22895"/>
    <cellStyle name="Normal 4 2 2 2 3 3 2 6" xfId="22889"/>
    <cellStyle name="Normal 4 2 2 2 3 3 2 7" xfId="34279"/>
    <cellStyle name="Normal 4 2 2 2 3 3 2 8" xfId="41395"/>
    <cellStyle name="Normal 4 2 2 2 3 3 2 9" xfId="48510"/>
    <cellStyle name="Normal 4 2 2 2 3 3 3" xfId="1869"/>
    <cellStyle name="Normal 4 2 2 2 3 3 3 10" xfId="56414"/>
    <cellStyle name="Normal 4 2 2 2 3 3 3 2" xfId="4236"/>
    <cellStyle name="Normal 4 2 2 2 3 3 3 2 2" xfId="11351"/>
    <cellStyle name="Normal 4 2 2 2 3 3 3 2 2 2" xfId="22898"/>
    <cellStyle name="Normal 4 2 2 2 3 3 3 2 3" xfId="22897"/>
    <cellStyle name="Normal 4 2 2 2 3 3 3 2 4" xfId="37436"/>
    <cellStyle name="Normal 4 2 2 2 3 3 3 2 5" xfId="44551"/>
    <cellStyle name="Normal 4 2 2 2 3 3 3 2 6" xfId="51666"/>
    <cellStyle name="Normal 4 2 2 2 3 3 3 2 7" xfId="58781"/>
    <cellStyle name="Normal 4 2 2 2 3 3 3 3" xfId="6607"/>
    <cellStyle name="Normal 4 2 2 2 3 3 3 3 2" xfId="13722"/>
    <cellStyle name="Normal 4 2 2 2 3 3 3 3 2 2" xfId="22900"/>
    <cellStyle name="Normal 4 2 2 2 3 3 3 3 3" xfId="22899"/>
    <cellStyle name="Normal 4 2 2 2 3 3 3 3 4" xfId="39807"/>
    <cellStyle name="Normal 4 2 2 2 3 3 3 3 5" xfId="46922"/>
    <cellStyle name="Normal 4 2 2 2 3 3 3 3 6" xfId="54037"/>
    <cellStyle name="Normal 4 2 2 2 3 3 3 3 7" xfId="61152"/>
    <cellStyle name="Normal 4 2 2 2 3 3 3 4" xfId="8984"/>
    <cellStyle name="Normal 4 2 2 2 3 3 3 4 2" xfId="22901"/>
    <cellStyle name="Normal 4 2 2 2 3 3 3 5" xfId="16099"/>
    <cellStyle name="Normal 4 2 2 2 3 3 3 5 2" xfId="22902"/>
    <cellStyle name="Normal 4 2 2 2 3 3 3 6" xfId="22896"/>
    <cellStyle name="Normal 4 2 2 2 3 3 3 7" xfId="35068"/>
    <cellStyle name="Normal 4 2 2 2 3 3 3 8" xfId="42184"/>
    <cellStyle name="Normal 4 2 2 2 3 3 3 9" xfId="49299"/>
    <cellStyle name="Normal 4 2 2 2 3 3 4" xfId="2648"/>
    <cellStyle name="Normal 4 2 2 2 3 3 4 2" xfId="9763"/>
    <cellStyle name="Normal 4 2 2 2 3 3 4 2 2" xfId="22904"/>
    <cellStyle name="Normal 4 2 2 2 3 3 4 3" xfId="22903"/>
    <cellStyle name="Normal 4 2 2 2 3 3 4 4" xfId="35848"/>
    <cellStyle name="Normal 4 2 2 2 3 3 4 5" xfId="42963"/>
    <cellStyle name="Normal 4 2 2 2 3 3 4 6" xfId="50078"/>
    <cellStyle name="Normal 4 2 2 2 3 3 4 7" xfId="57193"/>
    <cellStyle name="Normal 4 2 2 2 3 3 5" xfId="5019"/>
    <cellStyle name="Normal 4 2 2 2 3 3 5 2" xfId="12134"/>
    <cellStyle name="Normal 4 2 2 2 3 3 5 2 2" xfId="22906"/>
    <cellStyle name="Normal 4 2 2 2 3 3 5 3" xfId="22905"/>
    <cellStyle name="Normal 4 2 2 2 3 3 5 4" xfId="38219"/>
    <cellStyle name="Normal 4 2 2 2 3 3 5 5" xfId="45334"/>
    <cellStyle name="Normal 4 2 2 2 3 3 5 6" xfId="52449"/>
    <cellStyle name="Normal 4 2 2 2 3 3 5 7" xfId="59564"/>
    <cellStyle name="Normal 4 2 2 2 3 3 6" xfId="7396"/>
    <cellStyle name="Normal 4 2 2 2 3 3 6 2" xfId="22907"/>
    <cellStyle name="Normal 4 2 2 2 3 3 7" xfId="14511"/>
    <cellStyle name="Normal 4 2 2 2 3 3 7 2" xfId="22908"/>
    <cellStyle name="Normal 4 2 2 2 3 3 8" xfId="22888"/>
    <cellStyle name="Normal 4 2 2 2 3 3 9" xfId="33480"/>
    <cellStyle name="Normal 4 2 2 2 3 4" xfId="473"/>
    <cellStyle name="Normal 4 2 2 2 3 4 10" xfId="40791"/>
    <cellStyle name="Normal 4 2 2 2 3 4 11" xfId="47906"/>
    <cellStyle name="Normal 4 2 2 2 3 4 12" xfId="55021"/>
    <cellStyle name="Normal 4 2 2 2 3 4 2" xfId="1274"/>
    <cellStyle name="Normal 4 2 2 2 3 4 2 10" xfId="55820"/>
    <cellStyle name="Normal 4 2 2 2 3 4 2 2" xfId="3642"/>
    <cellStyle name="Normal 4 2 2 2 3 4 2 2 2" xfId="10757"/>
    <cellStyle name="Normal 4 2 2 2 3 4 2 2 2 2" xfId="22912"/>
    <cellStyle name="Normal 4 2 2 2 3 4 2 2 3" xfId="22911"/>
    <cellStyle name="Normal 4 2 2 2 3 4 2 2 4" xfId="36842"/>
    <cellStyle name="Normal 4 2 2 2 3 4 2 2 5" xfId="43957"/>
    <cellStyle name="Normal 4 2 2 2 3 4 2 2 6" xfId="51072"/>
    <cellStyle name="Normal 4 2 2 2 3 4 2 2 7" xfId="58187"/>
    <cellStyle name="Normal 4 2 2 2 3 4 2 3" xfId="6013"/>
    <cellStyle name="Normal 4 2 2 2 3 4 2 3 2" xfId="13128"/>
    <cellStyle name="Normal 4 2 2 2 3 4 2 3 2 2" xfId="22914"/>
    <cellStyle name="Normal 4 2 2 2 3 4 2 3 3" xfId="22913"/>
    <cellStyle name="Normal 4 2 2 2 3 4 2 3 4" xfId="39213"/>
    <cellStyle name="Normal 4 2 2 2 3 4 2 3 5" xfId="46328"/>
    <cellStyle name="Normal 4 2 2 2 3 4 2 3 6" xfId="53443"/>
    <cellStyle name="Normal 4 2 2 2 3 4 2 3 7" xfId="60558"/>
    <cellStyle name="Normal 4 2 2 2 3 4 2 4" xfId="8390"/>
    <cellStyle name="Normal 4 2 2 2 3 4 2 4 2" xfId="22915"/>
    <cellStyle name="Normal 4 2 2 2 3 4 2 5" xfId="15505"/>
    <cellStyle name="Normal 4 2 2 2 3 4 2 5 2" xfId="22916"/>
    <cellStyle name="Normal 4 2 2 2 3 4 2 6" xfId="22910"/>
    <cellStyle name="Normal 4 2 2 2 3 4 2 7" xfId="34474"/>
    <cellStyle name="Normal 4 2 2 2 3 4 2 8" xfId="41590"/>
    <cellStyle name="Normal 4 2 2 2 3 4 2 9" xfId="48705"/>
    <cellStyle name="Normal 4 2 2 2 3 4 3" xfId="2064"/>
    <cellStyle name="Normal 4 2 2 2 3 4 3 10" xfId="56609"/>
    <cellStyle name="Normal 4 2 2 2 3 4 3 2" xfId="4431"/>
    <cellStyle name="Normal 4 2 2 2 3 4 3 2 2" xfId="11546"/>
    <cellStyle name="Normal 4 2 2 2 3 4 3 2 2 2" xfId="22919"/>
    <cellStyle name="Normal 4 2 2 2 3 4 3 2 3" xfId="22918"/>
    <cellStyle name="Normal 4 2 2 2 3 4 3 2 4" xfId="37631"/>
    <cellStyle name="Normal 4 2 2 2 3 4 3 2 5" xfId="44746"/>
    <cellStyle name="Normal 4 2 2 2 3 4 3 2 6" xfId="51861"/>
    <cellStyle name="Normal 4 2 2 2 3 4 3 2 7" xfId="58976"/>
    <cellStyle name="Normal 4 2 2 2 3 4 3 3" xfId="6802"/>
    <cellStyle name="Normal 4 2 2 2 3 4 3 3 2" xfId="13917"/>
    <cellStyle name="Normal 4 2 2 2 3 4 3 3 2 2" xfId="22921"/>
    <cellStyle name="Normal 4 2 2 2 3 4 3 3 3" xfId="22920"/>
    <cellStyle name="Normal 4 2 2 2 3 4 3 3 4" xfId="40002"/>
    <cellStyle name="Normal 4 2 2 2 3 4 3 3 5" xfId="47117"/>
    <cellStyle name="Normal 4 2 2 2 3 4 3 3 6" xfId="54232"/>
    <cellStyle name="Normal 4 2 2 2 3 4 3 3 7" xfId="61347"/>
    <cellStyle name="Normal 4 2 2 2 3 4 3 4" xfId="9179"/>
    <cellStyle name="Normal 4 2 2 2 3 4 3 4 2" xfId="22922"/>
    <cellStyle name="Normal 4 2 2 2 3 4 3 5" xfId="16294"/>
    <cellStyle name="Normal 4 2 2 2 3 4 3 5 2" xfId="22923"/>
    <cellStyle name="Normal 4 2 2 2 3 4 3 6" xfId="22917"/>
    <cellStyle name="Normal 4 2 2 2 3 4 3 7" xfId="35263"/>
    <cellStyle name="Normal 4 2 2 2 3 4 3 8" xfId="42379"/>
    <cellStyle name="Normal 4 2 2 2 3 4 3 9" xfId="49494"/>
    <cellStyle name="Normal 4 2 2 2 3 4 4" xfId="2843"/>
    <cellStyle name="Normal 4 2 2 2 3 4 4 2" xfId="9958"/>
    <cellStyle name="Normal 4 2 2 2 3 4 4 2 2" xfId="22925"/>
    <cellStyle name="Normal 4 2 2 2 3 4 4 3" xfId="22924"/>
    <cellStyle name="Normal 4 2 2 2 3 4 4 4" xfId="36043"/>
    <cellStyle name="Normal 4 2 2 2 3 4 4 5" xfId="43158"/>
    <cellStyle name="Normal 4 2 2 2 3 4 4 6" xfId="50273"/>
    <cellStyle name="Normal 4 2 2 2 3 4 4 7" xfId="57388"/>
    <cellStyle name="Normal 4 2 2 2 3 4 5" xfId="5214"/>
    <cellStyle name="Normal 4 2 2 2 3 4 5 2" xfId="12329"/>
    <cellStyle name="Normal 4 2 2 2 3 4 5 2 2" xfId="22927"/>
    <cellStyle name="Normal 4 2 2 2 3 4 5 3" xfId="22926"/>
    <cellStyle name="Normal 4 2 2 2 3 4 5 4" xfId="38414"/>
    <cellStyle name="Normal 4 2 2 2 3 4 5 5" xfId="45529"/>
    <cellStyle name="Normal 4 2 2 2 3 4 5 6" xfId="52644"/>
    <cellStyle name="Normal 4 2 2 2 3 4 5 7" xfId="59759"/>
    <cellStyle name="Normal 4 2 2 2 3 4 6" xfId="7591"/>
    <cellStyle name="Normal 4 2 2 2 3 4 6 2" xfId="22928"/>
    <cellStyle name="Normal 4 2 2 2 3 4 7" xfId="14706"/>
    <cellStyle name="Normal 4 2 2 2 3 4 7 2" xfId="22929"/>
    <cellStyle name="Normal 4 2 2 2 3 4 8" xfId="22909"/>
    <cellStyle name="Normal 4 2 2 2 3 4 9" xfId="33675"/>
    <cellStyle name="Normal 4 2 2 2 3 5" xfId="673"/>
    <cellStyle name="Normal 4 2 2 2 3 5 10" xfId="40991"/>
    <cellStyle name="Normal 4 2 2 2 3 5 11" xfId="48106"/>
    <cellStyle name="Normal 4 2 2 2 3 5 12" xfId="55221"/>
    <cellStyle name="Normal 4 2 2 2 3 5 2" xfId="1474"/>
    <cellStyle name="Normal 4 2 2 2 3 5 2 10" xfId="56020"/>
    <cellStyle name="Normal 4 2 2 2 3 5 2 2" xfId="3842"/>
    <cellStyle name="Normal 4 2 2 2 3 5 2 2 2" xfId="10957"/>
    <cellStyle name="Normal 4 2 2 2 3 5 2 2 2 2" xfId="22933"/>
    <cellStyle name="Normal 4 2 2 2 3 5 2 2 3" xfId="22932"/>
    <cellStyle name="Normal 4 2 2 2 3 5 2 2 4" xfId="37042"/>
    <cellStyle name="Normal 4 2 2 2 3 5 2 2 5" xfId="44157"/>
    <cellStyle name="Normal 4 2 2 2 3 5 2 2 6" xfId="51272"/>
    <cellStyle name="Normal 4 2 2 2 3 5 2 2 7" xfId="58387"/>
    <cellStyle name="Normal 4 2 2 2 3 5 2 3" xfId="6213"/>
    <cellStyle name="Normal 4 2 2 2 3 5 2 3 2" xfId="13328"/>
    <cellStyle name="Normal 4 2 2 2 3 5 2 3 2 2" xfId="22935"/>
    <cellStyle name="Normal 4 2 2 2 3 5 2 3 3" xfId="22934"/>
    <cellStyle name="Normal 4 2 2 2 3 5 2 3 4" xfId="39413"/>
    <cellStyle name="Normal 4 2 2 2 3 5 2 3 5" xfId="46528"/>
    <cellStyle name="Normal 4 2 2 2 3 5 2 3 6" xfId="53643"/>
    <cellStyle name="Normal 4 2 2 2 3 5 2 3 7" xfId="60758"/>
    <cellStyle name="Normal 4 2 2 2 3 5 2 4" xfId="8590"/>
    <cellStyle name="Normal 4 2 2 2 3 5 2 4 2" xfId="22936"/>
    <cellStyle name="Normal 4 2 2 2 3 5 2 5" xfId="15705"/>
    <cellStyle name="Normal 4 2 2 2 3 5 2 5 2" xfId="22937"/>
    <cellStyle name="Normal 4 2 2 2 3 5 2 6" xfId="22931"/>
    <cellStyle name="Normal 4 2 2 2 3 5 2 7" xfId="34674"/>
    <cellStyle name="Normal 4 2 2 2 3 5 2 8" xfId="41790"/>
    <cellStyle name="Normal 4 2 2 2 3 5 2 9" xfId="48905"/>
    <cellStyle name="Normal 4 2 2 2 3 5 3" xfId="2264"/>
    <cellStyle name="Normal 4 2 2 2 3 5 3 10" xfId="56809"/>
    <cellStyle name="Normal 4 2 2 2 3 5 3 2" xfId="4631"/>
    <cellStyle name="Normal 4 2 2 2 3 5 3 2 2" xfId="11746"/>
    <cellStyle name="Normal 4 2 2 2 3 5 3 2 2 2" xfId="22940"/>
    <cellStyle name="Normal 4 2 2 2 3 5 3 2 3" xfId="22939"/>
    <cellStyle name="Normal 4 2 2 2 3 5 3 2 4" xfId="37831"/>
    <cellStyle name="Normal 4 2 2 2 3 5 3 2 5" xfId="44946"/>
    <cellStyle name="Normal 4 2 2 2 3 5 3 2 6" xfId="52061"/>
    <cellStyle name="Normal 4 2 2 2 3 5 3 2 7" xfId="59176"/>
    <cellStyle name="Normal 4 2 2 2 3 5 3 3" xfId="7002"/>
    <cellStyle name="Normal 4 2 2 2 3 5 3 3 2" xfId="14117"/>
    <cellStyle name="Normal 4 2 2 2 3 5 3 3 2 2" xfId="22942"/>
    <cellStyle name="Normal 4 2 2 2 3 5 3 3 3" xfId="22941"/>
    <cellStyle name="Normal 4 2 2 2 3 5 3 3 4" xfId="40202"/>
    <cellStyle name="Normal 4 2 2 2 3 5 3 3 5" xfId="47317"/>
    <cellStyle name="Normal 4 2 2 2 3 5 3 3 6" xfId="54432"/>
    <cellStyle name="Normal 4 2 2 2 3 5 3 3 7" xfId="61547"/>
    <cellStyle name="Normal 4 2 2 2 3 5 3 4" xfId="9379"/>
    <cellStyle name="Normal 4 2 2 2 3 5 3 4 2" xfId="22943"/>
    <cellStyle name="Normal 4 2 2 2 3 5 3 5" xfId="16494"/>
    <cellStyle name="Normal 4 2 2 2 3 5 3 5 2" xfId="22944"/>
    <cellStyle name="Normal 4 2 2 2 3 5 3 6" xfId="22938"/>
    <cellStyle name="Normal 4 2 2 2 3 5 3 7" xfId="35463"/>
    <cellStyle name="Normal 4 2 2 2 3 5 3 8" xfId="42579"/>
    <cellStyle name="Normal 4 2 2 2 3 5 3 9" xfId="49694"/>
    <cellStyle name="Normal 4 2 2 2 3 5 4" xfId="3043"/>
    <cellStyle name="Normal 4 2 2 2 3 5 4 2" xfId="10158"/>
    <cellStyle name="Normal 4 2 2 2 3 5 4 2 2" xfId="22946"/>
    <cellStyle name="Normal 4 2 2 2 3 5 4 3" xfId="22945"/>
    <cellStyle name="Normal 4 2 2 2 3 5 4 4" xfId="36243"/>
    <cellStyle name="Normal 4 2 2 2 3 5 4 5" xfId="43358"/>
    <cellStyle name="Normal 4 2 2 2 3 5 4 6" xfId="50473"/>
    <cellStyle name="Normal 4 2 2 2 3 5 4 7" xfId="57588"/>
    <cellStyle name="Normal 4 2 2 2 3 5 5" xfId="5414"/>
    <cellStyle name="Normal 4 2 2 2 3 5 5 2" xfId="12529"/>
    <cellStyle name="Normal 4 2 2 2 3 5 5 2 2" xfId="22948"/>
    <cellStyle name="Normal 4 2 2 2 3 5 5 3" xfId="22947"/>
    <cellStyle name="Normal 4 2 2 2 3 5 5 4" xfId="38614"/>
    <cellStyle name="Normal 4 2 2 2 3 5 5 5" xfId="45729"/>
    <cellStyle name="Normal 4 2 2 2 3 5 5 6" xfId="52844"/>
    <cellStyle name="Normal 4 2 2 2 3 5 5 7" xfId="59959"/>
    <cellStyle name="Normal 4 2 2 2 3 5 6" xfId="7791"/>
    <cellStyle name="Normal 4 2 2 2 3 5 6 2" xfId="22949"/>
    <cellStyle name="Normal 4 2 2 2 3 5 7" xfId="14906"/>
    <cellStyle name="Normal 4 2 2 2 3 5 7 2" xfId="22950"/>
    <cellStyle name="Normal 4 2 2 2 3 5 8" xfId="22930"/>
    <cellStyle name="Normal 4 2 2 2 3 5 9" xfId="33875"/>
    <cellStyle name="Normal 4 2 2 2 3 6" xfId="884"/>
    <cellStyle name="Normal 4 2 2 2 3 6 10" xfId="55430"/>
    <cellStyle name="Normal 4 2 2 2 3 6 2" xfId="3252"/>
    <cellStyle name="Normal 4 2 2 2 3 6 2 2" xfId="10367"/>
    <cellStyle name="Normal 4 2 2 2 3 6 2 2 2" xfId="22953"/>
    <cellStyle name="Normal 4 2 2 2 3 6 2 3" xfId="22952"/>
    <cellStyle name="Normal 4 2 2 2 3 6 2 4" xfId="36452"/>
    <cellStyle name="Normal 4 2 2 2 3 6 2 5" xfId="43567"/>
    <cellStyle name="Normal 4 2 2 2 3 6 2 6" xfId="50682"/>
    <cellStyle name="Normal 4 2 2 2 3 6 2 7" xfId="57797"/>
    <cellStyle name="Normal 4 2 2 2 3 6 3" xfId="5623"/>
    <cellStyle name="Normal 4 2 2 2 3 6 3 2" xfId="12738"/>
    <cellStyle name="Normal 4 2 2 2 3 6 3 2 2" xfId="22955"/>
    <cellStyle name="Normal 4 2 2 2 3 6 3 3" xfId="22954"/>
    <cellStyle name="Normal 4 2 2 2 3 6 3 4" xfId="38823"/>
    <cellStyle name="Normal 4 2 2 2 3 6 3 5" xfId="45938"/>
    <cellStyle name="Normal 4 2 2 2 3 6 3 6" xfId="53053"/>
    <cellStyle name="Normal 4 2 2 2 3 6 3 7" xfId="60168"/>
    <cellStyle name="Normal 4 2 2 2 3 6 4" xfId="8000"/>
    <cellStyle name="Normal 4 2 2 2 3 6 4 2" xfId="22956"/>
    <cellStyle name="Normal 4 2 2 2 3 6 5" xfId="15115"/>
    <cellStyle name="Normal 4 2 2 2 3 6 5 2" xfId="22957"/>
    <cellStyle name="Normal 4 2 2 2 3 6 6" xfId="22951"/>
    <cellStyle name="Normal 4 2 2 2 3 6 7" xfId="34084"/>
    <cellStyle name="Normal 4 2 2 2 3 6 8" xfId="41200"/>
    <cellStyle name="Normal 4 2 2 2 3 6 9" xfId="48315"/>
    <cellStyle name="Normal 4 2 2 2 3 7" xfId="1674"/>
    <cellStyle name="Normal 4 2 2 2 3 7 10" xfId="56219"/>
    <cellStyle name="Normal 4 2 2 2 3 7 2" xfId="4041"/>
    <cellStyle name="Normal 4 2 2 2 3 7 2 2" xfId="11156"/>
    <cellStyle name="Normal 4 2 2 2 3 7 2 2 2" xfId="22960"/>
    <cellStyle name="Normal 4 2 2 2 3 7 2 3" xfId="22959"/>
    <cellStyle name="Normal 4 2 2 2 3 7 2 4" xfId="37241"/>
    <cellStyle name="Normal 4 2 2 2 3 7 2 5" xfId="44356"/>
    <cellStyle name="Normal 4 2 2 2 3 7 2 6" xfId="51471"/>
    <cellStyle name="Normal 4 2 2 2 3 7 2 7" xfId="58586"/>
    <cellStyle name="Normal 4 2 2 2 3 7 3" xfId="6412"/>
    <cellStyle name="Normal 4 2 2 2 3 7 3 2" xfId="13527"/>
    <cellStyle name="Normal 4 2 2 2 3 7 3 2 2" xfId="22962"/>
    <cellStyle name="Normal 4 2 2 2 3 7 3 3" xfId="22961"/>
    <cellStyle name="Normal 4 2 2 2 3 7 3 4" xfId="39612"/>
    <cellStyle name="Normal 4 2 2 2 3 7 3 5" xfId="46727"/>
    <cellStyle name="Normal 4 2 2 2 3 7 3 6" xfId="53842"/>
    <cellStyle name="Normal 4 2 2 2 3 7 3 7" xfId="60957"/>
    <cellStyle name="Normal 4 2 2 2 3 7 4" xfId="8789"/>
    <cellStyle name="Normal 4 2 2 2 3 7 4 2" xfId="22963"/>
    <cellStyle name="Normal 4 2 2 2 3 7 5" xfId="15904"/>
    <cellStyle name="Normal 4 2 2 2 3 7 5 2" xfId="22964"/>
    <cellStyle name="Normal 4 2 2 2 3 7 6" xfId="22958"/>
    <cellStyle name="Normal 4 2 2 2 3 7 7" xfId="34873"/>
    <cellStyle name="Normal 4 2 2 2 3 7 8" xfId="41989"/>
    <cellStyle name="Normal 4 2 2 2 3 7 9" xfId="49104"/>
    <cellStyle name="Normal 4 2 2 2 3 8" xfId="2453"/>
    <cellStyle name="Normal 4 2 2 2 3 8 2" xfId="9568"/>
    <cellStyle name="Normal 4 2 2 2 3 8 2 2" xfId="22966"/>
    <cellStyle name="Normal 4 2 2 2 3 8 3" xfId="22965"/>
    <cellStyle name="Normal 4 2 2 2 3 8 4" xfId="35653"/>
    <cellStyle name="Normal 4 2 2 2 3 8 5" xfId="42768"/>
    <cellStyle name="Normal 4 2 2 2 3 8 6" xfId="49883"/>
    <cellStyle name="Normal 4 2 2 2 3 8 7" xfId="56998"/>
    <cellStyle name="Normal 4 2 2 2 3 9" xfId="4824"/>
    <cellStyle name="Normal 4 2 2 2 3 9 2" xfId="11939"/>
    <cellStyle name="Normal 4 2 2 2 3 9 2 2" xfId="22968"/>
    <cellStyle name="Normal 4 2 2 2 3 9 3" xfId="22967"/>
    <cellStyle name="Normal 4 2 2 2 3 9 4" xfId="38024"/>
    <cellStyle name="Normal 4 2 2 2 3 9 5" xfId="45139"/>
    <cellStyle name="Normal 4 2 2 2 3 9 6" xfId="52254"/>
    <cellStyle name="Normal 4 2 2 2 3 9 7" xfId="59369"/>
    <cellStyle name="Normal 4 2 2 2 4" xfId="190"/>
    <cellStyle name="Normal 4 2 2 2 4 10" xfId="14427"/>
    <cellStyle name="Normal 4 2 2 2 4 10 2" xfId="22970"/>
    <cellStyle name="Normal 4 2 2 2 4 11" xfId="22969"/>
    <cellStyle name="Normal 4 2 2 2 4 12" xfId="33396"/>
    <cellStyle name="Normal 4 2 2 2 4 13" xfId="40512"/>
    <cellStyle name="Normal 4 2 2 2 4 14" xfId="47627"/>
    <cellStyle name="Normal 4 2 2 2 4 15" xfId="54742"/>
    <cellStyle name="Normal 4 2 2 2 4 2" xfId="389"/>
    <cellStyle name="Normal 4 2 2 2 4 2 10" xfId="40707"/>
    <cellStyle name="Normal 4 2 2 2 4 2 11" xfId="47822"/>
    <cellStyle name="Normal 4 2 2 2 4 2 12" xfId="54937"/>
    <cellStyle name="Normal 4 2 2 2 4 2 2" xfId="1190"/>
    <cellStyle name="Normal 4 2 2 2 4 2 2 10" xfId="55736"/>
    <cellStyle name="Normal 4 2 2 2 4 2 2 2" xfId="3558"/>
    <cellStyle name="Normal 4 2 2 2 4 2 2 2 2" xfId="10673"/>
    <cellStyle name="Normal 4 2 2 2 4 2 2 2 2 2" xfId="22974"/>
    <cellStyle name="Normal 4 2 2 2 4 2 2 2 3" xfId="22973"/>
    <cellStyle name="Normal 4 2 2 2 4 2 2 2 4" xfId="36758"/>
    <cellStyle name="Normal 4 2 2 2 4 2 2 2 5" xfId="43873"/>
    <cellStyle name="Normal 4 2 2 2 4 2 2 2 6" xfId="50988"/>
    <cellStyle name="Normal 4 2 2 2 4 2 2 2 7" xfId="58103"/>
    <cellStyle name="Normal 4 2 2 2 4 2 2 3" xfId="5929"/>
    <cellStyle name="Normal 4 2 2 2 4 2 2 3 2" xfId="13044"/>
    <cellStyle name="Normal 4 2 2 2 4 2 2 3 2 2" xfId="22976"/>
    <cellStyle name="Normal 4 2 2 2 4 2 2 3 3" xfId="22975"/>
    <cellStyle name="Normal 4 2 2 2 4 2 2 3 4" xfId="39129"/>
    <cellStyle name="Normal 4 2 2 2 4 2 2 3 5" xfId="46244"/>
    <cellStyle name="Normal 4 2 2 2 4 2 2 3 6" xfId="53359"/>
    <cellStyle name="Normal 4 2 2 2 4 2 2 3 7" xfId="60474"/>
    <cellStyle name="Normal 4 2 2 2 4 2 2 4" xfId="8306"/>
    <cellStyle name="Normal 4 2 2 2 4 2 2 4 2" xfId="22977"/>
    <cellStyle name="Normal 4 2 2 2 4 2 2 5" xfId="15421"/>
    <cellStyle name="Normal 4 2 2 2 4 2 2 5 2" xfId="22978"/>
    <cellStyle name="Normal 4 2 2 2 4 2 2 6" xfId="22972"/>
    <cellStyle name="Normal 4 2 2 2 4 2 2 7" xfId="34390"/>
    <cellStyle name="Normal 4 2 2 2 4 2 2 8" xfId="41506"/>
    <cellStyle name="Normal 4 2 2 2 4 2 2 9" xfId="48621"/>
    <cellStyle name="Normal 4 2 2 2 4 2 3" xfId="1980"/>
    <cellStyle name="Normal 4 2 2 2 4 2 3 10" xfId="56525"/>
    <cellStyle name="Normal 4 2 2 2 4 2 3 2" xfId="4347"/>
    <cellStyle name="Normal 4 2 2 2 4 2 3 2 2" xfId="11462"/>
    <cellStyle name="Normal 4 2 2 2 4 2 3 2 2 2" xfId="22981"/>
    <cellStyle name="Normal 4 2 2 2 4 2 3 2 3" xfId="22980"/>
    <cellStyle name="Normal 4 2 2 2 4 2 3 2 4" xfId="37547"/>
    <cellStyle name="Normal 4 2 2 2 4 2 3 2 5" xfId="44662"/>
    <cellStyle name="Normal 4 2 2 2 4 2 3 2 6" xfId="51777"/>
    <cellStyle name="Normal 4 2 2 2 4 2 3 2 7" xfId="58892"/>
    <cellStyle name="Normal 4 2 2 2 4 2 3 3" xfId="6718"/>
    <cellStyle name="Normal 4 2 2 2 4 2 3 3 2" xfId="13833"/>
    <cellStyle name="Normal 4 2 2 2 4 2 3 3 2 2" xfId="22983"/>
    <cellStyle name="Normal 4 2 2 2 4 2 3 3 3" xfId="22982"/>
    <cellStyle name="Normal 4 2 2 2 4 2 3 3 4" xfId="39918"/>
    <cellStyle name="Normal 4 2 2 2 4 2 3 3 5" xfId="47033"/>
    <cellStyle name="Normal 4 2 2 2 4 2 3 3 6" xfId="54148"/>
    <cellStyle name="Normal 4 2 2 2 4 2 3 3 7" xfId="61263"/>
    <cellStyle name="Normal 4 2 2 2 4 2 3 4" xfId="9095"/>
    <cellStyle name="Normal 4 2 2 2 4 2 3 4 2" xfId="22984"/>
    <cellStyle name="Normal 4 2 2 2 4 2 3 5" xfId="16210"/>
    <cellStyle name="Normal 4 2 2 2 4 2 3 5 2" xfId="22985"/>
    <cellStyle name="Normal 4 2 2 2 4 2 3 6" xfId="22979"/>
    <cellStyle name="Normal 4 2 2 2 4 2 3 7" xfId="35179"/>
    <cellStyle name="Normal 4 2 2 2 4 2 3 8" xfId="42295"/>
    <cellStyle name="Normal 4 2 2 2 4 2 3 9" xfId="49410"/>
    <cellStyle name="Normal 4 2 2 2 4 2 4" xfId="2759"/>
    <cellStyle name="Normal 4 2 2 2 4 2 4 2" xfId="9874"/>
    <cellStyle name="Normal 4 2 2 2 4 2 4 2 2" xfId="22987"/>
    <cellStyle name="Normal 4 2 2 2 4 2 4 3" xfId="22986"/>
    <cellStyle name="Normal 4 2 2 2 4 2 4 4" xfId="35959"/>
    <cellStyle name="Normal 4 2 2 2 4 2 4 5" xfId="43074"/>
    <cellStyle name="Normal 4 2 2 2 4 2 4 6" xfId="50189"/>
    <cellStyle name="Normal 4 2 2 2 4 2 4 7" xfId="57304"/>
    <cellStyle name="Normal 4 2 2 2 4 2 5" xfId="5130"/>
    <cellStyle name="Normal 4 2 2 2 4 2 5 2" xfId="12245"/>
    <cellStyle name="Normal 4 2 2 2 4 2 5 2 2" xfId="22989"/>
    <cellStyle name="Normal 4 2 2 2 4 2 5 3" xfId="22988"/>
    <cellStyle name="Normal 4 2 2 2 4 2 5 4" xfId="38330"/>
    <cellStyle name="Normal 4 2 2 2 4 2 5 5" xfId="45445"/>
    <cellStyle name="Normal 4 2 2 2 4 2 5 6" xfId="52560"/>
    <cellStyle name="Normal 4 2 2 2 4 2 5 7" xfId="59675"/>
    <cellStyle name="Normal 4 2 2 2 4 2 6" xfId="7507"/>
    <cellStyle name="Normal 4 2 2 2 4 2 6 2" xfId="22990"/>
    <cellStyle name="Normal 4 2 2 2 4 2 7" xfId="14622"/>
    <cellStyle name="Normal 4 2 2 2 4 2 7 2" xfId="22991"/>
    <cellStyle name="Normal 4 2 2 2 4 2 8" xfId="22971"/>
    <cellStyle name="Normal 4 2 2 2 4 2 9" xfId="33591"/>
    <cellStyle name="Normal 4 2 2 2 4 3" xfId="584"/>
    <cellStyle name="Normal 4 2 2 2 4 3 10" xfId="40902"/>
    <cellStyle name="Normal 4 2 2 2 4 3 11" xfId="48017"/>
    <cellStyle name="Normal 4 2 2 2 4 3 12" xfId="55132"/>
    <cellStyle name="Normal 4 2 2 2 4 3 2" xfId="1385"/>
    <cellStyle name="Normal 4 2 2 2 4 3 2 10" xfId="55931"/>
    <cellStyle name="Normal 4 2 2 2 4 3 2 2" xfId="3753"/>
    <cellStyle name="Normal 4 2 2 2 4 3 2 2 2" xfId="10868"/>
    <cellStyle name="Normal 4 2 2 2 4 3 2 2 2 2" xfId="22995"/>
    <cellStyle name="Normal 4 2 2 2 4 3 2 2 3" xfId="22994"/>
    <cellStyle name="Normal 4 2 2 2 4 3 2 2 4" xfId="36953"/>
    <cellStyle name="Normal 4 2 2 2 4 3 2 2 5" xfId="44068"/>
    <cellStyle name="Normal 4 2 2 2 4 3 2 2 6" xfId="51183"/>
    <cellStyle name="Normal 4 2 2 2 4 3 2 2 7" xfId="58298"/>
    <cellStyle name="Normal 4 2 2 2 4 3 2 3" xfId="6124"/>
    <cellStyle name="Normal 4 2 2 2 4 3 2 3 2" xfId="13239"/>
    <cellStyle name="Normal 4 2 2 2 4 3 2 3 2 2" xfId="22997"/>
    <cellStyle name="Normal 4 2 2 2 4 3 2 3 3" xfId="22996"/>
    <cellStyle name="Normal 4 2 2 2 4 3 2 3 4" xfId="39324"/>
    <cellStyle name="Normal 4 2 2 2 4 3 2 3 5" xfId="46439"/>
    <cellStyle name="Normal 4 2 2 2 4 3 2 3 6" xfId="53554"/>
    <cellStyle name="Normal 4 2 2 2 4 3 2 3 7" xfId="60669"/>
    <cellStyle name="Normal 4 2 2 2 4 3 2 4" xfId="8501"/>
    <cellStyle name="Normal 4 2 2 2 4 3 2 4 2" xfId="22998"/>
    <cellStyle name="Normal 4 2 2 2 4 3 2 5" xfId="15616"/>
    <cellStyle name="Normal 4 2 2 2 4 3 2 5 2" xfId="22999"/>
    <cellStyle name="Normal 4 2 2 2 4 3 2 6" xfId="22993"/>
    <cellStyle name="Normal 4 2 2 2 4 3 2 7" xfId="34585"/>
    <cellStyle name="Normal 4 2 2 2 4 3 2 8" xfId="41701"/>
    <cellStyle name="Normal 4 2 2 2 4 3 2 9" xfId="48816"/>
    <cellStyle name="Normal 4 2 2 2 4 3 3" xfId="2175"/>
    <cellStyle name="Normal 4 2 2 2 4 3 3 10" xfId="56720"/>
    <cellStyle name="Normal 4 2 2 2 4 3 3 2" xfId="4542"/>
    <cellStyle name="Normal 4 2 2 2 4 3 3 2 2" xfId="11657"/>
    <cellStyle name="Normal 4 2 2 2 4 3 3 2 2 2" xfId="23002"/>
    <cellStyle name="Normal 4 2 2 2 4 3 3 2 3" xfId="23001"/>
    <cellStyle name="Normal 4 2 2 2 4 3 3 2 4" xfId="37742"/>
    <cellStyle name="Normal 4 2 2 2 4 3 3 2 5" xfId="44857"/>
    <cellStyle name="Normal 4 2 2 2 4 3 3 2 6" xfId="51972"/>
    <cellStyle name="Normal 4 2 2 2 4 3 3 2 7" xfId="59087"/>
    <cellStyle name="Normal 4 2 2 2 4 3 3 3" xfId="6913"/>
    <cellStyle name="Normal 4 2 2 2 4 3 3 3 2" xfId="14028"/>
    <cellStyle name="Normal 4 2 2 2 4 3 3 3 2 2" xfId="23004"/>
    <cellStyle name="Normal 4 2 2 2 4 3 3 3 3" xfId="23003"/>
    <cellStyle name="Normal 4 2 2 2 4 3 3 3 4" xfId="40113"/>
    <cellStyle name="Normal 4 2 2 2 4 3 3 3 5" xfId="47228"/>
    <cellStyle name="Normal 4 2 2 2 4 3 3 3 6" xfId="54343"/>
    <cellStyle name="Normal 4 2 2 2 4 3 3 3 7" xfId="61458"/>
    <cellStyle name="Normal 4 2 2 2 4 3 3 4" xfId="9290"/>
    <cellStyle name="Normal 4 2 2 2 4 3 3 4 2" xfId="23005"/>
    <cellStyle name="Normal 4 2 2 2 4 3 3 5" xfId="16405"/>
    <cellStyle name="Normal 4 2 2 2 4 3 3 5 2" xfId="23006"/>
    <cellStyle name="Normal 4 2 2 2 4 3 3 6" xfId="23000"/>
    <cellStyle name="Normal 4 2 2 2 4 3 3 7" xfId="35374"/>
    <cellStyle name="Normal 4 2 2 2 4 3 3 8" xfId="42490"/>
    <cellStyle name="Normal 4 2 2 2 4 3 3 9" xfId="49605"/>
    <cellStyle name="Normal 4 2 2 2 4 3 4" xfId="2954"/>
    <cellStyle name="Normal 4 2 2 2 4 3 4 2" xfId="10069"/>
    <cellStyle name="Normal 4 2 2 2 4 3 4 2 2" xfId="23008"/>
    <cellStyle name="Normal 4 2 2 2 4 3 4 3" xfId="23007"/>
    <cellStyle name="Normal 4 2 2 2 4 3 4 4" xfId="36154"/>
    <cellStyle name="Normal 4 2 2 2 4 3 4 5" xfId="43269"/>
    <cellStyle name="Normal 4 2 2 2 4 3 4 6" xfId="50384"/>
    <cellStyle name="Normal 4 2 2 2 4 3 4 7" xfId="57499"/>
    <cellStyle name="Normal 4 2 2 2 4 3 5" xfId="5325"/>
    <cellStyle name="Normal 4 2 2 2 4 3 5 2" xfId="12440"/>
    <cellStyle name="Normal 4 2 2 2 4 3 5 2 2" xfId="23010"/>
    <cellStyle name="Normal 4 2 2 2 4 3 5 3" xfId="23009"/>
    <cellStyle name="Normal 4 2 2 2 4 3 5 4" xfId="38525"/>
    <cellStyle name="Normal 4 2 2 2 4 3 5 5" xfId="45640"/>
    <cellStyle name="Normal 4 2 2 2 4 3 5 6" xfId="52755"/>
    <cellStyle name="Normal 4 2 2 2 4 3 5 7" xfId="59870"/>
    <cellStyle name="Normal 4 2 2 2 4 3 6" xfId="7702"/>
    <cellStyle name="Normal 4 2 2 2 4 3 6 2" xfId="23011"/>
    <cellStyle name="Normal 4 2 2 2 4 3 7" xfId="14817"/>
    <cellStyle name="Normal 4 2 2 2 4 3 7 2" xfId="23012"/>
    <cellStyle name="Normal 4 2 2 2 4 3 8" xfId="22992"/>
    <cellStyle name="Normal 4 2 2 2 4 3 9" xfId="33786"/>
    <cellStyle name="Normal 4 2 2 2 4 4" xfId="675"/>
    <cellStyle name="Normal 4 2 2 2 4 4 10" xfId="40993"/>
    <cellStyle name="Normal 4 2 2 2 4 4 11" xfId="48108"/>
    <cellStyle name="Normal 4 2 2 2 4 4 12" xfId="55223"/>
    <cellStyle name="Normal 4 2 2 2 4 4 2" xfId="1476"/>
    <cellStyle name="Normal 4 2 2 2 4 4 2 10" xfId="56022"/>
    <cellStyle name="Normal 4 2 2 2 4 4 2 2" xfId="3844"/>
    <cellStyle name="Normal 4 2 2 2 4 4 2 2 2" xfId="10959"/>
    <cellStyle name="Normal 4 2 2 2 4 4 2 2 2 2" xfId="23016"/>
    <cellStyle name="Normal 4 2 2 2 4 4 2 2 3" xfId="23015"/>
    <cellStyle name="Normal 4 2 2 2 4 4 2 2 4" xfId="37044"/>
    <cellStyle name="Normal 4 2 2 2 4 4 2 2 5" xfId="44159"/>
    <cellStyle name="Normal 4 2 2 2 4 4 2 2 6" xfId="51274"/>
    <cellStyle name="Normal 4 2 2 2 4 4 2 2 7" xfId="58389"/>
    <cellStyle name="Normal 4 2 2 2 4 4 2 3" xfId="6215"/>
    <cellStyle name="Normal 4 2 2 2 4 4 2 3 2" xfId="13330"/>
    <cellStyle name="Normal 4 2 2 2 4 4 2 3 2 2" xfId="23018"/>
    <cellStyle name="Normal 4 2 2 2 4 4 2 3 3" xfId="23017"/>
    <cellStyle name="Normal 4 2 2 2 4 4 2 3 4" xfId="39415"/>
    <cellStyle name="Normal 4 2 2 2 4 4 2 3 5" xfId="46530"/>
    <cellStyle name="Normal 4 2 2 2 4 4 2 3 6" xfId="53645"/>
    <cellStyle name="Normal 4 2 2 2 4 4 2 3 7" xfId="60760"/>
    <cellStyle name="Normal 4 2 2 2 4 4 2 4" xfId="8592"/>
    <cellStyle name="Normal 4 2 2 2 4 4 2 4 2" xfId="23019"/>
    <cellStyle name="Normal 4 2 2 2 4 4 2 5" xfId="15707"/>
    <cellStyle name="Normal 4 2 2 2 4 4 2 5 2" xfId="23020"/>
    <cellStyle name="Normal 4 2 2 2 4 4 2 6" xfId="23014"/>
    <cellStyle name="Normal 4 2 2 2 4 4 2 7" xfId="34676"/>
    <cellStyle name="Normal 4 2 2 2 4 4 2 8" xfId="41792"/>
    <cellStyle name="Normal 4 2 2 2 4 4 2 9" xfId="48907"/>
    <cellStyle name="Normal 4 2 2 2 4 4 3" xfId="2266"/>
    <cellStyle name="Normal 4 2 2 2 4 4 3 10" xfId="56811"/>
    <cellStyle name="Normal 4 2 2 2 4 4 3 2" xfId="4633"/>
    <cellStyle name="Normal 4 2 2 2 4 4 3 2 2" xfId="11748"/>
    <cellStyle name="Normal 4 2 2 2 4 4 3 2 2 2" xfId="23023"/>
    <cellStyle name="Normal 4 2 2 2 4 4 3 2 3" xfId="23022"/>
    <cellStyle name="Normal 4 2 2 2 4 4 3 2 4" xfId="37833"/>
    <cellStyle name="Normal 4 2 2 2 4 4 3 2 5" xfId="44948"/>
    <cellStyle name="Normal 4 2 2 2 4 4 3 2 6" xfId="52063"/>
    <cellStyle name="Normal 4 2 2 2 4 4 3 2 7" xfId="59178"/>
    <cellStyle name="Normal 4 2 2 2 4 4 3 3" xfId="7004"/>
    <cellStyle name="Normal 4 2 2 2 4 4 3 3 2" xfId="14119"/>
    <cellStyle name="Normal 4 2 2 2 4 4 3 3 2 2" xfId="23025"/>
    <cellStyle name="Normal 4 2 2 2 4 4 3 3 3" xfId="23024"/>
    <cellStyle name="Normal 4 2 2 2 4 4 3 3 4" xfId="40204"/>
    <cellStyle name="Normal 4 2 2 2 4 4 3 3 5" xfId="47319"/>
    <cellStyle name="Normal 4 2 2 2 4 4 3 3 6" xfId="54434"/>
    <cellStyle name="Normal 4 2 2 2 4 4 3 3 7" xfId="61549"/>
    <cellStyle name="Normal 4 2 2 2 4 4 3 4" xfId="9381"/>
    <cellStyle name="Normal 4 2 2 2 4 4 3 4 2" xfId="23026"/>
    <cellStyle name="Normal 4 2 2 2 4 4 3 5" xfId="16496"/>
    <cellStyle name="Normal 4 2 2 2 4 4 3 5 2" xfId="23027"/>
    <cellStyle name="Normal 4 2 2 2 4 4 3 6" xfId="23021"/>
    <cellStyle name="Normal 4 2 2 2 4 4 3 7" xfId="35465"/>
    <cellStyle name="Normal 4 2 2 2 4 4 3 8" xfId="42581"/>
    <cellStyle name="Normal 4 2 2 2 4 4 3 9" xfId="49696"/>
    <cellStyle name="Normal 4 2 2 2 4 4 4" xfId="3045"/>
    <cellStyle name="Normal 4 2 2 2 4 4 4 2" xfId="10160"/>
    <cellStyle name="Normal 4 2 2 2 4 4 4 2 2" xfId="23029"/>
    <cellStyle name="Normal 4 2 2 2 4 4 4 3" xfId="23028"/>
    <cellStyle name="Normal 4 2 2 2 4 4 4 4" xfId="36245"/>
    <cellStyle name="Normal 4 2 2 2 4 4 4 5" xfId="43360"/>
    <cellStyle name="Normal 4 2 2 2 4 4 4 6" xfId="50475"/>
    <cellStyle name="Normal 4 2 2 2 4 4 4 7" xfId="57590"/>
    <cellStyle name="Normal 4 2 2 2 4 4 5" xfId="5416"/>
    <cellStyle name="Normal 4 2 2 2 4 4 5 2" xfId="12531"/>
    <cellStyle name="Normal 4 2 2 2 4 4 5 2 2" xfId="23031"/>
    <cellStyle name="Normal 4 2 2 2 4 4 5 3" xfId="23030"/>
    <cellStyle name="Normal 4 2 2 2 4 4 5 4" xfId="38616"/>
    <cellStyle name="Normal 4 2 2 2 4 4 5 5" xfId="45731"/>
    <cellStyle name="Normal 4 2 2 2 4 4 5 6" xfId="52846"/>
    <cellStyle name="Normal 4 2 2 2 4 4 5 7" xfId="59961"/>
    <cellStyle name="Normal 4 2 2 2 4 4 6" xfId="7793"/>
    <cellStyle name="Normal 4 2 2 2 4 4 6 2" xfId="23032"/>
    <cellStyle name="Normal 4 2 2 2 4 4 7" xfId="14908"/>
    <cellStyle name="Normal 4 2 2 2 4 4 7 2" xfId="23033"/>
    <cellStyle name="Normal 4 2 2 2 4 4 8" xfId="23013"/>
    <cellStyle name="Normal 4 2 2 2 4 4 9" xfId="33877"/>
    <cellStyle name="Normal 4 2 2 2 4 5" xfId="995"/>
    <cellStyle name="Normal 4 2 2 2 4 5 10" xfId="55541"/>
    <cellStyle name="Normal 4 2 2 2 4 5 2" xfId="3363"/>
    <cellStyle name="Normal 4 2 2 2 4 5 2 2" xfId="10478"/>
    <cellStyle name="Normal 4 2 2 2 4 5 2 2 2" xfId="23036"/>
    <cellStyle name="Normal 4 2 2 2 4 5 2 3" xfId="23035"/>
    <cellStyle name="Normal 4 2 2 2 4 5 2 4" xfId="36563"/>
    <cellStyle name="Normal 4 2 2 2 4 5 2 5" xfId="43678"/>
    <cellStyle name="Normal 4 2 2 2 4 5 2 6" xfId="50793"/>
    <cellStyle name="Normal 4 2 2 2 4 5 2 7" xfId="57908"/>
    <cellStyle name="Normal 4 2 2 2 4 5 3" xfId="5734"/>
    <cellStyle name="Normal 4 2 2 2 4 5 3 2" xfId="12849"/>
    <cellStyle name="Normal 4 2 2 2 4 5 3 2 2" xfId="23038"/>
    <cellStyle name="Normal 4 2 2 2 4 5 3 3" xfId="23037"/>
    <cellStyle name="Normal 4 2 2 2 4 5 3 4" xfId="38934"/>
    <cellStyle name="Normal 4 2 2 2 4 5 3 5" xfId="46049"/>
    <cellStyle name="Normal 4 2 2 2 4 5 3 6" xfId="53164"/>
    <cellStyle name="Normal 4 2 2 2 4 5 3 7" xfId="60279"/>
    <cellStyle name="Normal 4 2 2 2 4 5 4" xfId="8111"/>
    <cellStyle name="Normal 4 2 2 2 4 5 4 2" xfId="23039"/>
    <cellStyle name="Normal 4 2 2 2 4 5 5" xfId="15226"/>
    <cellStyle name="Normal 4 2 2 2 4 5 5 2" xfId="23040"/>
    <cellStyle name="Normal 4 2 2 2 4 5 6" xfId="23034"/>
    <cellStyle name="Normal 4 2 2 2 4 5 7" xfId="34195"/>
    <cellStyle name="Normal 4 2 2 2 4 5 8" xfId="41311"/>
    <cellStyle name="Normal 4 2 2 2 4 5 9" xfId="48426"/>
    <cellStyle name="Normal 4 2 2 2 4 6" xfId="1785"/>
    <cellStyle name="Normal 4 2 2 2 4 6 10" xfId="56330"/>
    <cellStyle name="Normal 4 2 2 2 4 6 2" xfId="4152"/>
    <cellStyle name="Normal 4 2 2 2 4 6 2 2" xfId="11267"/>
    <cellStyle name="Normal 4 2 2 2 4 6 2 2 2" xfId="23043"/>
    <cellStyle name="Normal 4 2 2 2 4 6 2 3" xfId="23042"/>
    <cellStyle name="Normal 4 2 2 2 4 6 2 4" xfId="37352"/>
    <cellStyle name="Normal 4 2 2 2 4 6 2 5" xfId="44467"/>
    <cellStyle name="Normal 4 2 2 2 4 6 2 6" xfId="51582"/>
    <cellStyle name="Normal 4 2 2 2 4 6 2 7" xfId="58697"/>
    <cellStyle name="Normal 4 2 2 2 4 6 3" xfId="6523"/>
    <cellStyle name="Normal 4 2 2 2 4 6 3 2" xfId="13638"/>
    <cellStyle name="Normal 4 2 2 2 4 6 3 2 2" xfId="23045"/>
    <cellStyle name="Normal 4 2 2 2 4 6 3 3" xfId="23044"/>
    <cellStyle name="Normal 4 2 2 2 4 6 3 4" xfId="39723"/>
    <cellStyle name="Normal 4 2 2 2 4 6 3 5" xfId="46838"/>
    <cellStyle name="Normal 4 2 2 2 4 6 3 6" xfId="53953"/>
    <cellStyle name="Normal 4 2 2 2 4 6 3 7" xfId="61068"/>
    <cellStyle name="Normal 4 2 2 2 4 6 4" xfId="8900"/>
    <cellStyle name="Normal 4 2 2 2 4 6 4 2" xfId="23046"/>
    <cellStyle name="Normal 4 2 2 2 4 6 5" xfId="16015"/>
    <cellStyle name="Normal 4 2 2 2 4 6 5 2" xfId="23047"/>
    <cellStyle name="Normal 4 2 2 2 4 6 6" xfId="23041"/>
    <cellStyle name="Normal 4 2 2 2 4 6 7" xfId="34984"/>
    <cellStyle name="Normal 4 2 2 2 4 6 8" xfId="42100"/>
    <cellStyle name="Normal 4 2 2 2 4 6 9" xfId="49215"/>
    <cellStyle name="Normal 4 2 2 2 4 7" xfId="2564"/>
    <cellStyle name="Normal 4 2 2 2 4 7 2" xfId="9679"/>
    <cellStyle name="Normal 4 2 2 2 4 7 2 2" xfId="23049"/>
    <cellStyle name="Normal 4 2 2 2 4 7 3" xfId="23048"/>
    <cellStyle name="Normal 4 2 2 2 4 7 4" xfId="35764"/>
    <cellStyle name="Normal 4 2 2 2 4 7 5" xfId="42879"/>
    <cellStyle name="Normal 4 2 2 2 4 7 6" xfId="49994"/>
    <cellStyle name="Normal 4 2 2 2 4 7 7" xfId="57109"/>
    <cellStyle name="Normal 4 2 2 2 4 8" xfId="4935"/>
    <cellStyle name="Normal 4 2 2 2 4 8 2" xfId="12050"/>
    <cellStyle name="Normal 4 2 2 2 4 8 2 2" xfId="23051"/>
    <cellStyle name="Normal 4 2 2 2 4 8 3" xfId="23050"/>
    <cellStyle name="Normal 4 2 2 2 4 8 4" xfId="38135"/>
    <cellStyle name="Normal 4 2 2 2 4 8 5" xfId="45250"/>
    <cellStyle name="Normal 4 2 2 2 4 8 6" xfId="52365"/>
    <cellStyle name="Normal 4 2 2 2 4 8 7" xfId="59480"/>
    <cellStyle name="Normal 4 2 2 2 4 9" xfId="7312"/>
    <cellStyle name="Normal 4 2 2 2 4 9 2" xfId="23052"/>
    <cellStyle name="Normal 4 2 2 2 5" xfId="120"/>
    <cellStyle name="Normal 4 2 2 2 5 10" xfId="14360"/>
    <cellStyle name="Normal 4 2 2 2 5 10 2" xfId="23054"/>
    <cellStyle name="Normal 4 2 2 2 5 11" xfId="23053"/>
    <cellStyle name="Normal 4 2 2 2 5 12" xfId="33329"/>
    <cellStyle name="Normal 4 2 2 2 5 13" xfId="40445"/>
    <cellStyle name="Normal 4 2 2 2 5 14" xfId="47560"/>
    <cellStyle name="Normal 4 2 2 2 5 15" xfId="54675"/>
    <cellStyle name="Normal 4 2 2 2 5 2" xfId="322"/>
    <cellStyle name="Normal 4 2 2 2 5 2 10" xfId="40640"/>
    <cellStyle name="Normal 4 2 2 2 5 2 11" xfId="47755"/>
    <cellStyle name="Normal 4 2 2 2 5 2 12" xfId="54870"/>
    <cellStyle name="Normal 4 2 2 2 5 2 2" xfId="1123"/>
    <cellStyle name="Normal 4 2 2 2 5 2 2 10" xfId="55669"/>
    <cellStyle name="Normal 4 2 2 2 5 2 2 2" xfId="3491"/>
    <cellStyle name="Normal 4 2 2 2 5 2 2 2 2" xfId="10606"/>
    <cellStyle name="Normal 4 2 2 2 5 2 2 2 2 2" xfId="23058"/>
    <cellStyle name="Normal 4 2 2 2 5 2 2 2 3" xfId="23057"/>
    <cellStyle name="Normal 4 2 2 2 5 2 2 2 4" xfId="36691"/>
    <cellStyle name="Normal 4 2 2 2 5 2 2 2 5" xfId="43806"/>
    <cellStyle name="Normal 4 2 2 2 5 2 2 2 6" xfId="50921"/>
    <cellStyle name="Normal 4 2 2 2 5 2 2 2 7" xfId="58036"/>
    <cellStyle name="Normal 4 2 2 2 5 2 2 3" xfId="5862"/>
    <cellStyle name="Normal 4 2 2 2 5 2 2 3 2" xfId="12977"/>
    <cellStyle name="Normal 4 2 2 2 5 2 2 3 2 2" xfId="23060"/>
    <cellStyle name="Normal 4 2 2 2 5 2 2 3 3" xfId="23059"/>
    <cellStyle name="Normal 4 2 2 2 5 2 2 3 4" xfId="39062"/>
    <cellStyle name="Normal 4 2 2 2 5 2 2 3 5" xfId="46177"/>
    <cellStyle name="Normal 4 2 2 2 5 2 2 3 6" xfId="53292"/>
    <cellStyle name="Normal 4 2 2 2 5 2 2 3 7" xfId="60407"/>
    <cellStyle name="Normal 4 2 2 2 5 2 2 4" xfId="8239"/>
    <cellStyle name="Normal 4 2 2 2 5 2 2 4 2" xfId="23061"/>
    <cellStyle name="Normal 4 2 2 2 5 2 2 5" xfId="15354"/>
    <cellStyle name="Normal 4 2 2 2 5 2 2 5 2" xfId="23062"/>
    <cellStyle name="Normal 4 2 2 2 5 2 2 6" xfId="23056"/>
    <cellStyle name="Normal 4 2 2 2 5 2 2 7" xfId="34323"/>
    <cellStyle name="Normal 4 2 2 2 5 2 2 8" xfId="41439"/>
    <cellStyle name="Normal 4 2 2 2 5 2 2 9" xfId="48554"/>
    <cellStyle name="Normal 4 2 2 2 5 2 3" xfId="1913"/>
    <cellStyle name="Normal 4 2 2 2 5 2 3 10" xfId="56458"/>
    <cellStyle name="Normal 4 2 2 2 5 2 3 2" xfId="4280"/>
    <cellStyle name="Normal 4 2 2 2 5 2 3 2 2" xfId="11395"/>
    <cellStyle name="Normal 4 2 2 2 5 2 3 2 2 2" xfId="23065"/>
    <cellStyle name="Normal 4 2 2 2 5 2 3 2 3" xfId="23064"/>
    <cellStyle name="Normal 4 2 2 2 5 2 3 2 4" xfId="37480"/>
    <cellStyle name="Normal 4 2 2 2 5 2 3 2 5" xfId="44595"/>
    <cellStyle name="Normal 4 2 2 2 5 2 3 2 6" xfId="51710"/>
    <cellStyle name="Normal 4 2 2 2 5 2 3 2 7" xfId="58825"/>
    <cellStyle name="Normal 4 2 2 2 5 2 3 3" xfId="6651"/>
    <cellStyle name="Normal 4 2 2 2 5 2 3 3 2" xfId="13766"/>
    <cellStyle name="Normal 4 2 2 2 5 2 3 3 2 2" xfId="23067"/>
    <cellStyle name="Normal 4 2 2 2 5 2 3 3 3" xfId="23066"/>
    <cellStyle name="Normal 4 2 2 2 5 2 3 3 4" xfId="39851"/>
    <cellStyle name="Normal 4 2 2 2 5 2 3 3 5" xfId="46966"/>
    <cellStyle name="Normal 4 2 2 2 5 2 3 3 6" xfId="54081"/>
    <cellStyle name="Normal 4 2 2 2 5 2 3 3 7" xfId="61196"/>
    <cellStyle name="Normal 4 2 2 2 5 2 3 4" xfId="9028"/>
    <cellStyle name="Normal 4 2 2 2 5 2 3 4 2" xfId="23068"/>
    <cellStyle name="Normal 4 2 2 2 5 2 3 5" xfId="16143"/>
    <cellStyle name="Normal 4 2 2 2 5 2 3 5 2" xfId="23069"/>
    <cellStyle name="Normal 4 2 2 2 5 2 3 6" xfId="23063"/>
    <cellStyle name="Normal 4 2 2 2 5 2 3 7" xfId="35112"/>
    <cellStyle name="Normal 4 2 2 2 5 2 3 8" xfId="42228"/>
    <cellStyle name="Normal 4 2 2 2 5 2 3 9" xfId="49343"/>
    <cellStyle name="Normal 4 2 2 2 5 2 4" xfId="2692"/>
    <cellStyle name="Normal 4 2 2 2 5 2 4 2" xfId="9807"/>
    <cellStyle name="Normal 4 2 2 2 5 2 4 2 2" xfId="23071"/>
    <cellStyle name="Normal 4 2 2 2 5 2 4 3" xfId="23070"/>
    <cellStyle name="Normal 4 2 2 2 5 2 4 4" xfId="35892"/>
    <cellStyle name="Normal 4 2 2 2 5 2 4 5" xfId="43007"/>
    <cellStyle name="Normal 4 2 2 2 5 2 4 6" xfId="50122"/>
    <cellStyle name="Normal 4 2 2 2 5 2 4 7" xfId="57237"/>
    <cellStyle name="Normal 4 2 2 2 5 2 5" xfId="5063"/>
    <cellStyle name="Normal 4 2 2 2 5 2 5 2" xfId="12178"/>
    <cellStyle name="Normal 4 2 2 2 5 2 5 2 2" xfId="23073"/>
    <cellStyle name="Normal 4 2 2 2 5 2 5 3" xfId="23072"/>
    <cellStyle name="Normal 4 2 2 2 5 2 5 4" xfId="38263"/>
    <cellStyle name="Normal 4 2 2 2 5 2 5 5" xfId="45378"/>
    <cellStyle name="Normal 4 2 2 2 5 2 5 6" xfId="52493"/>
    <cellStyle name="Normal 4 2 2 2 5 2 5 7" xfId="59608"/>
    <cellStyle name="Normal 4 2 2 2 5 2 6" xfId="7440"/>
    <cellStyle name="Normal 4 2 2 2 5 2 6 2" xfId="23074"/>
    <cellStyle name="Normal 4 2 2 2 5 2 7" xfId="14555"/>
    <cellStyle name="Normal 4 2 2 2 5 2 7 2" xfId="23075"/>
    <cellStyle name="Normal 4 2 2 2 5 2 8" xfId="23055"/>
    <cellStyle name="Normal 4 2 2 2 5 2 9" xfId="33524"/>
    <cellStyle name="Normal 4 2 2 2 5 3" xfId="517"/>
    <cellStyle name="Normal 4 2 2 2 5 3 10" xfId="40835"/>
    <cellStyle name="Normal 4 2 2 2 5 3 11" xfId="47950"/>
    <cellStyle name="Normal 4 2 2 2 5 3 12" xfId="55065"/>
    <cellStyle name="Normal 4 2 2 2 5 3 2" xfId="1318"/>
    <cellStyle name="Normal 4 2 2 2 5 3 2 10" xfId="55864"/>
    <cellStyle name="Normal 4 2 2 2 5 3 2 2" xfId="3686"/>
    <cellStyle name="Normal 4 2 2 2 5 3 2 2 2" xfId="10801"/>
    <cellStyle name="Normal 4 2 2 2 5 3 2 2 2 2" xfId="23079"/>
    <cellStyle name="Normal 4 2 2 2 5 3 2 2 3" xfId="23078"/>
    <cellStyle name="Normal 4 2 2 2 5 3 2 2 4" xfId="36886"/>
    <cellStyle name="Normal 4 2 2 2 5 3 2 2 5" xfId="44001"/>
    <cellStyle name="Normal 4 2 2 2 5 3 2 2 6" xfId="51116"/>
    <cellStyle name="Normal 4 2 2 2 5 3 2 2 7" xfId="58231"/>
    <cellStyle name="Normal 4 2 2 2 5 3 2 3" xfId="6057"/>
    <cellStyle name="Normal 4 2 2 2 5 3 2 3 2" xfId="13172"/>
    <cellStyle name="Normal 4 2 2 2 5 3 2 3 2 2" xfId="23081"/>
    <cellStyle name="Normal 4 2 2 2 5 3 2 3 3" xfId="23080"/>
    <cellStyle name="Normal 4 2 2 2 5 3 2 3 4" xfId="39257"/>
    <cellStyle name="Normal 4 2 2 2 5 3 2 3 5" xfId="46372"/>
    <cellStyle name="Normal 4 2 2 2 5 3 2 3 6" xfId="53487"/>
    <cellStyle name="Normal 4 2 2 2 5 3 2 3 7" xfId="60602"/>
    <cellStyle name="Normal 4 2 2 2 5 3 2 4" xfId="8434"/>
    <cellStyle name="Normal 4 2 2 2 5 3 2 4 2" xfId="23082"/>
    <cellStyle name="Normal 4 2 2 2 5 3 2 5" xfId="15549"/>
    <cellStyle name="Normal 4 2 2 2 5 3 2 5 2" xfId="23083"/>
    <cellStyle name="Normal 4 2 2 2 5 3 2 6" xfId="23077"/>
    <cellStyle name="Normal 4 2 2 2 5 3 2 7" xfId="34518"/>
    <cellStyle name="Normal 4 2 2 2 5 3 2 8" xfId="41634"/>
    <cellStyle name="Normal 4 2 2 2 5 3 2 9" xfId="48749"/>
    <cellStyle name="Normal 4 2 2 2 5 3 3" xfId="2108"/>
    <cellStyle name="Normal 4 2 2 2 5 3 3 10" xfId="56653"/>
    <cellStyle name="Normal 4 2 2 2 5 3 3 2" xfId="4475"/>
    <cellStyle name="Normal 4 2 2 2 5 3 3 2 2" xfId="11590"/>
    <cellStyle name="Normal 4 2 2 2 5 3 3 2 2 2" xfId="23086"/>
    <cellStyle name="Normal 4 2 2 2 5 3 3 2 3" xfId="23085"/>
    <cellStyle name="Normal 4 2 2 2 5 3 3 2 4" xfId="37675"/>
    <cellStyle name="Normal 4 2 2 2 5 3 3 2 5" xfId="44790"/>
    <cellStyle name="Normal 4 2 2 2 5 3 3 2 6" xfId="51905"/>
    <cellStyle name="Normal 4 2 2 2 5 3 3 2 7" xfId="59020"/>
    <cellStyle name="Normal 4 2 2 2 5 3 3 3" xfId="6846"/>
    <cellStyle name="Normal 4 2 2 2 5 3 3 3 2" xfId="13961"/>
    <cellStyle name="Normal 4 2 2 2 5 3 3 3 2 2" xfId="23088"/>
    <cellStyle name="Normal 4 2 2 2 5 3 3 3 3" xfId="23087"/>
    <cellStyle name="Normal 4 2 2 2 5 3 3 3 4" xfId="40046"/>
    <cellStyle name="Normal 4 2 2 2 5 3 3 3 5" xfId="47161"/>
    <cellStyle name="Normal 4 2 2 2 5 3 3 3 6" xfId="54276"/>
    <cellStyle name="Normal 4 2 2 2 5 3 3 3 7" xfId="61391"/>
    <cellStyle name="Normal 4 2 2 2 5 3 3 4" xfId="9223"/>
    <cellStyle name="Normal 4 2 2 2 5 3 3 4 2" xfId="23089"/>
    <cellStyle name="Normal 4 2 2 2 5 3 3 5" xfId="16338"/>
    <cellStyle name="Normal 4 2 2 2 5 3 3 5 2" xfId="23090"/>
    <cellStyle name="Normal 4 2 2 2 5 3 3 6" xfId="23084"/>
    <cellStyle name="Normal 4 2 2 2 5 3 3 7" xfId="35307"/>
    <cellStyle name="Normal 4 2 2 2 5 3 3 8" xfId="42423"/>
    <cellStyle name="Normal 4 2 2 2 5 3 3 9" xfId="49538"/>
    <cellStyle name="Normal 4 2 2 2 5 3 4" xfId="2887"/>
    <cellStyle name="Normal 4 2 2 2 5 3 4 2" xfId="10002"/>
    <cellStyle name="Normal 4 2 2 2 5 3 4 2 2" xfId="23092"/>
    <cellStyle name="Normal 4 2 2 2 5 3 4 3" xfId="23091"/>
    <cellStyle name="Normal 4 2 2 2 5 3 4 4" xfId="36087"/>
    <cellStyle name="Normal 4 2 2 2 5 3 4 5" xfId="43202"/>
    <cellStyle name="Normal 4 2 2 2 5 3 4 6" xfId="50317"/>
    <cellStyle name="Normal 4 2 2 2 5 3 4 7" xfId="57432"/>
    <cellStyle name="Normal 4 2 2 2 5 3 5" xfId="5258"/>
    <cellStyle name="Normal 4 2 2 2 5 3 5 2" xfId="12373"/>
    <cellStyle name="Normal 4 2 2 2 5 3 5 2 2" xfId="23094"/>
    <cellStyle name="Normal 4 2 2 2 5 3 5 3" xfId="23093"/>
    <cellStyle name="Normal 4 2 2 2 5 3 5 4" xfId="38458"/>
    <cellStyle name="Normal 4 2 2 2 5 3 5 5" xfId="45573"/>
    <cellStyle name="Normal 4 2 2 2 5 3 5 6" xfId="52688"/>
    <cellStyle name="Normal 4 2 2 2 5 3 5 7" xfId="59803"/>
    <cellStyle name="Normal 4 2 2 2 5 3 6" xfId="7635"/>
    <cellStyle name="Normal 4 2 2 2 5 3 6 2" xfId="23095"/>
    <cellStyle name="Normal 4 2 2 2 5 3 7" xfId="14750"/>
    <cellStyle name="Normal 4 2 2 2 5 3 7 2" xfId="23096"/>
    <cellStyle name="Normal 4 2 2 2 5 3 8" xfId="23076"/>
    <cellStyle name="Normal 4 2 2 2 5 3 9" xfId="33719"/>
    <cellStyle name="Normal 4 2 2 2 5 4" xfId="676"/>
    <cellStyle name="Normal 4 2 2 2 5 4 10" xfId="40994"/>
    <cellStyle name="Normal 4 2 2 2 5 4 11" xfId="48109"/>
    <cellStyle name="Normal 4 2 2 2 5 4 12" xfId="55224"/>
    <cellStyle name="Normal 4 2 2 2 5 4 2" xfId="1477"/>
    <cellStyle name="Normal 4 2 2 2 5 4 2 10" xfId="56023"/>
    <cellStyle name="Normal 4 2 2 2 5 4 2 2" xfId="3845"/>
    <cellStyle name="Normal 4 2 2 2 5 4 2 2 2" xfId="10960"/>
    <cellStyle name="Normal 4 2 2 2 5 4 2 2 2 2" xfId="23100"/>
    <cellStyle name="Normal 4 2 2 2 5 4 2 2 3" xfId="23099"/>
    <cellStyle name="Normal 4 2 2 2 5 4 2 2 4" xfId="37045"/>
    <cellStyle name="Normal 4 2 2 2 5 4 2 2 5" xfId="44160"/>
    <cellStyle name="Normal 4 2 2 2 5 4 2 2 6" xfId="51275"/>
    <cellStyle name="Normal 4 2 2 2 5 4 2 2 7" xfId="58390"/>
    <cellStyle name="Normal 4 2 2 2 5 4 2 3" xfId="6216"/>
    <cellStyle name="Normal 4 2 2 2 5 4 2 3 2" xfId="13331"/>
    <cellStyle name="Normal 4 2 2 2 5 4 2 3 2 2" xfId="23102"/>
    <cellStyle name="Normal 4 2 2 2 5 4 2 3 3" xfId="23101"/>
    <cellStyle name="Normal 4 2 2 2 5 4 2 3 4" xfId="39416"/>
    <cellStyle name="Normal 4 2 2 2 5 4 2 3 5" xfId="46531"/>
    <cellStyle name="Normal 4 2 2 2 5 4 2 3 6" xfId="53646"/>
    <cellStyle name="Normal 4 2 2 2 5 4 2 3 7" xfId="60761"/>
    <cellStyle name="Normal 4 2 2 2 5 4 2 4" xfId="8593"/>
    <cellStyle name="Normal 4 2 2 2 5 4 2 4 2" xfId="23103"/>
    <cellStyle name="Normal 4 2 2 2 5 4 2 5" xfId="15708"/>
    <cellStyle name="Normal 4 2 2 2 5 4 2 5 2" xfId="23104"/>
    <cellStyle name="Normal 4 2 2 2 5 4 2 6" xfId="23098"/>
    <cellStyle name="Normal 4 2 2 2 5 4 2 7" xfId="34677"/>
    <cellStyle name="Normal 4 2 2 2 5 4 2 8" xfId="41793"/>
    <cellStyle name="Normal 4 2 2 2 5 4 2 9" xfId="48908"/>
    <cellStyle name="Normal 4 2 2 2 5 4 3" xfId="2267"/>
    <cellStyle name="Normal 4 2 2 2 5 4 3 10" xfId="56812"/>
    <cellStyle name="Normal 4 2 2 2 5 4 3 2" xfId="4634"/>
    <cellStyle name="Normal 4 2 2 2 5 4 3 2 2" xfId="11749"/>
    <cellStyle name="Normal 4 2 2 2 5 4 3 2 2 2" xfId="23107"/>
    <cellStyle name="Normal 4 2 2 2 5 4 3 2 3" xfId="23106"/>
    <cellStyle name="Normal 4 2 2 2 5 4 3 2 4" xfId="37834"/>
    <cellStyle name="Normal 4 2 2 2 5 4 3 2 5" xfId="44949"/>
    <cellStyle name="Normal 4 2 2 2 5 4 3 2 6" xfId="52064"/>
    <cellStyle name="Normal 4 2 2 2 5 4 3 2 7" xfId="59179"/>
    <cellStyle name="Normal 4 2 2 2 5 4 3 3" xfId="7005"/>
    <cellStyle name="Normal 4 2 2 2 5 4 3 3 2" xfId="14120"/>
    <cellStyle name="Normal 4 2 2 2 5 4 3 3 2 2" xfId="23109"/>
    <cellStyle name="Normal 4 2 2 2 5 4 3 3 3" xfId="23108"/>
    <cellStyle name="Normal 4 2 2 2 5 4 3 3 4" xfId="40205"/>
    <cellStyle name="Normal 4 2 2 2 5 4 3 3 5" xfId="47320"/>
    <cellStyle name="Normal 4 2 2 2 5 4 3 3 6" xfId="54435"/>
    <cellStyle name="Normal 4 2 2 2 5 4 3 3 7" xfId="61550"/>
    <cellStyle name="Normal 4 2 2 2 5 4 3 4" xfId="9382"/>
    <cellStyle name="Normal 4 2 2 2 5 4 3 4 2" xfId="23110"/>
    <cellStyle name="Normal 4 2 2 2 5 4 3 5" xfId="16497"/>
    <cellStyle name="Normal 4 2 2 2 5 4 3 5 2" xfId="23111"/>
    <cellStyle name="Normal 4 2 2 2 5 4 3 6" xfId="23105"/>
    <cellStyle name="Normal 4 2 2 2 5 4 3 7" xfId="35466"/>
    <cellStyle name="Normal 4 2 2 2 5 4 3 8" xfId="42582"/>
    <cellStyle name="Normal 4 2 2 2 5 4 3 9" xfId="49697"/>
    <cellStyle name="Normal 4 2 2 2 5 4 4" xfId="3046"/>
    <cellStyle name="Normal 4 2 2 2 5 4 4 2" xfId="10161"/>
    <cellStyle name="Normal 4 2 2 2 5 4 4 2 2" xfId="23113"/>
    <cellStyle name="Normal 4 2 2 2 5 4 4 3" xfId="23112"/>
    <cellStyle name="Normal 4 2 2 2 5 4 4 4" xfId="36246"/>
    <cellStyle name="Normal 4 2 2 2 5 4 4 5" xfId="43361"/>
    <cellStyle name="Normal 4 2 2 2 5 4 4 6" xfId="50476"/>
    <cellStyle name="Normal 4 2 2 2 5 4 4 7" xfId="57591"/>
    <cellStyle name="Normal 4 2 2 2 5 4 5" xfId="5417"/>
    <cellStyle name="Normal 4 2 2 2 5 4 5 2" xfId="12532"/>
    <cellStyle name="Normal 4 2 2 2 5 4 5 2 2" xfId="23115"/>
    <cellStyle name="Normal 4 2 2 2 5 4 5 3" xfId="23114"/>
    <cellStyle name="Normal 4 2 2 2 5 4 5 4" xfId="38617"/>
    <cellStyle name="Normal 4 2 2 2 5 4 5 5" xfId="45732"/>
    <cellStyle name="Normal 4 2 2 2 5 4 5 6" xfId="52847"/>
    <cellStyle name="Normal 4 2 2 2 5 4 5 7" xfId="59962"/>
    <cellStyle name="Normal 4 2 2 2 5 4 6" xfId="7794"/>
    <cellStyle name="Normal 4 2 2 2 5 4 6 2" xfId="23116"/>
    <cellStyle name="Normal 4 2 2 2 5 4 7" xfId="14909"/>
    <cellStyle name="Normal 4 2 2 2 5 4 7 2" xfId="23117"/>
    <cellStyle name="Normal 4 2 2 2 5 4 8" xfId="23097"/>
    <cellStyle name="Normal 4 2 2 2 5 4 9" xfId="33878"/>
    <cellStyle name="Normal 4 2 2 2 5 5" xfId="928"/>
    <cellStyle name="Normal 4 2 2 2 5 5 10" xfId="55474"/>
    <cellStyle name="Normal 4 2 2 2 5 5 2" xfId="3296"/>
    <cellStyle name="Normal 4 2 2 2 5 5 2 2" xfId="10411"/>
    <cellStyle name="Normal 4 2 2 2 5 5 2 2 2" xfId="23120"/>
    <cellStyle name="Normal 4 2 2 2 5 5 2 3" xfId="23119"/>
    <cellStyle name="Normal 4 2 2 2 5 5 2 4" xfId="36496"/>
    <cellStyle name="Normal 4 2 2 2 5 5 2 5" xfId="43611"/>
    <cellStyle name="Normal 4 2 2 2 5 5 2 6" xfId="50726"/>
    <cellStyle name="Normal 4 2 2 2 5 5 2 7" xfId="57841"/>
    <cellStyle name="Normal 4 2 2 2 5 5 3" xfId="5667"/>
    <cellStyle name="Normal 4 2 2 2 5 5 3 2" xfId="12782"/>
    <cellStyle name="Normal 4 2 2 2 5 5 3 2 2" xfId="23122"/>
    <cellStyle name="Normal 4 2 2 2 5 5 3 3" xfId="23121"/>
    <cellStyle name="Normal 4 2 2 2 5 5 3 4" xfId="38867"/>
    <cellStyle name="Normal 4 2 2 2 5 5 3 5" xfId="45982"/>
    <cellStyle name="Normal 4 2 2 2 5 5 3 6" xfId="53097"/>
    <cellStyle name="Normal 4 2 2 2 5 5 3 7" xfId="60212"/>
    <cellStyle name="Normal 4 2 2 2 5 5 4" xfId="8044"/>
    <cellStyle name="Normal 4 2 2 2 5 5 4 2" xfId="23123"/>
    <cellStyle name="Normal 4 2 2 2 5 5 5" xfId="15159"/>
    <cellStyle name="Normal 4 2 2 2 5 5 5 2" xfId="23124"/>
    <cellStyle name="Normal 4 2 2 2 5 5 6" xfId="23118"/>
    <cellStyle name="Normal 4 2 2 2 5 5 7" xfId="34128"/>
    <cellStyle name="Normal 4 2 2 2 5 5 8" xfId="41244"/>
    <cellStyle name="Normal 4 2 2 2 5 5 9" xfId="48359"/>
    <cellStyle name="Normal 4 2 2 2 5 6" xfId="1718"/>
    <cellStyle name="Normal 4 2 2 2 5 6 10" xfId="56263"/>
    <cellStyle name="Normal 4 2 2 2 5 6 2" xfId="4085"/>
    <cellStyle name="Normal 4 2 2 2 5 6 2 2" xfId="11200"/>
    <cellStyle name="Normal 4 2 2 2 5 6 2 2 2" xfId="23127"/>
    <cellStyle name="Normal 4 2 2 2 5 6 2 3" xfId="23126"/>
    <cellStyle name="Normal 4 2 2 2 5 6 2 4" xfId="37285"/>
    <cellStyle name="Normal 4 2 2 2 5 6 2 5" xfId="44400"/>
    <cellStyle name="Normal 4 2 2 2 5 6 2 6" xfId="51515"/>
    <cellStyle name="Normal 4 2 2 2 5 6 2 7" xfId="58630"/>
    <cellStyle name="Normal 4 2 2 2 5 6 3" xfId="6456"/>
    <cellStyle name="Normal 4 2 2 2 5 6 3 2" xfId="13571"/>
    <cellStyle name="Normal 4 2 2 2 5 6 3 2 2" xfId="23129"/>
    <cellStyle name="Normal 4 2 2 2 5 6 3 3" xfId="23128"/>
    <cellStyle name="Normal 4 2 2 2 5 6 3 4" xfId="39656"/>
    <cellStyle name="Normal 4 2 2 2 5 6 3 5" xfId="46771"/>
    <cellStyle name="Normal 4 2 2 2 5 6 3 6" xfId="53886"/>
    <cellStyle name="Normal 4 2 2 2 5 6 3 7" xfId="61001"/>
    <cellStyle name="Normal 4 2 2 2 5 6 4" xfId="8833"/>
    <cellStyle name="Normal 4 2 2 2 5 6 4 2" xfId="23130"/>
    <cellStyle name="Normal 4 2 2 2 5 6 5" xfId="15948"/>
    <cellStyle name="Normal 4 2 2 2 5 6 5 2" xfId="23131"/>
    <cellStyle name="Normal 4 2 2 2 5 6 6" xfId="23125"/>
    <cellStyle name="Normal 4 2 2 2 5 6 7" xfId="34917"/>
    <cellStyle name="Normal 4 2 2 2 5 6 8" xfId="42033"/>
    <cellStyle name="Normal 4 2 2 2 5 6 9" xfId="49148"/>
    <cellStyle name="Normal 4 2 2 2 5 7" xfId="2497"/>
    <cellStyle name="Normal 4 2 2 2 5 7 2" xfId="9612"/>
    <cellStyle name="Normal 4 2 2 2 5 7 2 2" xfId="23133"/>
    <cellStyle name="Normal 4 2 2 2 5 7 3" xfId="23132"/>
    <cellStyle name="Normal 4 2 2 2 5 7 4" xfId="35697"/>
    <cellStyle name="Normal 4 2 2 2 5 7 5" xfId="42812"/>
    <cellStyle name="Normal 4 2 2 2 5 7 6" xfId="49927"/>
    <cellStyle name="Normal 4 2 2 2 5 7 7" xfId="57042"/>
    <cellStyle name="Normal 4 2 2 2 5 8" xfId="4868"/>
    <cellStyle name="Normal 4 2 2 2 5 8 2" xfId="11983"/>
    <cellStyle name="Normal 4 2 2 2 5 8 2 2" xfId="23135"/>
    <cellStyle name="Normal 4 2 2 2 5 8 3" xfId="23134"/>
    <cellStyle name="Normal 4 2 2 2 5 8 4" xfId="38068"/>
    <cellStyle name="Normal 4 2 2 2 5 8 5" xfId="45183"/>
    <cellStyle name="Normal 4 2 2 2 5 8 6" xfId="52298"/>
    <cellStyle name="Normal 4 2 2 2 5 8 7" xfId="59413"/>
    <cellStyle name="Normal 4 2 2 2 5 9" xfId="7245"/>
    <cellStyle name="Normal 4 2 2 2 5 9 2" xfId="23136"/>
    <cellStyle name="Normal 4 2 2 2 6" xfId="228"/>
    <cellStyle name="Normal 4 2 2 2 6 10" xfId="40546"/>
    <cellStyle name="Normal 4 2 2 2 6 11" xfId="47661"/>
    <cellStyle name="Normal 4 2 2 2 6 12" xfId="54776"/>
    <cellStyle name="Normal 4 2 2 2 6 2" xfId="1029"/>
    <cellStyle name="Normal 4 2 2 2 6 2 10" xfId="55575"/>
    <cellStyle name="Normal 4 2 2 2 6 2 2" xfId="3397"/>
    <cellStyle name="Normal 4 2 2 2 6 2 2 2" xfId="10512"/>
    <cellStyle name="Normal 4 2 2 2 6 2 2 2 2" xfId="23140"/>
    <cellStyle name="Normal 4 2 2 2 6 2 2 3" xfId="23139"/>
    <cellStyle name="Normal 4 2 2 2 6 2 2 4" xfId="36597"/>
    <cellStyle name="Normal 4 2 2 2 6 2 2 5" xfId="43712"/>
    <cellStyle name="Normal 4 2 2 2 6 2 2 6" xfId="50827"/>
    <cellStyle name="Normal 4 2 2 2 6 2 2 7" xfId="57942"/>
    <cellStyle name="Normal 4 2 2 2 6 2 3" xfId="5768"/>
    <cellStyle name="Normal 4 2 2 2 6 2 3 2" xfId="12883"/>
    <cellStyle name="Normal 4 2 2 2 6 2 3 2 2" xfId="23142"/>
    <cellStyle name="Normal 4 2 2 2 6 2 3 3" xfId="23141"/>
    <cellStyle name="Normal 4 2 2 2 6 2 3 4" xfId="38968"/>
    <cellStyle name="Normal 4 2 2 2 6 2 3 5" xfId="46083"/>
    <cellStyle name="Normal 4 2 2 2 6 2 3 6" xfId="53198"/>
    <cellStyle name="Normal 4 2 2 2 6 2 3 7" xfId="60313"/>
    <cellStyle name="Normal 4 2 2 2 6 2 4" xfId="8145"/>
    <cellStyle name="Normal 4 2 2 2 6 2 4 2" xfId="23143"/>
    <cellStyle name="Normal 4 2 2 2 6 2 5" xfId="15260"/>
    <cellStyle name="Normal 4 2 2 2 6 2 5 2" xfId="23144"/>
    <cellStyle name="Normal 4 2 2 2 6 2 6" xfId="23138"/>
    <cellStyle name="Normal 4 2 2 2 6 2 7" xfId="34229"/>
    <cellStyle name="Normal 4 2 2 2 6 2 8" xfId="41345"/>
    <cellStyle name="Normal 4 2 2 2 6 2 9" xfId="48460"/>
    <cellStyle name="Normal 4 2 2 2 6 3" xfId="1819"/>
    <cellStyle name="Normal 4 2 2 2 6 3 10" xfId="56364"/>
    <cellStyle name="Normal 4 2 2 2 6 3 2" xfId="4186"/>
    <cellStyle name="Normal 4 2 2 2 6 3 2 2" xfId="11301"/>
    <cellStyle name="Normal 4 2 2 2 6 3 2 2 2" xfId="23147"/>
    <cellStyle name="Normal 4 2 2 2 6 3 2 3" xfId="23146"/>
    <cellStyle name="Normal 4 2 2 2 6 3 2 4" xfId="37386"/>
    <cellStyle name="Normal 4 2 2 2 6 3 2 5" xfId="44501"/>
    <cellStyle name="Normal 4 2 2 2 6 3 2 6" xfId="51616"/>
    <cellStyle name="Normal 4 2 2 2 6 3 2 7" xfId="58731"/>
    <cellStyle name="Normal 4 2 2 2 6 3 3" xfId="6557"/>
    <cellStyle name="Normal 4 2 2 2 6 3 3 2" xfId="13672"/>
    <cellStyle name="Normal 4 2 2 2 6 3 3 2 2" xfId="23149"/>
    <cellStyle name="Normal 4 2 2 2 6 3 3 3" xfId="23148"/>
    <cellStyle name="Normal 4 2 2 2 6 3 3 4" xfId="39757"/>
    <cellStyle name="Normal 4 2 2 2 6 3 3 5" xfId="46872"/>
    <cellStyle name="Normal 4 2 2 2 6 3 3 6" xfId="53987"/>
    <cellStyle name="Normal 4 2 2 2 6 3 3 7" xfId="61102"/>
    <cellStyle name="Normal 4 2 2 2 6 3 4" xfId="8934"/>
    <cellStyle name="Normal 4 2 2 2 6 3 4 2" xfId="23150"/>
    <cellStyle name="Normal 4 2 2 2 6 3 5" xfId="16049"/>
    <cellStyle name="Normal 4 2 2 2 6 3 5 2" xfId="23151"/>
    <cellStyle name="Normal 4 2 2 2 6 3 6" xfId="23145"/>
    <cellStyle name="Normal 4 2 2 2 6 3 7" xfId="35018"/>
    <cellStyle name="Normal 4 2 2 2 6 3 8" xfId="42134"/>
    <cellStyle name="Normal 4 2 2 2 6 3 9" xfId="49249"/>
    <cellStyle name="Normal 4 2 2 2 6 4" xfId="2598"/>
    <cellStyle name="Normal 4 2 2 2 6 4 2" xfId="9713"/>
    <cellStyle name="Normal 4 2 2 2 6 4 2 2" xfId="23153"/>
    <cellStyle name="Normal 4 2 2 2 6 4 3" xfId="23152"/>
    <cellStyle name="Normal 4 2 2 2 6 4 4" xfId="35798"/>
    <cellStyle name="Normal 4 2 2 2 6 4 5" xfId="42913"/>
    <cellStyle name="Normal 4 2 2 2 6 4 6" xfId="50028"/>
    <cellStyle name="Normal 4 2 2 2 6 4 7" xfId="57143"/>
    <cellStyle name="Normal 4 2 2 2 6 5" xfId="4969"/>
    <cellStyle name="Normal 4 2 2 2 6 5 2" xfId="12084"/>
    <cellStyle name="Normal 4 2 2 2 6 5 2 2" xfId="23155"/>
    <cellStyle name="Normal 4 2 2 2 6 5 3" xfId="23154"/>
    <cellStyle name="Normal 4 2 2 2 6 5 4" xfId="38169"/>
    <cellStyle name="Normal 4 2 2 2 6 5 5" xfId="45284"/>
    <cellStyle name="Normal 4 2 2 2 6 5 6" xfId="52399"/>
    <cellStyle name="Normal 4 2 2 2 6 5 7" xfId="59514"/>
    <cellStyle name="Normal 4 2 2 2 6 6" xfId="7346"/>
    <cellStyle name="Normal 4 2 2 2 6 6 2" xfId="23156"/>
    <cellStyle name="Normal 4 2 2 2 6 7" xfId="14461"/>
    <cellStyle name="Normal 4 2 2 2 6 7 2" xfId="23157"/>
    <cellStyle name="Normal 4 2 2 2 6 8" xfId="23137"/>
    <cellStyle name="Normal 4 2 2 2 6 9" xfId="33430"/>
    <cellStyle name="Normal 4 2 2 2 7" xfId="423"/>
    <cellStyle name="Normal 4 2 2 2 7 10" xfId="40741"/>
    <cellStyle name="Normal 4 2 2 2 7 11" xfId="47856"/>
    <cellStyle name="Normal 4 2 2 2 7 12" xfId="54971"/>
    <cellStyle name="Normal 4 2 2 2 7 2" xfId="1224"/>
    <cellStyle name="Normal 4 2 2 2 7 2 10" xfId="55770"/>
    <cellStyle name="Normal 4 2 2 2 7 2 2" xfId="3592"/>
    <cellStyle name="Normal 4 2 2 2 7 2 2 2" xfId="10707"/>
    <cellStyle name="Normal 4 2 2 2 7 2 2 2 2" xfId="23161"/>
    <cellStyle name="Normal 4 2 2 2 7 2 2 3" xfId="23160"/>
    <cellStyle name="Normal 4 2 2 2 7 2 2 4" xfId="36792"/>
    <cellStyle name="Normal 4 2 2 2 7 2 2 5" xfId="43907"/>
    <cellStyle name="Normal 4 2 2 2 7 2 2 6" xfId="51022"/>
    <cellStyle name="Normal 4 2 2 2 7 2 2 7" xfId="58137"/>
    <cellStyle name="Normal 4 2 2 2 7 2 3" xfId="5963"/>
    <cellStyle name="Normal 4 2 2 2 7 2 3 2" xfId="13078"/>
    <cellStyle name="Normal 4 2 2 2 7 2 3 2 2" xfId="23163"/>
    <cellStyle name="Normal 4 2 2 2 7 2 3 3" xfId="23162"/>
    <cellStyle name="Normal 4 2 2 2 7 2 3 4" xfId="39163"/>
    <cellStyle name="Normal 4 2 2 2 7 2 3 5" xfId="46278"/>
    <cellStyle name="Normal 4 2 2 2 7 2 3 6" xfId="53393"/>
    <cellStyle name="Normal 4 2 2 2 7 2 3 7" xfId="60508"/>
    <cellStyle name="Normal 4 2 2 2 7 2 4" xfId="8340"/>
    <cellStyle name="Normal 4 2 2 2 7 2 4 2" xfId="23164"/>
    <cellStyle name="Normal 4 2 2 2 7 2 5" xfId="15455"/>
    <cellStyle name="Normal 4 2 2 2 7 2 5 2" xfId="23165"/>
    <cellStyle name="Normal 4 2 2 2 7 2 6" xfId="23159"/>
    <cellStyle name="Normal 4 2 2 2 7 2 7" xfId="34424"/>
    <cellStyle name="Normal 4 2 2 2 7 2 8" xfId="41540"/>
    <cellStyle name="Normal 4 2 2 2 7 2 9" xfId="48655"/>
    <cellStyle name="Normal 4 2 2 2 7 3" xfId="2014"/>
    <cellStyle name="Normal 4 2 2 2 7 3 10" xfId="56559"/>
    <cellStyle name="Normal 4 2 2 2 7 3 2" xfId="4381"/>
    <cellStyle name="Normal 4 2 2 2 7 3 2 2" xfId="11496"/>
    <cellStyle name="Normal 4 2 2 2 7 3 2 2 2" xfId="23168"/>
    <cellStyle name="Normal 4 2 2 2 7 3 2 3" xfId="23167"/>
    <cellStyle name="Normal 4 2 2 2 7 3 2 4" xfId="37581"/>
    <cellStyle name="Normal 4 2 2 2 7 3 2 5" xfId="44696"/>
    <cellStyle name="Normal 4 2 2 2 7 3 2 6" xfId="51811"/>
    <cellStyle name="Normal 4 2 2 2 7 3 2 7" xfId="58926"/>
    <cellStyle name="Normal 4 2 2 2 7 3 3" xfId="6752"/>
    <cellStyle name="Normal 4 2 2 2 7 3 3 2" xfId="13867"/>
    <cellStyle name="Normal 4 2 2 2 7 3 3 2 2" xfId="23170"/>
    <cellStyle name="Normal 4 2 2 2 7 3 3 3" xfId="23169"/>
    <cellStyle name="Normal 4 2 2 2 7 3 3 4" xfId="39952"/>
    <cellStyle name="Normal 4 2 2 2 7 3 3 5" xfId="47067"/>
    <cellStyle name="Normal 4 2 2 2 7 3 3 6" xfId="54182"/>
    <cellStyle name="Normal 4 2 2 2 7 3 3 7" xfId="61297"/>
    <cellStyle name="Normal 4 2 2 2 7 3 4" xfId="9129"/>
    <cellStyle name="Normal 4 2 2 2 7 3 4 2" xfId="23171"/>
    <cellStyle name="Normal 4 2 2 2 7 3 5" xfId="16244"/>
    <cellStyle name="Normal 4 2 2 2 7 3 5 2" xfId="23172"/>
    <cellStyle name="Normal 4 2 2 2 7 3 6" xfId="23166"/>
    <cellStyle name="Normal 4 2 2 2 7 3 7" xfId="35213"/>
    <cellStyle name="Normal 4 2 2 2 7 3 8" xfId="42329"/>
    <cellStyle name="Normal 4 2 2 2 7 3 9" xfId="49444"/>
    <cellStyle name="Normal 4 2 2 2 7 4" xfId="2793"/>
    <cellStyle name="Normal 4 2 2 2 7 4 2" xfId="9908"/>
    <cellStyle name="Normal 4 2 2 2 7 4 2 2" xfId="23174"/>
    <cellStyle name="Normal 4 2 2 2 7 4 3" xfId="23173"/>
    <cellStyle name="Normal 4 2 2 2 7 4 4" xfId="35993"/>
    <cellStyle name="Normal 4 2 2 2 7 4 5" xfId="43108"/>
    <cellStyle name="Normal 4 2 2 2 7 4 6" xfId="50223"/>
    <cellStyle name="Normal 4 2 2 2 7 4 7" xfId="57338"/>
    <cellStyle name="Normal 4 2 2 2 7 5" xfId="5164"/>
    <cellStyle name="Normal 4 2 2 2 7 5 2" xfId="12279"/>
    <cellStyle name="Normal 4 2 2 2 7 5 2 2" xfId="23176"/>
    <cellStyle name="Normal 4 2 2 2 7 5 3" xfId="23175"/>
    <cellStyle name="Normal 4 2 2 2 7 5 4" xfId="38364"/>
    <cellStyle name="Normal 4 2 2 2 7 5 5" xfId="45479"/>
    <cellStyle name="Normal 4 2 2 2 7 5 6" xfId="52594"/>
    <cellStyle name="Normal 4 2 2 2 7 5 7" xfId="59709"/>
    <cellStyle name="Normal 4 2 2 2 7 6" xfId="7541"/>
    <cellStyle name="Normal 4 2 2 2 7 6 2" xfId="23177"/>
    <cellStyle name="Normal 4 2 2 2 7 7" xfId="14656"/>
    <cellStyle name="Normal 4 2 2 2 7 7 2" xfId="23178"/>
    <cellStyle name="Normal 4 2 2 2 7 8" xfId="23158"/>
    <cellStyle name="Normal 4 2 2 2 7 9" xfId="33625"/>
    <cellStyle name="Normal 4 2 2 2 8" xfId="669"/>
    <cellStyle name="Normal 4 2 2 2 8 10" xfId="40987"/>
    <cellStyle name="Normal 4 2 2 2 8 11" xfId="48102"/>
    <cellStyle name="Normal 4 2 2 2 8 12" xfId="55217"/>
    <cellStyle name="Normal 4 2 2 2 8 2" xfId="1470"/>
    <cellStyle name="Normal 4 2 2 2 8 2 10" xfId="56016"/>
    <cellStyle name="Normal 4 2 2 2 8 2 2" xfId="3838"/>
    <cellStyle name="Normal 4 2 2 2 8 2 2 2" xfId="10953"/>
    <cellStyle name="Normal 4 2 2 2 8 2 2 2 2" xfId="23182"/>
    <cellStyle name="Normal 4 2 2 2 8 2 2 3" xfId="23181"/>
    <cellStyle name="Normal 4 2 2 2 8 2 2 4" xfId="37038"/>
    <cellStyle name="Normal 4 2 2 2 8 2 2 5" xfId="44153"/>
    <cellStyle name="Normal 4 2 2 2 8 2 2 6" xfId="51268"/>
    <cellStyle name="Normal 4 2 2 2 8 2 2 7" xfId="58383"/>
    <cellStyle name="Normal 4 2 2 2 8 2 3" xfId="6209"/>
    <cellStyle name="Normal 4 2 2 2 8 2 3 2" xfId="13324"/>
    <cellStyle name="Normal 4 2 2 2 8 2 3 2 2" xfId="23184"/>
    <cellStyle name="Normal 4 2 2 2 8 2 3 3" xfId="23183"/>
    <cellStyle name="Normal 4 2 2 2 8 2 3 4" xfId="39409"/>
    <cellStyle name="Normal 4 2 2 2 8 2 3 5" xfId="46524"/>
    <cellStyle name="Normal 4 2 2 2 8 2 3 6" xfId="53639"/>
    <cellStyle name="Normal 4 2 2 2 8 2 3 7" xfId="60754"/>
    <cellStyle name="Normal 4 2 2 2 8 2 4" xfId="8586"/>
    <cellStyle name="Normal 4 2 2 2 8 2 4 2" xfId="23185"/>
    <cellStyle name="Normal 4 2 2 2 8 2 5" xfId="15701"/>
    <cellStyle name="Normal 4 2 2 2 8 2 5 2" xfId="23186"/>
    <cellStyle name="Normal 4 2 2 2 8 2 6" xfId="23180"/>
    <cellStyle name="Normal 4 2 2 2 8 2 7" xfId="34670"/>
    <cellStyle name="Normal 4 2 2 2 8 2 8" xfId="41786"/>
    <cellStyle name="Normal 4 2 2 2 8 2 9" xfId="48901"/>
    <cellStyle name="Normal 4 2 2 2 8 3" xfId="2260"/>
    <cellStyle name="Normal 4 2 2 2 8 3 10" xfId="56805"/>
    <cellStyle name="Normal 4 2 2 2 8 3 2" xfId="4627"/>
    <cellStyle name="Normal 4 2 2 2 8 3 2 2" xfId="11742"/>
    <cellStyle name="Normal 4 2 2 2 8 3 2 2 2" xfId="23189"/>
    <cellStyle name="Normal 4 2 2 2 8 3 2 3" xfId="23188"/>
    <cellStyle name="Normal 4 2 2 2 8 3 2 4" xfId="37827"/>
    <cellStyle name="Normal 4 2 2 2 8 3 2 5" xfId="44942"/>
    <cellStyle name="Normal 4 2 2 2 8 3 2 6" xfId="52057"/>
    <cellStyle name="Normal 4 2 2 2 8 3 2 7" xfId="59172"/>
    <cellStyle name="Normal 4 2 2 2 8 3 3" xfId="6998"/>
    <cellStyle name="Normal 4 2 2 2 8 3 3 2" xfId="14113"/>
    <cellStyle name="Normal 4 2 2 2 8 3 3 2 2" xfId="23191"/>
    <cellStyle name="Normal 4 2 2 2 8 3 3 3" xfId="23190"/>
    <cellStyle name="Normal 4 2 2 2 8 3 3 4" xfId="40198"/>
    <cellStyle name="Normal 4 2 2 2 8 3 3 5" xfId="47313"/>
    <cellStyle name="Normal 4 2 2 2 8 3 3 6" xfId="54428"/>
    <cellStyle name="Normal 4 2 2 2 8 3 3 7" xfId="61543"/>
    <cellStyle name="Normal 4 2 2 2 8 3 4" xfId="9375"/>
    <cellStyle name="Normal 4 2 2 2 8 3 4 2" xfId="23192"/>
    <cellStyle name="Normal 4 2 2 2 8 3 5" xfId="16490"/>
    <cellStyle name="Normal 4 2 2 2 8 3 5 2" xfId="23193"/>
    <cellStyle name="Normal 4 2 2 2 8 3 6" xfId="23187"/>
    <cellStyle name="Normal 4 2 2 2 8 3 7" xfId="35459"/>
    <cellStyle name="Normal 4 2 2 2 8 3 8" xfId="42575"/>
    <cellStyle name="Normal 4 2 2 2 8 3 9" xfId="49690"/>
    <cellStyle name="Normal 4 2 2 2 8 4" xfId="3039"/>
    <cellStyle name="Normal 4 2 2 2 8 4 2" xfId="10154"/>
    <cellStyle name="Normal 4 2 2 2 8 4 2 2" xfId="23195"/>
    <cellStyle name="Normal 4 2 2 2 8 4 3" xfId="23194"/>
    <cellStyle name="Normal 4 2 2 2 8 4 4" xfId="36239"/>
    <cellStyle name="Normal 4 2 2 2 8 4 5" xfId="43354"/>
    <cellStyle name="Normal 4 2 2 2 8 4 6" xfId="50469"/>
    <cellStyle name="Normal 4 2 2 2 8 4 7" xfId="57584"/>
    <cellStyle name="Normal 4 2 2 2 8 5" xfId="5410"/>
    <cellStyle name="Normal 4 2 2 2 8 5 2" xfId="12525"/>
    <cellStyle name="Normal 4 2 2 2 8 5 2 2" xfId="23197"/>
    <cellStyle name="Normal 4 2 2 2 8 5 3" xfId="23196"/>
    <cellStyle name="Normal 4 2 2 2 8 5 4" xfId="38610"/>
    <cellStyle name="Normal 4 2 2 2 8 5 5" xfId="45725"/>
    <cellStyle name="Normal 4 2 2 2 8 5 6" xfId="52840"/>
    <cellStyle name="Normal 4 2 2 2 8 5 7" xfId="59955"/>
    <cellStyle name="Normal 4 2 2 2 8 6" xfId="7787"/>
    <cellStyle name="Normal 4 2 2 2 8 6 2" xfId="23198"/>
    <cellStyle name="Normal 4 2 2 2 8 7" xfId="14902"/>
    <cellStyle name="Normal 4 2 2 2 8 7 2" xfId="23199"/>
    <cellStyle name="Normal 4 2 2 2 8 8" xfId="23179"/>
    <cellStyle name="Normal 4 2 2 2 8 9" xfId="33871"/>
    <cellStyle name="Normal 4 2 2 2 9" xfId="834"/>
    <cellStyle name="Normal 4 2 2 2 9 10" xfId="55380"/>
    <cellStyle name="Normal 4 2 2 2 9 2" xfId="3202"/>
    <cellStyle name="Normal 4 2 2 2 9 2 2" xfId="10317"/>
    <cellStyle name="Normal 4 2 2 2 9 2 2 2" xfId="23202"/>
    <cellStyle name="Normal 4 2 2 2 9 2 3" xfId="23201"/>
    <cellStyle name="Normal 4 2 2 2 9 2 4" xfId="36402"/>
    <cellStyle name="Normal 4 2 2 2 9 2 5" xfId="43517"/>
    <cellStyle name="Normal 4 2 2 2 9 2 6" xfId="50632"/>
    <cellStyle name="Normal 4 2 2 2 9 2 7" xfId="57747"/>
    <cellStyle name="Normal 4 2 2 2 9 3" xfId="5573"/>
    <cellStyle name="Normal 4 2 2 2 9 3 2" xfId="12688"/>
    <cellStyle name="Normal 4 2 2 2 9 3 2 2" xfId="23204"/>
    <cellStyle name="Normal 4 2 2 2 9 3 3" xfId="23203"/>
    <cellStyle name="Normal 4 2 2 2 9 3 4" xfId="38773"/>
    <cellStyle name="Normal 4 2 2 2 9 3 5" xfId="45888"/>
    <cellStyle name="Normal 4 2 2 2 9 3 6" xfId="53003"/>
    <cellStyle name="Normal 4 2 2 2 9 3 7" xfId="60118"/>
    <cellStyle name="Normal 4 2 2 2 9 4" xfId="7950"/>
    <cellStyle name="Normal 4 2 2 2 9 4 2" xfId="23205"/>
    <cellStyle name="Normal 4 2 2 2 9 5" xfId="15065"/>
    <cellStyle name="Normal 4 2 2 2 9 5 2" xfId="23206"/>
    <cellStyle name="Normal 4 2 2 2 9 6" xfId="23200"/>
    <cellStyle name="Normal 4 2 2 2 9 7" xfId="34034"/>
    <cellStyle name="Normal 4 2 2 2 9 8" xfId="41150"/>
    <cellStyle name="Normal 4 2 2 2 9 9" xfId="48265"/>
    <cellStyle name="Normal 4 2 2 20" xfId="40341"/>
    <cellStyle name="Normal 4 2 2 21" xfId="47456"/>
    <cellStyle name="Normal 4 2 2 22" xfId="54571"/>
    <cellStyle name="Normal 4 2 2 3" xfId="36"/>
    <cellStyle name="Normal 4 2 2 3 10" xfId="4788"/>
    <cellStyle name="Normal 4 2 2 3 10 2" xfId="11903"/>
    <cellStyle name="Normal 4 2 2 3 10 2 2" xfId="23209"/>
    <cellStyle name="Normal 4 2 2 3 10 3" xfId="23208"/>
    <cellStyle name="Normal 4 2 2 3 10 4" xfId="37988"/>
    <cellStyle name="Normal 4 2 2 3 10 5" xfId="45103"/>
    <cellStyle name="Normal 4 2 2 3 10 6" xfId="52218"/>
    <cellStyle name="Normal 4 2 2 3 10 7" xfId="59333"/>
    <cellStyle name="Normal 4 2 2 3 11" xfId="7165"/>
    <cellStyle name="Normal 4 2 2 3 11 2" xfId="23210"/>
    <cellStyle name="Normal 4 2 2 3 12" xfId="14280"/>
    <cellStyle name="Normal 4 2 2 3 12 2" xfId="23211"/>
    <cellStyle name="Normal 4 2 2 3 13" xfId="23207"/>
    <cellStyle name="Normal 4 2 2 3 14" xfId="33249"/>
    <cellStyle name="Normal 4 2 2 3 15" xfId="40365"/>
    <cellStyle name="Normal 4 2 2 3 16" xfId="47480"/>
    <cellStyle name="Normal 4 2 2 3 17" xfId="54595"/>
    <cellStyle name="Normal 4 2 2 3 2" xfId="78"/>
    <cellStyle name="Normal 4 2 2 3 2 10" xfId="14318"/>
    <cellStyle name="Normal 4 2 2 3 2 10 2" xfId="23213"/>
    <cellStyle name="Normal 4 2 2 3 2 11" xfId="23212"/>
    <cellStyle name="Normal 4 2 2 3 2 12" xfId="33287"/>
    <cellStyle name="Normal 4 2 2 3 2 13" xfId="40403"/>
    <cellStyle name="Normal 4 2 2 3 2 14" xfId="47518"/>
    <cellStyle name="Normal 4 2 2 3 2 15" xfId="54633"/>
    <cellStyle name="Normal 4 2 2 3 2 2" xfId="280"/>
    <cellStyle name="Normal 4 2 2 3 2 2 10" xfId="40598"/>
    <cellStyle name="Normal 4 2 2 3 2 2 11" xfId="47713"/>
    <cellStyle name="Normal 4 2 2 3 2 2 12" xfId="54828"/>
    <cellStyle name="Normal 4 2 2 3 2 2 2" xfId="1081"/>
    <cellStyle name="Normal 4 2 2 3 2 2 2 10" xfId="55627"/>
    <cellStyle name="Normal 4 2 2 3 2 2 2 2" xfId="3449"/>
    <cellStyle name="Normal 4 2 2 3 2 2 2 2 2" xfId="10564"/>
    <cellStyle name="Normal 4 2 2 3 2 2 2 2 2 2" xfId="23217"/>
    <cellStyle name="Normal 4 2 2 3 2 2 2 2 3" xfId="23216"/>
    <cellStyle name="Normal 4 2 2 3 2 2 2 2 4" xfId="36649"/>
    <cellStyle name="Normal 4 2 2 3 2 2 2 2 5" xfId="43764"/>
    <cellStyle name="Normal 4 2 2 3 2 2 2 2 6" xfId="50879"/>
    <cellStyle name="Normal 4 2 2 3 2 2 2 2 7" xfId="57994"/>
    <cellStyle name="Normal 4 2 2 3 2 2 2 3" xfId="5820"/>
    <cellStyle name="Normal 4 2 2 3 2 2 2 3 2" xfId="12935"/>
    <cellStyle name="Normal 4 2 2 3 2 2 2 3 2 2" xfId="23219"/>
    <cellStyle name="Normal 4 2 2 3 2 2 2 3 3" xfId="23218"/>
    <cellStyle name="Normal 4 2 2 3 2 2 2 3 4" xfId="39020"/>
    <cellStyle name="Normal 4 2 2 3 2 2 2 3 5" xfId="46135"/>
    <cellStyle name="Normal 4 2 2 3 2 2 2 3 6" xfId="53250"/>
    <cellStyle name="Normal 4 2 2 3 2 2 2 3 7" xfId="60365"/>
    <cellStyle name="Normal 4 2 2 3 2 2 2 4" xfId="8197"/>
    <cellStyle name="Normal 4 2 2 3 2 2 2 4 2" xfId="23220"/>
    <cellStyle name="Normal 4 2 2 3 2 2 2 5" xfId="15312"/>
    <cellStyle name="Normal 4 2 2 3 2 2 2 5 2" xfId="23221"/>
    <cellStyle name="Normal 4 2 2 3 2 2 2 6" xfId="23215"/>
    <cellStyle name="Normal 4 2 2 3 2 2 2 7" xfId="34281"/>
    <cellStyle name="Normal 4 2 2 3 2 2 2 8" xfId="41397"/>
    <cellStyle name="Normal 4 2 2 3 2 2 2 9" xfId="48512"/>
    <cellStyle name="Normal 4 2 2 3 2 2 3" xfId="1871"/>
    <cellStyle name="Normal 4 2 2 3 2 2 3 10" xfId="56416"/>
    <cellStyle name="Normal 4 2 2 3 2 2 3 2" xfId="4238"/>
    <cellStyle name="Normal 4 2 2 3 2 2 3 2 2" xfId="11353"/>
    <cellStyle name="Normal 4 2 2 3 2 2 3 2 2 2" xfId="23224"/>
    <cellStyle name="Normal 4 2 2 3 2 2 3 2 3" xfId="23223"/>
    <cellStyle name="Normal 4 2 2 3 2 2 3 2 4" xfId="37438"/>
    <cellStyle name="Normal 4 2 2 3 2 2 3 2 5" xfId="44553"/>
    <cellStyle name="Normal 4 2 2 3 2 2 3 2 6" xfId="51668"/>
    <cellStyle name="Normal 4 2 2 3 2 2 3 2 7" xfId="58783"/>
    <cellStyle name="Normal 4 2 2 3 2 2 3 3" xfId="6609"/>
    <cellStyle name="Normal 4 2 2 3 2 2 3 3 2" xfId="13724"/>
    <cellStyle name="Normal 4 2 2 3 2 2 3 3 2 2" xfId="23226"/>
    <cellStyle name="Normal 4 2 2 3 2 2 3 3 3" xfId="23225"/>
    <cellStyle name="Normal 4 2 2 3 2 2 3 3 4" xfId="39809"/>
    <cellStyle name="Normal 4 2 2 3 2 2 3 3 5" xfId="46924"/>
    <cellStyle name="Normal 4 2 2 3 2 2 3 3 6" xfId="54039"/>
    <cellStyle name="Normal 4 2 2 3 2 2 3 3 7" xfId="61154"/>
    <cellStyle name="Normal 4 2 2 3 2 2 3 4" xfId="8986"/>
    <cellStyle name="Normal 4 2 2 3 2 2 3 4 2" xfId="23227"/>
    <cellStyle name="Normal 4 2 2 3 2 2 3 5" xfId="16101"/>
    <cellStyle name="Normal 4 2 2 3 2 2 3 5 2" xfId="23228"/>
    <cellStyle name="Normal 4 2 2 3 2 2 3 6" xfId="23222"/>
    <cellStyle name="Normal 4 2 2 3 2 2 3 7" xfId="35070"/>
    <cellStyle name="Normal 4 2 2 3 2 2 3 8" xfId="42186"/>
    <cellStyle name="Normal 4 2 2 3 2 2 3 9" xfId="49301"/>
    <cellStyle name="Normal 4 2 2 3 2 2 4" xfId="2650"/>
    <cellStyle name="Normal 4 2 2 3 2 2 4 2" xfId="9765"/>
    <cellStyle name="Normal 4 2 2 3 2 2 4 2 2" xfId="23230"/>
    <cellStyle name="Normal 4 2 2 3 2 2 4 3" xfId="23229"/>
    <cellStyle name="Normal 4 2 2 3 2 2 4 4" xfId="35850"/>
    <cellStyle name="Normal 4 2 2 3 2 2 4 5" xfId="42965"/>
    <cellStyle name="Normal 4 2 2 3 2 2 4 6" xfId="50080"/>
    <cellStyle name="Normal 4 2 2 3 2 2 4 7" xfId="57195"/>
    <cellStyle name="Normal 4 2 2 3 2 2 5" xfId="5021"/>
    <cellStyle name="Normal 4 2 2 3 2 2 5 2" xfId="12136"/>
    <cellStyle name="Normal 4 2 2 3 2 2 5 2 2" xfId="23232"/>
    <cellStyle name="Normal 4 2 2 3 2 2 5 3" xfId="23231"/>
    <cellStyle name="Normal 4 2 2 3 2 2 5 4" xfId="38221"/>
    <cellStyle name="Normal 4 2 2 3 2 2 5 5" xfId="45336"/>
    <cellStyle name="Normal 4 2 2 3 2 2 5 6" xfId="52451"/>
    <cellStyle name="Normal 4 2 2 3 2 2 5 7" xfId="59566"/>
    <cellStyle name="Normal 4 2 2 3 2 2 6" xfId="7398"/>
    <cellStyle name="Normal 4 2 2 3 2 2 6 2" xfId="23233"/>
    <cellStyle name="Normal 4 2 2 3 2 2 7" xfId="14513"/>
    <cellStyle name="Normal 4 2 2 3 2 2 7 2" xfId="23234"/>
    <cellStyle name="Normal 4 2 2 3 2 2 8" xfId="23214"/>
    <cellStyle name="Normal 4 2 2 3 2 2 9" xfId="33482"/>
    <cellStyle name="Normal 4 2 2 3 2 3" xfId="475"/>
    <cellStyle name="Normal 4 2 2 3 2 3 10" xfId="40793"/>
    <cellStyle name="Normal 4 2 2 3 2 3 11" xfId="47908"/>
    <cellStyle name="Normal 4 2 2 3 2 3 12" xfId="55023"/>
    <cellStyle name="Normal 4 2 2 3 2 3 2" xfId="1276"/>
    <cellStyle name="Normal 4 2 2 3 2 3 2 10" xfId="55822"/>
    <cellStyle name="Normal 4 2 2 3 2 3 2 2" xfId="3644"/>
    <cellStyle name="Normal 4 2 2 3 2 3 2 2 2" xfId="10759"/>
    <cellStyle name="Normal 4 2 2 3 2 3 2 2 2 2" xfId="23238"/>
    <cellStyle name="Normal 4 2 2 3 2 3 2 2 3" xfId="23237"/>
    <cellStyle name="Normal 4 2 2 3 2 3 2 2 4" xfId="36844"/>
    <cellStyle name="Normal 4 2 2 3 2 3 2 2 5" xfId="43959"/>
    <cellStyle name="Normal 4 2 2 3 2 3 2 2 6" xfId="51074"/>
    <cellStyle name="Normal 4 2 2 3 2 3 2 2 7" xfId="58189"/>
    <cellStyle name="Normal 4 2 2 3 2 3 2 3" xfId="6015"/>
    <cellStyle name="Normal 4 2 2 3 2 3 2 3 2" xfId="13130"/>
    <cellStyle name="Normal 4 2 2 3 2 3 2 3 2 2" xfId="23240"/>
    <cellStyle name="Normal 4 2 2 3 2 3 2 3 3" xfId="23239"/>
    <cellStyle name="Normal 4 2 2 3 2 3 2 3 4" xfId="39215"/>
    <cellStyle name="Normal 4 2 2 3 2 3 2 3 5" xfId="46330"/>
    <cellStyle name="Normal 4 2 2 3 2 3 2 3 6" xfId="53445"/>
    <cellStyle name="Normal 4 2 2 3 2 3 2 3 7" xfId="60560"/>
    <cellStyle name="Normal 4 2 2 3 2 3 2 4" xfId="8392"/>
    <cellStyle name="Normal 4 2 2 3 2 3 2 4 2" xfId="23241"/>
    <cellStyle name="Normal 4 2 2 3 2 3 2 5" xfId="15507"/>
    <cellStyle name="Normal 4 2 2 3 2 3 2 5 2" xfId="23242"/>
    <cellStyle name="Normal 4 2 2 3 2 3 2 6" xfId="23236"/>
    <cellStyle name="Normal 4 2 2 3 2 3 2 7" xfId="34476"/>
    <cellStyle name="Normal 4 2 2 3 2 3 2 8" xfId="41592"/>
    <cellStyle name="Normal 4 2 2 3 2 3 2 9" xfId="48707"/>
    <cellStyle name="Normal 4 2 2 3 2 3 3" xfId="2066"/>
    <cellStyle name="Normal 4 2 2 3 2 3 3 10" xfId="56611"/>
    <cellStyle name="Normal 4 2 2 3 2 3 3 2" xfId="4433"/>
    <cellStyle name="Normal 4 2 2 3 2 3 3 2 2" xfId="11548"/>
    <cellStyle name="Normal 4 2 2 3 2 3 3 2 2 2" xfId="23245"/>
    <cellStyle name="Normal 4 2 2 3 2 3 3 2 3" xfId="23244"/>
    <cellStyle name="Normal 4 2 2 3 2 3 3 2 4" xfId="37633"/>
    <cellStyle name="Normal 4 2 2 3 2 3 3 2 5" xfId="44748"/>
    <cellStyle name="Normal 4 2 2 3 2 3 3 2 6" xfId="51863"/>
    <cellStyle name="Normal 4 2 2 3 2 3 3 2 7" xfId="58978"/>
    <cellStyle name="Normal 4 2 2 3 2 3 3 3" xfId="6804"/>
    <cellStyle name="Normal 4 2 2 3 2 3 3 3 2" xfId="13919"/>
    <cellStyle name="Normal 4 2 2 3 2 3 3 3 2 2" xfId="23247"/>
    <cellStyle name="Normal 4 2 2 3 2 3 3 3 3" xfId="23246"/>
    <cellStyle name="Normal 4 2 2 3 2 3 3 3 4" xfId="40004"/>
    <cellStyle name="Normal 4 2 2 3 2 3 3 3 5" xfId="47119"/>
    <cellStyle name="Normal 4 2 2 3 2 3 3 3 6" xfId="54234"/>
    <cellStyle name="Normal 4 2 2 3 2 3 3 3 7" xfId="61349"/>
    <cellStyle name="Normal 4 2 2 3 2 3 3 4" xfId="9181"/>
    <cellStyle name="Normal 4 2 2 3 2 3 3 4 2" xfId="23248"/>
    <cellStyle name="Normal 4 2 2 3 2 3 3 5" xfId="16296"/>
    <cellStyle name="Normal 4 2 2 3 2 3 3 5 2" xfId="23249"/>
    <cellStyle name="Normal 4 2 2 3 2 3 3 6" xfId="23243"/>
    <cellStyle name="Normal 4 2 2 3 2 3 3 7" xfId="35265"/>
    <cellStyle name="Normal 4 2 2 3 2 3 3 8" xfId="42381"/>
    <cellStyle name="Normal 4 2 2 3 2 3 3 9" xfId="49496"/>
    <cellStyle name="Normal 4 2 2 3 2 3 4" xfId="2845"/>
    <cellStyle name="Normal 4 2 2 3 2 3 4 2" xfId="9960"/>
    <cellStyle name="Normal 4 2 2 3 2 3 4 2 2" xfId="23251"/>
    <cellStyle name="Normal 4 2 2 3 2 3 4 3" xfId="23250"/>
    <cellStyle name="Normal 4 2 2 3 2 3 4 4" xfId="36045"/>
    <cellStyle name="Normal 4 2 2 3 2 3 4 5" xfId="43160"/>
    <cellStyle name="Normal 4 2 2 3 2 3 4 6" xfId="50275"/>
    <cellStyle name="Normal 4 2 2 3 2 3 4 7" xfId="57390"/>
    <cellStyle name="Normal 4 2 2 3 2 3 5" xfId="5216"/>
    <cellStyle name="Normal 4 2 2 3 2 3 5 2" xfId="12331"/>
    <cellStyle name="Normal 4 2 2 3 2 3 5 2 2" xfId="23253"/>
    <cellStyle name="Normal 4 2 2 3 2 3 5 3" xfId="23252"/>
    <cellStyle name="Normal 4 2 2 3 2 3 5 4" xfId="38416"/>
    <cellStyle name="Normal 4 2 2 3 2 3 5 5" xfId="45531"/>
    <cellStyle name="Normal 4 2 2 3 2 3 5 6" xfId="52646"/>
    <cellStyle name="Normal 4 2 2 3 2 3 5 7" xfId="59761"/>
    <cellStyle name="Normal 4 2 2 3 2 3 6" xfId="7593"/>
    <cellStyle name="Normal 4 2 2 3 2 3 6 2" xfId="23254"/>
    <cellStyle name="Normal 4 2 2 3 2 3 7" xfId="14708"/>
    <cellStyle name="Normal 4 2 2 3 2 3 7 2" xfId="23255"/>
    <cellStyle name="Normal 4 2 2 3 2 3 8" xfId="23235"/>
    <cellStyle name="Normal 4 2 2 3 2 3 9" xfId="33677"/>
    <cellStyle name="Normal 4 2 2 3 2 4" xfId="678"/>
    <cellStyle name="Normal 4 2 2 3 2 4 10" xfId="40996"/>
    <cellStyle name="Normal 4 2 2 3 2 4 11" xfId="48111"/>
    <cellStyle name="Normal 4 2 2 3 2 4 12" xfId="55226"/>
    <cellStyle name="Normal 4 2 2 3 2 4 2" xfId="1479"/>
    <cellStyle name="Normal 4 2 2 3 2 4 2 10" xfId="56025"/>
    <cellStyle name="Normal 4 2 2 3 2 4 2 2" xfId="3847"/>
    <cellStyle name="Normal 4 2 2 3 2 4 2 2 2" xfId="10962"/>
    <cellStyle name="Normal 4 2 2 3 2 4 2 2 2 2" xfId="23259"/>
    <cellStyle name="Normal 4 2 2 3 2 4 2 2 3" xfId="23258"/>
    <cellStyle name="Normal 4 2 2 3 2 4 2 2 4" xfId="37047"/>
    <cellStyle name="Normal 4 2 2 3 2 4 2 2 5" xfId="44162"/>
    <cellStyle name="Normal 4 2 2 3 2 4 2 2 6" xfId="51277"/>
    <cellStyle name="Normal 4 2 2 3 2 4 2 2 7" xfId="58392"/>
    <cellStyle name="Normal 4 2 2 3 2 4 2 3" xfId="6218"/>
    <cellStyle name="Normal 4 2 2 3 2 4 2 3 2" xfId="13333"/>
    <cellStyle name="Normal 4 2 2 3 2 4 2 3 2 2" xfId="23261"/>
    <cellStyle name="Normal 4 2 2 3 2 4 2 3 3" xfId="23260"/>
    <cellStyle name="Normal 4 2 2 3 2 4 2 3 4" xfId="39418"/>
    <cellStyle name="Normal 4 2 2 3 2 4 2 3 5" xfId="46533"/>
    <cellStyle name="Normal 4 2 2 3 2 4 2 3 6" xfId="53648"/>
    <cellStyle name="Normal 4 2 2 3 2 4 2 3 7" xfId="60763"/>
    <cellStyle name="Normal 4 2 2 3 2 4 2 4" xfId="8595"/>
    <cellStyle name="Normal 4 2 2 3 2 4 2 4 2" xfId="23262"/>
    <cellStyle name="Normal 4 2 2 3 2 4 2 5" xfId="15710"/>
    <cellStyle name="Normal 4 2 2 3 2 4 2 5 2" xfId="23263"/>
    <cellStyle name="Normal 4 2 2 3 2 4 2 6" xfId="23257"/>
    <cellStyle name="Normal 4 2 2 3 2 4 2 7" xfId="34679"/>
    <cellStyle name="Normal 4 2 2 3 2 4 2 8" xfId="41795"/>
    <cellStyle name="Normal 4 2 2 3 2 4 2 9" xfId="48910"/>
    <cellStyle name="Normal 4 2 2 3 2 4 3" xfId="2269"/>
    <cellStyle name="Normal 4 2 2 3 2 4 3 10" xfId="56814"/>
    <cellStyle name="Normal 4 2 2 3 2 4 3 2" xfId="4636"/>
    <cellStyle name="Normal 4 2 2 3 2 4 3 2 2" xfId="11751"/>
    <cellStyle name="Normal 4 2 2 3 2 4 3 2 2 2" xfId="23266"/>
    <cellStyle name="Normal 4 2 2 3 2 4 3 2 3" xfId="23265"/>
    <cellStyle name="Normal 4 2 2 3 2 4 3 2 4" xfId="37836"/>
    <cellStyle name="Normal 4 2 2 3 2 4 3 2 5" xfId="44951"/>
    <cellStyle name="Normal 4 2 2 3 2 4 3 2 6" xfId="52066"/>
    <cellStyle name="Normal 4 2 2 3 2 4 3 2 7" xfId="59181"/>
    <cellStyle name="Normal 4 2 2 3 2 4 3 3" xfId="7007"/>
    <cellStyle name="Normal 4 2 2 3 2 4 3 3 2" xfId="14122"/>
    <cellStyle name="Normal 4 2 2 3 2 4 3 3 2 2" xfId="23268"/>
    <cellStyle name="Normal 4 2 2 3 2 4 3 3 3" xfId="23267"/>
    <cellStyle name="Normal 4 2 2 3 2 4 3 3 4" xfId="40207"/>
    <cellStyle name="Normal 4 2 2 3 2 4 3 3 5" xfId="47322"/>
    <cellStyle name="Normal 4 2 2 3 2 4 3 3 6" xfId="54437"/>
    <cellStyle name="Normal 4 2 2 3 2 4 3 3 7" xfId="61552"/>
    <cellStyle name="Normal 4 2 2 3 2 4 3 4" xfId="9384"/>
    <cellStyle name="Normal 4 2 2 3 2 4 3 4 2" xfId="23269"/>
    <cellStyle name="Normal 4 2 2 3 2 4 3 5" xfId="16499"/>
    <cellStyle name="Normal 4 2 2 3 2 4 3 5 2" xfId="23270"/>
    <cellStyle name="Normal 4 2 2 3 2 4 3 6" xfId="23264"/>
    <cellStyle name="Normal 4 2 2 3 2 4 3 7" xfId="35468"/>
    <cellStyle name="Normal 4 2 2 3 2 4 3 8" xfId="42584"/>
    <cellStyle name="Normal 4 2 2 3 2 4 3 9" xfId="49699"/>
    <cellStyle name="Normal 4 2 2 3 2 4 4" xfId="3048"/>
    <cellStyle name="Normal 4 2 2 3 2 4 4 2" xfId="10163"/>
    <cellStyle name="Normal 4 2 2 3 2 4 4 2 2" xfId="23272"/>
    <cellStyle name="Normal 4 2 2 3 2 4 4 3" xfId="23271"/>
    <cellStyle name="Normal 4 2 2 3 2 4 4 4" xfId="36248"/>
    <cellStyle name="Normal 4 2 2 3 2 4 4 5" xfId="43363"/>
    <cellStyle name="Normal 4 2 2 3 2 4 4 6" xfId="50478"/>
    <cellStyle name="Normal 4 2 2 3 2 4 4 7" xfId="57593"/>
    <cellStyle name="Normal 4 2 2 3 2 4 5" xfId="5419"/>
    <cellStyle name="Normal 4 2 2 3 2 4 5 2" xfId="12534"/>
    <cellStyle name="Normal 4 2 2 3 2 4 5 2 2" xfId="23274"/>
    <cellStyle name="Normal 4 2 2 3 2 4 5 3" xfId="23273"/>
    <cellStyle name="Normal 4 2 2 3 2 4 5 4" xfId="38619"/>
    <cellStyle name="Normal 4 2 2 3 2 4 5 5" xfId="45734"/>
    <cellStyle name="Normal 4 2 2 3 2 4 5 6" xfId="52849"/>
    <cellStyle name="Normal 4 2 2 3 2 4 5 7" xfId="59964"/>
    <cellStyle name="Normal 4 2 2 3 2 4 6" xfId="7796"/>
    <cellStyle name="Normal 4 2 2 3 2 4 6 2" xfId="23275"/>
    <cellStyle name="Normal 4 2 2 3 2 4 7" xfId="14911"/>
    <cellStyle name="Normal 4 2 2 3 2 4 7 2" xfId="23276"/>
    <cellStyle name="Normal 4 2 2 3 2 4 8" xfId="23256"/>
    <cellStyle name="Normal 4 2 2 3 2 4 9" xfId="33880"/>
    <cellStyle name="Normal 4 2 2 3 2 5" xfId="886"/>
    <cellStyle name="Normal 4 2 2 3 2 5 10" xfId="55432"/>
    <cellStyle name="Normal 4 2 2 3 2 5 2" xfId="3254"/>
    <cellStyle name="Normal 4 2 2 3 2 5 2 2" xfId="10369"/>
    <cellStyle name="Normal 4 2 2 3 2 5 2 2 2" xfId="23279"/>
    <cellStyle name="Normal 4 2 2 3 2 5 2 3" xfId="23278"/>
    <cellStyle name="Normal 4 2 2 3 2 5 2 4" xfId="36454"/>
    <cellStyle name="Normal 4 2 2 3 2 5 2 5" xfId="43569"/>
    <cellStyle name="Normal 4 2 2 3 2 5 2 6" xfId="50684"/>
    <cellStyle name="Normal 4 2 2 3 2 5 2 7" xfId="57799"/>
    <cellStyle name="Normal 4 2 2 3 2 5 3" xfId="5625"/>
    <cellStyle name="Normal 4 2 2 3 2 5 3 2" xfId="12740"/>
    <cellStyle name="Normal 4 2 2 3 2 5 3 2 2" xfId="23281"/>
    <cellStyle name="Normal 4 2 2 3 2 5 3 3" xfId="23280"/>
    <cellStyle name="Normal 4 2 2 3 2 5 3 4" xfId="38825"/>
    <cellStyle name="Normal 4 2 2 3 2 5 3 5" xfId="45940"/>
    <cellStyle name="Normal 4 2 2 3 2 5 3 6" xfId="53055"/>
    <cellStyle name="Normal 4 2 2 3 2 5 3 7" xfId="60170"/>
    <cellStyle name="Normal 4 2 2 3 2 5 4" xfId="8002"/>
    <cellStyle name="Normal 4 2 2 3 2 5 4 2" xfId="23282"/>
    <cellStyle name="Normal 4 2 2 3 2 5 5" xfId="15117"/>
    <cellStyle name="Normal 4 2 2 3 2 5 5 2" xfId="23283"/>
    <cellStyle name="Normal 4 2 2 3 2 5 6" xfId="23277"/>
    <cellStyle name="Normal 4 2 2 3 2 5 7" xfId="34086"/>
    <cellStyle name="Normal 4 2 2 3 2 5 8" xfId="41202"/>
    <cellStyle name="Normal 4 2 2 3 2 5 9" xfId="48317"/>
    <cellStyle name="Normal 4 2 2 3 2 6" xfId="1676"/>
    <cellStyle name="Normal 4 2 2 3 2 6 10" xfId="56221"/>
    <cellStyle name="Normal 4 2 2 3 2 6 2" xfId="4043"/>
    <cellStyle name="Normal 4 2 2 3 2 6 2 2" xfId="11158"/>
    <cellStyle name="Normal 4 2 2 3 2 6 2 2 2" xfId="23286"/>
    <cellStyle name="Normal 4 2 2 3 2 6 2 3" xfId="23285"/>
    <cellStyle name="Normal 4 2 2 3 2 6 2 4" xfId="37243"/>
    <cellStyle name="Normal 4 2 2 3 2 6 2 5" xfId="44358"/>
    <cellStyle name="Normal 4 2 2 3 2 6 2 6" xfId="51473"/>
    <cellStyle name="Normal 4 2 2 3 2 6 2 7" xfId="58588"/>
    <cellStyle name="Normal 4 2 2 3 2 6 3" xfId="6414"/>
    <cellStyle name="Normal 4 2 2 3 2 6 3 2" xfId="13529"/>
    <cellStyle name="Normal 4 2 2 3 2 6 3 2 2" xfId="23288"/>
    <cellStyle name="Normal 4 2 2 3 2 6 3 3" xfId="23287"/>
    <cellStyle name="Normal 4 2 2 3 2 6 3 4" xfId="39614"/>
    <cellStyle name="Normal 4 2 2 3 2 6 3 5" xfId="46729"/>
    <cellStyle name="Normal 4 2 2 3 2 6 3 6" xfId="53844"/>
    <cellStyle name="Normal 4 2 2 3 2 6 3 7" xfId="60959"/>
    <cellStyle name="Normal 4 2 2 3 2 6 4" xfId="8791"/>
    <cellStyle name="Normal 4 2 2 3 2 6 4 2" xfId="23289"/>
    <cellStyle name="Normal 4 2 2 3 2 6 5" xfId="15906"/>
    <cellStyle name="Normal 4 2 2 3 2 6 5 2" xfId="23290"/>
    <cellStyle name="Normal 4 2 2 3 2 6 6" xfId="23284"/>
    <cellStyle name="Normal 4 2 2 3 2 6 7" xfId="34875"/>
    <cellStyle name="Normal 4 2 2 3 2 6 8" xfId="41991"/>
    <cellStyle name="Normal 4 2 2 3 2 6 9" xfId="49106"/>
    <cellStyle name="Normal 4 2 2 3 2 7" xfId="2455"/>
    <cellStyle name="Normal 4 2 2 3 2 7 2" xfId="9570"/>
    <cellStyle name="Normal 4 2 2 3 2 7 2 2" xfId="23292"/>
    <cellStyle name="Normal 4 2 2 3 2 7 3" xfId="23291"/>
    <cellStyle name="Normal 4 2 2 3 2 7 4" xfId="35655"/>
    <cellStyle name="Normal 4 2 2 3 2 7 5" xfId="42770"/>
    <cellStyle name="Normal 4 2 2 3 2 7 6" xfId="49885"/>
    <cellStyle name="Normal 4 2 2 3 2 7 7" xfId="57000"/>
    <cellStyle name="Normal 4 2 2 3 2 8" xfId="4826"/>
    <cellStyle name="Normal 4 2 2 3 2 8 2" xfId="11941"/>
    <cellStyle name="Normal 4 2 2 3 2 8 2 2" xfId="23294"/>
    <cellStyle name="Normal 4 2 2 3 2 8 3" xfId="23293"/>
    <cellStyle name="Normal 4 2 2 3 2 8 4" xfId="38026"/>
    <cellStyle name="Normal 4 2 2 3 2 8 5" xfId="45141"/>
    <cellStyle name="Normal 4 2 2 3 2 8 6" xfId="52256"/>
    <cellStyle name="Normal 4 2 2 3 2 8 7" xfId="59371"/>
    <cellStyle name="Normal 4 2 2 3 2 9" xfId="7203"/>
    <cellStyle name="Normal 4 2 2 3 2 9 2" xfId="23295"/>
    <cellStyle name="Normal 4 2 2 3 3" xfId="137"/>
    <cellStyle name="Normal 4 2 2 3 3 10" xfId="14377"/>
    <cellStyle name="Normal 4 2 2 3 3 10 2" xfId="23297"/>
    <cellStyle name="Normal 4 2 2 3 3 11" xfId="23296"/>
    <cellStyle name="Normal 4 2 2 3 3 12" xfId="33346"/>
    <cellStyle name="Normal 4 2 2 3 3 13" xfId="40462"/>
    <cellStyle name="Normal 4 2 2 3 3 14" xfId="47577"/>
    <cellStyle name="Normal 4 2 2 3 3 15" xfId="54692"/>
    <cellStyle name="Normal 4 2 2 3 3 2" xfId="339"/>
    <cellStyle name="Normal 4 2 2 3 3 2 10" xfId="40657"/>
    <cellStyle name="Normal 4 2 2 3 3 2 11" xfId="47772"/>
    <cellStyle name="Normal 4 2 2 3 3 2 12" xfId="54887"/>
    <cellStyle name="Normal 4 2 2 3 3 2 2" xfId="1140"/>
    <cellStyle name="Normal 4 2 2 3 3 2 2 10" xfId="55686"/>
    <cellStyle name="Normal 4 2 2 3 3 2 2 2" xfId="3508"/>
    <cellStyle name="Normal 4 2 2 3 3 2 2 2 2" xfId="10623"/>
    <cellStyle name="Normal 4 2 2 3 3 2 2 2 2 2" xfId="23301"/>
    <cellStyle name="Normal 4 2 2 3 3 2 2 2 3" xfId="23300"/>
    <cellStyle name="Normal 4 2 2 3 3 2 2 2 4" xfId="36708"/>
    <cellStyle name="Normal 4 2 2 3 3 2 2 2 5" xfId="43823"/>
    <cellStyle name="Normal 4 2 2 3 3 2 2 2 6" xfId="50938"/>
    <cellStyle name="Normal 4 2 2 3 3 2 2 2 7" xfId="58053"/>
    <cellStyle name="Normal 4 2 2 3 3 2 2 3" xfId="5879"/>
    <cellStyle name="Normal 4 2 2 3 3 2 2 3 2" xfId="12994"/>
    <cellStyle name="Normal 4 2 2 3 3 2 2 3 2 2" xfId="23303"/>
    <cellStyle name="Normal 4 2 2 3 3 2 2 3 3" xfId="23302"/>
    <cellStyle name="Normal 4 2 2 3 3 2 2 3 4" xfId="39079"/>
    <cellStyle name="Normal 4 2 2 3 3 2 2 3 5" xfId="46194"/>
    <cellStyle name="Normal 4 2 2 3 3 2 2 3 6" xfId="53309"/>
    <cellStyle name="Normal 4 2 2 3 3 2 2 3 7" xfId="60424"/>
    <cellStyle name="Normal 4 2 2 3 3 2 2 4" xfId="8256"/>
    <cellStyle name="Normal 4 2 2 3 3 2 2 4 2" xfId="23304"/>
    <cellStyle name="Normal 4 2 2 3 3 2 2 5" xfId="15371"/>
    <cellStyle name="Normal 4 2 2 3 3 2 2 5 2" xfId="23305"/>
    <cellStyle name="Normal 4 2 2 3 3 2 2 6" xfId="23299"/>
    <cellStyle name="Normal 4 2 2 3 3 2 2 7" xfId="34340"/>
    <cellStyle name="Normal 4 2 2 3 3 2 2 8" xfId="41456"/>
    <cellStyle name="Normal 4 2 2 3 3 2 2 9" xfId="48571"/>
    <cellStyle name="Normal 4 2 2 3 3 2 3" xfId="1930"/>
    <cellStyle name="Normal 4 2 2 3 3 2 3 10" xfId="56475"/>
    <cellStyle name="Normal 4 2 2 3 3 2 3 2" xfId="4297"/>
    <cellStyle name="Normal 4 2 2 3 3 2 3 2 2" xfId="11412"/>
    <cellStyle name="Normal 4 2 2 3 3 2 3 2 2 2" xfId="23308"/>
    <cellStyle name="Normal 4 2 2 3 3 2 3 2 3" xfId="23307"/>
    <cellStyle name="Normal 4 2 2 3 3 2 3 2 4" xfId="37497"/>
    <cellStyle name="Normal 4 2 2 3 3 2 3 2 5" xfId="44612"/>
    <cellStyle name="Normal 4 2 2 3 3 2 3 2 6" xfId="51727"/>
    <cellStyle name="Normal 4 2 2 3 3 2 3 2 7" xfId="58842"/>
    <cellStyle name="Normal 4 2 2 3 3 2 3 3" xfId="6668"/>
    <cellStyle name="Normal 4 2 2 3 3 2 3 3 2" xfId="13783"/>
    <cellStyle name="Normal 4 2 2 3 3 2 3 3 2 2" xfId="23310"/>
    <cellStyle name="Normal 4 2 2 3 3 2 3 3 3" xfId="23309"/>
    <cellStyle name="Normal 4 2 2 3 3 2 3 3 4" xfId="39868"/>
    <cellStyle name="Normal 4 2 2 3 3 2 3 3 5" xfId="46983"/>
    <cellStyle name="Normal 4 2 2 3 3 2 3 3 6" xfId="54098"/>
    <cellStyle name="Normal 4 2 2 3 3 2 3 3 7" xfId="61213"/>
    <cellStyle name="Normal 4 2 2 3 3 2 3 4" xfId="9045"/>
    <cellStyle name="Normal 4 2 2 3 3 2 3 4 2" xfId="23311"/>
    <cellStyle name="Normal 4 2 2 3 3 2 3 5" xfId="16160"/>
    <cellStyle name="Normal 4 2 2 3 3 2 3 5 2" xfId="23312"/>
    <cellStyle name="Normal 4 2 2 3 3 2 3 6" xfId="23306"/>
    <cellStyle name="Normal 4 2 2 3 3 2 3 7" xfId="35129"/>
    <cellStyle name="Normal 4 2 2 3 3 2 3 8" xfId="42245"/>
    <cellStyle name="Normal 4 2 2 3 3 2 3 9" xfId="49360"/>
    <cellStyle name="Normal 4 2 2 3 3 2 4" xfId="2709"/>
    <cellStyle name="Normal 4 2 2 3 3 2 4 2" xfId="9824"/>
    <cellStyle name="Normal 4 2 2 3 3 2 4 2 2" xfId="23314"/>
    <cellStyle name="Normal 4 2 2 3 3 2 4 3" xfId="23313"/>
    <cellStyle name="Normal 4 2 2 3 3 2 4 4" xfId="35909"/>
    <cellStyle name="Normal 4 2 2 3 3 2 4 5" xfId="43024"/>
    <cellStyle name="Normal 4 2 2 3 3 2 4 6" xfId="50139"/>
    <cellStyle name="Normal 4 2 2 3 3 2 4 7" xfId="57254"/>
    <cellStyle name="Normal 4 2 2 3 3 2 5" xfId="5080"/>
    <cellStyle name="Normal 4 2 2 3 3 2 5 2" xfId="12195"/>
    <cellStyle name="Normal 4 2 2 3 3 2 5 2 2" xfId="23316"/>
    <cellStyle name="Normal 4 2 2 3 3 2 5 3" xfId="23315"/>
    <cellStyle name="Normal 4 2 2 3 3 2 5 4" xfId="38280"/>
    <cellStyle name="Normal 4 2 2 3 3 2 5 5" xfId="45395"/>
    <cellStyle name="Normal 4 2 2 3 3 2 5 6" xfId="52510"/>
    <cellStyle name="Normal 4 2 2 3 3 2 5 7" xfId="59625"/>
    <cellStyle name="Normal 4 2 2 3 3 2 6" xfId="7457"/>
    <cellStyle name="Normal 4 2 2 3 3 2 6 2" xfId="23317"/>
    <cellStyle name="Normal 4 2 2 3 3 2 7" xfId="14572"/>
    <cellStyle name="Normal 4 2 2 3 3 2 7 2" xfId="23318"/>
    <cellStyle name="Normal 4 2 2 3 3 2 8" xfId="23298"/>
    <cellStyle name="Normal 4 2 2 3 3 2 9" xfId="33541"/>
    <cellStyle name="Normal 4 2 2 3 3 3" xfId="534"/>
    <cellStyle name="Normal 4 2 2 3 3 3 10" xfId="40852"/>
    <cellStyle name="Normal 4 2 2 3 3 3 11" xfId="47967"/>
    <cellStyle name="Normal 4 2 2 3 3 3 12" xfId="55082"/>
    <cellStyle name="Normal 4 2 2 3 3 3 2" xfId="1335"/>
    <cellStyle name="Normal 4 2 2 3 3 3 2 10" xfId="55881"/>
    <cellStyle name="Normal 4 2 2 3 3 3 2 2" xfId="3703"/>
    <cellStyle name="Normal 4 2 2 3 3 3 2 2 2" xfId="10818"/>
    <cellStyle name="Normal 4 2 2 3 3 3 2 2 2 2" xfId="23322"/>
    <cellStyle name="Normal 4 2 2 3 3 3 2 2 3" xfId="23321"/>
    <cellStyle name="Normal 4 2 2 3 3 3 2 2 4" xfId="36903"/>
    <cellStyle name="Normal 4 2 2 3 3 3 2 2 5" xfId="44018"/>
    <cellStyle name="Normal 4 2 2 3 3 3 2 2 6" xfId="51133"/>
    <cellStyle name="Normal 4 2 2 3 3 3 2 2 7" xfId="58248"/>
    <cellStyle name="Normal 4 2 2 3 3 3 2 3" xfId="6074"/>
    <cellStyle name="Normal 4 2 2 3 3 3 2 3 2" xfId="13189"/>
    <cellStyle name="Normal 4 2 2 3 3 3 2 3 2 2" xfId="23324"/>
    <cellStyle name="Normal 4 2 2 3 3 3 2 3 3" xfId="23323"/>
    <cellStyle name="Normal 4 2 2 3 3 3 2 3 4" xfId="39274"/>
    <cellStyle name="Normal 4 2 2 3 3 3 2 3 5" xfId="46389"/>
    <cellStyle name="Normal 4 2 2 3 3 3 2 3 6" xfId="53504"/>
    <cellStyle name="Normal 4 2 2 3 3 3 2 3 7" xfId="60619"/>
    <cellStyle name="Normal 4 2 2 3 3 3 2 4" xfId="8451"/>
    <cellStyle name="Normal 4 2 2 3 3 3 2 4 2" xfId="23325"/>
    <cellStyle name="Normal 4 2 2 3 3 3 2 5" xfId="15566"/>
    <cellStyle name="Normal 4 2 2 3 3 3 2 5 2" xfId="23326"/>
    <cellStyle name="Normal 4 2 2 3 3 3 2 6" xfId="23320"/>
    <cellStyle name="Normal 4 2 2 3 3 3 2 7" xfId="34535"/>
    <cellStyle name="Normal 4 2 2 3 3 3 2 8" xfId="41651"/>
    <cellStyle name="Normal 4 2 2 3 3 3 2 9" xfId="48766"/>
    <cellStyle name="Normal 4 2 2 3 3 3 3" xfId="2125"/>
    <cellStyle name="Normal 4 2 2 3 3 3 3 10" xfId="56670"/>
    <cellStyle name="Normal 4 2 2 3 3 3 3 2" xfId="4492"/>
    <cellStyle name="Normal 4 2 2 3 3 3 3 2 2" xfId="11607"/>
    <cellStyle name="Normal 4 2 2 3 3 3 3 2 2 2" xfId="23329"/>
    <cellStyle name="Normal 4 2 2 3 3 3 3 2 3" xfId="23328"/>
    <cellStyle name="Normal 4 2 2 3 3 3 3 2 4" xfId="37692"/>
    <cellStyle name="Normal 4 2 2 3 3 3 3 2 5" xfId="44807"/>
    <cellStyle name="Normal 4 2 2 3 3 3 3 2 6" xfId="51922"/>
    <cellStyle name="Normal 4 2 2 3 3 3 3 2 7" xfId="59037"/>
    <cellStyle name="Normal 4 2 2 3 3 3 3 3" xfId="6863"/>
    <cellStyle name="Normal 4 2 2 3 3 3 3 3 2" xfId="13978"/>
    <cellStyle name="Normal 4 2 2 3 3 3 3 3 2 2" xfId="23331"/>
    <cellStyle name="Normal 4 2 2 3 3 3 3 3 3" xfId="23330"/>
    <cellStyle name="Normal 4 2 2 3 3 3 3 3 4" xfId="40063"/>
    <cellStyle name="Normal 4 2 2 3 3 3 3 3 5" xfId="47178"/>
    <cellStyle name="Normal 4 2 2 3 3 3 3 3 6" xfId="54293"/>
    <cellStyle name="Normal 4 2 2 3 3 3 3 3 7" xfId="61408"/>
    <cellStyle name="Normal 4 2 2 3 3 3 3 4" xfId="9240"/>
    <cellStyle name="Normal 4 2 2 3 3 3 3 4 2" xfId="23332"/>
    <cellStyle name="Normal 4 2 2 3 3 3 3 5" xfId="16355"/>
    <cellStyle name="Normal 4 2 2 3 3 3 3 5 2" xfId="23333"/>
    <cellStyle name="Normal 4 2 2 3 3 3 3 6" xfId="23327"/>
    <cellStyle name="Normal 4 2 2 3 3 3 3 7" xfId="35324"/>
    <cellStyle name="Normal 4 2 2 3 3 3 3 8" xfId="42440"/>
    <cellStyle name="Normal 4 2 2 3 3 3 3 9" xfId="49555"/>
    <cellStyle name="Normal 4 2 2 3 3 3 4" xfId="2904"/>
    <cellStyle name="Normal 4 2 2 3 3 3 4 2" xfId="10019"/>
    <cellStyle name="Normal 4 2 2 3 3 3 4 2 2" xfId="23335"/>
    <cellStyle name="Normal 4 2 2 3 3 3 4 3" xfId="23334"/>
    <cellStyle name="Normal 4 2 2 3 3 3 4 4" xfId="36104"/>
    <cellStyle name="Normal 4 2 2 3 3 3 4 5" xfId="43219"/>
    <cellStyle name="Normal 4 2 2 3 3 3 4 6" xfId="50334"/>
    <cellStyle name="Normal 4 2 2 3 3 3 4 7" xfId="57449"/>
    <cellStyle name="Normal 4 2 2 3 3 3 5" xfId="5275"/>
    <cellStyle name="Normal 4 2 2 3 3 3 5 2" xfId="12390"/>
    <cellStyle name="Normal 4 2 2 3 3 3 5 2 2" xfId="23337"/>
    <cellStyle name="Normal 4 2 2 3 3 3 5 3" xfId="23336"/>
    <cellStyle name="Normal 4 2 2 3 3 3 5 4" xfId="38475"/>
    <cellStyle name="Normal 4 2 2 3 3 3 5 5" xfId="45590"/>
    <cellStyle name="Normal 4 2 2 3 3 3 5 6" xfId="52705"/>
    <cellStyle name="Normal 4 2 2 3 3 3 5 7" xfId="59820"/>
    <cellStyle name="Normal 4 2 2 3 3 3 6" xfId="7652"/>
    <cellStyle name="Normal 4 2 2 3 3 3 6 2" xfId="23338"/>
    <cellStyle name="Normal 4 2 2 3 3 3 7" xfId="14767"/>
    <cellStyle name="Normal 4 2 2 3 3 3 7 2" xfId="23339"/>
    <cellStyle name="Normal 4 2 2 3 3 3 8" xfId="23319"/>
    <cellStyle name="Normal 4 2 2 3 3 3 9" xfId="33736"/>
    <cellStyle name="Normal 4 2 2 3 3 4" xfId="679"/>
    <cellStyle name="Normal 4 2 2 3 3 4 10" xfId="40997"/>
    <cellStyle name="Normal 4 2 2 3 3 4 11" xfId="48112"/>
    <cellStyle name="Normal 4 2 2 3 3 4 12" xfId="55227"/>
    <cellStyle name="Normal 4 2 2 3 3 4 2" xfId="1480"/>
    <cellStyle name="Normal 4 2 2 3 3 4 2 10" xfId="56026"/>
    <cellStyle name="Normal 4 2 2 3 3 4 2 2" xfId="3848"/>
    <cellStyle name="Normal 4 2 2 3 3 4 2 2 2" xfId="10963"/>
    <cellStyle name="Normal 4 2 2 3 3 4 2 2 2 2" xfId="23343"/>
    <cellStyle name="Normal 4 2 2 3 3 4 2 2 3" xfId="23342"/>
    <cellStyle name="Normal 4 2 2 3 3 4 2 2 4" xfId="37048"/>
    <cellStyle name="Normal 4 2 2 3 3 4 2 2 5" xfId="44163"/>
    <cellStyle name="Normal 4 2 2 3 3 4 2 2 6" xfId="51278"/>
    <cellStyle name="Normal 4 2 2 3 3 4 2 2 7" xfId="58393"/>
    <cellStyle name="Normal 4 2 2 3 3 4 2 3" xfId="6219"/>
    <cellStyle name="Normal 4 2 2 3 3 4 2 3 2" xfId="13334"/>
    <cellStyle name="Normal 4 2 2 3 3 4 2 3 2 2" xfId="23345"/>
    <cellStyle name="Normal 4 2 2 3 3 4 2 3 3" xfId="23344"/>
    <cellStyle name="Normal 4 2 2 3 3 4 2 3 4" xfId="39419"/>
    <cellStyle name="Normal 4 2 2 3 3 4 2 3 5" xfId="46534"/>
    <cellStyle name="Normal 4 2 2 3 3 4 2 3 6" xfId="53649"/>
    <cellStyle name="Normal 4 2 2 3 3 4 2 3 7" xfId="60764"/>
    <cellStyle name="Normal 4 2 2 3 3 4 2 4" xfId="8596"/>
    <cellStyle name="Normal 4 2 2 3 3 4 2 4 2" xfId="23346"/>
    <cellStyle name="Normal 4 2 2 3 3 4 2 5" xfId="15711"/>
    <cellStyle name="Normal 4 2 2 3 3 4 2 5 2" xfId="23347"/>
    <cellStyle name="Normal 4 2 2 3 3 4 2 6" xfId="23341"/>
    <cellStyle name="Normal 4 2 2 3 3 4 2 7" xfId="34680"/>
    <cellStyle name="Normal 4 2 2 3 3 4 2 8" xfId="41796"/>
    <cellStyle name="Normal 4 2 2 3 3 4 2 9" xfId="48911"/>
    <cellStyle name="Normal 4 2 2 3 3 4 3" xfId="2270"/>
    <cellStyle name="Normal 4 2 2 3 3 4 3 10" xfId="56815"/>
    <cellStyle name="Normal 4 2 2 3 3 4 3 2" xfId="4637"/>
    <cellStyle name="Normal 4 2 2 3 3 4 3 2 2" xfId="11752"/>
    <cellStyle name="Normal 4 2 2 3 3 4 3 2 2 2" xfId="23350"/>
    <cellStyle name="Normal 4 2 2 3 3 4 3 2 3" xfId="23349"/>
    <cellStyle name="Normal 4 2 2 3 3 4 3 2 4" xfId="37837"/>
    <cellStyle name="Normal 4 2 2 3 3 4 3 2 5" xfId="44952"/>
    <cellStyle name="Normal 4 2 2 3 3 4 3 2 6" xfId="52067"/>
    <cellStyle name="Normal 4 2 2 3 3 4 3 2 7" xfId="59182"/>
    <cellStyle name="Normal 4 2 2 3 3 4 3 3" xfId="7008"/>
    <cellStyle name="Normal 4 2 2 3 3 4 3 3 2" xfId="14123"/>
    <cellStyle name="Normal 4 2 2 3 3 4 3 3 2 2" xfId="23352"/>
    <cellStyle name="Normal 4 2 2 3 3 4 3 3 3" xfId="23351"/>
    <cellStyle name="Normal 4 2 2 3 3 4 3 3 4" xfId="40208"/>
    <cellStyle name="Normal 4 2 2 3 3 4 3 3 5" xfId="47323"/>
    <cellStyle name="Normal 4 2 2 3 3 4 3 3 6" xfId="54438"/>
    <cellStyle name="Normal 4 2 2 3 3 4 3 3 7" xfId="61553"/>
    <cellStyle name="Normal 4 2 2 3 3 4 3 4" xfId="9385"/>
    <cellStyle name="Normal 4 2 2 3 3 4 3 4 2" xfId="23353"/>
    <cellStyle name="Normal 4 2 2 3 3 4 3 5" xfId="16500"/>
    <cellStyle name="Normal 4 2 2 3 3 4 3 5 2" xfId="23354"/>
    <cellStyle name="Normal 4 2 2 3 3 4 3 6" xfId="23348"/>
    <cellStyle name="Normal 4 2 2 3 3 4 3 7" xfId="35469"/>
    <cellStyle name="Normal 4 2 2 3 3 4 3 8" xfId="42585"/>
    <cellStyle name="Normal 4 2 2 3 3 4 3 9" xfId="49700"/>
    <cellStyle name="Normal 4 2 2 3 3 4 4" xfId="3049"/>
    <cellStyle name="Normal 4 2 2 3 3 4 4 2" xfId="10164"/>
    <cellStyle name="Normal 4 2 2 3 3 4 4 2 2" xfId="23356"/>
    <cellStyle name="Normal 4 2 2 3 3 4 4 3" xfId="23355"/>
    <cellStyle name="Normal 4 2 2 3 3 4 4 4" xfId="36249"/>
    <cellStyle name="Normal 4 2 2 3 3 4 4 5" xfId="43364"/>
    <cellStyle name="Normal 4 2 2 3 3 4 4 6" xfId="50479"/>
    <cellStyle name="Normal 4 2 2 3 3 4 4 7" xfId="57594"/>
    <cellStyle name="Normal 4 2 2 3 3 4 5" xfId="5420"/>
    <cellStyle name="Normal 4 2 2 3 3 4 5 2" xfId="12535"/>
    <cellStyle name="Normal 4 2 2 3 3 4 5 2 2" xfId="23358"/>
    <cellStyle name="Normal 4 2 2 3 3 4 5 3" xfId="23357"/>
    <cellStyle name="Normal 4 2 2 3 3 4 5 4" xfId="38620"/>
    <cellStyle name="Normal 4 2 2 3 3 4 5 5" xfId="45735"/>
    <cellStyle name="Normal 4 2 2 3 3 4 5 6" xfId="52850"/>
    <cellStyle name="Normal 4 2 2 3 3 4 5 7" xfId="59965"/>
    <cellStyle name="Normal 4 2 2 3 3 4 6" xfId="7797"/>
    <cellStyle name="Normal 4 2 2 3 3 4 6 2" xfId="23359"/>
    <cellStyle name="Normal 4 2 2 3 3 4 7" xfId="14912"/>
    <cellStyle name="Normal 4 2 2 3 3 4 7 2" xfId="23360"/>
    <cellStyle name="Normal 4 2 2 3 3 4 8" xfId="23340"/>
    <cellStyle name="Normal 4 2 2 3 3 4 9" xfId="33881"/>
    <cellStyle name="Normal 4 2 2 3 3 5" xfId="945"/>
    <cellStyle name="Normal 4 2 2 3 3 5 10" xfId="55491"/>
    <cellStyle name="Normal 4 2 2 3 3 5 2" xfId="3313"/>
    <cellStyle name="Normal 4 2 2 3 3 5 2 2" xfId="10428"/>
    <cellStyle name="Normal 4 2 2 3 3 5 2 2 2" xfId="23363"/>
    <cellStyle name="Normal 4 2 2 3 3 5 2 3" xfId="23362"/>
    <cellStyle name="Normal 4 2 2 3 3 5 2 4" xfId="36513"/>
    <cellStyle name="Normal 4 2 2 3 3 5 2 5" xfId="43628"/>
    <cellStyle name="Normal 4 2 2 3 3 5 2 6" xfId="50743"/>
    <cellStyle name="Normal 4 2 2 3 3 5 2 7" xfId="57858"/>
    <cellStyle name="Normal 4 2 2 3 3 5 3" xfId="5684"/>
    <cellStyle name="Normal 4 2 2 3 3 5 3 2" xfId="12799"/>
    <cellStyle name="Normal 4 2 2 3 3 5 3 2 2" xfId="23365"/>
    <cellStyle name="Normal 4 2 2 3 3 5 3 3" xfId="23364"/>
    <cellStyle name="Normal 4 2 2 3 3 5 3 4" xfId="38884"/>
    <cellStyle name="Normal 4 2 2 3 3 5 3 5" xfId="45999"/>
    <cellStyle name="Normal 4 2 2 3 3 5 3 6" xfId="53114"/>
    <cellStyle name="Normal 4 2 2 3 3 5 3 7" xfId="60229"/>
    <cellStyle name="Normal 4 2 2 3 3 5 4" xfId="8061"/>
    <cellStyle name="Normal 4 2 2 3 3 5 4 2" xfId="23366"/>
    <cellStyle name="Normal 4 2 2 3 3 5 5" xfId="15176"/>
    <cellStyle name="Normal 4 2 2 3 3 5 5 2" xfId="23367"/>
    <cellStyle name="Normal 4 2 2 3 3 5 6" xfId="23361"/>
    <cellStyle name="Normal 4 2 2 3 3 5 7" xfId="34145"/>
    <cellStyle name="Normal 4 2 2 3 3 5 8" xfId="41261"/>
    <cellStyle name="Normal 4 2 2 3 3 5 9" xfId="48376"/>
    <cellStyle name="Normal 4 2 2 3 3 6" xfId="1735"/>
    <cellStyle name="Normal 4 2 2 3 3 6 10" xfId="56280"/>
    <cellStyle name="Normal 4 2 2 3 3 6 2" xfId="4102"/>
    <cellStyle name="Normal 4 2 2 3 3 6 2 2" xfId="11217"/>
    <cellStyle name="Normal 4 2 2 3 3 6 2 2 2" xfId="23370"/>
    <cellStyle name="Normal 4 2 2 3 3 6 2 3" xfId="23369"/>
    <cellStyle name="Normal 4 2 2 3 3 6 2 4" xfId="37302"/>
    <cellStyle name="Normal 4 2 2 3 3 6 2 5" xfId="44417"/>
    <cellStyle name="Normal 4 2 2 3 3 6 2 6" xfId="51532"/>
    <cellStyle name="Normal 4 2 2 3 3 6 2 7" xfId="58647"/>
    <cellStyle name="Normal 4 2 2 3 3 6 3" xfId="6473"/>
    <cellStyle name="Normal 4 2 2 3 3 6 3 2" xfId="13588"/>
    <cellStyle name="Normal 4 2 2 3 3 6 3 2 2" xfId="23372"/>
    <cellStyle name="Normal 4 2 2 3 3 6 3 3" xfId="23371"/>
    <cellStyle name="Normal 4 2 2 3 3 6 3 4" xfId="39673"/>
    <cellStyle name="Normal 4 2 2 3 3 6 3 5" xfId="46788"/>
    <cellStyle name="Normal 4 2 2 3 3 6 3 6" xfId="53903"/>
    <cellStyle name="Normal 4 2 2 3 3 6 3 7" xfId="61018"/>
    <cellStyle name="Normal 4 2 2 3 3 6 4" xfId="8850"/>
    <cellStyle name="Normal 4 2 2 3 3 6 4 2" xfId="23373"/>
    <cellStyle name="Normal 4 2 2 3 3 6 5" xfId="15965"/>
    <cellStyle name="Normal 4 2 2 3 3 6 5 2" xfId="23374"/>
    <cellStyle name="Normal 4 2 2 3 3 6 6" xfId="23368"/>
    <cellStyle name="Normal 4 2 2 3 3 6 7" xfId="34934"/>
    <cellStyle name="Normal 4 2 2 3 3 6 8" xfId="42050"/>
    <cellStyle name="Normal 4 2 2 3 3 6 9" xfId="49165"/>
    <cellStyle name="Normal 4 2 2 3 3 7" xfId="2514"/>
    <cellStyle name="Normal 4 2 2 3 3 7 2" xfId="9629"/>
    <cellStyle name="Normal 4 2 2 3 3 7 2 2" xfId="23376"/>
    <cellStyle name="Normal 4 2 2 3 3 7 3" xfId="23375"/>
    <cellStyle name="Normal 4 2 2 3 3 7 4" xfId="35714"/>
    <cellStyle name="Normal 4 2 2 3 3 7 5" xfId="42829"/>
    <cellStyle name="Normal 4 2 2 3 3 7 6" xfId="49944"/>
    <cellStyle name="Normal 4 2 2 3 3 7 7" xfId="57059"/>
    <cellStyle name="Normal 4 2 2 3 3 8" xfId="4885"/>
    <cellStyle name="Normal 4 2 2 3 3 8 2" xfId="12000"/>
    <cellStyle name="Normal 4 2 2 3 3 8 2 2" xfId="23378"/>
    <cellStyle name="Normal 4 2 2 3 3 8 3" xfId="23377"/>
    <cellStyle name="Normal 4 2 2 3 3 8 4" xfId="38085"/>
    <cellStyle name="Normal 4 2 2 3 3 8 5" xfId="45200"/>
    <cellStyle name="Normal 4 2 2 3 3 8 6" xfId="52315"/>
    <cellStyle name="Normal 4 2 2 3 3 8 7" xfId="59430"/>
    <cellStyle name="Normal 4 2 2 3 3 9" xfId="7262"/>
    <cellStyle name="Normal 4 2 2 3 3 9 2" xfId="23379"/>
    <cellStyle name="Normal 4 2 2 3 4" xfId="242"/>
    <cellStyle name="Normal 4 2 2 3 4 10" xfId="40560"/>
    <cellStyle name="Normal 4 2 2 3 4 11" xfId="47675"/>
    <cellStyle name="Normal 4 2 2 3 4 12" xfId="54790"/>
    <cellStyle name="Normal 4 2 2 3 4 2" xfId="1043"/>
    <cellStyle name="Normal 4 2 2 3 4 2 10" xfId="55589"/>
    <cellStyle name="Normal 4 2 2 3 4 2 2" xfId="3411"/>
    <cellStyle name="Normal 4 2 2 3 4 2 2 2" xfId="10526"/>
    <cellStyle name="Normal 4 2 2 3 4 2 2 2 2" xfId="23383"/>
    <cellStyle name="Normal 4 2 2 3 4 2 2 3" xfId="23382"/>
    <cellStyle name="Normal 4 2 2 3 4 2 2 4" xfId="36611"/>
    <cellStyle name="Normal 4 2 2 3 4 2 2 5" xfId="43726"/>
    <cellStyle name="Normal 4 2 2 3 4 2 2 6" xfId="50841"/>
    <cellStyle name="Normal 4 2 2 3 4 2 2 7" xfId="57956"/>
    <cellStyle name="Normal 4 2 2 3 4 2 3" xfId="5782"/>
    <cellStyle name="Normal 4 2 2 3 4 2 3 2" xfId="12897"/>
    <cellStyle name="Normal 4 2 2 3 4 2 3 2 2" xfId="23385"/>
    <cellStyle name="Normal 4 2 2 3 4 2 3 3" xfId="23384"/>
    <cellStyle name="Normal 4 2 2 3 4 2 3 4" xfId="38982"/>
    <cellStyle name="Normal 4 2 2 3 4 2 3 5" xfId="46097"/>
    <cellStyle name="Normal 4 2 2 3 4 2 3 6" xfId="53212"/>
    <cellStyle name="Normal 4 2 2 3 4 2 3 7" xfId="60327"/>
    <cellStyle name="Normal 4 2 2 3 4 2 4" xfId="8159"/>
    <cellStyle name="Normal 4 2 2 3 4 2 4 2" xfId="23386"/>
    <cellStyle name="Normal 4 2 2 3 4 2 5" xfId="15274"/>
    <cellStyle name="Normal 4 2 2 3 4 2 5 2" xfId="23387"/>
    <cellStyle name="Normal 4 2 2 3 4 2 6" xfId="23381"/>
    <cellStyle name="Normal 4 2 2 3 4 2 7" xfId="34243"/>
    <cellStyle name="Normal 4 2 2 3 4 2 8" xfId="41359"/>
    <cellStyle name="Normal 4 2 2 3 4 2 9" xfId="48474"/>
    <cellStyle name="Normal 4 2 2 3 4 3" xfId="1833"/>
    <cellStyle name="Normal 4 2 2 3 4 3 10" xfId="56378"/>
    <cellStyle name="Normal 4 2 2 3 4 3 2" xfId="4200"/>
    <cellStyle name="Normal 4 2 2 3 4 3 2 2" xfId="11315"/>
    <cellStyle name="Normal 4 2 2 3 4 3 2 2 2" xfId="23390"/>
    <cellStyle name="Normal 4 2 2 3 4 3 2 3" xfId="23389"/>
    <cellStyle name="Normal 4 2 2 3 4 3 2 4" xfId="37400"/>
    <cellStyle name="Normal 4 2 2 3 4 3 2 5" xfId="44515"/>
    <cellStyle name="Normal 4 2 2 3 4 3 2 6" xfId="51630"/>
    <cellStyle name="Normal 4 2 2 3 4 3 2 7" xfId="58745"/>
    <cellStyle name="Normal 4 2 2 3 4 3 3" xfId="6571"/>
    <cellStyle name="Normal 4 2 2 3 4 3 3 2" xfId="13686"/>
    <cellStyle name="Normal 4 2 2 3 4 3 3 2 2" xfId="23392"/>
    <cellStyle name="Normal 4 2 2 3 4 3 3 3" xfId="23391"/>
    <cellStyle name="Normal 4 2 2 3 4 3 3 4" xfId="39771"/>
    <cellStyle name="Normal 4 2 2 3 4 3 3 5" xfId="46886"/>
    <cellStyle name="Normal 4 2 2 3 4 3 3 6" xfId="54001"/>
    <cellStyle name="Normal 4 2 2 3 4 3 3 7" xfId="61116"/>
    <cellStyle name="Normal 4 2 2 3 4 3 4" xfId="8948"/>
    <cellStyle name="Normal 4 2 2 3 4 3 4 2" xfId="23393"/>
    <cellStyle name="Normal 4 2 2 3 4 3 5" xfId="16063"/>
    <cellStyle name="Normal 4 2 2 3 4 3 5 2" xfId="23394"/>
    <cellStyle name="Normal 4 2 2 3 4 3 6" xfId="23388"/>
    <cellStyle name="Normal 4 2 2 3 4 3 7" xfId="35032"/>
    <cellStyle name="Normal 4 2 2 3 4 3 8" xfId="42148"/>
    <cellStyle name="Normal 4 2 2 3 4 3 9" xfId="49263"/>
    <cellStyle name="Normal 4 2 2 3 4 4" xfId="2612"/>
    <cellStyle name="Normal 4 2 2 3 4 4 2" xfId="9727"/>
    <cellStyle name="Normal 4 2 2 3 4 4 2 2" xfId="23396"/>
    <cellStyle name="Normal 4 2 2 3 4 4 3" xfId="23395"/>
    <cellStyle name="Normal 4 2 2 3 4 4 4" xfId="35812"/>
    <cellStyle name="Normal 4 2 2 3 4 4 5" xfId="42927"/>
    <cellStyle name="Normal 4 2 2 3 4 4 6" xfId="50042"/>
    <cellStyle name="Normal 4 2 2 3 4 4 7" xfId="57157"/>
    <cellStyle name="Normal 4 2 2 3 4 5" xfId="4983"/>
    <cellStyle name="Normal 4 2 2 3 4 5 2" xfId="12098"/>
    <cellStyle name="Normal 4 2 2 3 4 5 2 2" xfId="23398"/>
    <cellStyle name="Normal 4 2 2 3 4 5 3" xfId="23397"/>
    <cellStyle name="Normal 4 2 2 3 4 5 4" xfId="38183"/>
    <cellStyle name="Normal 4 2 2 3 4 5 5" xfId="45298"/>
    <cellStyle name="Normal 4 2 2 3 4 5 6" xfId="52413"/>
    <cellStyle name="Normal 4 2 2 3 4 5 7" xfId="59528"/>
    <cellStyle name="Normal 4 2 2 3 4 6" xfId="7360"/>
    <cellStyle name="Normal 4 2 2 3 4 6 2" xfId="23399"/>
    <cellStyle name="Normal 4 2 2 3 4 7" xfId="14475"/>
    <cellStyle name="Normal 4 2 2 3 4 7 2" xfId="23400"/>
    <cellStyle name="Normal 4 2 2 3 4 8" xfId="23380"/>
    <cellStyle name="Normal 4 2 2 3 4 9" xfId="33444"/>
    <cellStyle name="Normal 4 2 2 3 5" xfId="437"/>
    <cellStyle name="Normal 4 2 2 3 5 10" xfId="40755"/>
    <cellStyle name="Normal 4 2 2 3 5 11" xfId="47870"/>
    <cellStyle name="Normal 4 2 2 3 5 12" xfId="54985"/>
    <cellStyle name="Normal 4 2 2 3 5 2" xfId="1238"/>
    <cellStyle name="Normal 4 2 2 3 5 2 10" xfId="55784"/>
    <cellStyle name="Normal 4 2 2 3 5 2 2" xfId="3606"/>
    <cellStyle name="Normal 4 2 2 3 5 2 2 2" xfId="10721"/>
    <cellStyle name="Normal 4 2 2 3 5 2 2 2 2" xfId="23404"/>
    <cellStyle name="Normal 4 2 2 3 5 2 2 3" xfId="23403"/>
    <cellStyle name="Normal 4 2 2 3 5 2 2 4" xfId="36806"/>
    <cellStyle name="Normal 4 2 2 3 5 2 2 5" xfId="43921"/>
    <cellStyle name="Normal 4 2 2 3 5 2 2 6" xfId="51036"/>
    <cellStyle name="Normal 4 2 2 3 5 2 2 7" xfId="58151"/>
    <cellStyle name="Normal 4 2 2 3 5 2 3" xfId="5977"/>
    <cellStyle name="Normal 4 2 2 3 5 2 3 2" xfId="13092"/>
    <cellStyle name="Normal 4 2 2 3 5 2 3 2 2" xfId="23406"/>
    <cellStyle name="Normal 4 2 2 3 5 2 3 3" xfId="23405"/>
    <cellStyle name="Normal 4 2 2 3 5 2 3 4" xfId="39177"/>
    <cellStyle name="Normal 4 2 2 3 5 2 3 5" xfId="46292"/>
    <cellStyle name="Normal 4 2 2 3 5 2 3 6" xfId="53407"/>
    <cellStyle name="Normal 4 2 2 3 5 2 3 7" xfId="60522"/>
    <cellStyle name="Normal 4 2 2 3 5 2 4" xfId="8354"/>
    <cellStyle name="Normal 4 2 2 3 5 2 4 2" xfId="23407"/>
    <cellStyle name="Normal 4 2 2 3 5 2 5" xfId="15469"/>
    <cellStyle name="Normal 4 2 2 3 5 2 5 2" xfId="23408"/>
    <cellStyle name="Normal 4 2 2 3 5 2 6" xfId="23402"/>
    <cellStyle name="Normal 4 2 2 3 5 2 7" xfId="34438"/>
    <cellStyle name="Normal 4 2 2 3 5 2 8" xfId="41554"/>
    <cellStyle name="Normal 4 2 2 3 5 2 9" xfId="48669"/>
    <cellStyle name="Normal 4 2 2 3 5 3" xfId="2028"/>
    <cellStyle name="Normal 4 2 2 3 5 3 10" xfId="56573"/>
    <cellStyle name="Normal 4 2 2 3 5 3 2" xfId="4395"/>
    <cellStyle name="Normal 4 2 2 3 5 3 2 2" xfId="11510"/>
    <cellStyle name="Normal 4 2 2 3 5 3 2 2 2" xfId="23411"/>
    <cellStyle name="Normal 4 2 2 3 5 3 2 3" xfId="23410"/>
    <cellStyle name="Normal 4 2 2 3 5 3 2 4" xfId="37595"/>
    <cellStyle name="Normal 4 2 2 3 5 3 2 5" xfId="44710"/>
    <cellStyle name="Normal 4 2 2 3 5 3 2 6" xfId="51825"/>
    <cellStyle name="Normal 4 2 2 3 5 3 2 7" xfId="58940"/>
    <cellStyle name="Normal 4 2 2 3 5 3 3" xfId="6766"/>
    <cellStyle name="Normal 4 2 2 3 5 3 3 2" xfId="13881"/>
    <cellStyle name="Normal 4 2 2 3 5 3 3 2 2" xfId="23413"/>
    <cellStyle name="Normal 4 2 2 3 5 3 3 3" xfId="23412"/>
    <cellStyle name="Normal 4 2 2 3 5 3 3 4" xfId="39966"/>
    <cellStyle name="Normal 4 2 2 3 5 3 3 5" xfId="47081"/>
    <cellStyle name="Normal 4 2 2 3 5 3 3 6" xfId="54196"/>
    <cellStyle name="Normal 4 2 2 3 5 3 3 7" xfId="61311"/>
    <cellStyle name="Normal 4 2 2 3 5 3 4" xfId="9143"/>
    <cellStyle name="Normal 4 2 2 3 5 3 4 2" xfId="23414"/>
    <cellStyle name="Normal 4 2 2 3 5 3 5" xfId="16258"/>
    <cellStyle name="Normal 4 2 2 3 5 3 5 2" xfId="23415"/>
    <cellStyle name="Normal 4 2 2 3 5 3 6" xfId="23409"/>
    <cellStyle name="Normal 4 2 2 3 5 3 7" xfId="35227"/>
    <cellStyle name="Normal 4 2 2 3 5 3 8" xfId="42343"/>
    <cellStyle name="Normal 4 2 2 3 5 3 9" xfId="49458"/>
    <cellStyle name="Normal 4 2 2 3 5 4" xfId="2807"/>
    <cellStyle name="Normal 4 2 2 3 5 4 2" xfId="9922"/>
    <cellStyle name="Normal 4 2 2 3 5 4 2 2" xfId="23417"/>
    <cellStyle name="Normal 4 2 2 3 5 4 3" xfId="23416"/>
    <cellStyle name="Normal 4 2 2 3 5 4 4" xfId="36007"/>
    <cellStyle name="Normal 4 2 2 3 5 4 5" xfId="43122"/>
    <cellStyle name="Normal 4 2 2 3 5 4 6" xfId="50237"/>
    <cellStyle name="Normal 4 2 2 3 5 4 7" xfId="57352"/>
    <cellStyle name="Normal 4 2 2 3 5 5" xfId="5178"/>
    <cellStyle name="Normal 4 2 2 3 5 5 2" xfId="12293"/>
    <cellStyle name="Normal 4 2 2 3 5 5 2 2" xfId="23419"/>
    <cellStyle name="Normal 4 2 2 3 5 5 3" xfId="23418"/>
    <cellStyle name="Normal 4 2 2 3 5 5 4" xfId="38378"/>
    <cellStyle name="Normal 4 2 2 3 5 5 5" xfId="45493"/>
    <cellStyle name="Normal 4 2 2 3 5 5 6" xfId="52608"/>
    <cellStyle name="Normal 4 2 2 3 5 5 7" xfId="59723"/>
    <cellStyle name="Normal 4 2 2 3 5 6" xfId="7555"/>
    <cellStyle name="Normal 4 2 2 3 5 6 2" xfId="23420"/>
    <cellStyle name="Normal 4 2 2 3 5 7" xfId="14670"/>
    <cellStyle name="Normal 4 2 2 3 5 7 2" xfId="23421"/>
    <cellStyle name="Normal 4 2 2 3 5 8" xfId="23401"/>
    <cellStyle name="Normal 4 2 2 3 5 9" xfId="33639"/>
    <cellStyle name="Normal 4 2 2 3 6" xfId="677"/>
    <cellStyle name="Normal 4 2 2 3 6 10" xfId="40995"/>
    <cellStyle name="Normal 4 2 2 3 6 11" xfId="48110"/>
    <cellStyle name="Normal 4 2 2 3 6 12" xfId="55225"/>
    <cellStyle name="Normal 4 2 2 3 6 2" xfId="1478"/>
    <cellStyle name="Normal 4 2 2 3 6 2 10" xfId="56024"/>
    <cellStyle name="Normal 4 2 2 3 6 2 2" xfId="3846"/>
    <cellStyle name="Normal 4 2 2 3 6 2 2 2" xfId="10961"/>
    <cellStyle name="Normal 4 2 2 3 6 2 2 2 2" xfId="23425"/>
    <cellStyle name="Normal 4 2 2 3 6 2 2 3" xfId="23424"/>
    <cellStyle name="Normal 4 2 2 3 6 2 2 4" xfId="37046"/>
    <cellStyle name="Normal 4 2 2 3 6 2 2 5" xfId="44161"/>
    <cellStyle name="Normal 4 2 2 3 6 2 2 6" xfId="51276"/>
    <cellStyle name="Normal 4 2 2 3 6 2 2 7" xfId="58391"/>
    <cellStyle name="Normal 4 2 2 3 6 2 3" xfId="6217"/>
    <cellStyle name="Normal 4 2 2 3 6 2 3 2" xfId="13332"/>
    <cellStyle name="Normal 4 2 2 3 6 2 3 2 2" xfId="23427"/>
    <cellStyle name="Normal 4 2 2 3 6 2 3 3" xfId="23426"/>
    <cellStyle name="Normal 4 2 2 3 6 2 3 4" xfId="39417"/>
    <cellStyle name="Normal 4 2 2 3 6 2 3 5" xfId="46532"/>
    <cellStyle name="Normal 4 2 2 3 6 2 3 6" xfId="53647"/>
    <cellStyle name="Normal 4 2 2 3 6 2 3 7" xfId="60762"/>
    <cellStyle name="Normal 4 2 2 3 6 2 4" xfId="8594"/>
    <cellStyle name="Normal 4 2 2 3 6 2 4 2" xfId="23428"/>
    <cellStyle name="Normal 4 2 2 3 6 2 5" xfId="15709"/>
    <cellStyle name="Normal 4 2 2 3 6 2 5 2" xfId="23429"/>
    <cellStyle name="Normal 4 2 2 3 6 2 6" xfId="23423"/>
    <cellStyle name="Normal 4 2 2 3 6 2 7" xfId="34678"/>
    <cellStyle name="Normal 4 2 2 3 6 2 8" xfId="41794"/>
    <cellStyle name="Normal 4 2 2 3 6 2 9" xfId="48909"/>
    <cellStyle name="Normal 4 2 2 3 6 3" xfId="2268"/>
    <cellStyle name="Normal 4 2 2 3 6 3 10" xfId="56813"/>
    <cellStyle name="Normal 4 2 2 3 6 3 2" xfId="4635"/>
    <cellStyle name="Normal 4 2 2 3 6 3 2 2" xfId="11750"/>
    <cellStyle name="Normal 4 2 2 3 6 3 2 2 2" xfId="23432"/>
    <cellStyle name="Normal 4 2 2 3 6 3 2 3" xfId="23431"/>
    <cellStyle name="Normal 4 2 2 3 6 3 2 4" xfId="37835"/>
    <cellStyle name="Normal 4 2 2 3 6 3 2 5" xfId="44950"/>
    <cellStyle name="Normal 4 2 2 3 6 3 2 6" xfId="52065"/>
    <cellStyle name="Normal 4 2 2 3 6 3 2 7" xfId="59180"/>
    <cellStyle name="Normal 4 2 2 3 6 3 3" xfId="7006"/>
    <cellStyle name="Normal 4 2 2 3 6 3 3 2" xfId="14121"/>
    <cellStyle name="Normal 4 2 2 3 6 3 3 2 2" xfId="23434"/>
    <cellStyle name="Normal 4 2 2 3 6 3 3 3" xfId="23433"/>
    <cellStyle name="Normal 4 2 2 3 6 3 3 4" xfId="40206"/>
    <cellStyle name="Normal 4 2 2 3 6 3 3 5" xfId="47321"/>
    <cellStyle name="Normal 4 2 2 3 6 3 3 6" xfId="54436"/>
    <cellStyle name="Normal 4 2 2 3 6 3 3 7" xfId="61551"/>
    <cellStyle name="Normal 4 2 2 3 6 3 4" xfId="9383"/>
    <cellStyle name="Normal 4 2 2 3 6 3 4 2" xfId="23435"/>
    <cellStyle name="Normal 4 2 2 3 6 3 5" xfId="16498"/>
    <cellStyle name="Normal 4 2 2 3 6 3 5 2" xfId="23436"/>
    <cellStyle name="Normal 4 2 2 3 6 3 6" xfId="23430"/>
    <cellStyle name="Normal 4 2 2 3 6 3 7" xfId="35467"/>
    <cellStyle name="Normal 4 2 2 3 6 3 8" xfId="42583"/>
    <cellStyle name="Normal 4 2 2 3 6 3 9" xfId="49698"/>
    <cellStyle name="Normal 4 2 2 3 6 4" xfId="3047"/>
    <cellStyle name="Normal 4 2 2 3 6 4 2" xfId="10162"/>
    <cellStyle name="Normal 4 2 2 3 6 4 2 2" xfId="23438"/>
    <cellStyle name="Normal 4 2 2 3 6 4 3" xfId="23437"/>
    <cellStyle name="Normal 4 2 2 3 6 4 4" xfId="36247"/>
    <cellStyle name="Normal 4 2 2 3 6 4 5" xfId="43362"/>
    <cellStyle name="Normal 4 2 2 3 6 4 6" xfId="50477"/>
    <cellStyle name="Normal 4 2 2 3 6 4 7" xfId="57592"/>
    <cellStyle name="Normal 4 2 2 3 6 5" xfId="5418"/>
    <cellStyle name="Normal 4 2 2 3 6 5 2" xfId="12533"/>
    <cellStyle name="Normal 4 2 2 3 6 5 2 2" xfId="23440"/>
    <cellStyle name="Normal 4 2 2 3 6 5 3" xfId="23439"/>
    <cellStyle name="Normal 4 2 2 3 6 5 4" xfId="38618"/>
    <cellStyle name="Normal 4 2 2 3 6 5 5" xfId="45733"/>
    <cellStyle name="Normal 4 2 2 3 6 5 6" xfId="52848"/>
    <cellStyle name="Normal 4 2 2 3 6 5 7" xfId="59963"/>
    <cellStyle name="Normal 4 2 2 3 6 6" xfId="7795"/>
    <cellStyle name="Normal 4 2 2 3 6 6 2" xfId="23441"/>
    <cellStyle name="Normal 4 2 2 3 6 7" xfId="14910"/>
    <cellStyle name="Normal 4 2 2 3 6 7 2" xfId="23442"/>
    <cellStyle name="Normal 4 2 2 3 6 8" xfId="23422"/>
    <cellStyle name="Normal 4 2 2 3 6 9" xfId="33879"/>
    <cellStyle name="Normal 4 2 2 3 7" xfId="848"/>
    <cellStyle name="Normal 4 2 2 3 7 10" xfId="55394"/>
    <cellStyle name="Normal 4 2 2 3 7 2" xfId="3216"/>
    <cellStyle name="Normal 4 2 2 3 7 2 2" xfId="10331"/>
    <cellStyle name="Normal 4 2 2 3 7 2 2 2" xfId="23445"/>
    <cellStyle name="Normal 4 2 2 3 7 2 3" xfId="23444"/>
    <cellStyle name="Normal 4 2 2 3 7 2 4" xfId="36416"/>
    <cellStyle name="Normal 4 2 2 3 7 2 5" xfId="43531"/>
    <cellStyle name="Normal 4 2 2 3 7 2 6" xfId="50646"/>
    <cellStyle name="Normal 4 2 2 3 7 2 7" xfId="57761"/>
    <cellStyle name="Normal 4 2 2 3 7 3" xfId="5587"/>
    <cellStyle name="Normal 4 2 2 3 7 3 2" xfId="12702"/>
    <cellStyle name="Normal 4 2 2 3 7 3 2 2" xfId="23447"/>
    <cellStyle name="Normal 4 2 2 3 7 3 3" xfId="23446"/>
    <cellStyle name="Normal 4 2 2 3 7 3 4" xfId="38787"/>
    <cellStyle name="Normal 4 2 2 3 7 3 5" xfId="45902"/>
    <cellStyle name="Normal 4 2 2 3 7 3 6" xfId="53017"/>
    <cellStyle name="Normal 4 2 2 3 7 3 7" xfId="60132"/>
    <cellStyle name="Normal 4 2 2 3 7 4" xfId="7964"/>
    <cellStyle name="Normal 4 2 2 3 7 4 2" xfId="23448"/>
    <cellStyle name="Normal 4 2 2 3 7 5" xfId="15079"/>
    <cellStyle name="Normal 4 2 2 3 7 5 2" xfId="23449"/>
    <cellStyle name="Normal 4 2 2 3 7 6" xfId="23443"/>
    <cellStyle name="Normal 4 2 2 3 7 7" xfId="34048"/>
    <cellStyle name="Normal 4 2 2 3 7 8" xfId="41164"/>
    <cellStyle name="Normal 4 2 2 3 7 9" xfId="48279"/>
    <cellStyle name="Normal 4 2 2 3 8" xfId="1638"/>
    <cellStyle name="Normal 4 2 2 3 8 10" xfId="56183"/>
    <cellStyle name="Normal 4 2 2 3 8 2" xfId="4005"/>
    <cellStyle name="Normal 4 2 2 3 8 2 2" xfId="11120"/>
    <cellStyle name="Normal 4 2 2 3 8 2 2 2" xfId="23452"/>
    <cellStyle name="Normal 4 2 2 3 8 2 3" xfId="23451"/>
    <cellStyle name="Normal 4 2 2 3 8 2 4" xfId="37205"/>
    <cellStyle name="Normal 4 2 2 3 8 2 5" xfId="44320"/>
    <cellStyle name="Normal 4 2 2 3 8 2 6" xfId="51435"/>
    <cellStyle name="Normal 4 2 2 3 8 2 7" xfId="58550"/>
    <cellStyle name="Normal 4 2 2 3 8 3" xfId="6376"/>
    <cellStyle name="Normal 4 2 2 3 8 3 2" xfId="13491"/>
    <cellStyle name="Normal 4 2 2 3 8 3 2 2" xfId="23454"/>
    <cellStyle name="Normal 4 2 2 3 8 3 3" xfId="23453"/>
    <cellStyle name="Normal 4 2 2 3 8 3 4" xfId="39576"/>
    <cellStyle name="Normal 4 2 2 3 8 3 5" xfId="46691"/>
    <cellStyle name="Normal 4 2 2 3 8 3 6" xfId="53806"/>
    <cellStyle name="Normal 4 2 2 3 8 3 7" xfId="60921"/>
    <cellStyle name="Normal 4 2 2 3 8 4" xfId="8753"/>
    <cellStyle name="Normal 4 2 2 3 8 4 2" xfId="23455"/>
    <cellStyle name="Normal 4 2 2 3 8 5" xfId="15868"/>
    <cellStyle name="Normal 4 2 2 3 8 5 2" xfId="23456"/>
    <cellStyle name="Normal 4 2 2 3 8 6" xfId="23450"/>
    <cellStyle name="Normal 4 2 2 3 8 7" xfId="34837"/>
    <cellStyle name="Normal 4 2 2 3 8 8" xfId="41953"/>
    <cellStyle name="Normal 4 2 2 3 8 9" xfId="49068"/>
    <cellStyle name="Normal 4 2 2 3 9" xfId="2417"/>
    <cellStyle name="Normal 4 2 2 3 9 2" xfId="9532"/>
    <cellStyle name="Normal 4 2 2 3 9 2 2" xfId="23458"/>
    <cellStyle name="Normal 4 2 2 3 9 3" xfId="23457"/>
    <cellStyle name="Normal 4 2 2 3 9 4" xfId="35617"/>
    <cellStyle name="Normal 4 2 2 3 9 5" xfId="42732"/>
    <cellStyle name="Normal 4 2 2 3 9 6" xfId="49847"/>
    <cellStyle name="Normal 4 2 2 3 9 7" xfId="56962"/>
    <cellStyle name="Normal 4 2 2 4" xfId="75"/>
    <cellStyle name="Normal 4 2 2 4 10" xfId="7200"/>
    <cellStyle name="Normal 4 2 2 4 10 2" xfId="23460"/>
    <cellStyle name="Normal 4 2 2 4 11" xfId="14315"/>
    <cellStyle name="Normal 4 2 2 4 11 2" xfId="23461"/>
    <cellStyle name="Normal 4 2 2 4 12" xfId="23459"/>
    <cellStyle name="Normal 4 2 2 4 13" xfId="33284"/>
    <cellStyle name="Normal 4 2 2 4 14" xfId="40400"/>
    <cellStyle name="Normal 4 2 2 4 15" xfId="47515"/>
    <cellStyle name="Normal 4 2 2 4 16" xfId="54630"/>
    <cellStyle name="Normal 4 2 2 4 2" xfId="164"/>
    <cellStyle name="Normal 4 2 2 4 2 10" xfId="14401"/>
    <cellStyle name="Normal 4 2 2 4 2 10 2" xfId="23463"/>
    <cellStyle name="Normal 4 2 2 4 2 11" xfId="23462"/>
    <cellStyle name="Normal 4 2 2 4 2 12" xfId="33370"/>
    <cellStyle name="Normal 4 2 2 4 2 13" xfId="40486"/>
    <cellStyle name="Normal 4 2 2 4 2 14" xfId="47601"/>
    <cellStyle name="Normal 4 2 2 4 2 15" xfId="54716"/>
    <cellStyle name="Normal 4 2 2 4 2 2" xfId="363"/>
    <cellStyle name="Normal 4 2 2 4 2 2 10" xfId="40681"/>
    <cellStyle name="Normal 4 2 2 4 2 2 11" xfId="47796"/>
    <cellStyle name="Normal 4 2 2 4 2 2 12" xfId="54911"/>
    <cellStyle name="Normal 4 2 2 4 2 2 2" xfId="1164"/>
    <cellStyle name="Normal 4 2 2 4 2 2 2 10" xfId="55710"/>
    <cellStyle name="Normal 4 2 2 4 2 2 2 2" xfId="3532"/>
    <cellStyle name="Normal 4 2 2 4 2 2 2 2 2" xfId="10647"/>
    <cellStyle name="Normal 4 2 2 4 2 2 2 2 2 2" xfId="23467"/>
    <cellStyle name="Normal 4 2 2 4 2 2 2 2 3" xfId="23466"/>
    <cellStyle name="Normal 4 2 2 4 2 2 2 2 4" xfId="36732"/>
    <cellStyle name="Normal 4 2 2 4 2 2 2 2 5" xfId="43847"/>
    <cellStyle name="Normal 4 2 2 4 2 2 2 2 6" xfId="50962"/>
    <cellStyle name="Normal 4 2 2 4 2 2 2 2 7" xfId="58077"/>
    <cellStyle name="Normal 4 2 2 4 2 2 2 3" xfId="5903"/>
    <cellStyle name="Normal 4 2 2 4 2 2 2 3 2" xfId="13018"/>
    <cellStyle name="Normal 4 2 2 4 2 2 2 3 2 2" xfId="23469"/>
    <cellStyle name="Normal 4 2 2 4 2 2 2 3 3" xfId="23468"/>
    <cellStyle name="Normal 4 2 2 4 2 2 2 3 4" xfId="39103"/>
    <cellStyle name="Normal 4 2 2 4 2 2 2 3 5" xfId="46218"/>
    <cellStyle name="Normal 4 2 2 4 2 2 2 3 6" xfId="53333"/>
    <cellStyle name="Normal 4 2 2 4 2 2 2 3 7" xfId="60448"/>
    <cellStyle name="Normal 4 2 2 4 2 2 2 4" xfId="8280"/>
    <cellStyle name="Normal 4 2 2 4 2 2 2 4 2" xfId="23470"/>
    <cellStyle name="Normal 4 2 2 4 2 2 2 5" xfId="15395"/>
    <cellStyle name="Normal 4 2 2 4 2 2 2 5 2" xfId="23471"/>
    <cellStyle name="Normal 4 2 2 4 2 2 2 6" xfId="23465"/>
    <cellStyle name="Normal 4 2 2 4 2 2 2 7" xfId="34364"/>
    <cellStyle name="Normal 4 2 2 4 2 2 2 8" xfId="41480"/>
    <cellStyle name="Normal 4 2 2 4 2 2 2 9" xfId="48595"/>
    <cellStyle name="Normal 4 2 2 4 2 2 3" xfId="1954"/>
    <cellStyle name="Normal 4 2 2 4 2 2 3 10" xfId="56499"/>
    <cellStyle name="Normal 4 2 2 4 2 2 3 2" xfId="4321"/>
    <cellStyle name="Normal 4 2 2 4 2 2 3 2 2" xfId="11436"/>
    <cellStyle name="Normal 4 2 2 4 2 2 3 2 2 2" xfId="23474"/>
    <cellStyle name="Normal 4 2 2 4 2 2 3 2 3" xfId="23473"/>
    <cellStyle name="Normal 4 2 2 4 2 2 3 2 4" xfId="37521"/>
    <cellStyle name="Normal 4 2 2 4 2 2 3 2 5" xfId="44636"/>
    <cellStyle name="Normal 4 2 2 4 2 2 3 2 6" xfId="51751"/>
    <cellStyle name="Normal 4 2 2 4 2 2 3 2 7" xfId="58866"/>
    <cellStyle name="Normal 4 2 2 4 2 2 3 3" xfId="6692"/>
    <cellStyle name="Normal 4 2 2 4 2 2 3 3 2" xfId="13807"/>
    <cellStyle name="Normal 4 2 2 4 2 2 3 3 2 2" xfId="23476"/>
    <cellStyle name="Normal 4 2 2 4 2 2 3 3 3" xfId="23475"/>
    <cellStyle name="Normal 4 2 2 4 2 2 3 3 4" xfId="39892"/>
    <cellStyle name="Normal 4 2 2 4 2 2 3 3 5" xfId="47007"/>
    <cellStyle name="Normal 4 2 2 4 2 2 3 3 6" xfId="54122"/>
    <cellStyle name="Normal 4 2 2 4 2 2 3 3 7" xfId="61237"/>
    <cellStyle name="Normal 4 2 2 4 2 2 3 4" xfId="9069"/>
    <cellStyle name="Normal 4 2 2 4 2 2 3 4 2" xfId="23477"/>
    <cellStyle name="Normal 4 2 2 4 2 2 3 5" xfId="16184"/>
    <cellStyle name="Normal 4 2 2 4 2 2 3 5 2" xfId="23478"/>
    <cellStyle name="Normal 4 2 2 4 2 2 3 6" xfId="23472"/>
    <cellStyle name="Normal 4 2 2 4 2 2 3 7" xfId="35153"/>
    <cellStyle name="Normal 4 2 2 4 2 2 3 8" xfId="42269"/>
    <cellStyle name="Normal 4 2 2 4 2 2 3 9" xfId="49384"/>
    <cellStyle name="Normal 4 2 2 4 2 2 4" xfId="2733"/>
    <cellStyle name="Normal 4 2 2 4 2 2 4 2" xfId="9848"/>
    <cellStyle name="Normal 4 2 2 4 2 2 4 2 2" xfId="23480"/>
    <cellStyle name="Normal 4 2 2 4 2 2 4 3" xfId="23479"/>
    <cellStyle name="Normal 4 2 2 4 2 2 4 4" xfId="35933"/>
    <cellStyle name="Normal 4 2 2 4 2 2 4 5" xfId="43048"/>
    <cellStyle name="Normal 4 2 2 4 2 2 4 6" xfId="50163"/>
    <cellStyle name="Normal 4 2 2 4 2 2 4 7" xfId="57278"/>
    <cellStyle name="Normal 4 2 2 4 2 2 5" xfId="5104"/>
    <cellStyle name="Normal 4 2 2 4 2 2 5 2" xfId="12219"/>
    <cellStyle name="Normal 4 2 2 4 2 2 5 2 2" xfId="23482"/>
    <cellStyle name="Normal 4 2 2 4 2 2 5 3" xfId="23481"/>
    <cellStyle name="Normal 4 2 2 4 2 2 5 4" xfId="38304"/>
    <cellStyle name="Normal 4 2 2 4 2 2 5 5" xfId="45419"/>
    <cellStyle name="Normal 4 2 2 4 2 2 5 6" xfId="52534"/>
    <cellStyle name="Normal 4 2 2 4 2 2 5 7" xfId="59649"/>
    <cellStyle name="Normal 4 2 2 4 2 2 6" xfId="7481"/>
    <cellStyle name="Normal 4 2 2 4 2 2 6 2" xfId="23483"/>
    <cellStyle name="Normal 4 2 2 4 2 2 7" xfId="14596"/>
    <cellStyle name="Normal 4 2 2 4 2 2 7 2" xfId="23484"/>
    <cellStyle name="Normal 4 2 2 4 2 2 8" xfId="23464"/>
    <cellStyle name="Normal 4 2 2 4 2 2 9" xfId="33565"/>
    <cellStyle name="Normal 4 2 2 4 2 3" xfId="558"/>
    <cellStyle name="Normal 4 2 2 4 2 3 10" xfId="40876"/>
    <cellStyle name="Normal 4 2 2 4 2 3 11" xfId="47991"/>
    <cellStyle name="Normal 4 2 2 4 2 3 12" xfId="55106"/>
    <cellStyle name="Normal 4 2 2 4 2 3 2" xfId="1359"/>
    <cellStyle name="Normal 4 2 2 4 2 3 2 10" xfId="55905"/>
    <cellStyle name="Normal 4 2 2 4 2 3 2 2" xfId="3727"/>
    <cellStyle name="Normal 4 2 2 4 2 3 2 2 2" xfId="10842"/>
    <cellStyle name="Normal 4 2 2 4 2 3 2 2 2 2" xfId="23488"/>
    <cellStyle name="Normal 4 2 2 4 2 3 2 2 3" xfId="23487"/>
    <cellStyle name="Normal 4 2 2 4 2 3 2 2 4" xfId="36927"/>
    <cellStyle name="Normal 4 2 2 4 2 3 2 2 5" xfId="44042"/>
    <cellStyle name="Normal 4 2 2 4 2 3 2 2 6" xfId="51157"/>
    <cellStyle name="Normal 4 2 2 4 2 3 2 2 7" xfId="58272"/>
    <cellStyle name="Normal 4 2 2 4 2 3 2 3" xfId="6098"/>
    <cellStyle name="Normal 4 2 2 4 2 3 2 3 2" xfId="13213"/>
    <cellStyle name="Normal 4 2 2 4 2 3 2 3 2 2" xfId="23490"/>
    <cellStyle name="Normal 4 2 2 4 2 3 2 3 3" xfId="23489"/>
    <cellStyle name="Normal 4 2 2 4 2 3 2 3 4" xfId="39298"/>
    <cellStyle name="Normal 4 2 2 4 2 3 2 3 5" xfId="46413"/>
    <cellStyle name="Normal 4 2 2 4 2 3 2 3 6" xfId="53528"/>
    <cellStyle name="Normal 4 2 2 4 2 3 2 3 7" xfId="60643"/>
    <cellStyle name="Normal 4 2 2 4 2 3 2 4" xfId="8475"/>
    <cellStyle name="Normal 4 2 2 4 2 3 2 4 2" xfId="23491"/>
    <cellStyle name="Normal 4 2 2 4 2 3 2 5" xfId="15590"/>
    <cellStyle name="Normal 4 2 2 4 2 3 2 5 2" xfId="23492"/>
    <cellStyle name="Normal 4 2 2 4 2 3 2 6" xfId="23486"/>
    <cellStyle name="Normal 4 2 2 4 2 3 2 7" xfId="34559"/>
    <cellStyle name="Normal 4 2 2 4 2 3 2 8" xfId="41675"/>
    <cellStyle name="Normal 4 2 2 4 2 3 2 9" xfId="48790"/>
    <cellStyle name="Normal 4 2 2 4 2 3 3" xfId="2149"/>
    <cellStyle name="Normal 4 2 2 4 2 3 3 10" xfId="56694"/>
    <cellStyle name="Normal 4 2 2 4 2 3 3 2" xfId="4516"/>
    <cellStyle name="Normal 4 2 2 4 2 3 3 2 2" xfId="11631"/>
    <cellStyle name="Normal 4 2 2 4 2 3 3 2 2 2" xfId="23495"/>
    <cellStyle name="Normal 4 2 2 4 2 3 3 2 3" xfId="23494"/>
    <cellStyle name="Normal 4 2 2 4 2 3 3 2 4" xfId="37716"/>
    <cellStyle name="Normal 4 2 2 4 2 3 3 2 5" xfId="44831"/>
    <cellStyle name="Normal 4 2 2 4 2 3 3 2 6" xfId="51946"/>
    <cellStyle name="Normal 4 2 2 4 2 3 3 2 7" xfId="59061"/>
    <cellStyle name="Normal 4 2 2 4 2 3 3 3" xfId="6887"/>
    <cellStyle name="Normal 4 2 2 4 2 3 3 3 2" xfId="14002"/>
    <cellStyle name="Normal 4 2 2 4 2 3 3 3 2 2" xfId="23497"/>
    <cellStyle name="Normal 4 2 2 4 2 3 3 3 3" xfId="23496"/>
    <cellStyle name="Normal 4 2 2 4 2 3 3 3 4" xfId="40087"/>
    <cellStyle name="Normal 4 2 2 4 2 3 3 3 5" xfId="47202"/>
    <cellStyle name="Normal 4 2 2 4 2 3 3 3 6" xfId="54317"/>
    <cellStyle name="Normal 4 2 2 4 2 3 3 3 7" xfId="61432"/>
    <cellStyle name="Normal 4 2 2 4 2 3 3 4" xfId="9264"/>
    <cellStyle name="Normal 4 2 2 4 2 3 3 4 2" xfId="23498"/>
    <cellStyle name="Normal 4 2 2 4 2 3 3 5" xfId="16379"/>
    <cellStyle name="Normal 4 2 2 4 2 3 3 5 2" xfId="23499"/>
    <cellStyle name="Normal 4 2 2 4 2 3 3 6" xfId="23493"/>
    <cellStyle name="Normal 4 2 2 4 2 3 3 7" xfId="35348"/>
    <cellStyle name="Normal 4 2 2 4 2 3 3 8" xfId="42464"/>
    <cellStyle name="Normal 4 2 2 4 2 3 3 9" xfId="49579"/>
    <cellStyle name="Normal 4 2 2 4 2 3 4" xfId="2928"/>
    <cellStyle name="Normal 4 2 2 4 2 3 4 2" xfId="10043"/>
    <cellStyle name="Normal 4 2 2 4 2 3 4 2 2" xfId="23501"/>
    <cellStyle name="Normal 4 2 2 4 2 3 4 3" xfId="23500"/>
    <cellStyle name="Normal 4 2 2 4 2 3 4 4" xfId="36128"/>
    <cellStyle name="Normal 4 2 2 4 2 3 4 5" xfId="43243"/>
    <cellStyle name="Normal 4 2 2 4 2 3 4 6" xfId="50358"/>
    <cellStyle name="Normal 4 2 2 4 2 3 4 7" xfId="57473"/>
    <cellStyle name="Normal 4 2 2 4 2 3 5" xfId="5299"/>
    <cellStyle name="Normal 4 2 2 4 2 3 5 2" xfId="12414"/>
    <cellStyle name="Normal 4 2 2 4 2 3 5 2 2" xfId="23503"/>
    <cellStyle name="Normal 4 2 2 4 2 3 5 3" xfId="23502"/>
    <cellStyle name="Normal 4 2 2 4 2 3 5 4" xfId="38499"/>
    <cellStyle name="Normal 4 2 2 4 2 3 5 5" xfId="45614"/>
    <cellStyle name="Normal 4 2 2 4 2 3 5 6" xfId="52729"/>
    <cellStyle name="Normal 4 2 2 4 2 3 5 7" xfId="59844"/>
    <cellStyle name="Normal 4 2 2 4 2 3 6" xfId="7676"/>
    <cellStyle name="Normal 4 2 2 4 2 3 6 2" xfId="23504"/>
    <cellStyle name="Normal 4 2 2 4 2 3 7" xfId="14791"/>
    <cellStyle name="Normal 4 2 2 4 2 3 7 2" xfId="23505"/>
    <cellStyle name="Normal 4 2 2 4 2 3 8" xfId="23485"/>
    <cellStyle name="Normal 4 2 2 4 2 3 9" xfId="33760"/>
    <cellStyle name="Normal 4 2 2 4 2 4" xfId="681"/>
    <cellStyle name="Normal 4 2 2 4 2 4 10" xfId="40999"/>
    <cellStyle name="Normal 4 2 2 4 2 4 11" xfId="48114"/>
    <cellStyle name="Normal 4 2 2 4 2 4 12" xfId="55229"/>
    <cellStyle name="Normal 4 2 2 4 2 4 2" xfId="1482"/>
    <cellStyle name="Normal 4 2 2 4 2 4 2 10" xfId="56028"/>
    <cellStyle name="Normal 4 2 2 4 2 4 2 2" xfId="3850"/>
    <cellStyle name="Normal 4 2 2 4 2 4 2 2 2" xfId="10965"/>
    <cellStyle name="Normal 4 2 2 4 2 4 2 2 2 2" xfId="23509"/>
    <cellStyle name="Normal 4 2 2 4 2 4 2 2 3" xfId="23508"/>
    <cellStyle name="Normal 4 2 2 4 2 4 2 2 4" xfId="37050"/>
    <cellStyle name="Normal 4 2 2 4 2 4 2 2 5" xfId="44165"/>
    <cellStyle name="Normal 4 2 2 4 2 4 2 2 6" xfId="51280"/>
    <cellStyle name="Normal 4 2 2 4 2 4 2 2 7" xfId="58395"/>
    <cellStyle name="Normal 4 2 2 4 2 4 2 3" xfId="6221"/>
    <cellStyle name="Normal 4 2 2 4 2 4 2 3 2" xfId="13336"/>
    <cellStyle name="Normal 4 2 2 4 2 4 2 3 2 2" xfId="23511"/>
    <cellStyle name="Normal 4 2 2 4 2 4 2 3 3" xfId="23510"/>
    <cellStyle name="Normal 4 2 2 4 2 4 2 3 4" xfId="39421"/>
    <cellStyle name="Normal 4 2 2 4 2 4 2 3 5" xfId="46536"/>
    <cellStyle name="Normal 4 2 2 4 2 4 2 3 6" xfId="53651"/>
    <cellStyle name="Normal 4 2 2 4 2 4 2 3 7" xfId="60766"/>
    <cellStyle name="Normal 4 2 2 4 2 4 2 4" xfId="8598"/>
    <cellStyle name="Normal 4 2 2 4 2 4 2 4 2" xfId="23512"/>
    <cellStyle name="Normal 4 2 2 4 2 4 2 5" xfId="15713"/>
    <cellStyle name="Normal 4 2 2 4 2 4 2 5 2" xfId="23513"/>
    <cellStyle name="Normal 4 2 2 4 2 4 2 6" xfId="23507"/>
    <cellStyle name="Normal 4 2 2 4 2 4 2 7" xfId="34682"/>
    <cellStyle name="Normal 4 2 2 4 2 4 2 8" xfId="41798"/>
    <cellStyle name="Normal 4 2 2 4 2 4 2 9" xfId="48913"/>
    <cellStyle name="Normal 4 2 2 4 2 4 3" xfId="2272"/>
    <cellStyle name="Normal 4 2 2 4 2 4 3 10" xfId="56817"/>
    <cellStyle name="Normal 4 2 2 4 2 4 3 2" xfId="4639"/>
    <cellStyle name="Normal 4 2 2 4 2 4 3 2 2" xfId="11754"/>
    <cellStyle name="Normal 4 2 2 4 2 4 3 2 2 2" xfId="23516"/>
    <cellStyle name="Normal 4 2 2 4 2 4 3 2 3" xfId="23515"/>
    <cellStyle name="Normal 4 2 2 4 2 4 3 2 4" xfId="37839"/>
    <cellStyle name="Normal 4 2 2 4 2 4 3 2 5" xfId="44954"/>
    <cellStyle name="Normal 4 2 2 4 2 4 3 2 6" xfId="52069"/>
    <cellStyle name="Normal 4 2 2 4 2 4 3 2 7" xfId="59184"/>
    <cellStyle name="Normal 4 2 2 4 2 4 3 3" xfId="7010"/>
    <cellStyle name="Normal 4 2 2 4 2 4 3 3 2" xfId="14125"/>
    <cellStyle name="Normal 4 2 2 4 2 4 3 3 2 2" xfId="23518"/>
    <cellStyle name="Normal 4 2 2 4 2 4 3 3 3" xfId="23517"/>
    <cellStyle name="Normal 4 2 2 4 2 4 3 3 4" xfId="40210"/>
    <cellStyle name="Normal 4 2 2 4 2 4 3 3 5" xfId="47325"/>
    <cellStyle name="Normal 4 2 2 4 2 4 3 3 6" xfId="54440"/>
    <cellStyle name="Normal 4 2 2 4 2 4 3 3 7" xfId="61555"/>
    <cellStyle name="Normal 4 2 2 4 2 4 3 4" xfId="9387"/>
    <cellStyle name="Normal 4 2 2 4 2 4 3 4 2" xfId="23519"/>
    <cellStyle name="Normal 4 2 2 4 2 4 3 5" xfId="16502"/>
    <cellStyle name="Normal 4 2 2 4 2 4 3 5 2" xfId="23520"/>
    <cellStyle name="Normal 4 2 2 4 2 4 3 6" xfId="23514"/>
    <cellStyle name="Normal 4 2 2 4 2 4 3 7" xfId="35471"/>
    <cellStyle name="Normal 4 2 2 4 2 4 3 8" xfId="42587"/>
    <cellStyle name="Normal 4 2 2 4 2 4 3 9" xfId="49702"/>
    <cellStyle name="Normal 4 2 2 4 2 4 4" xfId="3051"/>
    <cellStyle name="Normal 4 2 2 4 2 4 4 2" xfId="10166"/>
    <cellStyle name="Normal 4 2 2 4 2 4 4 2 2" xfId="23522"/>
    <cellStyle name="Normal 4 2 2 4 2 4 4 3" xfId="23521"/>
    <cellStyle name="Normal 4 2 2 4 2 4 4 4" xfId="36251"/>
    <cellStyle name="Normal 4 2 2 4 2 4 4 5" xfId="43366"/>
    <cellStyle name="Normal 4 2 2 4 2 4 4 6" xfId="50481"/>
    <cellStyle name="Normal 4 2 2 4 2 4 4 7" xfId="57596"/>
    <cellStyle name="Normal 4 2 2 4 2 4 5" xfId="5422"/>
    <cellStyle name="Normal 4 2 2 4 2 4 5 2" xfId="12537"/>
    <cellStyle name="Normal 4 2 2 4 2 4 5 2 2" xfId="23524"/>
    <cellStyle name="Normal 4 2 2 4 2 4 5 3" xfId="23523"/>
    <cellStyle name="Normal 4 2 2 4 2 4 5 4" xfId="38622"/>
    <cellStyle name="Normal 4 2 2 4 2 4 5 5" xfId="45737"/>
    <cellStyle name="Normal 4 2 2 4 2 4 5 6" xfId="52852"/>
    <cellStyle name="Normal 4 2 2 4 2 4 5 7" xfId="59967"/>
    <cellStyle name="Normal 4 2 2 4 2 4 6" xfId="7799"/>
    <cellStyle name="Normal 4 2 2 4 2 4 6 2" xfId="23525"/>
    <cellStyle name="Normal 4 2 2 4 2 4 7" xfId="14914"/>
    <cellStyle name="Normal 4 2 2 4 2 4 7 2" xfId="23526"/>
    <cellStyle name="Normal 4 2 2 4 2 4 8" xfId="23506"/>
    <cellStyle name="Normal 4 2 2 4 2 4 9" xfId="33883"/>
    <cellStyle name="Normal 4 2 2 4 2 5" xfId="969"/>
    <cellStyle name="Normal 4 2 2 4 2 5 10" xfId="55515"/>
    <cellStyle name="Normal 4 2 2 4 2 5 2" xfId="3337"/>
    <cellStyle name="Normal 4 2 2 4 2 5 2 2" xfId="10452"/>
    <cellStyle name="Normal 4 2 2 4 2 5 2 2 2" xfId="23529"/>
    <cellStyle name="Normal 4 2 2 4 2 5 2 3" xfId="23528"/>
    <cellStyle name="Normal 4 2 2 4 2 5 2 4" xfId="36537"/>
    <cellStyle name="Normal 4 2 2 4 2 5 2 5" xfId="43652"/>
    <cellStyle name="Normal 4 2 2 4 2 5 2 6" xfId="50767"/>
    <cellStyle name="Normal 4 2 2 4 2 5 2 7" xfId="57882"/>
    <cellStyle name="Normal 4 2 2 4 2 5 3" xfId="5708"/>
    <cellStyle name="Normal 4 2 2 4 2 5 3 2" xfId="12823"/>
    <cellStyle name="Normal 4 2 2 4 2 5 3 2 2" xfId="23531"/>
    <cellStyle name="Normal 4 2 2 4 2 5 3 3" xfId="23530"/>
    <cellStyle name="Normal 4 2 2 4 2 5 3 4" xfId="38908"/>
    <cellStyle name="Normal 4 2 2 4 2 5 3 5" xfId="46023"/>
    <cellStyle name="Normal 4 2 2 4 2 5 3 6" xfId="53138"/>
    <cellStyle name="Normal 4 2 2 4 2 5 3 7" xfId="60253"/>
    <cellStyle name="Normal 4 2 2 4 2 5 4" xfId="8085"/>
    <cellStyle name="Normal 4 2 2 4 2 5 4 2" xfId="23532"/>
    <cellStyle name="Normal 4 2 2 4 2 5 5" xfId="15200"/>
    <cellStyle name="Normal 4 2 2 4 2 5 5 2" xfId="23533"/>
    <cellStyle name="Normal 4 2 2 4 2 5 6" xfId="23527"/>
    <cellStyle name="Normal 4 2 2 4 2 5 7" xfId="34169"/>
    <cellStyle name="Normal 4 2 2 4 2 5 8" xfId="41285"/>
    <cellStyle name="Normal 4 2 2 4 2 5 9" xfId="48400"/>
    <cellStyle name="Normal 4 2 2 4 2 6" xfId="1759"/>
    <cellStyle name="Normal 4 2 2 4 2 6 10" xfId="56304"/>
    <cellStyle name="Normal 4 2 2 4 2 6 2" xfId="4126"/>
    <cellStyle name="Normal 4 2 2 4 2 6 2 2" xfId="11241"/>
    <cellStyle name="Normal 4 2 2 4 2 6 2 2 2" xfId="23536"/>
    <cellStyle name="Normal 4 2 2 4 2 6 2 3" xfId="23535"/>
    <cellStyle name="Normal 4 2 2 4 2 6 2 4" xfId="37326"/>
    <cellStyle name="Normal 4 2 2 4 2 6 2 5" xfId="44441"/>
    <cellStyle name="Normal 4 2 2 4 2 6 2 6" xfId="51556"/>
    <cellStyle name="Normal 4 2 2 4 2 6 2 7" xfId="58671"/>
    <cellStyle name="Normal 4 2 2 4 2 6 3" xfId="6497"/>
    <cellStyle name="Normal 4 2 2 4 2 6 3 2" xfId="13612"/>
    <cellStyle name="Normal 4 2 2 4 2 6 3 2 2" xfId="23538"/>
    <cellStyle name="Normal 4 2 2 4 2 6 3 3" xfId="23537"/>
    <cellStyle name="Normal 4 2 2 4 2 6 3 4" xfId="39697"/>
    <cellStyle name="Normal 4 2 2 4 2 6 3 5" xfId="46812"/>
    <cellStyle name="Normal 4 2 2 4 2 6 3 6" xfId="53927"/>
    <cellStyle name="Normal 4 2 2 4 2 6 3 7" xfId="61042"/>
    <cellStyle name="Normal 4 2 2 4 2 6 4" xfId="8874"/>
    <cellStyle name="Normal 4 2 2 4 2 6 4 2" xfId="23539"/>
    <cellStyle name="Normal 4 2 2 4 2 6 5" xfId="15989"/>
    <cellStyle name="Normal 4 2 2 4 2 6 5 2" xfId="23540"/>
    <cellStyle name="Normal 4 2 2 4 2 6 6" xfId="23534"/>
    <cellStyle name="Normal 4 2 2 4 2 6 7" xfId="34958"/>
    <cellStyle name="Normal 4 2 2 4 2 6 8" xfId="42074"/>
    <cellStyle name="Normal 4 2 2 4 2 6 9" xfId="49189"/>
    <cellStyle name="Normal 4 2 2 4 2 7" xfId="2538"/>
    <cellStyle name="Normal 4 2 2 4 2 7 2" xfId="9653"/>
    <cellStyle name="Normal 4 2 2 4 2 7 2 2" xfId="23542"/>
    <cellStyle name="Normal 4 2 2 4 2 7 3" xfId="23541"/>
    <cellStyle name="Normal 4 2 2 4 2 7 4" xfId="35738"/>
    <cellStyle name="Normal 4 2 2 4 2 7 5" xfId="42853"/>
    <cellStyle name="Normal 4 2 2 4 2 7 6" xfId="49968"/>
    <cellStyle name="Normal 4 2 2 4 2 7 7" xfId="57083"/>
    <cellStyle name="Normal 4 2 2 4 2 8" xfId="4909"/>
    <cellStyle name="Normal 4 2 2 4 2 8 2" xfId="12024"/>
    <cellStyle name="Normal 4 2 2 4 2 8 2 2" xfId="23544"/>
    <cellStyle name="Normal 4 2 2 4 2 8 3" xfId="23543"/>
    <cellStyle name="Normal 4 2 2 4 2 8 4" xfId="38109"/>
    <cellStyle name="Normal 4 2 2 4 2 8 5" xfId="45224"/>
    <cellStyle name="Normal 4 2 2 4 2 8 6" xfId="52339"/>
    <cellStyle name="Normal 4 2 2 4 2 8 7" xfId="59454"/>
    <cellStyle name="Normal 4 2 2 4 2 9" xfId="7286"/>
    <cellStyle name="Normal 4 2 2 4 2 9 2" xfId="23545"/>
    <cellStyle name="Normal 4 2 2 4 3" xfId="277"/>
    <cellStyle name="Normal 4 2 2 4 3 10" xfId="40595"/>
    <cellStyle name="Normal 4 2 2 4 3 11" xfId="47710"/>
    <cellStyle name="Normal 4 2 2 4 3 12" xfId="54825"/>
    <cellStyle name="Normal 4 2 2 4 3 2" xfId="1078"/>
    <cellStyle name="Normal 4 2 2 4 3 2 10" xfId="55624"/>
    <cellStyle name="Normal 4 2 2 4 3 2 2" xfId="3446"/>
    <cellStyle name="Normal 4 2 2 4 3 2 2 2" xfId="10561"/>
    <cellStyle name="Normal 4 2 2 4 3 2 2 2 2" xfId="23549"/>
    <cellStyle name="Normal 4 2 2 4 3 2 2 3" xfId="23548"/>
    <cellStyle name="Normal 4 2 2 4 3 2 2 4" xfId="36646"/>
    <cellStyle name="Normal 4 2 2 4 3 2 2 5" xfId="43761"/>
    <cellStyle name="Normal 4 2 2 4 3 2 2 6" xfId="50876"/>
    <cellStyle name="Normal 4 2 2 4 3 2 2 7" xfId="57991"/>
    <cellStyle name="Normal 4 2 2 4 3 2 3" xfId="5817"/>
    <cellStyle name="Normal 4 2 2 4 3 2 3 2" xfId="12932"/>
    <cellStyle name="Normal 4 2 2 4 3 2 3 2 2" xfId="23551"/>
    <cellStyle name="Normal 4 2 2 4 3 2 3 3" xfId="23550"/>
    <cellStyle name="Normal 4 2 2 4 3 2 3 4" xfId="39017"/>
    <cellStyle name="Normal 4 2 2 4 3 2 3 5" xfId="46132"/>
    <cellStyle name="Normal 4 2 2 4 3 2 3 6" xfId="53247"/>
    <cellStyle name="Normal 4 2 2 4 3 2 3 7" xfId="60362"/>
    <cellStyle name="Normal 4 2 2 4 3 2 4" xfId="8194"/>
    <cellStyle name="Normal 4 2 2 4 3 2 4 2" xfId="23552"/>
    <cellStyle name="Normal 4 2 2 4 3 2 5" xfId="15309"/>
    <cellStyle name="Normal 4 2 2 4 3 2 5 2" xfId="23553"/>
    <cellStyle name="Normal 4 2 2 4 3 2 6" xfId="23547"/>
    <cellStyle name="Normal 4 2 2 4 3 2 7" xfId="34278"/>
    <cellStyle name="Normal 4 2 2 4 3 2 8" xfId="41394"/>
    <cellStyle name="Normal 4 2 2 4 3 2 9" xfId="48509"/>
    <cellStyle name="Normal 4 2 2 4 3 3" xfId="1868"/>
    <cellStyle name="Normal 4 2 2 4 3 3 10" xfId="56413"/>
    <cellStyle name="Normal 4 2 2 4 3 3 2" xfId="4235"/>
    <cellStyle name="Normal 4 2 2 4 3 3 2 2" xfId="11350"/>
    <cellStyle name="Normal 4 2 2 4 3 3 2 2 2" xfId="23556"/>
    <cellStyle name="Normal 4 2 2 4 3 3 2 3" xfId="23555"/>
    <cellStyle name="Normal 4 2 2 4 3 3 2 4" xfId="37435"/>
    <cellStyle name="Normal 4 2 2 4 3 3 2 5" xfId="44550"/>
    <cellStyle name="Normal 4 2 2 4 3 3 2 6" xfId="51665"/>
    <cellStyle name="Normal 4 2 2 4 3 3 2 7" xfId="58780"/>
    <cellStyle name="Normal 4 2 2 4 3 3 3" xfId="6606"/>
    <cellStyle name="Normal 4 2 2 4 3 3 3 2" xfId="13721"/>
    <cellStyle name="Normal 4 2 2 4 3 3 3 2 2" xfId="23558"/>
    <cellStyle name="Normal 4 2 2 4 3 3 3 3" xfId="23557"/>
    <cellStyle name="Normal 4 2 2 4 3 3 3 4" xfId="39806"/>
    <cellStyle name="Normal 4 2 2 4 3 3 3 5" xfId="46921"/>
    <cellStyle name="Normal 4 2 2 4 3 3 3 6" xfId="54036"/>
    <cellStyle name="Normal 4 2 2 4 3 3 3 7" xfId="61151"/>
    <cellStyle name="Normal 4 2 2 4 3 3 4" xfId="8983"/>
    <cellStyle name="Normal 4 2 2 4 3 3 4 2" xfId="23559"/>
    <cellStyle name="Normal 4 2 2 4 3 3 5" xfId="16098"/>
    <cellStyle name="Normal 4 2 2 4 3 3 5 2" xfId="23560"/>
    <cellStyle name="Normal 4 2 2 4 3 3 6" xfId="23554"/>
    <cellStyle name="Normal 4 2 2 4 3 3 7" xfId="35067"/>
    <cellStyle name="Normal 4 2 2 4 3 3 8" xfId="42183"/>
    <cellStyle name="Normal 4 2 2 4 3 3 9" xfId="49298"/>
    <cellStyle name="Normal 4 2 2 4 3 4" xfId="2647"/>
    <cellStyle name="Normal 4 2 2 4 3 4 2" xfId="9762"/>
    <cellStyle name="Normal 4 2 2 4 3 4 2 2" xfId="23562"/>
    <cellStyle name="Normal 4 2 2 4 3 4 3" xfId="23561"/>
    <cellStyle name="Normal 4 2 2 4 3 4 4" xfId="35847"/>
    <cellStyle name="Normal 4 2 2 4 3 4 5" xfId="42962"/>
    <cellStyle name="Normal 4 2 2 4 3 4 6" xfId="50077"/>
    <cellStyle name="Normal 4 2 2 4 3 4 7" xfId="57192"/>
    <cellStyle name="Normal 4 2 2 4 3 5" xfId="5018"/>
    <cellStyle name="Normal 4 2 2 4 3 5 2" xfId="12133"/>
    <cellStyle name="Normal 4 2 2 4 3 5 2 2" xfId="23564"/>
    <cellStyle name="Normal 4 2 2 4 3 5 3" xfId="23563"/>
    <cellStyle name="Normal 4 2 2 4 3 5 4" xfId="38218"/>
    <cellStyle name="Normal 4 2 2 4 3 5 5" xfId="45333"/>
    <cellStyle name="Normal 4 2 2 4 3 5 6" xfId="52448"/>
    <cellStyle name="Normal 4 2 2 4 3 5 7" xfId="59563"/>
    <cellStyle name="Normal 4 2 2 4 3 6" xfId="7395"/>
    <cellStyle name="Normal 4 2 2 4 3 6 2" xfId="23565"/>
    <cellStyle name="Normal 4 2 2 4 3 7" xfId="14510"/>
    <cellStyle name="Normal 4 2 2 4 3 7 2" xfId="23566"/>
    <cellStyle name="Normal 4 2 2 4 3 8" xfId="23546"/>
    <cellStyle name="Normal 4 2 2 4 3 9" xfId="33479"/>
    <cellStyle name="Normal 4 2 2 4 4" xfId="472"/>
    <cellStyle name="Normal 4 2 2 4 4 10" xfId="40790"/>
    <cellStyle name="Normal 4 2 2 4 4 11" xfId="47905"/>
    <cellStyle name="Normal 4 2 2 4 4 12" xfId="55020"/>
    <cellStyle name="Normal 4 2 2 4 4 2" xfId="1273"/>
    <cellStyle name="Normal 4 2 2 4 4 2 10" xfId="55819"/>
    <cellStyle name="Normal 4 2 2 4 4 2 2" xfId="3641"/>
    <cellStyle name="Normal 4 2 2 4 4 2 2 2" xfId="10756"/>
    <cellStyle name="Normal 4 2 2 4 4 2 2 2 2" xfId="23570"/>
    <cellStyle name="Normal 4 2 2 4 4 2 2 3" xfId="23569"/>
    <cellStyle name="Normal 4 2 2 4 4 2 2 4" xfId="36841"/>
    <cellStyle name="Normal 4 2 2 4 4 2 2 5" xfId="43956"/>
    <cellStyle name="Normal 4 2 2 4 4 2 2 6" xfId="51071"/>
    <cellStyle name="Normal 4 2 2 4 4 2 2 7" xfId="58186"/>
    <cellStyle name="Normal 4 2 2 4 4 2 3" xfId="6012"/>
    <cellStyle name="Normal 4 2 2 4 4 2 3 2" xfId="13127"/>
    <cellStyle name="Normal 4 2 2 4 4 2 3 2 2" xfId="23572"/>
    <cellStyle name="Normal 4 2 2 4 4 2 3 3" xfId="23571"/>
    <cellStyle name="Normal 4 2 2 4 4 2 3 4" xfId="39212"/>
    <cellStyle name="Normal 4 2 2 4 4 2 3 5" xfId="46327"/>
    <cellStyle name="Normal 4 2 2 4 4 2 3 6" xfId="53442"/>
    <cellStyle name="Normal 4 2 2 4 4 2 3 7" xfId="60557"/>
    <cellStyle name="Normal 4 2 2 4 4 2 4" xfId="8389"/>
    <cellStyle name="Normal 4 2 2 4 4 2 4 2" xfId="23573"/>
    <cellStyle name="Normal 4 2 2 4 4 2 5" xfId="15504"/>
    <cellStyle name="Normal 4 2 2 4 4 2 5 2" xfId="23574"/>
    <cellStyle name="Normal 4 2 2 4 4 2 6" xfId="23568"/>
    <cellStyle name="Normal 4 2 2 4 4 2 7" xfId="34473"/>
    <cellStyle name="Normal 4 2 2 4 4 2 8" xfId="41589"/>
    <cellStyle name="Normal 4 2 2 4 4 2 9" xfId="48704"/>
    <cellStyle name="Normal 4 2 2 4 4 3" xfId="2063"/>
    <cellStyle name="Normal 4 2 2 4 4 3 10" xfId="56608"/>
    <cellStyle name="Normal 4 2 2 4 4 3 2" xfId="4430"/>
    <cellStyle name="Normal 4 2 2 4 4 3 2 2" xfId="11545"/>
    <cellStyle name="Normal 4 2 2 4 4 3 2 2 2" xfId="23577"/>
    <cellStyle name="Normal 4 2 2 4 4 3 2 3" xfId="23576"/>
    <cellStyle name="Normal 4 2 2 4 4 3 2 4" xfId="37630"/>
    <cellStyle name="Normal 4 2 2 4 4 3 2 5" xfId="44745"/>
    <cellStyle name="Normal 4 2 2 4 4 3 2 6" xfId="51860"/>
    <cellStyle name="Normal 4 2 2 4 4 3 2 7" xfId="58975"/>
    <cellStyle name="Normal 4 2 2 4 4 3 3" xfId="6801"/>
    <cellStyle name="Normal 4 2 2 4 4 3 3 2" xfId="13916"/>
    <cellStyle name="Normal 4 2 2 4 4 3 3 2 2" xfId="23579"/>
    <cellStyle name="Normal 4 2 2 4 4 3 3 3" xfId="23578"/>
    <cellStyle name="Normal 4 2 2 4 4 3 3 4" xfId="40001"/>
    <cellStyle name="Normal 4 2 2 4 4 3 3 5" xfId="47116"/>
    <cellStyle name="Normal 4 2 2 4 4 3 3 6" xfId="54231"/>
    <cellStyle name="Normal 4 2 2 4 4 3 3 7" xfId="61346"/>
    <cellStyle name="Normal 4 2 2 4 4 3 4" xfId="9178"/>
    <cellStyle name="Normal 4 2 2 4 4 3 4 2" xfId="23580"/>
    <cellStyle name="Normal 4 2 2 4 4 3 5" xfId="16293"/>
    <cellStyle name="Normal 4 2 2 4 4 3 5 2" xfId="23581"/>
    <cellStyle name="Normal 4 2 2 4 4 3 6" xfId="23575"/>
    <cellStyle name="Normal 4 2 2 4 4 3 7" xfId="35262"/>
    <cellStyle name="Normal 4 2 2 4 4 3 8" xfId="42378"/>
    <cellStyle name="Normal 4 2 2 4 4 3 9" xfId="49493"/>
    <cellStyle name="Normal 4 2 2 4 4 4" xfId="2842"/>
    <cellStyle name="Normal 4 2 2 4 4 4 2" xfId="9957"/>
    <cellStyle name="Normal 4 2 2 4 4 4 2 2" xfId="23583"/>
    <cellStyle name="Normal 4 2 2 4 4 4 3" xfId="23582"/>
    <cellStyle name="Normal 4 2 2 4 4 4 4" xfId="36042"/>
    <cellStyle name="Normal 4 2 2 4 4 4 5" xfId="43157"/>
    <cellStyle name="Normal 4 2 2 4 4 4 6" xfId="50272"/>
    <cellStyle name="Normal 4 2 2 4 4 4 7" xfId="57387"/>
    <cellStyle name="Normal 4 2 2 4 4 5" xfId="5213"/>
    <cellStyle name="Normal 4 2 2 4 4 5 2" xfId="12328"/>
    <cellStyle name="Normal 4 2 2 4 4 5 2 2" xfId="23585"/>
    <cellStyle name="Normal 4 2 2 4 4 5 3" xfId="23584"/>
    <cellStyle name="Normal 4 2 2 4 4 5 4" xfId="38413"/>
    <cellStyle name="Normal 4 2 2 4 4 5 5" xfId="45528"/>
    <cellStyle name="Normal 4 2 2 4 4 5 6" xfId="52643"/>
    <cellStyle name="Normal 4 2 2 4 4 5 7" xfId="59758"/>
    <cellStyle name="Normal 4 2 2 4 4 6" xfId="7590"/>
    <cellStyle name="Normal 4 2 2 4 4 6 2" xfId="23586"/>
    <cellStyle name="Normal 4 2 2 4 4 7" xfId="14705"/>
    <cellStyle name="Normal 4 2 2 4 4 7 2" xfId="23587"/>
    <cellStyle name="Normal 4 2 2 4 4 8" xfId="23567"/>
    <cellStyle name="Normal 4 2 2 4 4 9" xfId="33674"/>
    <cellStyle name="Normal 4 2 2 4 5" xfId="680"/>
    <cellStyle name="Normal 4 2 2 4 5 10" xfId="40998"/>
    <cellStyle name="Normal 4 2 2 4 5 11" xfId="48113"/>
    <cellStyle name="Normal 4 2 2 4 5 12" xfId="55228"/>
    <cellStyle name="Normal 4 2 2 4 5 2" xfId="1481"/>
    <cellStyle name="Normal 4 2 2 4 5 2 10" xfId="56027"/>
    <cellStyle name="Normal 4 2 2 4 5 2 2" xfId="3849"/>
    <cellStyle name="Normal 4 2 2 4 5 2 2 2" xfId="10964"/>
    <cellStyle name="Normal 4 2 2 4 5 2 2 2 2" xfId="23591"/>
    <cellStyle name="Normal 4 2 2 4 5 2 2 3" xfId="23590"/>
    <cellStyle name="Normal 4 2 2 4 5 2 2 4" xfId="37049"/>
    <cellStyle name="Normal 4 2 2 4 5 2 2 5" xfId="44164"/>
    <cellStyle name="Normal 4 2 2 4 5 2 2 6" xfId="51279"/>
    <cellStyle name="Normal 4 2 2 4 5 2 2 7" xfId="58394"/>
    <cellStyle name="Normal 4 2 2 4 5 2 3" xfId="6220"/>
    <cellStyle name="Normal 4 2 2 4 5 2 3 2" xfId="13335"/>
    <cellStyle name="Normal 4 2 2 4 5 2 3 2 2" xfId="23593"/>
    <cellStyle name="Normal 4 2 2 4 5 2 3 3" xfId="23592"/>
    <cellStyle name="Normal 4 2 2 4 5 2 3 4" xfId="39420"/>
    <cellStyle name="Normal 4 2 2 4 5 2 3 5" xfId="46535"/>
    <cellStyle name="Normal 4 2 2 4 5 2 3 6" xfId="53650"/>
    <cellStyle name="Normal 4 2 2 4 5 2 3 7" xfId="60765"/>
    <cellStyle name="Normal 4 2 2 4 5 2 4" xfId="8597"/>
    <cellStyle name="Normal 4 2 2 4 5 2 4 2" xfId="23594"/>
    <cellStyle name="Normal 4 2 2 4 5 2 5" xfId="15712"/>
    <cellStyle name="Normal 4 2 2 4 5 2 5 2" xfId="23595"/>
    <cellStyle name="Normal 4 2 2 4 5 2 6" xfId="23589"/>
    <cellStyle name="Normal 4 2 2 4 5 2 7" xfId="34681"/>
    <cellStyle name="Normal 4 2 2 4 5 2 8" xfId="41797"/>
    <cellStyle name="Normal 4 2 2 4 5 2 9" xfId="48912"/>
    <cellStyle name="Normal 4 2 2 4 5 3" xfId="2271"/>
    <cellStyle name="Normal 4 2 2 4 5 3 10" xfId="56816"/>
    <cellStyle name="Normal 4 2 2 4 5 3 2" xfId="4638"/>
    <cellStyle name="Normal 4 2 2 4 5 3 2 2" xfId="11753"/>
    <cellStyle name="Normal 4 2 2 4 5 3 2 2 2" xfId="23598"/>
    <cellStyle name="Normal 4 2 2 4 5 3 2 3" xfId="23597"/>
    <cellStyle name="Normal 4 2 2 4 5 3 2 4" xfId="37838"/>
    <cellStyle name="Normal 4 2 2 4 5 3 2 5" xfId="44953"/>
    <cellStyle name="Normal 4 2 2 4 5 3 2 6" xfId="52068"/>
    <cellStyle name="Normal 4 2 2 4 5 3 2 7" xfId="59183"/>
    <cellStyle name="Normal 4 2 2 4 5 3 3" xfId="7009"/>
    <cellStyle name="Normal 4 2 2 4 5 3 3 2" xfId="14124"/>
    <cellStyle name="Normal 4 2 2 4 5 3 3 2 2" xfId="23600"/>
    <cellStyle name="Normal 4 2 2 4 5 3 3 3" xfId="23599"/>
    <cellStyle name="Normal 4 2 2 4 5 3 3 4" xfId="40209"/>
    <cellStyle name="Normal 4 2 2 4 5 3 3 5" xfId="47324"/>
    <cellStyle name="Normal 4 2 2 4 5 3 3 6" xfId="54439"/>
    <cellStyle name="Normal 4 2 2 4 5 3 3 7" xfId="61554"/>
    <cellStyle name="Normal 4 2 2 4 5 3 4" xfId="9386"/>
    <cellStyle name="Normal 4 2 2 4 5 3 4 2" xfId="23601"/>
    <cellStyle name="Normal 4 2 2 4 5 3 5" xfId="16501"/>
    <cellStyle name="Normal 4 2 2 4 5 3 5 2" xfId="23602"/>
    <cellStyle name="Normal 4 2 2 4 5 3 6" xfId="23596"/>
    <cellStyle name="Normal 4 2 2 4 5 3 7" xfId="35470"/>
    <cellStyle name="Normal 4 2 2 4 5 3 8" xfId="42586"/>
    <cellStyle name="Normal 4 2 2 4 5 3 9" xfId="49701"/>
    <cellStyle name="Normal 4 2 2 4 5 4" xfId="3050"/>
    <cellStyle name="Normal 4 2 2 4 5 4 2" xfId="10165"/>
    <cellStyle name="Normal 4 2 2 4 5 4 2 2" xfId="23604"/>
    <cellStyle name="Normal 4 2 2 4 5 4 3" xfId="23603"/>
    <cellStyle name="Normal 4 2 2 4 5 4 4" xfId="36250"/>
    <cellStyle name="Normal 4 2 2 4 5 4 5" xfId="43365"/>
    <cellStyle name="Normal 4 2 2 4 5 4 6" xfId="50480"/>
    <cellStyle name="Normal 4 2 2 4 5 4 7" xfId="57595"/>
    <cellStyle name="Normal 4 2 2 4 5 5" xfId="5421"/>
    <cellStyle name="Normal 4 2 2 4 5 5 2" xfId="12536"/>
    <cellStyle name="Normal 4 2 2 4 5 5 2 2" xfId="23606"/>
    <cellStyle name="Normal 4 2 2 4 5 5 3" xfId="23605"/>
    <cellStyle name="Normal 4 2 2 4 5 5 4" xfId="38621"/>
    <cellStyle name="Normal 4 2 2 4 5 5 5" xfId="45736"/>
    <cellStyle name="Normal 4 2 2 4 5 5 6" xfId="52851"/>
    <cellStyle name="Normal 4 2 2 4 5 5 7" xfId="59966"/>
    <cellStyle name="Normal 4 2 2 4 5 6" xfId="7798"/>
    <cellStyle name="Normal 4 2 2 4 5 6 2" xfId="23607"/>
    <cellStyle name="Normal 4 2 2 4 5 7" xfId="14913"/>
    <cellStyle name="Normal 4 2 2 4 5 7 2" xfId="23608"/>
    <cellStyle name="Normal 4 2 2 4 5 8" xfId="23588"/>
    <cellStyle name="Normal 4 2 2 4 5 9" xfId="33882"/>
    <cellStyle name="Normal 4 2 2 4 6" xfId="883"/>
    <cellStyle name="Normal 4 2 2 4 6 10" xfId="55429"/>
    <cellStyle name="Normal 4 2 2 4 6 2" xfId="3251"/>
    <cellStyle name="Normal 4 2 2 4 6 2 2" xfId="10366"/>
    <cellStyle name="Normal 4 2 2 4 6 2 2 2" xfId="23611"/>
    <cellStyle name="Normal 4 2 2 4 6 2 3" xfId="23610"/>
    <cellStyle name="Normal 4 2 2 4 6 2 4" xfId="36451"/>
    <cellStyle name="Normal 4 2 2 4 6 2 5" xfId="43566"/>
    <cellStyle name="Normal 4 2 2 4 6 2 6" xfId="50681"/>
    <cellStyle name="Normal 4 2 2 4 6 2 7" xfId="57796"/>
    <cellStyle name="Normal 4 2 2 4 6 3" xfId="5622"/>
    <cellStyle name="Normal 4 2 2 4 6 3 2" xfId="12737"/>
    <cellStyle name="Normal 4 2 2 4 6 3 2 2" xfId="23613"/>
    <cellStyle name="Normal 4 2 2 4 6 3 3" xfId="23612"/>
    <cellStyle name="Normal 4 2 2 4 6 3 4" xfId="38822"/>
    <cellStyle name="Normal 4 2 2 4 6 3 5" xfId="45937"/>
    <cellStyle name="Normal 4 2 2 4 6 3 6" xfId="53052"/>
    <cellStyle name="Normal 4 2 2 4 6 3 7" xfId="60167"/>
    <cellStyle name="Normal 4 2 2 4 6 4" xfId="7999"/>
    <cellStyle name="Normal 4 2 2 4 6 4 2" xfId="23614"/>
    <cellStyle name="Normal 4 2 2 4 6 5" xfId="15114"/>
    <cellStyle name="Normal 4 2 2 4 6 5 2" xfId="23615"/>
    <cellStyle name="Normal 4 2 2 4 6 6" xfId="23609"/>
    <cellStyle name="Normal 4 2 2 4 6 7" xfId="34083"/>
    <cellStyle name="Normal 4 2 2 4 6 8" xfId="41199"/>
    <cellStyle name="Normal 4 2 2 4 6 9" xfId="48314"/>
    <cellStyle name="Normal 4 2 2 4 7" xfId="1673"/>
    <cellStyle name="Normal 4 2 2 4 7 10" xfId="56218"/>
    <cellStyle name="Normal 4 2 2 4 7 2" xfId="4040"/>
    <cellStyle name="Normal 4 2 2 4 7 2 2" xfId="11155"/>
    <cellStyle name="Normal 4 2 2 4 7 2 2 2" xfId="23618"/>
    <cellStyle name="Normal 4 2 2 4 7 2 3" xfId="23617"/>
    <cellStyle name="Normal 4 2 2 4 7 2 4" xfId="37240"/>
    <cellStyle name="Normal 4 2 2 4 7 2 5" xfId="44355"/>
    <cellStyle name="Normal 4 2 2 4 7 2 6" xfId="51470"/>
    <cellStyle name="Normal 4 2 2 4 7 2 7" xfId="58585"/>
    <cellStyle name="Normal 4 2 2 4 7 3" xfId="6411"/>
    <cellStyle name="Normal 4 2 2 4 7 3 2" xfId="13526"/>
    <cellStyle name="Normal 4 2 2 4 7 3 2 2" xfId="23620"/>
    <cellStyle name="Normal 4 2 2 4 7 3 3" xfId="23619"/>
    <cellStyle name="Normal 4 2 2 4 7 3 4" xfId="39611"/>
    <cellStyle name="Normal 4 2 2 4 7 3 5" xfId="46726"/>
    <cellStyle name="Normal 4 2 2 4 7 3 6" xfId="53841"/>
    <cellStyle name="Normal 4 2 2 4 7 3 7" xfId="60956"/>
    <cellStyle name="Normal 4 2 2 4 7 4" xfId="8788"/>
    <cellStyle name="Normal 4 2 2 4 7 4 2" xfId="23621"/>
    <cellStyle name="Normal 4 2 2 4 7 5" xfId="15903"/>
    <cellStyle name="Normal 4 2 2 4 7 5 2" xfId="23622"/>
    <cellStyle name="Normal 4 2 2 4 7 6" xfId="23616"/>
    <cellStyle name="Normal 4 2 2 4 7 7" xfId="34872"/>
    <cellStyle name="Normal 4 2 2 4 7 8" xfId="41988"/>
    <cellStyle name="Normal 4 2 2 4 7 9" xfId="49103"/>
    <cellStyle name="Normal 4 2 2 4 8" xfId="2452"/>
    <cellStyle name="Normal 4 2 2 4 8 2" xfId="9567"/>
    <cellStyle name="Normal 4 2 2 4 8 2 2" xfId="23624"/>
    <cellStyle name="Normal 4 2 2 4 8 3" xfId="23623"/>
    <cellStyle name="Normal 4 2 2 4 8 4" xfId="35652"/>
    <cellStyle name="Normal 4 2 2 4 8 5" xfId="42767"/>
    <cellStyle name="Normal 4 2 2 4 8 6" xfId="49882"/>
    <cellStyle name="Normal 4 2 2 4 8 7" xfId="56997"/>
    <cellStyle name="Normal 4 2 2 4 9" xfId="4823"/>
    <cellStyle name="Normal 4 2 2 4 9 2" xfId="11938"/>
    <cellStyle name="Normal 4 2 2 4 9 2 2" xfId="23626"/>
    <cellStyle name="Normal 4 2 2 4 9 3" xfId="23625"/>
    <cellStyle name="Normal 4 2 2 4 9 4" xfId="38023"/>
    <cellStyle name="Normal 4 2 2 4 9 5" xfId="45138"/>
    <cellStyle name="Normal 4 2 2 4 9 6" xfId="52253"/>
    <cellStyle name="Normal 4 2 2 4 9 7" xfId="59368"/>
    <cellStyle name="Normal 4 2 2 5" xfId="189"/>
    <cellStyle name="Normal 4 2 2 5 10" xfId="14426"/>
    <cellStyle name="Normal 4 2 2 5 10 2" xfId="23628"/>
    <cellStyle name="Normal 4 2 2 5 11" xfId="23627"/>
    <cellStyle name="Normal 4 2 2 5 12" xfId="33395"/>
    <cellStyle name="Normal 4 2 2 5 13" xfId="40511"/>
    <cellStyle name="Normal 4 2 2 5 14" xfId="47626"/>
    <cellStyle name="Normal 4 2 2 5 15" xfId="54741"/>
    <cellStyle name="Normal 4 2 2 5 2" xfId="388"/>
    <cellStyle name="Normal 4 2 2 5 2 10" xfId="40706"/>
    <cellStyle name="Normal 4 2 2 5 2 11" xfId="47821"/>
    <cellStyle name="Normal 4 2 2 5 2 12" xfId="54936"/>
    <cellStyle name="Normal 4 2 2 5 2 2" xfId="1189"/>
    <cellStyle name="Normal 4 2 2 5 2 2 10" xfId="55735"/>
    <cellStyle name="Normal 4 2 2 5 2 2 2" xfId="3557"/>
    <cellStyle name="Normal 4 2 2 5 2 2 2 2" xfId="10672"/>
    <cellStyle name="Normal 4 2 2 5 2 2 2 2 2" xfId="23632"/>
    <cellStyle name="Normal 4 2 2 5 2 2 2 3" xfId="23631"/>
    <cellStyle name="Normal 4 2 2 5 2 2 2 4" xfId="36757"/>
    <cellStyle name="Normal 4 2 2 5 2 2 2 5" xfId="43872"/>
    <cellStyle name="Normal 4 2 2 5 2 2 2 6" xfId="50987"/>
    <cellStyle name="Normal 4 2 2 5 2 2 2 7" xfId="58102"/>
    <cellStyle name="Normal 4 2 2 5 2 2 3" xfId="5928"/>
    <cellStyle name="Normal 4 2 2 5 2 2 3 2" xfId="13043"/>
    <cellStyle name="Normal 4 2 2 5 2 2 3 2 2" xfId="23634"/>
    <cellStyle name="Normal 4 2 2 5 2 2 3 3" xfId="23633"/>
    <cellStyle name="Normal 4 2 2 5 2 2 3 4" xfId="39128"/>
    <cellStyle name="Normal 4 2 2 5 2 2 3 5" xfId="46243"/>
    <cellStyle name="Normal 4 2 2 5 2 2 3 6" xfId="53358"/>
    <cellStyle name="Normal 4 2 2 5 2 2 3 7" xfId="60473"/>
    <cellStyle name="Normal 4 2 2 5 2 2 4" xfId="8305"/>
    <cellStyle name="Normal 4 2 2 5 2 2 4 2" xfId="23635"/>
    <cellStyle name="Normal 4 2 2 5 2 2 5" xfId="15420"/>
    <cellStyle name="Normal 4 2 2 5 2 2 5 2" xfId="23636"/>
    <cellStyle name="Normal 4 2 2 5 2 2 6" xfId="23630"/>
    <cellStyle name="Normal 4 2 2 5 2 2 7" xfId="34389"/>
    <cellStyle name="Normal 4 2 2 5 2 2 8" xfId="41505"/>
    <cellStyle name="Normal 4 2 2 5 2 2 9" xfId="48620"/>
    <cellStyle name="Normal 4 2 2 5 2 3" xfId="1979"/>
    <cellStyle name="Normal 4 2 2 5 2 3 10" xfId="56524"/>
    <cellStyle name="Normal 4 2 2 5 2 3 2" xfId="4346"/>
    <cellStyle name="Normal 4 2 2 5 2 3 2 2" xfId="11461"/>
    <cellStyle name="Normal 4 2 2 5 2 3 2 2 2" xfId="23639"/>
    <cellStyle name="Normal 4 2 2 5 2 3 2 3" xfId="23638"/>
    <cellStyle name="Normal 4 2 2 5 2 3 2 4" xfId="37546"/>
    <cellStyle name="Normal 4 2 2 5 2 3 2 5" xfId="44661"/>
    <cellStyle name="Normal 4 2 2 5 2 3 2 6" xfId="51776"/>
    <cellStyle name="Normal 4 2 2 5 2 3 2 7" xfId="58891"/>
    <cellStyle name="Normal 4 2 2 5 2 3 3" xfId="6717"/>
    <cellStyle name="Normal 4 2 2 5 2 3 3 2" xfId="13832"/>
    <cellStyle name="Normal 4 2 2 5 2 3 3 2 2" xfId="23641"/>
    <cellStyle name="Normal 4 2 2 5 2 3 3 3" xfId="23640"/>
    <cellStyle name="Normal 4 2 2 5 2 3 3 4" xfId="39917"/>
    <cellStyle name="Normal 4 2 2 5 2 3 3 5" xfId="47032"/>
    <cellStyle name="Normal 4 2 2 5 2 3 3 6" xfId="54147"/>
    <cellStyle name="Normal 4 2 2 5 2 3 3 7" xfId="61262"/>
    <cellStyle name="Normal 4 2 2 5 2 3 4" xfId="9094"/>
    <cellStyle name="Normal 4 2 2 5 2 3 4 2" xfId="23642"/>
    <cellStyle name="Normal 4 2 2 5 2 3 5" xfId="16209"/>
    <cellStyle name="Normal 4 2 2 5 2 3 5 2" xfId="23643"/>
    <cellStyle name="Normal 4 2 2 5 2 3 6" xfId="23637"/>
    <cellStyle name="Normal 4 2 2 5 2 3 7" xfId="35178"/>
    <cellStyle name="Normal 4 2 2 5 2 3 8" xfId="42294"/>
    <cellStyle name="Normal 4 2 2 5 2 3 9" xfId="49409"/>
    <cellStyle name="Normal 4 2 2 5 2 4" xfId="2758"/>
    <cellStyle name="Normal 4 2 2 5 2 4 2" xfId="9873"/>
    <cellStyle name="Normal 4 2 2 5 2 4 2 2" xfId="23645"/>
    <cellStyle name="Normal 4 2 2 5 2 4 3" xfId="23644"/>
    <cellStyle name="Normal 4 2 2 5 2 4 4" xfId="35958"/>
    <cellStyle name="Normal 4 2 2 5 2 4 5" xfId="43073"/>
    <cellStyle name="Normal 4 2 2 5 2 4 6" xfId="50188"/>
    <cellStyle name="Normal 4 2 2 5 2 4 7" xfId="57303"/>
    <cellStyle name="Normal 4 2 2 5 2 5" xfId="5129"/>
    <cellStyle name="Normal 4 2 2 5 2 5 2" xfId="12244"/>
    <cellStyle name="Normal 4 2 2 5 2 5 2 2" xfId="23647"/>
    <cellStyle name="Normal 4 2 2 5 2 5 3" xfId="23646"/>
    <cellStyle name="Normal 4 2 2 5 2 5 4" xfId="38329"/>
    <cellStyle name="Normal 4 2 2 5 2 5 5" xfId="45444"/>
    <cellStyle name="Normal 4 2 2 5 2 5 6" xfId="52559"/>
    <cellStyle name="Normal 4 2 2 5 2 5 7" xfId="59674"/>
    <cellStyle name="Normal 4 2 2 5 2 6" xfId="7506"/>
    <cellStyle name="Normal 4 2 2 5 2 6 2" xfId="23648"/>
    <cellStyle name="Normal 4 2 2 5 2 7" xfId="14621"/>
    <cellStyle name="Normal 4 2 2 5 2 7 2" xfId="23649"/>
    <cellStyle name="Normal 4 2 2 5 2 8" xfId="23629"/>
    <cellStyle name="Normal 4 2 2 5 2 9" xfId="33590"/>
    <cellStyle name="Normal 4 2 2 5 3" xfId="583"/>
    <cellStyle name="Normal 4 2 2 5 3 10" xfId="40901"/>
    <cellStyle name="Normal 4 2 2 5 3 11" xfId="48016"/>
    <cellStyle name="Normal 4 2 2 5 3 12" xfId="55131"/>
    <cellStyle name="Normal 4 2 2 5 3 2" xfId="1384"/>
    <cellStyle name="Normal 4 2 2 5 3 2 10" xfId="55930"/>
    <cellStyle name="Normal 4 2 2 5 3 2 2" xfId="3752"/>
    <cellStyle name="Normal 4 2 2 5 3 2 2 2" xfId="10867"/>
    <cellStyle name="Normal 4 2 2 5 3 2 2 2 2" xfId="23653"/>
    <cellStyle name="Normal 4 2 2 5 3 2 2 3" xfId="23652"/>
    <cellStyle name="Normal 4 2 2 5 3 2 2 4" xfId="36952"/>
    <cellStyle name="Normal 4 2 2 5 3 2 2 5" xfId="44067"/>
    <cellStyle name="Normal 4 2 2 5 3 2 2 6" xfId="51182"/>
    <cellStyle name="Normal 4 2 2 5 3 2 2 7" xfId="58297"/>
    <cellStyle name="Normal 4 2 2 5 3 2 3" xfId="6123"/>
    <cellStyle name="Normal 4 2 2 5 3 2 3 2" xfId="13238"/>
    <cellStyle name="Normal 4 2 2 5 3 2 3 2 2" xfId="23655"/>
    <cellStyle name="Normal 4 2 2 5 3 2 3 3" xfId="23654"/>
    <cellStyle name="Normal 4 2 2 5 3 2 3 4" xfId="39323"/>
    <cellStyle name="Normal 4 2 2 5 3 2 3 5" xfId="46438"/>
    <cellStyle name="Normal 4 2 2 5 3 2 3 6" xfId="53553"/>
    <cellStyle name="Normal 4 2 2 5 3 2 3 7" xfId="60668"/>
    <cellStyle name="Normal 4 2 2 5 3 2 4" xfId="8500"/>
    <cellStyle name="Normal 4 2 2 5 3 2 4 2" xfId="23656"/>
    <cellStyle name="Normal 4 2 2 5 3 2 5" xfId="15615"/>
    <cellStyle name="Normal 4 2 2 5 3 2 5 2" xfId="23657"/>
    <cellStyle name="Normal 4 2 2 5 3 2 6" xfId="23651"/>
    <cellStyle name="Normal 4 2 2 5 3 2 7" xfId="34584"/>
    <cellStyle name="Normal 4 2 2 5 3 2 8" xfId="41700"/>
    <cellStyle name="Normal 4 2 2 5 3 2 9" xfId="48815"/>
    <cellStyle name="Normal 4 2 2 5 3 3" xfId="2174"/>
    <cellStyle name="Normal 4 2 2 5 3 3 10" xfId="56719"/>
    <cellStyle name="Normal 4 2 2 5 3 3 2" xfId="4541"/>
    <cellStyle name="Normal 4 2 2 5 3 3 2 2" xfId="11656"/>
    <cellStyle name="Normal 4 2 2 5 3 3 2 2 2" xfId="23660"/>
    <cellStyle name="Normal 4 2 2 5 3 3 2 3" xfId="23659"/>
    <cellStyle name="Normal 4 2 2 5 3 3 2 4" xfId="37741"/>
    <cellStyle name="Normal 4 2 2 5 3 3 2 5" xfId="44856"/>
    <cellStyle name="Normal 4 2 2 5 3 3 2 6" xfId="51971"/>
    <cellStyle name="Normal 4 2 2 5 3 3 2 7" xfId="59086"/>
    <cellStyle name="Normal 4 2 2 5 3 3 3" xfId="6912"/>
    <cellStyle name="Normal 4 2 2 5 3 3 3 2" xfId="14027"/>
    <cellStyle name="Normal 4 2 2 5 3 3 3 2 2" xfId="23662"/>
    <cellStyle name="Normal 4 2 2 5 3 3 3 3" xfId="23661"/>
    <cellStyle name="Normal 4 2 2 5 3 3 3 4" xfId="40112"/>
    <cellStyle name="Normal 4 2 2 5 3 3 3 5" xfId="47227"/>
    <cellStyle name="Normal 4 2 2 5 3 3 3 6" xfId="54342"/>
    <cellStyle name="Normal 4 2 2 5 3 3 3 7" xfId="61457"/>
    <cellStyle name="Normal 4 2 2 5 3 3 4" xfId="9289"/>
    <cellStyle name="Normal 4 2 2 5 3 3 4 2" xfId="23663"/>
    <cellStyle name="Normal 4 2 2 5 3 3 5" xfId="16404"/>
    <cellStyle name="Normal 4 2 2 5 3 3 5 2" xfId="23664"/>
    <cellStyle name="Normal 4 2 2 5 3 3 6" xfId="23658"/>
    <cellStyle name="Normal 4 2 2 5 3 3 7" xfId="35373"/>
    <cellStyle name="Normal 4 2 2 5 3 3 8" xfId="42489"/>
    <cellStyle name="Normal 4 2 2 5 3 3 9" xfId="49604"/>
    <cellStyle name="Normal 4 2 2 5 3 4" xfId="2953"/>
    <cellStyle name="Normal 4 2 2 5 3 4 2" xfId="10068"/>
    <cellStyle name="Normal 4 2 2 5 3 4 2 2" xfId="23666"/>
    <cellStyle name="Normal 4 2 2 5 3 4 3" xfId="23665"/>
    <cellStyle name="Normal 4 2 2 5 3 4 4" xfId="36153"/>
    <cellStyle name="Normal 4 2 2 5 3 4 5" xfId="43268"/>
    <cellStyle name="Normal 4 2 2 5 3 4 6" xfId="50383"/>
    <cellStyle name="Normal 4 2 2 5 3 4 7" xfId="57498"/>
    <cellStyle name="Normal 4 2 2 5 3 5" xfId="5324"/>
    <cellStyle name="Normal 4 2 2 5 3 5 2" xfId="12439"/>
    <cellStyle name="Normal 4 2 2 5 3 5 2 2" xfId="23668"/>
    <cellStyle name="Normal 4 2 2 5 3 5 3" xfId="23667"/>
    <cellStyle name="Normal 4 2 2 5 3 5 4" xfId="38524"/>
    <cellStyle name="Normal 4 2 2 5 3 5 5" xfId="45639"/>
    <cellStyle name="Normal 4 2 2 5 3 5 6" xfId="52754"/>
    <cellStyle name="Normal 4 2 2 5 3 5 7" xfId="59869"/>
    <cellStyle name="Normal 4 2 2 5 3 6" xfId="7701"/>
    <cellStyle name="Normal 4 2 2 5 3 6 2" xfId="23669"/>
    <cellStyle name="Normal 4 2 2 5 3 7" xfId="14816"/>
    <cellStyle name="Normal 4 2 2 5 3 7 2" xfId="23670"/>
    <cellStyle name="Normal 4 2 2 5 3 8" xfId="23650"/>
    <cellStyle name="Normal 4 2 2 5 3 9" xfId="33785"/>
    <cellStyle name="Normal 4 2 2 5 4" xfId="682"/>
    <cellStyle name="Normal 4 2 2 5 4 10" xfId="41000"/>
    <cellStyle name="Normal 4 2 2 5 4 11" xfId="48115"/>
    <cellStyle name="Normal 4 2 2 5 4 12" xfId="55230"/>
    <cellStyle name="Normal 4 2 2 5 4 2" xfId="1483"/>
    <cellStyle name="Normal 4 2 2 5 4 2 10" xfId="56029"/>
    <cellStyle name="Normal 4 2 2 5 4 2 2" xfId="3851"/>
    <cellStyle name="Normal 4 2 2 5 4 2 2 2" xfId="10966"/>
    <cellStyle name="Normal 4 2 2 5 4 2 2 2 2" xfId="23674"/>
    <cellStyle name="Normal 4 2 2 5 4 2 2 3" xfId="23673"/>
    <cellStyle name="Normal 4 2 2 5 4 2 2 4" xfId="37051"/>
    <cellStyle name="Normal 4 2 2 5 4 2 2 5" xfId="44166"/>
    <cellStyle name="Normal 4 2 2 5 4 2 2 6" xfId="51281"/>
    <cellStyle name="Normal 4 2 2 5 4 2 2 7" xfId="58396"/>
    <cellStyle name="Normal 4 2 2 5 4 2 3" xfId="6222"/>
    <cellStyle name="Normal 4 2 2 5 4 2 3 2" xfId="13337"/>
    <cellStyle name="Normal 4 2 2 5 4 2 3 2 2" xfId="23676"/>
    <cellStyle name="Normal 4 2 2 5 4 2 3 3" xfId="23675"/>
    <cellStyle name="Normal 4 2 2 5 4 2 3 4" xfId="39422"/>
    <cellStyle name="Normal 4 2 2 5 4 2 3 5" xfId="46537"/>
    <cellStyle name="Normal 4 2 2 5 4 2 3 6" xfId="53652"/>
    <cellStyle name="Normal 4 2 2 5 4 2 3 7" xfId="60767"/>
    <cellStyle name="Normal 4 2 2 5 4 2 4" xfId="8599"/>
    <cellStyle name="Normal 4 2 2 5 4 2 4 2" xfId="23677"/>
    <cellStyle name="Normal 4 2 2 5 4 2 5" xfId="15714"/>
    <cellStyle name="Normal 4 2 2 5 4 2 5 2" xfId="23678"/>
    <cellStyle name="Normal 4 2 2 5 4 2 6" xfId="23672"/>
    <cellStyle name="Normal 4 2 2 5 4 2 7" xfId="34683"/>
    <cellStyle name="Normal 4 2 2 5 4 2 8" xfId="41799"/>
    <cellStyle name="Normal 4 2 2 5 4 2 9" xfId="48914"/>
    <cellStyle name="Normal 4 2 2 5 4 3" xfId="2273"/>
    <cellStyle name="Normal 4 2 2 5 4 3 10" xfId="56818"/>
    <cellStyle name="Normal 4 2 2 5 4 3 2" xfId="4640"/>
    <cellStyle name="Normal 4 2 2 5 4 3 2 2" xfId="11755"/>
    <cellStyle name="Normal 4 2 2 5 4 3 2 2 2" xfId="23681"/>
    <cellStyle name="Normal 4 2 2 5 4 3 2 3" xfId="23680"/>
    <cellStyle name="Normal 4 2 2 5 4 3 2 4" xfId="37840"/>
    <cellStyle name="Normal 4 2 2 5 4 3 2 5" xfId="44955"/>
    <cellStyle name="Normal 4 2 2 5 4 3 2 6" xfId="52070"/>
    <cellStyle name="Normal 4 2 2 5 4 3 2 7" xfId="59185"/>
    <cellStyle name="Normal 4 2 2 5 4 3 3" xfId="7011"/>
    <cellStyle name="Normal 4 2 2 5 4 3 3 2" xfId="14126"/>
    <cellStyle name="Normal 4 2 2 5 4 3 3 2 2" xfId="23683"/>
    <cellStyle name="Normal 4 2 2 5 4 3 3 3" xfId="23682"/>
    <cellStyle name="Normal 4 2 2 5 4 3 3 4" xfId="40211"/>
    <cellStyle name="Normal 4 2 2 5 4 3 3 5" xfId="47326"/>
    <cellStyle name="Normal 4 2 2 5 4 3 3 6" xfId="54441"/>
    <cellStyle name="Normal 4 2 2 5 4 3 3 7" xfId="61556"/>
    <cellStyle name="Normal 4 2 2 5 4 3 4" xfId="9388"/>
    <cellStyle name="Normal 4 2 2 5 4 3 4 2" xfId="23684"/>
    <cellStyle name="Normal 4 2 2 5 4 3 5" xfId="16503"/>
    <cellStyle name="Normal 4 2 2 5 4 3 5 2" xfId="23685"/>
    <cellStyle name="Normal 4 2 2 5 4 3 6" xfId="23679"/>
    <cellStyle name="Normal 4 2 2 5 4 3 7" xfId="35472"/>
    <cellStyle name="Normal 4 2 2 5 4 3 8" xfId="42588"/>
    <cellStyle name="Normal 4 2 2 5 4 3 9" xfId="49703"/>
    <cellStyle name="Normal 4 2 2 5 4 4" xfId="3052"/>
    <cellStyle name="Normal 4 2 2 5 4 4 2" xfId="10167"/>
    <cellStyle name="Normal 4 2 2 5 4 4 2 2" xfId="23687"/>
    <cellStyle name="Normal 4 2 2 5 4 4 3" xfId="23686"/>
    <cellStyle name="Normal 4 2 2 5 4 4 4" xfId="36252"/>
    <cellStyle name="Normal 4 2 2 5 4 4 5" xfId="43367"/>
    <cellStyle name="Normal 4 2 2 5 4 4 6" xfId="50482"/>
    <cellStyle name="Normal 4 2 2 5 4 4 7" xfId="57597"/>
    <cellStyle name="Normal 4 2 2 5 4 5" xfId="5423"/>
    <cellStyle name="Normal 4 2 2 5 4 5 2" xfId="12538"/>
    <cellStyle name="Normal 4 2 2 5 4 5 2 2" xfId="23689"/>
    <cellStyle name="Normal 4 2 2 5 4 5 3" xfId="23688"/>
    <cellStyle name="Normal 4 2 2 5 4 5 4" xfId="38623"/>
    <cellStyle name="Normal 4 2 2 5 4 5 5" xfId="45738"/>
    <cellStyle name="Normal 4 2 2 5 4 5 6" xfId="52853"/>
    <cellStyle name="Normal 4 2 2 5 4 5 7" xfId="59968"/>
    <cellStyle name="Normal 4 2 2 5 4 6" xfId="7800"/>
    <cellStyle name="Normal 4 2 2 5 4 6 2" xfId="23690"/>
    <cellStyle name="Normal 4 2 2 5 4 7" xfId="14915"/>
    <cellStyle name="Normal 4 2 2 5 4 7 2" xfId="23691"/>
    <cellStyle name="Normal 4 2 2 5 4 8" xfId="23671"/>
    <cellStyle name="Normal 4 2 2 5 4 9" xfId="33884"/>
    <cellStyle name="Normal 4 2 2 5 5" xfId="994"/>
    <cellStyle name="Normal 4 2 2 5 5 10" xfId="55540"/>
    <cellStyle name="Normal 4 2 2 5 5 2" xfId="3362"/>
    <cellStyle name="Normal 4 2 2 5 5 2 2" xfId="10477"/>
    <cellStyle name="Normal 4 2 2 5 5 2 2 2" xfId="23694"/>
    <cellStyle name="Normal 4 2 2 5 5 2 3" xfId="23693"/>
    <cellStyle name="Normal 4 2 2 5 5 2 4" xfId="36562"/>
    <cellStyle name="Normal 4 2 2 5 5 2 5" xfId="43677"/>
    <cellStyle name="Normal 4 2 2 5 5 2 6" xfId="50792"/>
    <cellStyle name="Normal 4 2 2 5 5 2 7" xfId="57907"/>
    <cellStyle name="Normal 4 2 2 5 5 3" xfId="5733"/>
    <cellStyle name="Normal 4 2 2 5 5 3 2" xfId="12848"/>
    <cellStyle name="Normal 4 2 2 5 5 3 2 2" xfId="23696"/>
    <cellStyle name="Normal 4 2 2 5 5 3 3" xfId="23695"/>
    <cellStyle name="Normal 4 2 2 5 5 3 4" xfId="38933"/>
    <cellStyle name="Normal 4 2 2 5 5 3 5" xfId="46048"/>
    <cellStyle name="Normal 4 2 2 5 5 3 6" xfId="53163"/>
    <cellStyle name="Normal 4 2 2 5 5 3 7" xfId="60278"/>
    <cellStyle name="Normal 4 2 2 5 5 4" xfId="8110"/>
    <cellStyle name="Normal 4 2 2 5 5 4 2" xfId="23697"/>
    <cellStyle name="Normal 4 2 2 5 5 5" xfId="15225"/>
    <cellStyle name="Normal 4 2 2 5 5 5 2" xfId="23698"/>
    <cellStyle name="Normal 4 2 2 5 5 6" xfId="23692"/>
    <cellStyle name="Normal 4 2 2 5 5 7" xfId="34194"/>
    <cellStyle name="Normal 4 2 2 5 5 8" xfId="41310"/>
    <cellStyle name="Normal 4 2 2 5 5 9" xfId="48425"/>
    <cellStyle name="Normal 4 2 2 5 6" xfId="1784"/>
    <cellStyle name="Normal 4 2 2 5 6 10" xfId="56329"/>
    <cellStyle name="Normal 4 2 2 5 6 2" xfId="4151"/>
    <cellStyle name="Normal 4 2 2 5 6 2 2" xfId="11266"/>
    <cellStyle name="Normal 4 2 2 5 6 2 2 2" xfId="23701"/>
    <cellStyle name="Normal 4 2 2 5 6 2 3" xfId="23700"/>
    <cellStyle name="Normal 4 2 2 5 6 2 4" xfId="37351"/>
    <cellStyle name="Normal 4 2 2 5 6 2 5" xfId="44466"/>
    <cellStyle name="Normal 4 2 2 5 6 2 6" xfId="51581"/>
    <cellStyle name="Normal 4 2 2 5 6 2 7" xfId="58696"/>
    <cellStyle name="Normal 4 2 2 5 6 3" xfId="6522"/>
    <cellStyle name="Normal 4 2 2 5 6 3 2" xfId="13637"/>
    <cellStyle name="Normal 4 2 2 5 6 3 2 2" xfId="23703"/>
    <cellStyle name="Normal 4 2 2 5 6 3 3" xfId="23702"/>
    <cellStyle name="Normal 4 2 2 5 6 3 4" xfId="39722"/>
    <cellStyle name="Normal 4 2 2 5 6 3 5" xfId="46837"/>
    <cellStyle name="Normal 4 2 2 5 6 3 6" xfId="53952"/>
    <cellStyle name="Normal 4 2 2 5 6 3 7" xfId="61067"/>
    <cellStyle name="Normal 4 2 2 5 6 4" xfId="8899"/>
    <cellStyle name="Normal 4 2 2 5 6 4 2" xfId="23704"/>
    <cellStyle name="Normal 4 2 2 5 6 5" xfId="16014"/>
    <cellStyle name="Normal 4 2 2 5 6 5 2" xfId="23705"/>
    <cellStyle name="Normal 4 2 2 5 6 6" xfId="23699"/>
    <cellStyle name="Normal 4 2 2 5 6 7" xfId="34983"/>
    <cellStyle name="Normal 4 2 2 5 6 8" xfId="42099"/>
    <cellStyle name="Normal 4 2 2 5 6 9" xfId="49214"/>
    <cellStyle name="Normal 4 2 2 5 7" xfId="2563"/>
    <cellStyle name="Normal 4 2 2 5 7 2" xfId="9678"/>
    <cellStyle name="Normal 4 2 2 5 7 2 2" xfId="23707"/>
    <cellStyle name="Normal 4 2 2 5 7 3" xfId="23706"/>
    <cellStyle name="Normal 4 2 2 5 7 4" xfId="35763"/>
    <cellStyle name="Normal 4 2 2 5 7 5" xfId="42878"/>
    <cellStyle name="Normal 4 2 2 5 7 6" xfId="49993"/>
    <cellStyle name="Normal 4 2 2 5 7 7" xfId="57108"/>
    <cellStyle name="Normal 4 2 2 5 8" xfId="4934"/>
    <cellStyle name="Normal 4 2 2 5 8 2" xfId="12049"/>
    <cellStyle name="Normal 4 2 2 5 8 2 2" xfId="23709"/>
    <cellStyle name="Normal 4 2 2 5 8 3" xfId="23708"/>
    <cellStyle name="Normal 4 2 2 5 8 4" xfId="38134"/>
    <cellStyle name="Normal 4 2 2 5 8 5" xfId="45249"/>
    <cellStyle name="Normal 4 2 2 5 8 6" xfId="52364"/>
    <cellStyle name="Normal 4 2 2 5 8 7" xfId="59479"/>
    <cellStyle name="Normal 4 2 2 5 9" xfId="7311"/>
    <cellStyle name="Normal 4 2 2 5 9 2" xfId="23710"/>
    <cellStyle name="Normal 4 2 2 6" xfId="108"/>
    <cellStyle name="Normal 4 2 2 6 10" xfId="14348"/>
    <cellStyle name="Normal 4 2 2 6 10 2" xfId="23712"/>
    <cellStyle name="Normal 4 2 2 6 11" xfId="23711"/>
    <cellStyle name="Normal 4 2 2 6 12" xfId="33317"/>
    <cellStyle name="Normal 4 2 2 6 13" xfId="40433"/>
    <cellStyle name="Normal 4 2 2 6 14" xfId="47548"/>
    <cellStyle name="Normal 4 2 2 6 15" xfId="54663"/>
    <cellStyle name="Normal 4 2 2 6 2" xfId="310"/>
    <cellStyle name="Normal 4 2 2 6 2 10" xfId="40628"/>
    <cellStyle name="Normal 4 2 2 6 2 11" xfId="47743"/>
    <cellStyle name="Normal 4 2 2 6 2 12" xfId="54858"/>
    <cellStyle name="Normal 4 2 2 6 2 2" xfId="1111"/>
    <cellStyle name="Normal 4 2 2 6 2 2 10" xfId="55657"/>
    <cellStyle name="Normal 4 2 2 6 2 2 2" xfId="3479"/>
    <cellStyle name="Normal 4 2 2 6 2 2 2 2" xfId="10594"/>
    <cellStyle name="Normal 4 2 2 6 2 2 2 2 2" xfId="23716"/>
    <cellStyle name="Normal 4 2 2 6 2 2 2 3" xfId="23715"/>
    <cellStyle name="Normal 4 2 2 6 2 2 2 4" xfId="36679"/>
    <cellStyle name="Normal 4 2 2 6 2 2 2 5" xfId="43794"/>
    <cellStyle name="Normal 4 2 2 6 2 2 2 6" xfId="50909"/>
    <cellStyle name="Normal 4 2 2 6 2 2 2 7" xfId="58024"/>
    <cellStyle name="Normal 4 2 2 6 2 2 3" xfId="5850"/>
    <cellStyle name="Normal 4 2 2 6 2 2 3 2" xfId="12965"/>
    <cellStyle name="Normal 4 2 2 6 2 2 3 2 2" xfId="23718"/>
    <cellStyle name="Normal 4 2 2 6 2 2 3 3" xfId="23717"/>
    <cellStyle name="Normal 4 2 2 6 2 2 3 4" xfId="39050"/>
    <cellStyle name="Normal 4 2 2 6 2 2 3 5" xfId="46165"/>
    <cellStyle name="Normal 4 2 2 6 2 2 3 6" xfId="53280"/>
    <cellStyle name="Normal 4 2 2 6 2 2 3 7" xfId="60395"/>
    <cellStyle name="Normal 4 2 2 6 2 2 4" xfId="8227"/>
    <cellStyle name="Normal 4 2 2 6 2 2 4 2" xfId="23719"/>
    <cellStyle name="Normal 4 2 2 6 2 2 5" xfId="15342"/>
    <cellStyle name="Normal 4 2 2 6 2 2 5 2" xfId="23720"/>
    <cellStyle name="Normal 4 2 2 6 2 2 6" xfId="23714"/>
    <cellStyle name="Normal 4 2 2 6 2 2 7" xfId="34311"/>
    <cellStyle name="Normal 4 2 2 6 2 2 8" xfId="41427"/>
    <cellStyle name="Normal 4 2 2 6 2 2 9" xfId="48542"/>
    <cellStyle name="Normal 4 2 2 6 2 3" xfId="1901"/>
    <cellStyle name="Normal 4 2 2 6 2 3 10" xfId="56446"/>
    <cellStyle name="Normal 4 2 2 6 2 3 2" xfId="4268"/>
    <cellStyle name="Normal 4 2 2 6 2 3 2 2" xfId="11383"/>
    <cellStyle name="Normal 4 2 2 6 2 3 2 2 2" xfId="23723"/>
    <cellStyle name="Normal 4 2 2 6 2 3 2 3" xfId="23722"/>
    <cellStyle name="Normal 4 2 2 6 2 3 2 4" xfId="37468"/>
    <cellStyle name="Normal 4 2 2 6 2 3 2 5" xfId="44583"/>
    <cellStyle name="Normal 4 2 2 6 2 3 2 6" xfId="51698"/>
    <cellStyle name="Normal 4 2 2 6 2 3 2 7" xfId="58813"/>
    <cellStyle name="Normal 4 2 2 6 2 3 3" xfId="6639"/>
    <cellStyle name="Normal 4 2 2 6 2 3 3 2" xfId="13754"/>
    <cellStyle name="Normal 4 2 2 6 2 3 3 2 2" xfId="23725"/>
    <cellStyle name="Normal 4 2 2 6 2 3 3 3" xfId="23724"/>
    <cellStyle name="Normal 4 2 2 6 2 3 3 4" xfId="39839"/>
    <cellStyle name="Normal 4 2 2 6 2 3 3 5" xfId="46954"/>
    <cellStyle name="Normal 4 2 2 6 2 3 3 6" xfId="54069"/>
    <cellStyle name="Normal 4 2 2 6 2 3 3 7" xfId="61184"/>
    <cellStyle name="Normal 4 2 2 6 2 3 4" xfId="9016"/>
    <cellStyle name="Normal 4 2 2 6 2 3 4 2" xfId="23726"/>
    <cellStyle name="Normal 4 2 2 6 2 3 5" xfId="16131"/>
    <cellStyle name="Normal 4 2 2 6 2 3 5 2" xfId="23727"/>
    <cellStyle name="Normal 4 2 2 6 2 3 6" xfId="23721"/>
    <cellStyle name="Normal 4 2 2 6 2 3 7" xfId="35100"/>
    <cellStyle name="Normal 4 2 2 6 2 3 8" xfId="42216"/>
    <cellStyle name="Normal 4 2 2 6 2 3 9" xfId="49331"/>
    <cellStyle name="Normal 4 2 2 6 2 4" xfId="2680"/>
    <cellStyle name="Normal 4 2 2 6 2 4 2" xfId="9795"/>
    <cellStyle name="Normal 4 2 2 6 2 4 2 2" xfId="23729"/>
    <cellStyle name="Normal 4 2 2 6 2 4 3" xfId="23728"/>
    <cellStyle name="Normal 4 2 2 6 2 4 4" xfId="35880"/>
    <cellStyle name="Normal 4 2 2 6 2 4 5" xfId="42995"/>
    <cellStyle name="Normal 4 2 2 6 2 4 6" xfId="50110"/>
    <cellStyle name="Normal 4 2 2 6 2 4 7" xfId="57225"/>
    <cellStyle name="Normal 4 2 2 6 2 5" xfId="5051"/>
    <cellStyle name="Normal 4 2 2 6 2 5 2" xfId="12166"/>
    <cellStyle name="Normal 4 2 2 6 2 5 2 2" xfId="23731"/>
    <cellStyle name="Normal 4 2 2 6 2 5 3" xfId="23730"/>
    <cellStyle name="Normal 4 2 2 6 2 5 4" xfId="38251"/>
    <cellStyle name="Normal 4 2 2 6 2 5 5" xfId="45366"/>
    <cellStyle name="Normal 4 2 2 6 2 5 6" xfId="52481"/>
    <cellStyle name="Normal 4 2 2 6 2 5 7" xfId="59596"/>
    <cellStyle name="Normal 4 2 2 6 2 6" xfId="7428"/>
    <cellStyle name="Normal 4 2 2 6 2 6 2" xfId="23732"/>
    <cellStyle name="Normal 4 2 2 6 2 7" xfId="14543"/>
    <cellStyle name="Normal 4 2 2 6 2 7 2" xfId="23733"/>
    <cellStyle name="Normal 4 2 2 6 2 8" xfId="23713"/>
    <cellStyle name="Normal 4 2 2 6 2 9" xfId="33512"/>
    <cellStyle name="Normal 4 2 2 6 3" xfId="505"/>
    <cellStyle name="Normal 4 2 2 6 3 10" xfId="40823"/>
    <cellStyle name="Normal 4 2 2 6 3 11" xfId="47938"/>
    <cellStyle name="Normal 4 2 2 6 3 12" xfId="55053"/>
    <cellStyle name="Normal 4 2 2 6 3 2" xfId="1306"/>
    <cellStyle name="Normal 4 2 2 6 3 2 10" xfId="55852"/>
    <cellStyle name="Normal 4 2 2 6 3 2 2" xfId="3674"/>
    <cellStyle name="Normal 4 2 2 6 3 2 2 2" xfId="10789"/>
    <cellStyle name="Normal 4 2 2 6 3 2 2 2 2" xfId="23737"/>
    <cellStyle name="Normal 4 2 2 6 3 2 2 3" xfId="23736"/>
    <cellStyle name="Normal 4 2 2 6 3 2 2 4" xfId="36874"/>
    <cellStyle name="Normal 4 2 2 6 3 2 2 5" xfId="43989"/>
    <cellStyle name="Normal 4 2 2 6 3 2 2 6" xfId="51104"/>
    <cellStyle name="Normal 4 2 2 6 3 2 2 7" xfId="58219"/>
    <cellStyle name="Normal 4 2 2 6 3 2 3" xfId="6045"/>
    <cellStyle name="Normal 4 2 2 6 3 2 3 2" xfId="13160"/>
    <cellStyle name="Normal 4 2 2 6 3 2 3 2 2" xfId="23739"/>
    <cellStyle name="Normal 4 2 2 6 3 2 3 3" xfId="23738"/>
    <cellStyle name="Normal 4 2 2 6 3 2 3 4" xfId="39245"/>
    <cellStyle name="Normal 4 2 2 6 3 2 3 5" xfId="46360"/>
    <cellStyle name="Normal 4 2 2 6 3 2 3 6" xfId="53475"/>
    <cellStyle name="Normal 4 2 2 6 3 2 3 7" xfId="60590"/>
    <cellStyle name="Normal 4 2 2 6 3 2 4" xfId="8422"/>
    <cellStyle name="Normal 4 2 2 6 3 2 4 2" xfId="23740"/>
    <cellStyle name="Normal 4 2 2 6 3 2 5" xfId="15537"/>
    <cellStyle name="Normal 4 2 2 6 3 2 5 2" xfId="23741"/>
    <cellStyle name="Normal 4 2 2 6 3 2 6" xfId="23735"/>
    <cellStyle name="Normal 4 2 2 6 3 2 7" xfId="34506"/>
    <cellStyle name="Normal 4 2 2 6 3 2 8" xfId="41622"/>
    <cellStyle name="Normal 4 2 2 6 3 2 9" xfId="48737"/>
    <cellStyle name="Normal 4 2 2 6 3 3" xfId="2096"/>
    <cellStyle name="Normal 4 2 2 6 3 3 10" xfId="56641"/>
    <cellStyle name="Normal 4 2 2 6 3 3 2" xfId="4463"/>
    <cellStyle name="Normal 4 2 2 6 3 3 2 2" xfId="11578"/>
    <cellStyle name="Normal 4 2 2 6 3 3 2 2 2" xfId="23744"/>
    <cellStyle name="Normal 4 2 2 6 3 3 2 3" xfId="23743"/>
    <cellStyle name="Normal 4 2 2 6 3 3 2 4" xfId="37663"/>
    <cellStyle name="Normal 4 2 2 6 3 3 2 5" xfId="44778"/>
    <cellStyle name="Normal 4 2 2 6 3 3 2 6" xfId="51893"/>
    <cellStyle name="Normal 4 2 2 6 3 3 2 7" xfId="59008"/>
    <cellStyle name="Normal 4 2 2 6 3 3 3" xfId="6834"/>
    <cellStyle name="Normal 4 2 2 6 3 3 3 2" xfId="13949"/>
    <cellStyle name="Normal 4 2 2 6 3 3 3 2 2" xfId="23746"/>
    <cellStyle name="Normal 4 2 2 6 3 3 3 3" xfId="23745"/>
    <cellStyle name="Normal 4 2 2 6 3 3 3 4" xfId="40034"/>
    <cellStyle name="Normal 4 2 2 6 3 3 3 5" xfId="47149"/>
    <cellStyle name="Normal 4 2 2 6 3 3 3 6" xfId="54264"/>
    <cellStyle name="Normal 4 2 2 6 3 3 3 7" xfId="61379"/>
    <cellStyle name="Normal 4 2 2 6 3 3 4" xfId="9211"/>
    <cellStyle name="Normal 4 2 2 6 3 3 4 2" xfId="23747"/>
    <cellStyle name="Normal 4 2 2 6 3 3 5" xfId="16326"/>
    <cellStyle name="Normal 4 2 2 6 3 3 5 2" xfId="23748"/>
    <cellStyle name="Normal 4 2 2 6 3 3 6" xfId="23742"/>
    <cellStyle name="Normal 4 2 2 6 3 3 7" xfId="35295"/>
    <cellStyle name="Normal 4 2 2 6 3 3 8" xfId="42411"/>
    <cellStyle name="Normal 4 2 2 6 3 3 9" xfId="49526"/>
    <cellStyle name="Normal 4 2 2 6 3 4" xfId="2875"/>
    <cellStyle name="Normal 4 2 2 6 3 4 2" xfId="9990"/>
    <cellStyle name="Normal 4 2 2 6 3 4 2 2" xfId="23750"/>
    <cellStyle name="Normal 4 2 2 6 3 4 3" xfId="23749"/>
    <cellStyle name="Normal 4 2 2 6 3 4 4" xfId="36075"/>
    <cellStyle name="Normal 4 2 2 6 3 4 5" xfId="43190"/>
    <cellStyle name="Normal 4 2 2 6 3 4 6" xfId="50305"/>
    <cellStyle name="Normal 4 2 2 6 3 4 7" xfId="57420"/>
    <cellStyle name="Normal 4 2 2 6 3 5" xfId="5246"/>
    <cellStyle name="Normal 4 2 2 6 3 5 2" xfId="12361"/>
    <cellStyle name="Normal 4 2 2 6 3 5 2 2" xfId="23752"/>
    <cellStyle name="Normal 4 2 2 6 3 5 3" xfId="23751"/>
    <cellStyle name="Normal 4 2 2 6 3 5 4" xfId="38446"/>
    <cellStyle name="Normal 4 2 2 6 3 5 5" xfId="45561"/>
    <cellStyle name="Normal 4 2 2 6 3 5 6" xfId="52676"/>
    <cellStyle name="Normal 4 2 2 6 3 5 7" xfId="59791"/>
    <cellStyle name="Normal 4 2 2 6 3 6" xfId="7623"/>
    <cellStyle name="Normal 4 2 2 6 3 6 2" xfId="23753"/>
    <cellStyle name="Normal 4 2 2 6 3 7" xfId="14738"/>
    <cellStyle name="Normal 4 2 2 6 3 7 2" xfId="23754"/>
    <cellStyle name="Normal 4 2 2 6 3 8" xfId="23734"/>
    <cellStyle name="Normal 4 2 2 6 3 9" xfId="33707"/>
    <cellStyle name="Normal 4 2 2 6 4" xfId="683"/>
    <cellStyle name="Normal 4 2 2 6 4 10" xfId="41001"/>
    <cellStyle name="Normal 4 2 2 6 4 11" xfId="48116"/>
    <cellStyle name="Normal 4 2 2 6 4 12" xfId="55231"/>
    <cellStyle name="Normal 4 2 2 6 4 2" xfId="1484"/>
    <cellStyle name="Normal 4 2 2 6 4 2 10" xfId="56030"/>
    <cellStyle name="Normal 4 2 2 6 4 2 2" xfId="3852"/>
    <cellStyle name="Normal 4 2 2 6 4 2 2 2" xfId="10967"/>
    <cellStyle name="Normal 4 2 2 6 4 2 2 2 2" xfId="23758"/>
    <cellStyle name="Normal 4 2 2 6 4 2 2 3" xfId="23757"/>
    <cellStyle name="Normal 4 2 2 6 4 2 2 4" xfId="37052"/>
    <cellStyle name="Normal 4 2 2 6 4 2 2 5" xfId="44167"/>
    <cellStyle name="Normal 4 2 2 6 4 2 2 6" xfId="51282"/>
    <cellStyle name="Normal 4 2 2 6 4 2 2 7" xfId="58397"/>
    <cellStyle name="Normal 4 2 2 6 4 2 3" xfId="6223"/>
    <cellStyle name="Normal 4 2 2 6 4 2 3 2" xfId="13338"/>
    <cellStyle name="Normal 4 2 2 6 4 2 3 2 2" xfId="23760"/>
    <cellStyle name="Normal 4 2 2 6 4 2 3 3" xfId="23759"/>
    <cellStyle name="Normal 4 2 2 6 4 2 3 4" xfId="39423"/>
    <cellStyle name="Normal 4 2 2 6 4 2 3 5" xfId="46538"/>
    <cellStyle name="Normal 4 2 2 6 4 2 3 6" xfId="53653"/>
    <cellStyle name="Normal 4 2 2 6 4 2 3 7" xfId="60768"/>
    <cellStyle name="Normal 4 2 2 6 4 2 4" xfId="8600"/>
    <cellStyle name="Normal 4 2 2 6 4 2 4 2" xfId="23761"/>
    <cellStyle name="Normal 4 2 2 6 4 2 5" xfId="15715"/>
    <cellStyle name="Normal 4 2 2 6 4 2 5 2" xfId="23762"/>
    <cellStyle name="Normal 4 2 2 6 4 2 6" xfId="23756"/>
    <cellStyle name="Normal 4 2 2 6 4 2 7" xfId="34684"/>
    <cellStyle name="Normal 4 2 2 6 4 2 8" xfId="41800"/>
    <cellStyle name="Normal 4 2 2 6 4 2 9" xfId="48915"/>
    <cellStyle name="Normal 4 2 2 6 4 3" xfId="2274"/>
    <cellStyle name="Normal 4 2 2 6 4 3 10" xfId="56819"/>
    <cellStyle name="Normal 4 2 2 6 4 3 2" xfId="4641"/>
    <cellStyle name="Normal 4 2 2 6 4 3 2 2" xfId="11756"/>
    <cellStyle name="Normal 4 2 2 6 4 3 2 2 2" xfId="23765"/>
    <cellStyle name="Normal 4 2 2 6 4 3 2 3" xfId="23764"/>
    <cellStyle name="Normal 4 2 2 6 4 3 2 4" xfId="37841"/>
    <cellStyle name="Normal 4 2 2 6 4 3 2 5" xfId="44956"/>
    <cellStyle name="Normal 4 2 2 6 4 3 2 6" xfId="52071"/>
    <cellStyle name="Normal 4 2 2 6 4 3 2 7" xfId="59186"/>
    <cellStyle name="Normal 4 2 2 6 4 3 3" xfId="7012"/>
    <cellStyle name="Normal 4 2 2 6 4 3 3 2" xfId="14127"/>
    <cellStyle name="Normal 4 2 2 6 4 3 3 2 2" xfId="23767"/>
    <cellStyle name="Normal 4 2 2 6 4 3 3 3" xfId="23766"/>
    <cellStyle name="Normal 4 2 2 6 4 3 3 4" xfId="40212"/>
    <cellStyle name="Normal 4 2 2 6 4 3 3 5" xfId="47327"/>
    <cellStyle name="Normal 4 2 2 6 4 3 3 6" xfId="54442"/>
    <cellStyle name="Normal 4 2 2 6 4 3 3 7" xfId="61557"/>
    <cellStyle name="Normal 4 2 2 6 4 3 4" xfId="9389"/>
    <cellStyle name="Normal 4 2 2 6 4 3 4 2" xfId="23768"/>
    <cellStyle name="Normal 4 2 2 6 4 3 5" xfId="16504"/>
    <cellStyle name="Normal 4 2 2 6 4 3 5 2" xfId="23769"/>
    <cellStyle name="Normal 4 2 2 6 4 3 6" xfId="23763"/>
    <cellStyle name="Normal 4 2 2 6 4 3 7" xfId="35473"/>
    <cellStyle name="Normal 4 2 2 6 4 3 8" xfId="42589"/>
    <cellStyle name="Normal 4 2 2 6 4 3 9" xfId="49704"/>
    <cellStyle name="Normal 4 2 2 6 4 4" xfId="3053"/>
    <cellStyle name="Normal 4 2 2 6 4 4 2" xfId="10168"/>
    <cellStyle name="Normal 4 2 2 6 4 4 2 2" xfId="23771"/>
    <cellStyle name="Normal 4 2 2 6 4 4 3" xfId="23770"/>
    <cellStyle name="Normal 4 2 2 6 4 4 4" xfId="36253"/>
    <cellStyle name="Normal 4 2 2 6 4 4 5" xfId="43368"/>
    <cellStyle name="Normal 4 2 2 6 4 4 6" xfId="50483"/>
    <cellStyle name="Normal 4 2 2 6 4 4 7" xfId="57598"/>
    <cellStyle name="Normal 4 2 2 6 4 5" xfId="5424"/>
    <cellStyle name="Normal 4 2 2 6 4 5 2" xfId="12539"/>
    <cellStyle name="Normal 4 2 2 6 4 5 2 2" xfId="23773"/>
    <cellStyle name="Normal 4 2 2 6 4 5 3" xfId="23772"/>
    <cellStyle name="Normal 4 2 2 6 4 5 4" xfId="38624"/>
    <cellStyle name="Normal 4 2 2 6 4 5 5" xfId="45739"/>
    <cellStyle name="Normal 4 2 2 6 4 5 6" xfId="52854"/>
    <cellStyle name="Normal 4 2 2 6 4 5 7" xfId="59969"/>
    <cellStyle name="Normal 4 2 2 6 4 6" xfId="7801"/>
    <cellStyle name="Normal 4 2 2 6 4 6 2" xfId="23774"/>
    <cellStyle name="Normal 4 2 2 6 4 7" xfId="14916"/>
    <cellStyle name="Normal 4 2 2 6 4 7 2" xfId="23775"/>
    <cellStyle name="Normal 4 2 2 6 4 8" xfId="23755"/>
    <cellStyle name="Normal 4 2 2 6 4 9" xfId="33885"/>
    <cellStyle name="Normal 4 2 2 6 5" xfId="916"/>
    <cellStyle name="Normal 4 2 2 6 5 10" xfId="55462"/>
    <cellStyle name="Normal 4 2 2 6 5 2" xfId="3284"/>
    <cellStyle name="Normal 4 2 2 6 5 2 2" xfId="10399"/>
    <cellStyle name="Normal 4 2 2 6 5 2 2 2" xfId="23778"/>
    <cellStyle name="Normal 4 2 2 6 5 2 3" xfId="23777"/>
    <cellStyle name="Normal 4 2 2 6 5 2 4" xfId="36484"/>
    <cellStyle name="Normal 4 2 2 6 5 2 5" xfId="43599"/>
    <cellStyle name="Normal 4 2 2 6 5 2 6" xfId="50714"/>
    <cellStyle name="Normal 4 2 2 6 5 2 7" xfId="57829"/>
    <cellStyle name="Normal 4 2 2 6 5 3" xfId="5655"/>
    <cellStyle name="Normal 4 2 2 6 5 3 2" xfId="12770"/>
    <cellStyle name="Normal 4 2 2 6 5 3 2 2" xfId="23780"/>
    <cellStyle name="Normal 4 2 2 6 5 3 3" xfId="23779"/>
    <cellStyle name="Normal 4 2 2 6 5 3 4" xfId="38855"/>
    <cellStyle name="Normal 4 2 2 6 5 3 5" xfId="45970"/>
    <cellStyle name="Normal 4 2 2 6 5 3 6" xfId="53085"/>
    <cellStyle name="Normal 4 2 2 6 5 3 7" xfId="60200"/>
    <cellStyle name="Normal 4 2 2 6 5 4" xfId="8032"/>
    <cellStyle name="Normal 4 2 2 6 5 4 2" xfId="23781"/>
    <cellStyle name="Normal 4 2 2 6 5 5" xfId="15147"/>
    <cellStyle name="Normal 4 2 2 6 5 5 2" xfId="23782"/>
    <cellStyle name="Normal 4 2 2 6 5 6" xfId="23776"/>
    <cellStyle name="Normal 4 2 2 6 5 7" xfId="34116"/>
    <cellStyle name="Normal 4 2 2 6 5 8" xfId="41232"/>
    <cellStyle name="Normal 4 2 2 6 5 9" xfId="48347"/>
    <cellStyle name="Normal 4 2 2 6 6" xfId="1706"/>
    <cellStyle name="Normal 4 2 2 6 6 10" xfId="56251"/>
    <cellStyle name="Normal 4 2 2 6 6 2" xfId="4073"/>
    <cellStyle name="Normal 4 2 2 6 6 2 2" xfId="11188"/>
    <cellStyle name="Normal 4 2 2 6 6 2 2 2" xfId="23785"/>
    <cellStyle name="Normal 4 2 2 6 6 2 3" xfId="23784"/>
    <cellStyle name="Normal 4 2 2 6 6 2 4" xfId="37273"/>
    <cellStyle name="Normal 4 2 2 6 6 2 5" xfId="44388"/>
    <cellStyle name="Normal 4 2 2 6 6 2 6" xfId="51503"/>
    <cellStyle name="Normal 4 2 2 6 6 2 7" xfId="58618"/>
    <cellStyle name="Normal 4 2 2 6 6 3" xfId="6444"/>
    <cellStyle name="Normal 4 2 2 6 6 3 2" xfId="13559"/>
    <cellStyle name="Normal 4 2 2 6 6 3 2 2" xfId="23787"/>
    <cellStyle name="Normal 4 2 2 6 6 3 3" xfId="23786"/>
    <cellStyle name="Normal 4 2 2 6 6 3 4" xfId="39644"/>
    <cellStyle name="Normal 4 2 2 6 6 3 5" xfId="46759"/>
    <cellStyle name="Normal 4 2 2 6 6 3 6" xfId="53874"/>
    <cellStyle name="Normal 4 2 2 6 6 3 7" xfId="60989"/>
    <cellStyle name="Normal 4 2 2 6 6 4" xfId="8821"/>
    <cellStyle name="Normal 4 2 2 6 6 4 2" xfId="23788"/>
    <cellStyle name="Normal 4 2 2 6 6 5" xfId="15936"/>
    <cellStyle name="Normal 4 2 2 6 6 5 2" xfId="23789"/>
    <cellStyle name="Normal 4 2 2 6 6 6" xfId="23783"/>
    <cellStyle name="Normal 4 2 2 6 6 7" xfId="34905"/>
    <cellStyle name="Normal 4 2 2 6 6 8" xfId="42021"/>
    <cellStyle name="Normal 4 2 2 6 6 9" xfId="49136"/>
    <cellStyle name="Normal 4 2 2 6 7" xfId="2485"/>
    <cellStyle name="Normal 4 2 2 6 7 2" xfId="9600"/>
    <cellStyle name="Normal 4 2 2 6 7 2 2" xfId="23791"/>
    <cellStyle name="Normal 4 2 2 6 7 3" xfId="23790"/>
    <cellStyle name="Normal 4 2 2 6 7 4" xfId="35685"/>
    <cellStyle name="Normal 4 2 2 6 7 5" xfId="42800"/>
    <cellStyle name="Normal 4 2 2 6 7 6" xfId="49915"/>
    <cellStyle name="Normal 4 2 2 6 7 7" xfId="57030"/>
    <cellStyle name="Normal 4 2 2 6 8" xfId="4856"/>
    <cellStyle name="Normal 4 2 2 6 8 2" xfId="11971"/>
    <cellStyle name="Normal 4 2 2 6 8 2 2" xfId="23793"/>
    <cellStyle name="Normal 4 2 2 6 8 3" xfId="23792"/>
    <cellStyle name="Normal 4 2 2 6 8 4" xfId="38056"/>
    <cellStyle name="Normal 4 2 2 6 8 5" xfId="45171"/>
    <cellStyle name="Normal 4 2 2 6 8 6" xfId="52286"/>
    <cellStyle name="Normal 4 2 2 6 8 7" xfId="59401"/>
    <cellStyle name="Normal 4 2 2 6 9" xfId="7233"/>
    <cellStyle name="Normal 4 2 2 6 9 2" xfId="23794"/>
    <cellStyle name="Normal 4 2 2 7" xfId="218"/>
    <cellStyle name="Normal 4 2 2 7 10" xfId="40536"/>
    <cellStyle name="Normal 4 2 2 7 11" xfId="47651"/>
    <cellStyle name="Normal 4 2 2 7 12" xfId="54766"/>
    <cellStyle name="Normal 4 2 2 7 2" xfId="1019"/>
    <cellStyle name="Normal 4 2 2 7 2 10" xfId="55565"/>
    <cellStyle name="Normal 4 2 2 7 2 2" xfId="3387"/>
    <cellStyle name="Normal 4 2 2 7 2 2 2" xfId="10502"/>
    <cellStyle name="Normal 4 2 2 7 2 2 2 2" xfId="23798"/>
    <cellStyle name="Normal 4 2 2 7 2 2 3" xfId="23797"/>
    <cellStyle name="Normal 4 2 2 7 2 2 4" xfId="36587"/>
    <cellStyle name="Normal 4 2 2 7 2 2 5" xfId="43702"/>
    <cellStyle name="Normal 4 2 2 7 2 2 6" xfId="50817"/>
    <cellStyle name="Normal 4 2 2 7 2 2 7" xfId="57932"/>
    <cellStyle name="Normal 4 2 2 7 2 3" xfId="5758"/>
    <cellStyle name="Normal 4 2 2 7 2 3 2" xfId="12873"/>
    <cellStyle name="Normal 4 2 2 7 2 3 2 2" xfId="23800"/>
    <cellStyle name="Normal 4 2 2 7 2 3 3" xfId="23799"/>
    <cellStyle name="Normal 4 2 2 7 2 3 4" xfId="38958"/>
    <cellStyle name="Normal 4 2 2 7 2 3 5" xfId="46073"/>
    <cellStyle name="Normal 4 2 2 7 2 3 6" xfId="53188"/>
    <cellStyle name="Normal 4 2 2 7 2 3 7" xfId="60303"/>
    <cellStyle name="Normal 4 2 2 7 2 4" xfId="8135"/>
    <cellStyle name="Normal 4 2 2 7 2 4 2" xfId="23801"/>
    <cellStyle name="Normal 4 2 2 7 2 5" xfId="15250"/>
    <cellStyle name="Normal 4 2 2 7 2 5 2" xfId="23802"/>
    <cellStyle name="Normal 4 2 2 7 2 6" xfId="23796"/>
    <cellStyle name="Normal 4 2 2 7 2 7" xfId="34219"/>
    <cellStyle name="Normal 4 2 2 7 2 8" xfId="41335"/>
    <cellStyle name="Normal 4 2 2 7 2 9" xfId="48450"/>
    <cellStyle name="Normal 4 2 2 7 3" xfId="1809"/>
    <cellStyle name="Normal 4 2 2 7 3 10" xfId="56354"/>
    <cellStyle name="Normal 4 2 2 7 3 2" xfId="4176"/>
    <cellStyle name="Normal 4 2 2 7 3 2 2" xfId="11291"/>
    <cellStyle name="Normal 4 2 2 7 3 2 2 2" xfId="23805"/>
    <cellStyle name="Normal 4 2 2 7 3 2 3" xfId="23804"/>
    <cellStyle name="Normal 4 2 2 7 3 2 4" xfId="37376"/>
    <cellStyle name="Normal 4 2 2 7 3 2 5" xfId="44491"/>
    <cellStyle name="Normal 4 2 2 7 3 2 6" xfId="51606"/>
    <cellStyle name="Normal 4 2 2 7 3 2 7" xfId="58721"/>
    <cellStyle name="Normal 4 2 2 7 3 3" xfId="6547"/>
    <cellStyle name="Normal 4 2 2 7 3 3 2" xfId="13662"/>
    <cellStyle name="Normal 4 2 2 7 3 3 2 2" xfId="23807"/>
    <cellStyle name="Normal 4 2 2 7 3 3 3" xfId="23806"/>
    <cellStyle name="Normal 4 2 2 7 3 3 4" xfId="39747"/>
    <cellStyle name="Normal 4 2 2 7 3 3 5" xfId="46862"/>
    <cellStyle name="Normal 4 2 2 7 3 3 6" xfId="53977"/>
    <cellStyle name="Normal 4 2 2 7 3 3 7" xfId="61092"/>
    <cellStyle name="Normal 4 2 2 7 3 4" xfId="8924"/>
    <cellStyle name="Normal 4 2 2 7 3 4 2" xfId="23808"/>
    <cellStyle name="Normal 4 2 2 7 3 5" xfId="16039"/>
    <cellStyle name="Normal 4 2 2 7 3 5 2" xfId="23809"/>
    <cellStyle name="Normal 4 2 2 7 3 6" xfId="23803"/>
    <cellStyle name="Normal 4 2 2 7 3 7" xfId="35008"/>
    <cellStyle name="Normal 4 2 2 7 3 8" xfId="42124"/>
    <cellStyle name="Normal 4 2 2 7 3 9" xfId="49239"/>
    <cellStyle name="Normal 4 2 2 7 4" xfId="2588"/>
    <cellStyle name="Normal 4 2 2 7 4 2" xfId="9703"/>
    <cellStyle name="Normal 4 2 2 7 4 2 2" xfId="23811"/>
    <cellStyle name="Normal 4 2 2 7 4 3" xfId="23810"/>
    <cellStyle name="Normal 4 2 2 7 4 4" xfId="35788"/>
    <cellStyle name="Normal 4 2 2 7 4 5" xfId="42903"/>
    <cellStyle name="Normal 4 2 2 7 4 6" xfId="50018"/>
    <cellStyle name="Normal 4 2 2 7 4 7" xfId="57133"/>
    <cellStyle name="Normal 4 2 2 7 5" xfId="4959"/>
    <cellStyle name="Normal 4 2 2 7 5 2" xfId="12074"/>
    <cellStyle name="Normal 4 2 2 7 5 2 2" xfId="23813"/>
    <cellStyle name="Normal 4 2 2 7 5 3" xfId="23812"/>
    <cellStyle name="Normal 4 2 2 7 5 4" xfId="38159"/>
    <cellStyle name="Normal 4 2 2 7 5 5" xfId="45274"/>
    <cellStyle name="Normal 4 2 2 7 5 6" xfId="52389"/>
    <cellStyle name="Normal 4 2 2 7 5 7" xfId="59504"/>
    <cellStyle name="Normal 4 2 2 7 6" xfId="7336"/>
    <cellStyle name="Normal 4 2 2 7 6 2" xfId="23814"/>
    <cellStyle name="Normal 4 2 2 7 7" xfId="14451"/>
    <cellStyle name="Normal 4 2 2 7 7 2" xfId="23815"/>
    <cellStyle name="Normal 4 2 2 7 8" xfId="23795"/>
    <cellStyle name="Normal 4 2 2 7 9" xfId="33420"/>
    <cellStyle name="Normal 4 2 2 8" xfId="413"/>
    <cellStyle name="Normal 4 2 2 8 10" xfId="40731"/>
    <cellStyle name="Normal 4 2 2 8 11" xfId="47846"/>
    <cellStyle name="Normal 4 2 2 8 12" xfId="54961"/>
    <cellStyle name="Normal 4 2 2 8 2" xfId="1214"/>
    <cellStyle name="Normal 4 2 2 8 2 10" xfId="55760"/>
    <cellStyle name="Normal 4 2 2 8 2 2" xfId="3582"/>
    <cellStyle name="Normal 4 2 2 8 2 2 2" xfId="10697"/>
    <cellStyle name="Normal 4 2 2 8 2 2 2 2" xfId="23819"/>
    <cellStyle name="Normal 4 2 2 8 2 2 3" xfId="23818"/>
    <cellStyle name="Normal 4 2 2 8 2 2 4" xfId="36782"/>
    <cellStyle name="Normal 4 2 2 8 2 2 5" xfId="43897"/>
    <cellStyle name="Normal 4 2 2 8 2 2 6" xfId="51012"/>
    <cellStyle name="Normal 4 2 2 8 2 2 7" xfId="58127"/>
    <cellStyle name="Normal 4 2 2 8 2 3" xfId="5953"/>
    <cellStyle name="Normal 4 2 2 8 2 3 2" xfId="13068"/>
    <cellStyle name="Normal 4 2 2 8 2 3 2 2" xfId="23821"/>
    <cellStyle name="Normal 4 2 2 8 2 3 3" xfId="23820"/>
    <cellStyle name="Normal 4 2 2 8 2 3 4" xfId="39153"/>
    <cellStyle name="Normal 4 2 2 8 2 3 5" xfId="46268"/>
    <cellStyle name="Normal 4 2 2 8 2 3 6" xfId="53383"/>
    <cellStyle name="Normal 4 2 2 8 2 3 7" xfId="60498"/>
    <cellStyle name="Normal 4 2 2 8 2 4" xfId="8330"/>
    <cellStyle name="Normal 4 2 2 8 2 4 2" xfId="23822"/>
    <cellStyle name="Normal 4 2 2 8 2 5" xfId="15445"/>
    <cellStyle name="Normal 4 2 2 8 2 5 2" xfId="23823"/>
    <cellStyle name="Normal 4 2 2 8 2 6" xfId="23817"/>
    <cellStyle name="Normal 4 2 2 8 2 7" xfId="34414"/>
    <cellStyle name="Normal 4 2 2 8 2 8" xfId="41530"/>
    <cellStyle name="Normal 4 2 2 8 2 9" xfId="48645"/>
    <cellStyle name="Normal 4 2 2 8 3" xfId="2004"/>
    <cellStyle name="Normal 4 2 2 8 3 10" xfId="56549"/>
    <cellStyle name="Normal 4 2 2 8 3 2" xfId="4371"/>
    <cellStyle name="Normal 4 2 2 8 3 2 2" xfId="11486"/>
    <cellStyle name="Normal 4 2 2 8 3 2 2 2" xfId="23826"/>
    <cellStyle name="Normal 4 2 2 8 3 2 3" xfId="23825"/>
    <cellStyle name="Normal 4 2 2 8 3 2 4" xfId="37571"/>
    <cellStyle name="Normal 4 2 2 8 3 2 5" xfId="44686"/>
    <cellStyle name="Normal 4 2 2 8 3 2 6" xfId="51801"/>
    <cellStyle name="Normal 4 2 2 8 3 2 7" xfId="58916"/>
    <cellStyle name="Normal 4 2 2 8 3 3" xfId="6742"/>
    <cellStyle name="Normal 4 2 2 8 3 3 2" xfId="13857"/>
    <cellStyle name="Normal 4 2 2 8 3 3 2 2" xfId="23828"/>
    <cellStyle name="Normal 4 2 2 8 3 3 3" xfId="23827"/>
    <cellStyle name="Normal 4 2 2 8 3 3 4" xfId="39942"/>
    <cellStyle name="Normal 4 2 2 8 3 3 5" xfId="47057"/>
    <cellStyle name="Normal 4 2 2 8 3 3 6" xfId="54172"/>
    <cellStyle name="Normal 4 2 2 8 3 3 7" xfId="61287"/>
    <cellStyle name="Normal 4 2 2 8 3 4" xfId="9119"/>
    <cellStyle name="Normal 4 2 2 8 3 4 2" xfId="23829"/>
    <cellStyle name="Normal 4 2 2 8 3 5" xfId="16234"/>
    <cellStyle name="Normal 4 2 2 8 3 5 2" xfId="23830"/>
    <cellStyle name="Normal 4 2 2 8 3 6" xfId="23824"/>
    <cellStyle name="Normal 4 2 2 8 3 7" xfId="35203"/>
    <cellStyle name="Normal 4 2 2 8 3 8" xfId="42319"/>
    <cellStyle name="Normal 4 2 2 8 3 9" xfId="49434"/>
    <cellStyle name="Normal 4 2 2 8 4" xfId="2783"/>
    <cellStyle name="Normal 4 2 2 8 4 2" xfId="9898"/>
    <cellStyle name="Normal 4 2 2 8 4 2 2" xfId="23832"/>
    <cellStyle name="Normal 4 2 2 8 4 3" xfId="23831"/>
    <cellStyle name="Normal 4 2 2 8 4 4" xfId="35983"/>
    <cellStyle name="Normal 4 2 2 8 4 5" xfId="43098"/>
    <cellStyle name="Normal 4 2 2 8 4 6" xfId="50213"/>
    <cellStyle name="Normal 4 2 2 8 4 7" xfId="57328"/>
    <cellStyle name="Normal 4 2 2 8 5" xfId="5154"/>
    <cellStyle name="Normal 4 2 2 8 5 2" xfId="12269"/>
    <cellStyle name="Normal 4 2 2 8 5 2 2" xfId="23834"/>
    <cellStyle name="Normal 4 2 2 8 5 3" xfId="23833"/>
    <cellStyle name="Normal 4 2 2 8 5 4" xfId="38354"/>
    <cellStyle name="Normal 4 2 2 8 5 5" xfId="45469"/>
    <cellStyle name="Normal 4 2 2 8 5 6" xfId="52584"/>
    <cellStyle name="Normal 4 2 2 8 5 7" xfId="59699"/>
    <cellStyle name="Normal 4 2 2 8 6" xfId="7531"/>
    <cellStyle name="Normal 4 2 2 8 6 2" xfId="23835"/>
    <cellStyle name="Normal 4 2 2 8 7" xfId="14646"/>
    <cellStyle name="Normal 4 2 2 8 7 2" xfId="23836"/>
    <cellStyle name="Normal 4 2 2 8 8" xfId="23816"/>
    <cellStyle name="Normal 4 2 2 8 9" xfId="33615"/>
    <cellStyle name="Normal 4 2 2 9" xfId="668"/>
    <cellStyle name="Normal 4 2 2 9 10" xfId="40986"/>
    <cellStyle name="Normal 4 2 2 9 11" xfId="48101"/>
    <cellStyle name="Normal 4 2 2 9 12" xfId="55216"/>
    <cellStyle name="Normal 4 2 2 9 2" xfId="1469"/>
    <cellStyle name="Normal 4 2 2 9 2 10" xfId="56015"/>
    <cellStyle name="Normal 4 2 2 9 2 2" xfId="3837"/>
    <cellStyle name="Normal 4 2 2 9 2 2 2" xfId="10952"/>
    <cellStyle name="Normal 4 2 2 9 2 2 2 2" xfId="23840"/>
    <cellStyle name="Normal 4 2 2 9 2 2 3" xfId="23839"/>
    <cellStyle name="Normal 4 2 2 9 2 2 4" xfId="37037"/>
    <cellStyle name="Normal 4 2 2 9 2 2 5" xfId="44152"/>
    <cellStyle name="Normal 4 2 2 9 2 2 6" xfId="51267"/>
    <cellStyle name="Normal 4 2 2 9 2 2 7" xfId="58382"/>
    <cellStyle name="Normal 4 2 2 9 2 3" xfId="6208"/>
    <cellStyle name="Normal 4 2 2 9 2 3 2" xfId="13323"/>
    <cellStyle name="Normal 4 2 2 9 2 3 2 2" xfId="23842"/>
    <cellStyle name="Normal 4 2 2 9 2 3 3" xfId="23841"/>
    <cellStyle name="Normal 4 2 2 9 2 3 4" xfId="39408"/>
    <cellStyle name="Normal 4 2 2 9 2 3 5" xfId="46523"/>
    <cellStyle name="Normal 4 2 2 9 2 3 6" xfId="53638"/>
    <cellStyle name="Normal 4 2 2 9 2 3 7" xfId="60753"/>
    <cellStyle name="Normal 4 2 2 9 2 4" xfId="8585"/>
    <cellStyle name="Normal 4 2 2 9 2 4 2" xfId="23843"/>
    <cellStyle name="Normal 4 2 2 9 2 5" xfId="15700"/>
    <cellStyle name="Normal 4 2 2 9 2 5 2" xfId="23844"/>
    <cellStyle name="Normal 4 2 2 9 2 6" xfId="23838"/>
    <cellStyle name="Normal 4 2 2 9 2 7" xfId="34669"/>
    <cellStyle name="Normal 4 2 2 9 2 8" xfId="41785"/>
    <cellStyle name="Normal 4 2 2 9 2 9" xfId="48900"/>
    <cellStyle name="Normal 4 2 2 9 3" xfId="2259"/>
    <cellStyle name="Normal 4 2 2 9 3 10" xfId="56804"/>
    <cellStyle name="Normal 4 2 2 9 3 2" xfId="4626"/>
    <cellStyle name="Normal 4 2 2 9 3 2 2" xfId="11741"/>
    <cellStyle name="Normal 4 2 2 9 3 2 2 2" xfId="23847"/>
    <cellStyle name="Normal 4 2 2 9 3 2 3" xfId="23846"/>
    <cellStyle name="Normal 4 2 2 9 3 2 4" xfId="37826"/>
    <cellStyle name="Normal 4 2 2 9 3 2 5" xfId="44941"/>
    <cellStyle name="Normal 4 2 2 9 3 2 6" xfId="52056"/>
    <cellStyle name="Normal 4 2 2 9 3 2 7" xfId="59171"/>
    <cellStyle name="Normal 4 2 2 9 3 3" xfId="6997"/>
    <cellStyle name="Normal 4 2 2 9 3 3 2" xfId="14112"/>
    <cellStyle name="Normal 4 2 2 9 3 3 2 2" xfId="23849"/>
    <cellStyle name="Normal 4 2 2 9 3 3 3" xfId="23848"/>
    <cellStyle name="Normal 4 2 2 9 3 3 4" xfId="40197"/>
    <cellStyle name="Normal 4 2 2 9 3 3 5" xfId="47312"/>
    <cellStyle name="Normal 4 2 2 9 3 3 6" xfId="54427"/>
    <cellStyle name="Normal 4 2 2 9 3 3 7" xfId="61542"/>
    <cellStyle name="Normal 4 2 2 9 3 4" xfId="9374"/>
    <cellStyle name="Normal 4 2 2 9 3 4 2" xfId="23850"/>
    <cellStyle name="Normal 4 2 2 9 3 5" xfId="16489"/>
    <cellStyle name="Normal 4 2 2 9 3 5 2" xfId="23851"/>
    <cellStyle name="Normal 4 2 2 9 3 6" xfId="23845"/>
    <cellStyle name="Normal 4 2 2 9 3 7" xfId="35458"/>
    <cellStyle name="Normal 4 2 2 9 3 8" xfId="42574"/>
    <cellStyle name="Normal 4 2 2 9 3 9" xfId="49689"/>
    <cellStyle name="Normal 4 2 2 9 4" xfId="3038"/>
    <cellStyle name="Normal 4 2 2 9 4 2" xfId="10153"/>
    <cellStyle name="Normal 4 2 2 9 4 2 2" xfId="23853"/>
    <cellStyle name="Normal 4 2 2 9 4 3" xfId="23852"/>
    <cellStyle name="Normal 4 2 2 9 4 4" xfId="36238"/>
    <cellStyle name="Normal 4 2 2 9 4 5" xfId="43353"/>
    <cellStyle name="Normal 4 2 2 9 4 6" xfId="50468"/>
    <cellStyle name="Normal 4 2 2 9 4 7" xfId="57583"/>
    <cellStyle name="Normal 4 2 2 9 5" xfId="5409"/>
    <cellStyle name="Normal 4 2 2 9 5 2" xfId="12524"/>
    <cellStyle name="Normal 4 2 2 9 5 2 2" xfId="23855"/>
    <cellStyle name="Normal 4 2 2 9 5 3" xfId="23854"/>
    <cellStyle name="Normal 4 2 2 9 5 4" xfId="38609"/>
    <cellStyle name="Normal 4 2 2 9 5 5" xfId="45724"/>
    <cellStyle name="Normal 4 2 2 9 5 6" xfId="52839"/>
    <cellStyle name="Normal 4 2 2 9 5 7" xfId="59954"/>
    <cellStyle name="Normal 4 2 2 9 6" xfId="7786"/>
    <cellStyle name="Normal 4 2 2 9 6 2" xfId="23856"/>
    <cellStyle name="Normal 4 2 2 9 7" xfId="14901"/>
    <cellStyle name="Normal 4 2 2 9 7 2" xfId="23857"/>
    <cellStyle name="Normal 4 2 2 9 8" xfId="23837"/>
    <cellStyle name="Normal 4 2 2 9 9" xfId="33870"/>
    <cellStyle name="Normal 4 2 20" xfId="33221"/>
    <cellStyle name="Normal 4 2 21" xfId="40337"/>
    <cellStyle name="Normal 4 2 22" xfId="47452"/>
    <cellStyle name="Normal 4 2 23" xfId="54567"/>
    <cellStyle name="Normal 4 2 3" xfId="20"/>
    <cellStyle name="Normal 4 2 3 10" xfId="1623"/>
    <cellStyle name="Normal 4 2 3 10 10" xfId="56168"/>
    <cellStyle name="Normal 4 2 3 10 2" xfId="3990"/>
    <cellStyle name="Normal 4 2 3 10 2 2" xfId="11105"/>
    <cellStyle name="Normal 4 2 3 10 2 2 2" xfId="23861"/>
    <cellStyle name="Normal 4 2 3 10 2 3" xfId="23860"/>
    <cellStyle name="Normal 4 2 3 10 2 4" xfId="37190"/>
    <cellStyle name="Normal 4 2 3 10 2 5" xfId="44305"/>
    <cellStyle name="Normal 4 2 3 10 2 6" xfId="51420"/>
    <cellStyle name="Normal 4 2 3 10 2 7" xfId="58535"/>
    <cellStyle name="Normal 4 2 3 10 3" xfId="6361"/>
    <cellStyle name="Normal 4 2 3 10 3 2" xfId="13476"/>
    <cellStyle name="Normal 4 2 3 10 3 2 2" xfId="23863"/>
    <cellStyle name="Normal 4 2 3 10 3 3" xfId="23862"/>
    <cellStyle name="Normal 4 2 3 10 3 4" xfId="39561"/>
    <cellStyle name="Normal 4 2 3 10 3 5" xfId="46676"/>
    <cellStyle name="Normal 4 2 3 10 3 6" xfId="53791"/>
    <cellStyle name="Normal 4 2 3 10 3 7" xfId="60906"/>
    <cellStyle name="Normal 4 2 3 10 4" xfId="8738"/>
    <cellStyle name="Normal 4 2 3 10 4 2" xfId="23864"/>
    <cellStyle name="Normal 4 2 3 10 5" xfId="15853"/>
    <cellStyle name="Normal 4 2 3 10 5 2" xfId="23865"/>
    <cellStyle name="Normal 4 2 3 10 6" xfId="23859"/>
    <cellStyle name="Normal 4 2 3 10 7" xfId="34822"/>
    <cellStyle name="Normal 4 2 3 10 8" xfId="41938"/>
    <cellStyle name="Normal 4 2 3 10 9" xfId="49053"/>
    <cellStyle name="Normal 4 2 3 11" xfId="2402"/>
    <cellStyle name="Normal 4 2 3 11 2" xfId="9517"/>
    <cellStyle name="Normal 4 2 3 11 2 2" xfId="23867"/>
    <cellStyle name="Normal 4 2 3 11 3" xfId="23866"/>
    <cellStyle name="Normal 4 2 3 11 4" xfId="35602"/>
    <cellStyle name="Normal 4 2 3 11 5" xfId="42717"/>
    <cellStyle name="Normal 4 2 3 11 6" xfId="49832"/>
    <cellStyle name="Normal 4 2 3 11 7" xfId="56947"/>
    <cellStyle name="Normal 4 2 3 12" xfId="4773"/>
    <cellStyle name="Normal 4 2 3 12 2" xfId="11888"/>
    <cellStyle name="Normal 4 2 3 12 2 2" xfId="23869"/>
    <cellStyle name="Normal 4 2 3 12 3" xfId="23868"/>
    <cellStyle name="Normal 4 2 3 12 4" xfId="37973"/>
    <cellStyle name="Normal 4 2 3 12 5" xfId="45088"/>
    <cellStyle name="Normal 4 2 3 12 6" xfId="52203"/>
    <cellStyle name="Normal 4 2 3 12 7" xfId="59318"/>
    <cellStyle name="Normal 4 2 3 13" xfId="7150"/>
    <cellStyle name="Normal 4 2 3 13 2" xfId="23870"/>
    <cellStyle name="Normal 4 2 3 14" xfId="14265"/>
    <cellStyle name="Normal 4 2 3 14 2" xfId="23871"/>
    <cellStyle name="Normal 4 2 3 15" xfId="23858"/>
    <cellStyle name="Normal 4 2 3 16" xfId="33234"/>
    <cellStyle name="Normal 4 2 3 17" xfId="40350"/>
    <cellStyle name="Normal 4 2 3 18" xfId="47465"/>
    <cellStyle name="Normal 4 2 3 19" xfId="54580"/>
    <cellStyle name="Normal 4 2 3 2" xfId="44"/>
    <cellStyle name="Normal 4 2 3 2 10" xfId="4796"/>
    <cellStyle name="Normal 4 2 3 2 10 2" xfId="11911"/>
    <cellStyle name="Normal 4 2 3 2 10 2 2" xfId="23874"/>
    <cellStyle name="Normal 4 2 3 2 10 3" xfId="23873"/>
    <cellStyle name="Normal 4 2 3 2 10 4" xfId="37996"/>
    <cellStyle name="Normal 4 2 3 2 10 5" xfId="45111"/>
    <cellStyle name="Normal 4 2 3 2 10 6" xfId="52226"/>
    <cellStyle name="Normal 4 2 3 2 10 7" xfId="59341"/>
    <cellStyle name="Normal 4 2 3 2 11" xfId="7173"/>
    <cellStyle name="Normal 4 2 3 2 11 2" xfId="23875"/>
    <cellStyle name="Normal 4 2 3 2 12" xfId="14288"/>
    <cellStyle name="Normal 4 2 3 2 12 2" xfId="23876"/>
    <cellStyle name="Normal 4 2 3 2 13" xfId="23872"/>
    <cellStyle name="Normal 4 2 3 2 14" xfId="33257"/>
    <cellStyle name="Normal 4 2 3 2 15" xfId="40373"/>
    <cellStyle name="Normal 4 2 3 2 16" xfId="47488"/>
    <cellStyle name="Normal 4 2 3 2 17" xfId="54603"/>
    <cellStyle name="Normal 4 2 3 2 2" xfId="80"/>
    <cellStyle name="Normal 4 2 3 2 2 10" xfId="14320"/>
    <cellStyle name="Normal 4 2 3 2 2 10 2" xfId="23878"/>
    <cellStyle name="Normal 4 2 3 2 2 11" xfId="23877"/>
    <cellStyle name="Normal 4 2 3 2 2 12" xfId="33289"/>
    <cellStyle name="Normal 4 2 3 2 2 13" xfId="40405"/>
    <cellStyle name="Normal 4 2 3 2 2 14" xfId="47520"/>
    <cellStyle name="Normal 4 2 3 2 2 15" xfId="54635"/>
    <cellStyle name="Normal 4 2 3 2 2 2" xfId="282"/>
    <cellStyle name="Normal 4 2 3 2 2 2 10" xfId="40600"/>
    <cellStyle name="Normal 4 2 3 2 2 2 11" xfId="47715"/>
    <cellStyle name="Normal 4 2 3 2 2 2 12" xfId="54830"/>
    <cellStyle name="Normal 4 2 3 2 2 2 2" xfId="1083"/>
    <cellStyle name="Normal 4 2 3 2 2 2 2 10" xfId="55629"/>
    <cellStyle name="Normal 4 2 3 2 2 2 2 2" xfId="3451"/>
    <cellStyle name="Normal 4 2 3 2 2 2 2 2 2" xfId="10566"/>
    <cellStyle name="Normal 4 2 3 2 2 2 2 2 2 2" xfId="23882"/>
    <cellStyle name="Normal 4 2 3 2 2 2 2 2 3" xfId="23881"/>
    <cellStyle name="Normal 4 2 3 2 2 2 2 2 4" xfId="36651"/>
    <cellStyle name="Normal 4 2 3 2 2 2 2 2 5" xfId="43766"/>
    <cellStyle name="Normal 4 2 3 2 2 2 2 2 6" xfId="50881"/>
    <cellStyle name="Normal 4 2 3 2 2 2 2 2 7" xfId="57996"/>
    <cellStyle name="Normal 4 2 3 2 2 2 2 3" xfId="5822"/>
    <cellStyle name="Normal 4 2 3 2 2 2 2 3 2" xfId="12937"/>
    <cellStyle name="Normal 4 2 3 2 2 2 2 3 2 2" xfId="23884"/>
    <cellStyle name="Normal 4 2 3 2 2 2 2 3 3" xfId="23883"/>
    <cellStyle name="Normal 4 2 3 2 2 2 2 3 4" xfId="39022"/>
    <cellStyle name="Normal 4 2 3 2 2 2 2 3 5" xfId="46137"/>
    <cellStyle name="Normal 4 2 3 2 2 2 2 3 6" xfId="53252"/>
    <cellStyle name="Normal 4 2 3 2 2 2 2 3 7" xfId="60367"/>
    <cellStyle name="Normal 4 2 3 2 2 2 2 4" xfId="8199"/>
    <cellStyle name="Normal 4 2 3 2 2 2 2 4 2" xfId="23885"/>
    <cellStyle name="Normal 4 2 3 2 2 2 2 5" xfId="15314"/>
    <cellStyle name="Normal 4 2 3 2 2 2 2 5 2" xfId="23886"/>
    <cellStyle name="Normal 4 2 3 2 2 2 2 6" xfId="23880"/>
    <cellStyle name="Normal 4 2 3 2 2 2 2 7" xfId="34283"/>
    <cellStyle name="Normal 4 2 3 2 2 2 2 8" xfId="41399"/>
    <cellStyle name="Normal 4 2 3 2 2 2 2 9" xfId="48514"/>
    <cellStyle name="Normal 4 2 3 2 2 2 3" xfId="1873"/>
    <cellStyle name="Normal 4 2 3 2 2 2 3 10" xfId="56418"/>
    <cellStyle name="Normal 4 2 3 2 2 2 3 2" xfId="4240"/>
    <cellStyle name="Normal 4 2 3 2 2 2 3 2 2" xfId="11355"/>
    <cellStyle name="Normal 4 2 3 2 2 2 3 2 2 2" xfId="23889"/>
    <cellStyle name="Normal 4 2 3 2 2 2 3 2 3" xfId="23888"/>
    <cellStyle name="Normal 4 2 3 2 2 2 3 2 4" xfId="37440"/>
    <cellStyle name="Normal 4 2 3 2 2 2 3 2 5" xfId="44555"/>
    <cellStyle name="Normal 4 2 3 2 2 2 3 2 6" xfId="51670"/>
    <cellStyle name="Normal 4 2 3 2 2 2 3 2 7" xfId="58785"/>
    <cellStyle name="Normal 4 2 3 2 2 2 3 3" xfId="6611"/>
    <cellStyle name="Normal 4 2 3 2 2 2 3 3 2" xfId="13726"/>
    <cellStyle name="Normal 4 2 3 2 2 2 3 3 2 2" xfId="23891"/>
    <cellStyle name="Normal 4 2 3 2 2 2 3 3 3" xfId="23890"/>
    <cellStyle name="Normal 4 2 3 2 2 2 3 3 4" xfId="39811"/>
    <cellStyle name="Normal 4 2 3 2 2 2 3 3 5" xfId="46926"/>
    <cellStyle name="Normal 4 2 3 2 2 2 3 3 6" xfId="54041"/>
    <cellStyle name="Normal 4 2 3 2 2 2 3 3 7" xfId="61156"/>
    <cellStyle name="Normal 4 2 3 2 2 2 3 4" xfId="8988"/>
    <cellStyle name="Normal 4 2 3 2 2 2 3 4 2" xfId="23892"/>
    <cellStyle name="Normal 4 2 3 2 2 2 3 5" xfId="16103"/>
    <cellStyle name="Normal 4 2 3 2 2 2 3 5 2" xfId="23893"/>
    <cellStyle name="Normal 4 2 3 2 2 2 3 6" xfId="23887"/>
    <cellStyle name="Normal 4 2 3 2 2 2 3 7" xfId="35072"/>
    <cellStyle name="Normal 4 2 3 2 2 2 3 8" xfId="42188"/>
    <cellStyle name="Normal 4 2 3 2 2 2 3 9" xfId="49303"/>
    <cellStyle name="Normal 4 2 3 2 2 2 4" xfId="2652"/>
    <cellStyle name="Normal 4 2 3 2 2 2 4 2" xfId="9767"/>
    <cellStyle name="Normal 4 2 3 2 2 2 4 2 2" xfId="23895"/>
    <cellStyle name="Normal 4 2 3 2 2 2 4 3" xfId="23894"/>
    <cellStyle name="Normal 4 2 3 2 2 2 4 4" xfId="35852"/>
    <cellStyle name="Normal 4 2 3 2 2 2 4 5" xfId="42967"/>
    <cellStyle name="Normal 4 2 3 2 2 2 4 6" xfId="50082"/>
    <cellStyle name="Normal 4 2 3 2 2 2 4 7" xfId="57197"/>
    <cellStyle name="Normal 4 2 3 2 2 2 5" xfId="5023"/>
    <cellStyle name="Normal 4 2 3 2 2 2 5 2" xfId="12138"/>
    <cellStyle name="Normal 4 2 3 2 2 2 5 2 2" xfId="23897"/>
    <cellStyle name="Normal 4 2 3 2 2 2 5 3" xfId="23896"/>
    <cellStyle name="Normal 4 2 3 2 2 2 5 4" xfId="38223"/>
    <cellStyle name="Normal 4 2 3 2 2 2 5 5" xfId="45338"/>
    <cellStyle name="Normal 4 2 3 2 2 2 5 6" xfId="52453"/>
    <cellStyle name="Normal 4 2 3 2 2 2 5 7" xfId="59568"/>
    <cellStyle name="Normal 4 2 3 2 2 2 6" xfId="7400"/>
    <cellStyle name="Normal 4 2 3 2 2 2 6 2" xfId="23898"/>
    <cellStyle name="Normal 4 2 3 2 2 2 7" xfId="14515"/>
    <cellStyle name="Normal 4 2 3 2 2 2 7 2" xfId="23899"/>
    <cellStyle name="Normal 4 2 3 2 2 2 8" xfId="23879"/>
    <cellStyle name="Normal 4 2 3 2 2 2 9" xfId="33484"/>
    <cellStyle name="Normal 4 2 3 2 2 3" xfId="477"/>
    <cellStyle name="Normal 4 2 3 2 2 3 10" xfId="40795"/>
    <cellStyle name="Normal 4 2 3 2 2 3 11" xfId="47910"/>
    <cellStyle name="Normal 4 2 3 2 2 3 12" xfId="55025"/>
    <cellStyle name="Normal 4 2 3 2 2 3 2" xfId="1278"/>
    <cellStyle name="Normal 4 2 3 2 2 3 2 10" xfId="55824"/>
    <cellStyle name="Normal 4 2 3 2 2 3 2 2" xfId="3646"/>
    <cellStyle name="Normal 4 2 3 2 2 3 2 2 2" xfId="10761"/>
    <cellStyle name="Normal 4 2 3 2 2 3 2 2 2 2" xfId="23903"/>
    <cellStyle name="Normal 4 2 3 2 2 3 2 2 3" xfId="23902"/>
    <cellStyle name="Normal 4 2 3 2 2 3 2 2 4" xfId="36846"/>
    <cellStyle name="Normal 4 2 3 2 2 3 2 2 5" xfId="43961"/>
    <cellStyle name="Normal 4 2 3 2 2 3 2 2 6" xfId="51076"/>
    <cellStyle name="Normal 4 2 3 2 2 3 2 2 7" xfId="58191"/>
    <cellStyle name="Normal 4 2 3 2 2 3 2 3" xfId="6017"/>
    <cellStyle name="Normal 4 2 3 2 2 3 2 3 2" xfId="13132"/>
    <cellStyle name="Normal 4 2 3 2 2 3 2 3 2 2" xfId="23905"/>
    <cellStyle name="Normal 4 2 3 2 2 3 2 3 3" xfId="23904"/>
    <cellStyle name="Normal 4 2 3 2 2 3 2 3 4" xfId="39217"/>
    <cellStyle name="Normal 4 2 3 2 2 3 2 3 5" xfId="46332"/>
    <cellStyle name="Normal 4 2 3 2 2 3 2 3 6" xfId="53447"/>
    <cellStyle name="Normal 4 2 3 2 2 3 2 3 7" xfId="60562"/>
    <cellStyle name="Normal 4 2 3 2 2 3 2 4" xfId="8394"/>
    <cellStyle name="Normal 4 2 3 2 2 3 2 4 2" xfId="23906"/>
    <cellStyle name="Normal 4 2 3 2 2 3 2 5" xfId="15509"/>
    <cellStyle name="Normal 4 2 3 2 2 3 2 5 2" xfId="23907"/>
    <cellStyle name="Normal 4 2 3 2 2 3 2 6" xfId="23901"/>
    <cellStyle name="Normal 4 2 3 2 2 3 2 7" xfId="34478"/>
    <cellStyle name="Normal 4 2 3 2 2 3 2 8" xfId="41594"/>
    <cellStyle name="Normal 4 2 3 2 2 3 2 9" xfId="48709"/>
    <cellStyle name="Normal 4 2 3 2 2 3 3" xfId="2068"/>
    <cellStyle name="Normal 4 2 3 2 2 3 3 10" xfId="56613"/>
    <cellStyle name="Normal 4 2 3 2 2 3 3 2" xfId="4435"/>
    <cellStyle name="Normal 4 2 3 2 2 3 3 2 2" xfId="11550"/>
    <cellStyle name="Normal 4 2 3 2 2 3 3 2 2 2" xfId="23910"/>
    <cellStyle name="Normal 4 2 3 2 2 3 3 2 3" xfId="23909"/>
    <cellStyle name="Normal 4 2 3 2 2 3 3 2 4" xfId="37635"/>
    <cellStyle name="Normal 4 2 3 2 2 3 3 2 5" xfId="44750"/>
    <cellStyle name="Normal 4 2 3 2 2 3 3 2 6" xfId="51865"/>
    <cellStyle name="Normal 4 2 3 2 2 3 3 2 7" xfId="58980"/>
    <cellStyle name="Normal 4 2 3 2 2 3 3 3" xfId="6806"/>
    <cellStyle name="Normal 4 2 3 2 2 3 3 3 2" xfId="13921"/>
    <cellStyle name="Normal 4 2 3 2 2 3 3 3 2 2" xfId="23912"/>
    <cellStyle name="Normal 4 2 3 2 2 3 3 3 3" xfId="23911"/>
    <cellStyle name="Normal 4 2 3 2 2 3 3 3 4" xfId="40006"/>
    <cellStyle name="Normal 4 2 3 2 2 3 3 3 5" xfId="47121"/>
    <cellStyle name="Normal 4 2 3 2 2 3 3 3 6" xfId="54236"/>
    <cellStyle name="Normal 4 2 3 2 2 3 3 3 7" xfId="61351"/>
    <cellStyle name="Normal 4 2 3 2 2 3 3 4" xfId="9183"/>
    <cellStyle name="Normal 4 2 3 2 2 3 3 4 2" xfId="23913"/>
    <cellStyle name="Normal 4 2 3 2 2 3 3 5" xfId="16298"/>
    <cellStyle name="Normal 4 2 3 2 2 3 3 5 2" xfId="23914"/>
    <cellStyle name="Normal 4 2 3 2 2 3 3 6" xfId="23908"/>
    <cellStyle name="Normal 4 2 3 2 2 3 3 7" xfId="35267"/>
    <cellStyle name="Normal 4 2 3 2 2 3 3 8" xfId="42383"/>
    <cellStyle name="Normal 4 2 3 2 2 3 3 9" xfId="49498"/>
    <cellStyle name="Normal 4 2 3 2 2 3 4" xfId="2847"/>
    <cellStyle name="Normal 4 2 3 2 2 3 4 2" xfId="9962"/>
    <cellStyle name="Normal 4 2 3 2 2 3 4 2 2" xfId="23916"/>
    <cellStyle name="Normal 4 2 3 2 2 3 4 3" xfId="23915"/>
    <cellStyle name="Normal 4 2 3 2 2 3 4 4" xfId="36047"/>
    <cellStyle name="Normal 4 2 3 2 2 3 4 5" xfId="43162"/>
    <cellStyle name="Normal 4 2 3 2 2 3 4 6" xfId="50277"/>
    <cellStyle name="Normal 4 2 3 2 2 3 4 7" xfId="57392"/>
    <cellStyle name="Normal 4 2 3 2 2 3 5" xfId="5218"/>
    <cellStyle name="Normal 4 2 3 2 2 3 5 2" xfId="12333"/>
    <cellStyle name="Normal 4 2 3 2 2 3 5 2 2" xfId="23918"/>
    <cellStyle name="Normal 4 2 3 2 2 3 5 3" xfId="23917"/>
    <cellStyle name="Normal 4 2 3 2 2 3 5 4" xfId="38418"/>
    <cellStyle name="Normal 4 2 3 2 2 3 5 5" xfId="45533"/>
    <cellStyle name="Normal 4 2 3 2 2 3 5 6" xfId="52648"/>
    <cellStyle name="Normal 4 2 3 2 2 3 5 7" xfId="59763"/>
    <cellStyle name="Normal 4 2 3 2 2 3 6" xfId="7595"/>
    <cellStyle name="Normal 4 2 3 2 2 3 6 2" xfId="23919"/>
    <cellStyle name="Normal 4 2 3 2 2 3 7" xfId="14710"/>
    <cellStyle name="Normal 4 2 3 2 2 3 7 2" xfId="23920"/>
    <cellStyle name="Normal 4 2 3 2 2 3 8" xfId="23900"/>
    <cellStyle name="Normal 4 2 3 2 2 3 9" xfId="33679"/>
    <cellStyle name="Normal 4 2 3 2 2 4" xfId="686"/>
    <cellStyle name="Normal 4 2 3 2 2 4 10" xfId="41004"/>
    <cellStyle name="Normal 4 2 3 2 2 4 11" xfId="48119"/>
    <cellStyle name="Normal 4 2 3 2 2 4 12" xfId="55234"/>
    <cellStyle name="Normal 4 2 3 2 2 4 2" xfId="1487"/>
    <cellStyle name="Normal 4 2 3 2 2 4 2 10" xfId="56033"/>
    <cellStyle name="Normal 4 2 3 2 2 4 2 2" xfId="3855"/>
    <cellStyle name="Normal 4 2 3 2 2 4 2 2 2" xfId="10970"/>
    <cellStyle name="Normal 4 2 3 2 2 4 2 2 2 2" xfId="23924"/>
    <cellStyle name="Normal 4 2 3 2 2 4 2 2 3" xfId="23923"/>
    <cellStyle name="Normal 4 2 3 2 2 4 2 2 4" xfId="37055"/>
    <cellStyle name="Normal 4 2 3 2 2 4 2 2 5" xfId="44170"/>
    <cellStyle name="Normal 4 2 3 2 2 4 2 2 6" xfId="51285"/>
    <cellStyle name="Normal 4 2 3 2 2 4 2 2 7" xfId="58400"/>
    <cellStyle name="Normal 4 2 3 2 2 4 2 3" xfId="6226"/>
    <cellStyle name="Normal 4 2 3 2 2 4 2 3 2" xfId="13341"/>
    <cellStyle name="Normal 4 2 3 2 2 4 2 3 2 2" xfId="23926"/>
    <cellStyle name="Normal 4 2 3 2 2 4 2 3 3" xfId="23925"/>
    <cellStyle name="Normal 4 2 3 2 2 4 2 3 4" xfId="39426"/>
    <cellStyle name="Normal 4 2 3 2 2 4 2 3 5" xfId="46541"/>
    <cellStyle name="Normal 4 2 3 2 2 4 2 3 6" xfId="53656"/>
    <cellStyle name="Normal 4 2 3 2 2 4 2 3 7" xfId="60771"/>
    <cellStyle name="Normal 4 2 3 2 2 4 2 4" xfId="8603"/>
    <cellStyle name="Normal 4 2 3 2 2 4 2 4 2" xfId="23927"/>
    <cellStyle name="Normal 4 2 3 2 2 4 2 5" xfId="15718"/>
    <cellStyle name="Normal 4 2 3 2 2 4 2 5 2" xfId="23928"/>
    <cellStyle name="Normal 4 2 3 2 2 4 2 6" xfId="23922"/>
    <cellStyle name="Normal 4 2 3 2 2 4 2 7" xfId="34687"/>
    <cellStyle name="Normal 4 2 3 2 2 4 2 8" xfId="41803"/>
    <cellStyle name="Normal 4 2 3 2 2 4 2 9" xfId="48918"/>
    <cellStyle name="Normal 4 2 3 2 2 4 3" xfId="2277"/>
    <cellStyle name="Normal 4 2 3 2 2 4 3 10" xfId="56822"/>
    <cellStyle name="Normal 4 2 3 2 2 4 3 2" xfId="4644"/>
    <cellStyle name="Normal 4 2 3 2 2 4 3 2 2" xfId="11759"/>
    <cellStyle name="Normal 4 2 3 2 2 4 3 2 2 2" xfId="23931"/>
    <cellStyle name="Normal 4 2 3 2 2 4 3 2 3" xfId="23930"/>
    <cellStyle name="Normal 4 2 3 2 2 4 3 2 4" xfId="37844"/>
    <cellStyle name="Normal 4 2 3 2 2 4 3 2 5" xfId="44959"/>
    <cellStyle name="Normal 4 2 3 2 2 4 3 2 6" xfId="52074"/>
    <cellStyle name="Normal 4 2 3 2 2 4 3 2 7" xfId="59189"/>
    <cellStyle name="Normal 4 2 3 2 2 4 3 3" xfId="7015"/>
    <cellStyle name="Normal 4 2 3 2 2 4 3 3 2" xfId="14130"/>
    <cellStyle name="Normal 4 2 3 2 2 4 3 3 2 2" xfId="23933"/>
    <cellStyle name="Normal 4 2 3 2 2 4 3 3 3" xfId="23932"/>
    <cellStyle name="Normal 4 2 3 2 2 4 3 3 4" xfId="40215"/>
    <cellStyle name="Normal 4 2 3 2 2 4 3 3 5" xfId="47330"/>
    <cellStyle name="Normal 4 2 3 2 2 4 3 3 6" xfId="54445"/>
    <cellStyle name="Normal 4 2 3 2 2 4 3 3 7" xfId="61560"/>
    <cellStyle name="Normal 4 2 3 2 2 4 3 4" xfId="9392"/>
    <cellStyle name="Normal 4 2 3 2 2 4 3 4 2" xfId="23934"/>
    <cellStyle name="Normal 4 2 3 2 2 4 3 5" xfId="16507"/>
    <cellStyle name="Normal 4 2 3 2 2 4 3 5 2" xfId="23935"/>
    <cellStyle name="Normal 4 2 3 2 2 4 3 6" xfId="23929"/>
    <cellStyle name="Normal 4 2 3 2 2 4 3 7" xfId="35476"/>
    <cellStyle name="Normal 4 2 3 2 2 4 3 8" xfId="42592"/>
    <cellStyle name="Normal 4 2 3 2 2 4 3 9" xfId="49707"/>
    <cellStyle name="Normal 4 2 3 2 2 4 4" xfId="3056"/>
    <cellStyle name="Normal 4 2 3 2 2 4 4 2" xfId="10171"/>
    <cellStyle name="Normal 4 2 3 2 2 4 4 2 2" xfId="23937"/>
    <cellStyle name="Normal 4 2 3 2 2 4 4 3" xfId="23936"/>
    <cellStyle name="Normal 4 2 3 2 2 4 4 4" xfId="36256"/>
    <cellStyle name="Normal 4 2 3 2 2 4 4 5" xfId="43371"/>
    <cellStyle name="Normal 4 2 3 2 2 4 4 6" xfId="50486"/>
    <cellStyle name="Normal 4 2 3 2 2 4 4 7" xfId="57601"/>
    <cellStyle name="Normal 4 2 3 2 2 4 5" xfId="5427"/>
    <cellStyle name="Normal 4 2 3 2 2 4 5 2" xfId="12542"/>
    <cellStyle name="Normal 4 2 3 2 2 4 5 2 2" xfId="23939"/>
    <cellStyle name="Normal 4 2 3 2 2 4 5 3" xfId="23938"/>
    <cellStyle name="Normal 4 2 3 2 2 4 5 4" xfId="38627"/>
    <cellStyle name="Normal 4 2 3 2 2 4 5 5" xfId="45742"/>
    <cellStyle name="Normal 4 2 3 2 2 4 5 6" xfId="52857"/>
    <cellStyle name="Normal 4 2 3 2 2 4 5 7" xfId="59972"/>
    <cellStyle name="Normal 4 2 3 2 2 4 6" xfId="7804"/>
    <cellStyle name="Normal 4 2 3 2 2 4 6 2" xfId="23940"/>
    <cellStyle name="Normal 4 2 3 2 2 4 7" xfId="14919"/>
    <cellStyle name="Normal 4 2 3 2 2 4 7 2" xfId="23941"/>
    <cellStyle name="Normal 4 2 3 2 2 4 8" xfId="23921"/>
    <cellStyle name="Normal 4 2 3 2 2 4 9" xfId="33888"/>
    <cellStyle name="Normal 4 2 3 2 2 5" xfId="888"/>
    <cellStyle name="Normal 4 2 3 2 2 5 10" xfId="55434"/>
    <cellStyle name="Normal 4 2 3 2 2 5 2" xfId="3256"/>
    <cellStyle name="Normal 4 2 3 2 2 5 2 2" xfId="10371"/>
    <cellStyle name="Normal 4 2 3 2 2 5 2 2 2" xfId="23944"/>
    <cellStyle name="Normal 4 2 3 2 2 5 2 3" xfId="23943"/>
    <cellStyle name="Normal 4 2 3 2 2 5 2 4" xfId="36456"/>
    <cellStyle name="Normal 4 2 3 2 2 5 2 5" xfId="43571"/>
    <cellStyle name="Normal 4 2 3 2 2 5 2 6" xfId="50686"/>
    <cellStyle name="Normal 4 2 3 2 2 5 2 7" xfId="57801"/>
    <cellStyle name="Normal 4 2 3 2 2 5 3" xfId="5627"/>
    <cellStyle name="Normal 4 2 3 2 2 5 3 2" xfId="12742"/>
    <cellStyle name="Normal 4 2 3 2 2 5 3 2 2" xfId="23946"/>
    <cellStyle name="Normal 4 2 3 2 2 5 3 3" xfId="23945"/>
    <cellStyle name="Normal 4 2 3 2 2 5 3 4" xfId="38827"/>
    <cellStyle name="Normal 4 2 3 2 2 5 3 5" xfId="45942"/>
    <cellStyle name="Normal 4 2 3 2 2 5 3 6" xfId="53057"/>
    <cellStyle name="Normal 4 2 3 2 2 5 3 7" xfId="60172"/>
    <cellStyle name="Normal 4 2 3 2 2 5 4" xfId="8004"/>
    <cellStyle name="Normal 4 2 3 2 2 5 4 2" xfId="23947"/>
    <cellStyle name="Normal 4 2 3 2 2 5 5" xfId="15119"/>
    <cellStyle name="Normal 4 2 3 2 2 5 5 2" xfId="23948"/>
    <cellStyle name="Normal 4 2 3 2 2 5 6" xfId="23942"/>
    <cellStyle name="Normal 4 2 3 2 2 5 7" xfId="34088"/>
    <cellStyle name="Normal 4 2 3 2 2 5 8" xfId="41204"/>
    <cellStyle name="Normal 4 2 3 2 2 5 9" xfId="48319"/>
    <cellStyle name="Normal 4 2 3 2 2 6" xfId="1678"/>
    <cellStyle name="Normal 4 2 3 2 2 6 10" xfId="56223"/>
    <cellStyle name="Normal 4 2 3 2 2 6 2" xfId="4045"/>
    <cellStyle name="Normal 4 2 3 2 2 6 2 2" xfId="11160"/>
    <cellStyle name="Normal 4 2 3 2 2 6 2 2 2" xfId="23951"/>
    <cellStyle name="Normal 4 2 3 2 2 6 2 3" xfId="23950"/>
    <cellStyle name="Normal 4 2 3 2 2 6 2 4" xfId="37245"/>
    <cellStyle name="Normal 4 2 3 2 2 6 2 5" xfId="44360"/>
    <cellStyle name="Normal 4 2 3 2 2 6 2 6" xfId="51475"/>
    <cellStyle name="Normal 4 2 3 2 2 6 2 7" xfId="58590"/>
    <cellStyle name="Normal 4 2 3 2 2 6 3" xfId="6416"/>
    <cellStyle name="Normal 4 2 3 2 2 6 3 2" xfId="13531"/>
    <cellStyle name="Normal 4 2 3 2 2 6 3 2 2" xfId="23953"/>
    <cellStyle name="Normal 4 2 3 2 2 6 3 3" xfId="23952"/>
    <cellStyle name="Normal 4 2 3 2 2 6 3 4" xfId="39616"/>
    <cellStyle name="Normal 4 2 3 2 2 6 3 5" xfId="46731"/>
    <cellStyle name="Normal 4 2 3 2 2 6 3 6" xfId="53846"/>
    <cellStyle name="Normal 4 2 3 2 2 6 3 7" xfId="60961"/>
    <cellStyle name="Normal 4 2 3 2 2 6 4" xfId="8793"/>
    <cellStyle name="Normal 4 2 3 2 2 6 4 2" xfId="23954"/>
    <cellStyle name="Normal 4 2 3 2 2 6 5" xfId="15908"/>
    <cellStyle name="Normal 4 2 3 2 2 6 5 2" xfId="23955"/>
    <cellStyle name="Normal 4 2 3 2 2 6 6" xfId="23949"/>
    <cellStyle name="Normal 4 2 3 2 2 6 7" xfId="34877"/>
    <cellStyle name="Normal 4 2 3 2 2 6 8" xfId="41993"/>
    <cellStyle name="Normal 4 2 3 2 2 6 9" xfId="49108"/>
    <cellStyle name="Normal 4 2 3 2 2 7" xfId="2457"/>
    <cellStyle name="Normal 4 2 3 2 2 7 2" xfId="9572"/>
    <cellStyle name="Normal 4 2 3 2 2 7 2 2" xfId="23957"/>
    <cellStyle name="Normal 4 2 3 2 2 7 3" xfId="23956"/>
    <cellStyle name="Normal 4 2 3 2 2 7 4" xfId="35657"/>
    <cellStyle name="Normal 4 2 3 2 2 7 5" xfId="42772"/>
    <cellStyle name="Normal 4 2 3 2 2 7 6" xfId="49887"/>
    <cellStyle name="Normal 4 2 3 2 2 7 7" xfId="57002"/>
    <cellStyle name="Normal 4 2 3 2 2 8" xfId="4828"/>
    <cellStyle name="Normal 4 2 3 2 2 8 2" xfId="11943"/>
    <cellStyle name="Normal 4 2 3 2 2 8 2 2" xfId="23959"/>
    <cellStyle name="Normal 4 2 3 2 2 8 3" xfId="23958"/>
    <cellStyle name="Normal 4 2 3 2 2 8 4" xfId="38028"/>
    <cellStyle name="Normal 4 2 3 2 2 8 5" xfId="45143"/>
    <cellStyle name="Normal 4 2 3 2 2 8 6" xfId="52258"/>
    <cellStyle name="Normal 4 2 3 2 2 8 7" xfId="59373"/>
    <cellStyle name="Normal 4 2 3 2 2 9" xfId="7205"/>
    <cellStyle name="Normal 4 2 3 2 2 9 2" xfId="23960"/>
    <cellStyle name="Normal 4 2 3 2 3" xfId="139"/>
    <cellStyle name="Normal 4 2 3 2 3 10" xfId="14379"/>
    <cellStyle name="Normal 4 2 3 2 3 10 2" xfId="23962"/>
    <cellStyle name="Normal 4 2 3 2 3 11" xfId="23961"/>
    <cellStyle name="Normal 4 2 3 2 3 12" xfId="33348"/>
    <cellStyle name="Normal 4 2 3 2 3 13" xfId="40464"/>
    <cellStyle name="Normal 4 2 3 2 3 14" xfId="47579"/>
    <cellStyle name="Normal 4 2 3 2 3 15" xfId="54694"/>
    <cellStyle name="Normal 4 2 3 2 3 2" xfId="341"/>
    <cellStyle name="Normal 4 2 3 2 3 2 10" xfId="40659"/>
    <cellStyle name="Normal 4 2 3 2 3 2 11" xfId="47774"/>
    <cellStyle name="Normal 4 2 3 2 3 2 12" xfId="54889"/>
    <cellStyle name="Normal 4 2 3 2 3 2 2" xfId="1142"/>
    <cellStyle name="Normal 4 2 3 2 3 2 2 10" xfId="55688"/>
    <cellStyle name="Normal 4 2 3 2 3 2 2 2" xfId="3510"/>
    <cellStyle name="Normal 4 2 3 2 3 2 2 2 2" xfId="10625"/>
    <cellStyle name="Normal 4 2 3 2 3 2 2 2 2 2" xfId="23966"/>
    <cellStyle name="Normal 4 2 3 2 3 2 2 2 3" xfId="23965"/>
    <cellStyle name="Normal 4 2 3 2 3 2 2 2 4" xfId="36710"/>
    <cellStyle name="Normal 4 2 3 2 3 2 2 2 5" xfId="43825"/>
    <cellStyle name="Normal 4 2 3 2 3 2 2 2 6" xfId="50940"/>
    <cellStyle name="Normal 4 2 3 2 3 2 2 2 7" xfId="58055"/>
    <cellStyle name="Normal 4 2 3 2 3 2 2 3" xfId="5881"/>
    <cellStyle name="Normal 4 2 3 2 3 2 2 3 2" xfId="12996"/>
    <cellStyle name="Normal 4 2 3 2 3 2 2 3 2 2" xfId="23968"/>
    <cellStyle name="Normal 4 2 3 2 3 2 2 3 3" xfId="23967"/>
    <cellStyle name="Normal 4 2 3 2 3 2 2 3 4" xfId="39081"/>
    <cellStyle name="Normal 4 2 3 2 3 2 2 3 5" xfId="46196"/>
    <cellStyle name="Normal 4 2 3 2 3 2 2 3 6" xfId="53311"/>
    <cellStyle name="Normal 4 2 3 2 3 2 2 3 7" xfId="60426"/>
    <cellStyle name="Normal 4 2 3 2 3 2 2 4" xfId="8258"/>
    <cellStyle name="Normal 4 2 3 2 3 2 2 4 2" xfId="23969"/>
    <cellStyle name="Normal 4 2 3 2 3 2 2 5" xfId="15373"/>
    <cellStyle name="Normal 4 2 3 2 3 2 2 5 2" xfId="23970"/>
    <cellStyle name="Normal 4 2 3 2 3 2 2 6" xfId="23964"/>
    <cellStyle name="Normal 4 2 3 2 3 2 2 7" xfId="34342"/>
    <cellStyle name="Normal 4 2 3 2 3 2 2 8" xfId="41458"/>
    <cellStyle name="Normal 4 2 3 2 3 2 2 9" xfId="48573"/>
    <cellStyle name="Normal 4 2 3 2 3 2 3" xfId="1932"/>
    <cellStyle name="Normal 4 2 3 2 3 2 3 10" xfId="56477"/>
    <cellStyle name="Normal 4 2 3 2 3 2 3 2" xfId="4299"/>
    <cellStyle name="Normal 4 2 3 2 3 2 3 2 2" xfId="11414"/>
    <cellStyle name="Normal 4 2 3 2 3 2 3 2 2 2" xfId="23973"/>
    <cellStyle name="Normal 4 2 3 2 3 2 3 2 3" xfId="23972"/>
    <cellStyle name="Normal 4 2 3 2 3 2 3 2 4" xfId="37499"/>
    <cellStyle name="Normal 4 2 3 2 3 2 3 2 5" xfId="44614"/>
    <cellStyle name="Normal 4 2 3 2 3 2 3 2 6" xfId="51729"/>
    <cellStyle name="Normal 4 2 3 2 3 2 3 2 7" xfId="58844"/>
    <cellStyle name="Normal 4 2 3 2 3 2 3 3" xfId="6670"/>
    <cellStyle name="Normal 4 2 3 2 3 2 3 3 2" xfId="13785"/>
    <cellStyle name="Normal 4 2 3 2 3 2 3 3 2 2" xfId="23975"/>
    <cellStyle name="Normal 4 2 3 2 3 2 3 3 3" xfId="23974"/>
    <cellStyle name="Normal 4 2 3 2 3 2 3 3 4" xfId="39870"/>
    <cellStyle name="Normal 4 2 3 2 3 2 3 3 5" xfId="46985"/>
    <cellStyle name="Normal 4 2 3 2 3 2 3 3 6" xfId="54100"/>
    <cellStyle name="Normal 4 2 3 2 3 2 3 3 7" xfId="61215"/>
    <cellStyle name="Normal 4 2 3 2 3 2 3 4" xfId="9047"/>
    <cellStyle name="Normal 4 2 3 2 3 2 3 4 2" xfId="23976"/>
    <cellStyle name="Normal 4 2 3 2 3 2 3 5" xfId="16162"/>
    <cellStyle name="Normal 4 2 3 2 3 2 3 5 2" xfId="23977"/>
    <cellStyle name="Normal 4 2 3 2 3 2 3 6" xfId="23971"/>
    <cellStyle name="Normal 4 2 3 2 3 2 3 7" xfId="35131"/>
    <cellStyle name="Normal 4 2 3 2 3 2 3 8" xfId="42247"/>
    <cellStyle name="Normal 4 2 3 2 3 2 3 9" xfId="49362"/>
    <cellStyle name="Normal 4 2 3 2 3 2 4" xfId="2711"/>
    <cellStyle name="Normal 4 2 3 2 3 2 4 2" xfId="9826"/>
    <cellStyle name="Normal 4 2 3 2 3 2 4 2 2" xfId="23979"/>
    <cellStyle name="Normal 4 2 3 2 3 2 4 3" xfId="23978"/>
    <cellStyle name="Normal 4 2 3 2 3 2 4 4" xfId="35911"/>
    <cellStyle name="Normal 4 2 3 2 3 2 4 5" xfId="43026"/>
    <cellStyle name="Normal 4 2 3 2 3 2 4 6" xfId="50141"/>
    <cellStyle name="Normal 4 2 3 2 3 2 4 7" xfId="57256"/>
    <cellStyle name="Normal 4 2 3 2 3 2 5" xfId="5082"/>
    <cellStyle name="Normal 4 2 3 2 3 2 5 2" xfId="12197"/>
    <cellStyle name="Normal 4 2 3 2 3 2 5 2 2" xfId="23981"/>
    <cellStyle name="Normal 4 2 3 2 3 2 5 3" xfId="23980"/>
    <cellStyle name="Normal 4 2 3 2 3 2 5 4" xfId="38282"/>
    <cellStyle name="Normal 4 2 3 2 3 2 5 5" xfId="45397"/>
    <cellStyle name="Normal 4 2 3 2 3 2 5 6" xfId="52512"/>
    <cellStyle name="Normal 4 2 3 2 3 2 5 7" xfId="59627"/>
    <cellStyle name="Normal 4 2 3 2 3 2 6" xfId="7459"/>
    <cellStyle name="Normal 4 2 3 2 3 2 6 2" xfId="23982"/>
    <cellStyle name="Normal 4 2 3 2 3 2 7" xfId="14574"/>
    <cellStyle name="Normal 4 2 3 2 3 2 7 2" xfId="23983"/>
    <cellStyle name="Normal 4 2 3 2 3 2 8" xfId="23963"/>
    <cellStyle name="Normal 4 2 3 2 3 2 9" xfId="33543"/>
    <cellStyle name="Normal 4 2 3 2 3 3" xfId="536"/>
    <cellStyle name="Normal 4 2 3 2 3 3 10" xfId="40854"/>
    <cellStyle name="Normal 4 2 3 2 3 3 11" xfId="47969"/>
    <cellStyle name="Normal 4 2 3 2 3 3 12" xfId="55084"/>
    <cellStyle name="Normal 4 2 3 2 3 3 2" xfId="1337"/>
    <cellStyle name="Normal 4 2 3 2 3 3 2 10" xfId="55883"/>
    <cellStyle name="Normal 4 2 3 2 3 3 2 2" xfId="3705"/>
    <cellStyle name="Normal 4 2 3 2 3 3 2 2 2" xfId="10820"/>
    <cellStyle name="Normal 4 2 3 2 3 3 2 2 2 2" xfId="23987"/>
    <cellStyle name="Normal 4 2 3 2 3 3 2 2 3" xfId="23986"/>
    <cellStyle name="Normal 4 2 3 2 3 3 2 2 4" xfId="36905"/>
    <cellStyle name="Normal 4 2 3 2 3 3 2 2 5" xfId="44020"/>
    <cellStyle name="Normal 4 2 3 2 3 3 2 2 6" xfId="51135"/>
    <cellStyle name="Normal 4 2 3 2 3 3 2 2 7" xfId="58250"/>
    <cellStyle name="Normal 4 2 3 2 3 3 2 3" xfId="6076"/>
    <cellStyle name="Normal 4 2 3 2 3 3 2 3 2" xfId="13191"/>
    <cellStyle name="Normal 4 2 3 2 3 3 2 3 2 2" xfId="23989"/>
    <cellStyle name="Normal 4 2 3 2 3 3 2 3 3" xfId="23988"/>
    <cellStyle name="Normal 4 2 3 2 3 3 2 3 4" xfId="39276"/>
    <cellStyle name="Normal 4 2 3 2 3 3 2 3 5" xfId="46391"/>
    <cellStyle name="Normal 4 2 3 2 3 3 2 3 6" xfId="53506"/>
    <cellStyle name="Normal 4 2 3 2 3 3 2 3 7" xfId="60621"/>
    <cellStyle name="Normal 4 2 3 2 3 3 2 4" xfId="8453"/>
    <cellStyle name="Normal 4 2 3 2 3 3 2 4 2" xfId="23990"/>
    <cellStyle name="Normal 4 2 3 2 3 3 2 5" xfId="15568"/>
    <cellStyle name="Normal 4 2 3 2 3 3 2 5 2" xfId="23991"/>
    <cellStyle name="Normal 4 2 3 2 3 3 2 6" xfId="23985"/>
    <cellStyle name="Normal 4 2 3 2 3 3 2 7" xfId="34537"/>
    <cellStyle name="Normal 4 2 3 2 3 3 2 8" xfId="41653"/>
    <cellStyle name="Normal 4 2 3 2 3 3 2 9" xfId="48768"/>
    <cellStyle name="Normal 4 2 3 2 3 3 3" xfId="2127"/>
    <cellStyle name="Normal 4 2 3 2 3 3 3 10" xfId="56672"/>
    <cellStyle name="Normal 4 2 3 2 3 3 3 2" xfId="4494"/>
    <cellStyle name="Normal 4 2 3 2 3 3 3 2 2" xfId="11609"/>
    <cellStyle name="Normal 4 2 3 2 3 3 3 2 2 2" xfId="23994"/>
    <cellStyle name="Normal 4 2 3 2 3 3 3 2 3" xfId="23993"/>
    <cellStyle name="Normal 4 2 3 2 3 3 3 2 4" xfId="37694"/>
    <cellStyle name="Normal 4 2 3 2 3 3 3 2 5" xfId="44809"/>
    <cellStyle name="Normal 4 2 3 2 3 3 3 2 6" xfId="51924"/>
    <cellStyle name="Normal 4 2 3 2 3 3 3 2 7" xfId="59039"/>
    <cellStyle name="Normal 4 2 3 2 3 3 3 3" xfId="6865"/>
    <cellStyle name="Normal 4 2 3 2 3 3 3 3 2" xfId="13980"/>
    <cellStyle name="Normal 4 2 3 2 3 3 3 3 2 2" xfId="23996"/>
    <cellStyle name="Normal 4 2 3 2 3 3 3 3 3" xfId="23995"/>
    <cellStyle name="Normal 4 2 3 2 3 3 3 3 4" xfId="40065"/>
    <cellStyle name="Normal 4 2 3 2 3 3 3 3 5" xfId="47180"/>
    <cellStyle name="Normal 4 2 3 2 3 3 3 3 6" xfId="54295"/>
    <cellStyle name="Normal 4 2 3 2 3 3 3 3 7" xfId="61410"/>
    <cellStyle name="Normal 4 2 3 2 3 3 3 4" xfId="9242"/>
    <cellStyle name="Normal 4 2 3 2 3 3 3 4 2" xfId="23997"/>
    <cellStyle name="Normal 4 2 3 2 3 3 3 5" xfId="16357"/>
    <cellStyle name="Normal 4 2 3 2 3 3 3 5 2" xfId="23998"/>
    <cellStyle name="Normal 4 2 3 2 3 3 3 6" xfId="23992"/>
    <cellStyle name="Normal 4 2 3 2 3 3 3 7" xfId="35326"/>
    <cellStyle name="Normal 4 2 3 2 3 3 3 8" xfId="42442"/>
    <cellStyle name="Normal 4 2 3 2 3 3 3 9" xfId="49557"/>
    <cellStyle name="Normal 4 2 3 2 3 3 4" xfId="2906"/>
    <cellStyle name="Normal 4 2 3 2 3 3 4 2" xfId="10021"/>
    <cellStyle name="Normal 4 2 3 2 3 3 4 2 2" xfId="24000"/>
    <cellStyle name="Normal 4 2 3 2 3 3 4 3" xfId="23999"/>
    <cellStyle name="Normal 4 2 3 2 3 3 4 4" xfId="36106"/>
    <cellStyle name="Normal 4 2 3 2 3 3 4 5" xfId="43221"/>
    <cellStyle name="Normal 4 2 3 2 3 3 4 6" xfId="50336"/>
    <cellStyle name="Normal 4 2 3 2 3 3 4 7" xfId="57451"/>
    <cellStyle name="Normal 4 2 3 2 3 3 5" xfId="5277"/>
    <cellStyle name="Normal 4 2 3 2 3 3 5 2" xfId="12392"/>
    <cellStyle name="Normal 4 2 3 2 3 3 5 2 2" xfId="24002"/>
    <cellStyle name="Normal 4 2 3 2 3 3 5 3" xfId="24001"/>
    <cellStyle name="Normal 4 2 3 2 3 3 5 4" xfId="38477"/>
    <cellStyle name="Normal 4 2 3 2 3 3 5 5" xfId="45592"/>
    <cellStyle name="Normal 4 2 3 2 3 3 5 6" xfId="52707"/>
    <cellStyle name="Normal 4 2 3 2 3 3 5 7" xfId="59822"/>
    <cellStyle name="Normal 4 2 3 2 3 3 6" xfId="7654"/>
    <cellStyle name="Normal 4 2 3 2 3 3 6 2" xfId="24003"/>
    <cellStyle name="Normal 4 2 3 2 3 3 7" xfId="14769"/>
    <cellStyle name="Normal 4 2 3 2 3 3 7 2" xfId="24004"/>
    <cellStyle name="Normal 4 2 3 2 3 3 8" xfId="23984"/>
    <cellStyle name="Normal 4 2 3 2 3 3 9" xfId="33738"/>
    <cellStyle name="Normal 4 2 3 2 3 4" xfId="687"/>
    <cellStyle name="Normal 4 2 3 2 3 4 10" xfId="41005"/>
    <cellStyle name="Normal 4 2 3 2 3 4 11" xfId="48120"/>
    <cellStyle name="Normal 4 2 3 2 3 4 12" xfId="55235"/>
    <cellStyle name="Normal 4 2 3 2 3 4 2" xfId="1488"/>
    <cellStyle name="Normal 4 2 3 2 3 4 2 10" xfId="56034"/>
    <cellStyle name="Normal 4 2 3 2 3 4 2 2" xfId="3856"/>
    <cellStyle name="Normal 4 2 3 2 3 4 2 2 2" xfId="10971"/>
    <cellStyle name="Normal 4 2 3 2 3 4 2 2 2 2" xfId="24008"/>
    <cellStyle name="Normal 4 2 3 2 3 4 2 2 3" xfId="24007"/>
    <cellStyle name="Normal 4 2 3 2 3 4 2 2 4" xfId="37056"/>
    <cellStyle name="Normal 4 2 3 2 3 4 2 2 5" xfId="44171"/>
    <cellStyle name="Normal 4 2 3 2 3 4 2 2 6" xfId="51286"/>
    <cellStyle name="Normal 4 2 3 2 3 4 2 2 7" xfId="58401"/>
    <cellStyle name="Normal 4 2 3 2 3 4 2 3" xfId="6227"/>
    <cellStyle name="Normal 4 2 3 2 3 4 2 3 2" xfId="13342"/>
    <cellStyle name="Normal 4 2 3 2 3 4 2 3 2 2" xfId="24010"/>
    <cellStyle name="Normal 4 2 3 2 3 4 2 3 3" xfId="24009"/>
    <cellStyle name="Normal 4 2 3 2 3 4 2 3 4" xfId="39427"/>
    <cellStyle name="Normal 4 2 3 2 3 4 2 3 5" xfId="46542"/>
    <cellStyle name="Normal 4 2 3 2 3 4 2 3 6" xfId="53657"/>
    <cellStyle name="Normal 4 2 3 2 3 4 2 3 7" xfId="60772"/>
    <cellStyle name="Normal 4 2 3 2 3 4 2 4" xfId="8604"/>
    <cellStyle name="Normal 4 2 3 2 3 4 2 4 2" xfId="24011"/>
    <cellStyle name="Normal 4 2 3 2 3 4 2 5" xfId="15719"/>
    <cellStyle name="Normal 4 2 3 2 3 4 2 5 2" xfId="24012"/>
    <cellStyle name="Normal 4 2 3 2 3 4 2 6" xfId="24006"/>
    <cellStyle name="Normal 4 2 3 2 3 4 2 7" xfId="34688"/>
    <cellStyle name="Normal 4 2 3 2 3 4 2 8" xfId="41804"/>
    <cellStyle name="Normal 4 2 3 2 3 4 2 9" xfId="48919"/>
    <cellStyle name="Normal 4 2 3 2 3 4 3" xfId="2278"/>
    <cellStyle name="Normal 4 2 3 2 3 4 3 10" xfId="56823"/>
    <cellStyle name="Normal 4 2 3 2 3 4 3 2" xfId="4645"/>
    <cellStyle name="Normal 4 2 3 2 3 4 3 2 2" xfId="11760"/>
    <cellStyle name="Normal 4 2 3 2 3 4 3 2 2 2" xfId="24015"/>
    <cellStyle name="Normal 4 2 3 2 3 4 3 2 3" xfId="24014"/>
    <cellStyle name="Normal 4 2 3 2 3 4 3 2 4" xfId="37845"/>
    <cellStyle name="Normal 4 2 3 2 3 4 3 2 5" xfId="44960"/>
    <cellStyle name="Normal 4 2 3 2 3 4 3 2 6" xfId="52075"/>
    <cellStyle name="Normal 4 2 3 2 3 4 3 2 7" xfId="59190"/>
    <cellStyle name="Normal 4 2 3 2 3 4 3 3" xfId="7016"/>
    <cellStyle name="Normal 4 2 3 2 3 4 3 3 2" xfId="14131"/>
    <cellStyle name="Normal 4 2 3 2 3 4 3 3 2 2" xfId="24017"/>
    <cellStyle name="Normal 4 2 3 2 3 4 3 3 3" xfId="24016"/>
    <cellStyle name="Normal 4 2 3 2 3 4 3 3 4" xfId="40216"/>
    <cellStyle name="Normal 4 2 3 2 3 4 3 3 5" xfId="47331"/>
    <cellStyle name="Normal 4 2 3 2 3 4 3 3 6" xfId="54446"/>
    <cellStyle name="Normal 4 2 3 2 3 4 3 3 7" xfId="61561"/>
    <cellStyle name="Normal 4 2 3 2 3 4 3 4" xfId="9393"/>
    <cellStyle name="Normal 4 2 3 2 3 4 3 4 2" xfId="24018"/>
    <cellStyle name="Normal 4 2 3 2 3 4 3 5" xfId="16508"/>
    <cellStyle name="Normal 4 2 3 2 3 4 3 5 2" xfId="24019"/>
    <cellStyle name="Normal 4 2 3 2 3 4 3 6" xfId="24013"/>
    <cellStyle name="Normal 4 2 3 2 3 4 3 7" xfId="35477"/>
    <cellStyle name="Normal 4 2 3 2 3 4 3 8" xfId="42593"/>
    <cellStyle name="Normal 4 2 3 2 3 4 3 9" xfId="49708"/>
    <cellStyle name="Normal 4 2 3 2 3 4 4" xfId="3057"/>
    <cellStyle name="Normal 4 2 3 2 3 4 4 2" xfId="10172"/>
    <cellStyle name="Normal 4 2 3 2 3 4 4 2 2" xfId="24021"/>
    <cellStyle name="Normal 4 2 3 2 3 4 4 3" xfId="24020"/>
    <cellStyle name="Normal 4 2 3 2 3 4 4 4" xfId="36257"/>
    <cellStyle name="Normal 4 2 3 2 3 4 4 5" xfId="43372"/>
    <cellStyle name="Normal 4 2 3 2 3 4 4 6" xfId="50487"/>
    <cellStyle name="Normal 4 2 3 2 3 4 4 7" xfId="57602"/>
    <cellStyle name="Normal 4 2 3 2 3 4 5" xfId="5428"/>
    <cellStyle name="Normal 4 2 3 2 3 4 5 2" xfId="12543"/>
    <cellStyle name="Normal 4 2 3 2 3 4 5 2 2" xfId="24023"/>
    <cellStyle name="Normal 4 2 3 2 3 4 5 3" xfId="24022"/>
    <cellStyle name="Normal 4 2 3 2 3 4 5 4" xfId="38628"/>
    <cellStyle name="Normal 4 2 3 2 3 4 5 5" xfId="45743"/>
    <cellStyle name="Normal 4 2 3 2 3 4 5 6" xfId="52858"/>
    <cellStyle name="Normal 4 2 3 2 3 4 5 7" xfId="59973"/>
    <cellStyle name="Normal 4 2 3 2 3 4 6" xfId="7805"/>
    <cellStyle name="Normal 4 2 3 2 3 4 6 2" xfId="24024"/>
    <cellStyle name="Normal 4 2 3 2 3 4 7" xfId="14920"/>
    <cellStyle name="Normal 4 2 3 2 3 4 7 2" xfId="24025"/>
    <cellStyle name="Normal 4 2 3 2 3 4 8" xfId="24005"/>
    <cellStyle name="Normal 4 2 3 2 3 4 9" xfId="33889"/>
    <cellStyle name="Normal 4 2 3 2 3 5" xfId="947"/>
    <cellStyle name="Normal 4 2 3 2 3 5 10" xfId="55493"/>
    <cellStyle name="Normal 4 2 3 2 3 5 2" xfId="3315"/>
    <cellStyle name="Normal 4 2 3 2 3 5 2 2" xfId="10430"/>
    <cellStyle name="Normal 4 2 3 2 3 5 2 2 2" xfId="24028"/>
    <cellStyle name="Normal 4 2 3 2 3 5 2 3" xfId="24027"/>
    <cellStyle name="Normal 4 2 3 2 3 5 2 4" xfId="36515"/>
    <cellStyle name="Normal 4 2 3 2 3 5 2 5" xfId="43630"/>
    <cellStyle name="Normal 4 2 3 2 3 5 2 6" xfId="50745"/>
    <cellStyle name="Normal 4 2 3 2 3 5 2 7" xfId="57860"/>
    <cellStyle name="Normal 4 2 3 2 3 5 3" xfId="5686"/>
    <cellStyle name="Normal 4 2 3 2 3 5 3 2" xfId="12801"/>
    <cellStyle name="Normal 4 2 3 2 3 5 3 2 2" xfId="24030"/>
    <cellStyle name="Normal 4 2 3 2 3 5 3 3" xfId="24029"/>
    <cellStyle name="Normal 4 2 3 2 3 5 3 4" xfId="38886"/>
    <cellStyle name="Normal 4 2 3 2 3 5 3 5" xfId="46001"/>
    <cellStyle name="Normal 4 2 3 2 3 5 3 6" xfId="53116"/>
    <cellStyle name="Normal 4 2 3 2 3 5 3 7" xfId="60231"/>
    <cellStyle name="Normal 4 2 3 2 3 5 4" xfId="8063"/>
    <cellStyle name="Normal 4 2 3 2 3 5 4 2" xfId="24031"/>
    <cellStyle name="Normal 4 2 3 2 3 5 5" xfId="15178"/>
    <cellStyle name="Normal 4 2 3 2 3 5 5 2" xfId="24032"/>
    <cellStyle name="Normal 4 2 3 2 3 5 6" xfId="24026"/>
    <cellStyle name="Normal 4 2 3 2 3 5 7" xfId="34147"/>
    <cellStyle name="Normal 4 2 3 2 3 5 8" xfId="41263"/>
    <cellStyle name="Normal 4 2 3 2 3 5 9" xfId="48378"/>
    <cellStyle name="Normal 4 2 3 2 3 6" xfId="1737"/>
    <cellStyle name="Normal 4 2 3 2 3 6 10" xfId="56282"/>
    <cellStyle name="Normal 4 2 3 2 3 6 2" xfId="4104"/>
    <cellStyle name="Normal 4 2 3 2 3 6 2 2" xfId="11219"/>
    <cellStyle name="Normal 4 2 3 2 3 6 2 2 2" xfId="24035"/>
    <cellStyle name="Normal 4 2 3 2 3 6 2 3" xfId="24034"/>
    <cellStyle name="Normal 4 2 3 2 3 6 2 4" xfId="37304"/>
    <cellStyle name="Normal 4 2 3 2 3 6 2 5" xfId="44419"/>
    <cellStyle name="Normal 4 2 3 2 3 6 2 6" xfId="51534"/>
    <cellStyle name="Normal 4 2 3 2 3 6 2 7" xfId="58649"/>
    <cellStyle name="Normal 4 2 3 2 3 6 3" xfId="6475"/>
    <cellStyle name="Normal 4 2 3 2 3 6 3 2" xfId="13590"/>
    <cellStyle name="Normal 4 2 3 2 3 6 3 2 2" xfId="24037"/>
    <cellStyle name="Normal 4 2 3 2 3 6 3 3" xfId="24036"/>
    <cellStyle name="Normal 4 2 3 2 3 6 3 4" xfId="39675"/>
    <cellStyle name="Normal 4 2 3 2 3 6 3 5" xfId="46790"/>
    <cellStyle name="Normal 4 2 3 2 3 6 3 6" xfId="53905"/>
    <cellStyle name="Normal 4 2 3 2 3 6 3 7" xfId="61020"/>
    <cellStyle name="Normal 4 2 3 2 3 6 4" xfId="8852"/>
    <cellStyle name="Normal 4 2 3 2 3 6 4 2" xfId="24038"/>
    <cellStyle name="Normal 4 2 3 2 3 6 5" xfId="15967"/>
    <cellStyle name="Normal 4 2 3 2 3 6 5 2" xfId="24039"/>
    <cellStyle name="Normal 4 2 3 2 3 6 6" xfId="24033"/>
    <cellStyle name="Normal 4 2 3 2 3 6 7" xfId="34936"/>
    <cellStyle name="Normal 4 2 3 2 3 6 8" xfId="42052"/>
    <cellStyle name="Normal 4 2 3 2 3 6 9" xfId="49167"/>
    <cellStyle name="Normal 4 2 3 2 3 7" xfId="2516"/>
    <cellStyle name="Normal 4 2 3 2 3 7 2" xfId="9631"/>
    <cellStyle name="Normal 4 2 3 2 3 7 2 2" xfId="24041"/>
    <cellStyle name="Normal 4 2 3 2 3 7 3" xfId="24040"/>
    <cellStyle name="Normal 4 2 3 2 3 7 4" xfId="35716"/>
    <cellStyle name="Normal 4 2 3 2 3 7 5" xfId="42831"/>
    <cellStyle name="Normal 4 2 3 2 3 7 6" xfId="49946"/>
    <cellStyle name="Normal 4 2 3 2 3 7 7" xfId="57061"/>
    <cellStyle name="Normal 4 2 3 2 3 8" xfId="4887"/>
    <cellStyle name="Normal 4 2 3 2 3 8 2" xfId="12002"/>
    <cellStyle name="Normal 4 2 3 2 3 8 2 2" xfId="24043"/>
    <cellStyle name="Normal 4 2 3 2 3 8 3" xfId="24042"/>
    <cellStyle name="Normal 4 2 3 2 3 8 4" xfId="38087"/>
    <cellStyle name="Normal 4 2 3 2 3 8 5" xfId="45202"/>
    <cellStyle name="Normal 4 2 3 2 3 8 6" xfId="52317"/>
    <cellStyle name="Normal 4 2 3 2 3 8 7" xfId="59432"/>
    <cellStyle name="Normal 4 2 3 2 3 9" xfId="7264"/>
    <cellStyle name="Normal 4 2 3 2 3 9 2" xfId="24044"/>
    <cellStyle name="Normal 4 2 3 2 4" xfId="250"/>
    <cellStyle name="Normal 4 2 3 2 4 10" xfId="40568"/>
    <cellStyle name="Normal 4 2 3 2 4 11" xfId="47683"/>
    <cellStyle name="Normal 4 2 3 2 4 12" xfId="54798"/>
    <cellStyle name="Normal 4 2 3 2 4 2" xfId="1051"/>
    <cellStyle name="Normal 4 2 3 2 4 2 10" xfId="55597"/>
    <cellStyle name="Normal 4 2 3 2 4 2 2" xfId="3419"/>
    <cellStyle name="Normal 4 2 3 2 4 2 2 2" xfId="10534"/>
    <cellStyle name="Normal 4 2 3 2 4 2 2 2 2" xfId="24048"/>
    <cellStyle name="Normal 4 2 3 2 4 2 2 3" xfId="24047"/>
    <cellStyle name="Normal 4 2 3 2 4 2 2 4" xfId="36619"/>
    <cellStyle name="Normal 4 2 3 2 4 2 2 5" xfId="43734"/>
    <cellStyle name="Normal 4 2 3 2 4 2 2 6" xfId="50849"/>
    <cellStyle name="Normal 4 2 3 2 4 2 2 7" xfId="57964"/>
    <cellStyle name="Normal 4 2 3 2 4 2 3" xfId="5790"/>
    <cellStyle name="Normal 4 2 3 2 4 2 3 2" xfId="12905"/>
    <cellStyle name="Normal 4 2 3 2 4 2 3 2 2" xfId="24050"/>
    <cellStyle name="Normal 4 2 3 2 4 2 3 3" xfId="24049"/>
    <cellStyle name="Normal 4 2 3 2 4 2 3 4" xfId="38990"/>
    <cellStyle name="Normal 4 2 3 2 4 2 3 5" xfId="46105"/>
    <cellStyle name="Normal 4 2 3 2 4 2 3 6" xfId="53220"/>
    <cellStyle name="Normal 4 2 3 2 4 2 3 7" xfId="60335"/>
    <cellStyle name="Normal 4 2 3 2 4 2 4" xfId="8167"/>
    <cellStyle name="Normal 4 2 3 2 4 2 4 2" xfId="24051"/>
    <cellStyle name="Normal 4 2 3 2 4 2 5" xfId="15282"/>
    <cellStyle name="Normal 4 2 3 2 4 2 5 2" xfId="24052"/>
    <cellStyle name="Normal 4 2 3 2 4 2 6" xfId="24046"/>
    <cellStyle name="Normal 4 2 3 2 4 2 7" xfId="34251"/>
    <cellStyle name="Normal 4 2 3 2 4 2 8" xfId="41367"/>
    <cellStyle name="Normal 4 2 3 2 4 2 9" xfId="48482"/>
    <cellStyle name="Normal 4 2 3 2 4 3" xfId="1841"/>
    <cellStyle name="Normal 4 2 3 2 4 3 10" xfId="56386"/>
    <cellStyle name="Normal 4 2 3 2 4 3 2" xfId="4208"/>
    <cellStyle name="Normal 4 2 3 2 4 3 2 2" xfId="11323"/>
    <cellStyle name="Normal 4 2 3 2 4 3 2 2 2" xfId="24055"/>
    <cellStyle name="Normal 4 2 3 2 4 3 2 3" xfId="24054"/>
    <cellStyle name="Normal 4 2 3 2 4 3 2 4" xfId="37408"/>
    <cellStyle name="Normal 4 2 3 2 4 3 2 5" xfId="44523"/>
    <cellStyle name="Normal 4 2 3 2 4 3 2 6" xfId="51638"/>
    <cellStyle name="Normal 4 2 3 2 4 3 2 7" xfId="58753"/>
    <cellStyle name="Normal 4 2 3 2 4 3 3" xfId="6579"/>
    <cellStyle name="Normal 4 2 3 2 4 3 3 2" xfId="13694"/>
    <cellStyle name="Normal 4 2 3 2 4 3 3 2 2" xfId="24057"/>
    <cellStyle name="Normal 4 2 3 2 4 3 3 3" xfId="24056"/>
    <cellStyle name="Normal 4 2 3 2 4 3 3 4" xfId="39779"/>
    <cellStyle name="Normal 4 2 3 2 4 3 3 5" xfId="46894"/>
    <cellStyle name="Normal 4 2 3 2 4 3 3 6" xfId="54009"/>
    <cellStyle name="Normal 4 2 3 2 4 3 3 7" xfId="61124"/>
    <cellStyle name="Normal 4 2 3 2 4 3 4" xfId="8956"/>
    <cellStyle name="Normal 4 2 3 2 4 3 4 2" xfId="24058"/>
    <cellStyle name="Normal 4 2 3 2 4 3 5" xfId="16071"/>
    <cellStyle name="Normal 4 2 3 2 4 3 5 2" xfId="24059"/>
    <cellStyle name="Normal 4 2 3 2 4 3 6" xfId="24053"/>
    <cellStyle name="Normal 4 2 3 2 4 3 7" xfId="35040"/>
    <cellStyle name="Normal 4 2 3 2 4 3 8" xfId="42156"/>
    <cellStyle name="Normal 4 2 3 2 4 3 9" xfId="49271"/>
    <cellStyle name="Normal 4 2 3 2 4 4" xfId="2620"/>
    <cellStyle name="Normal 4 2 3 2 4 4 2" xfId="9735"/>
    <cellStyle name="Normal 4 2 3 2 4 4 2 2" xfId="24061"/>
    <cellStyle name="Normal 4 2 3 2 4 4 3" xfId="24060"/>
    <cellStyle name="Normal 4 2 3 2 4 4 4" xfId="35820"/>
    <cellStyle name="Normal 4 2 3 2 4 4 5" xfId="42935"/>
    <cellStyle name="Normal 4 2 3 2 4 4 6" xfId="50050"/>
    <cellStyle name="Normal 4 2 3 2 4 4 7" xfId="57165"/>
    <cellStyle name="Normal 4 2 3 2 4 5" xfId="4991"/>
    <cellStyle name="Normal 4 2 3 2 4 5 2" xfId="12106"/>
    <cellStyle name="Normal 4 2 3 2 4 5 2 2" xfId="24063"/>
    <cellStyle name="Normal 4 2 3 2 4 5 3" xfId="24062"/>
    <cellStyle name="Normal 4 2 3 2 4 5 4" xfId="38191"/>
    <cellStyle name="Normal 4 2 3 2 4 5 5" xfId="45306"/>
    <cellStyle name="Normal 4 2 3 2 4 5 6" xfId="52421"/>
    <cellStyle name="Normal 4 2 3 2 4 5 7" xfId="59536"/>
    <cellStyle name="Normal 4 2 3 2 4 6" xfId="7368"/>
    <cellStyle name="Normal 4 2 3 2 4 6 2" xfId="24064"/>
    <cellStyle name="Normal 4 2 3 2 4 7" xfId="14483"/>
    <cellStyle name="Normal 4 2 3 2 4 7 2" xfId="24065"/>
    <cellStyle name="Normal 4 2 3 2 4 8" xfId="24045"/>
    <cellStyle name="Normal 4 2 3 2 4 9" xfId="33452"/>
    <cellStyle name="Normal 4 2 3 2 5" xfId="445"/>
    <cellStyle name="Normal 4 2 3 2 5 10" xfId="40763"/>
    <cellStyle name="Normal 4 2 3 2 5 11" xfId="47878"/>
    <cellStyle name="Normal 4 2 3 2 5 12" xfId="54993"/>
    <cellStyle name="Normal 4 2 3 2 5 2" xfId="1246"/>
    <cellStyle name="Normal 4 2 3 2 5 2 10" xfId="55792"/>
    <cellStyle name="Normal 4 2 3 2 5 2 2" xfId="3614"/>
    <cellStyle name="Normal 4 2 3 2 5 2 2 2" xfId="10729"/>
    <cellStyle name="Normal 4 2 3 2 5 2 2 2 2" xfId="24069"/>
    <cellStyle name="Normal 4 2 3 2 5 2 2 3" xfId="24068"/>
    <cellStyle name="Normal 4 2 3 2 5 2 2 4" xfId="36814"/>
    <cellStyle name="Normal 4 2 3 2 5 2 2 5" xfId="43929"/>
    <cellStyle name="Normal 4 2 3 2 5 2 2 6" xfId="51044"/>
    <cellStyle name="Normal 4 2 3 2 5 2 2 7" xfId="58159"/>
    <cellStyle name="Normal 4 2 3 2 5 2 3" xfId="5985"/>
    <cellStyle name="Normal 4 2 3 2 5 2 3 2" xfId="13100"/>
    <cellStyle name="Normal 4 2 3 2 5 2 3 2 2" xfId="24071"/>
    <cellStyle name="Normal 4 2 3 2 5 2 3 3" xfId="24070"/>
    <cellStyle name="Normal 4 2 3 2 5 2 3 4" xfId="39185"/>
    <cellStyle name="Normal 4 2 3 2 5 2 3 5" xfId="46300"/>
    <cellStyle name="Normal 4 2 3 2 5 2 3 6" xfId="53415"/>
    <cellStyle name="Normal 4 2 3 2 5 2 3 7" xfId="60530"/>
    <cellStyle name="Normal 4 2 3 2 5 2 4" xfId="8362"/>
    <cellStyle name="Normal 4 2 3 2 5 2 4 2" xfId="24072"/>
    <cellStyle name="Normal 4 2 3 2 5 2 5" xfId="15477"/>
    <cellStyle name="Normal 4 2 3 2 5 2 5 2" xfId="24073"/>
    <cellStyle name="Normal 4 2 3 2 5 2 6" xfId="24067"/>
    <cellStyle name="Normal 4 2 3 2 5 2 7" xfId="34446"/>
    <cellStyle name="Normal 4 2 3 2 5 2 8" xfId="41562"/>
    <cellStyle name="Normal 4 2 3 2 5 2 9" xfId="48677"/>
    <cellStyle name="Normal 4 2 3 2 5 3" xfId="2036"/>
    <cellStyle name="Normal 4 2 3 2 5 3 10" xfId="56581"/>
    <cellStyle name="Normal 4 2 3 2 5 3 2" xfId="4403"/>
    <cellStyle name="Normal 4 2 3 2 5 3 2 2" xfId="11518"/>
    <cellStyle name="Normal 4 2 3 2 5 3 2 2 2" xfId="24076"/>
    <cellStyle name="Normal 4 2 3 2 5 3 2 3" xfId="24075"/>
    <cellStyle name="Normal 4 2 3 2 5 3 2 4" xfId="37603"/>
    <cellStyle name="Normal 4 2 3 2 5 3 2 5" xfId="44718"/>
    <cellStyle name="Normal 4 2 3 2 5 3 2 6" xfId="51833"/>
    <cellStyle name="Normal 4 2 3 2 5 3 2 7" xfId="58948"/>
    <cellStyle name="Normal 4 2 3 2 5 3 3" xfId="6774"/>
    <cellStyle name="Normal 4 2 3 2 5 3 3 2" xfId="13889"/>
    <cellStyle name="Normal 4 2 3 2 5 3 3 2 2" xfId="24078"/>
    <cellStyle name="Normal 4 2 3 2 5 3 3 3" xfId="24077"/>
    <cellStyle name="Normal 4 2 3 2 5 3 3 4" xfId="39974"/>
    <cellStyle name="Normal 4 2 3 2 5 3 3 5" xfId="47089"/>
    <cellStyle name="Normal 4 2 3 2 5 3 3 6" xfId="54204"/>
    <cellStyle name="Normal 4 2 3 2 5 3 3 7" xfId="61319"/>
    <cellStyle name="Normal 4 2 3 2 5 3 4" xfId="9151"/>
    <cellStyle name="Normal 4 2 3 2 5 3 4 2" xfId="24079"/>
    <cellStyle name="Normal 4 2 3 2 5 3 5" xfId="16266"/>
    <cellStyle name="Normal 4 2 3 2 5 3 5 2" xfId="24080"/>
    <cellStyle name="Normal 4 2 3 2 5 3 6" xfId="24074"/>
    <cellStyle name="Normal 4 2 3 2 5 3 7" xfId="35235"/>
    <cellStyle name="Normal 4 2 3 2 5 3 8" xfId="42351"/>
    <cellStyle name="Normal 4 2 3 2 5 3 9" xfId="49466"/>
    <cellStyle name="Normal 4 2 3 2 5 4" xfId="2815"/>
    <cellStyle name="Normal 4 2 3 2 5 4 2" xfId="9930"/>
    <cellStyle name="Normal 4 2 3 2 5 4 2 2" xfId="24082"/>
    <cellStyle name="Normal 4 2 3 2 5 4 3" xfId="24081"/>
    <cellStyle name="Normal 4 2 3 2 5 4 4" xfId="36015"/>
    <cellStyle name="Normal 4 2 3 2 5 4 5" xfId="43130"/>
    <cellStyle name="Normal 4 2 3 2 5 4 6" xfId="50245"/>
    <cellStyle name="Normal 4 2 3 2 5 4 7" xfId="57360"/>
    <cellStyle name="Normal 4 2 3 2 5 5" xfId="5186"/>
    <cellStyle name="Normal 4 2 3 2 5 5 2" xfId="12301"/>
    <cellStyle name="Normal 4 2 3 2 5 5 2 2" xfId="24084"/>
    <cellStyle name="Normal 4 2 3 2 5 5 3" xfId="24083"/>
    <cellStyle name="Normal 4 2 3 2 5 5 4" xfId="38386"/>
    <cellStyle name="Normal 4 2 3 2 5 5 5" xfId="45501"/>
    <cellStyle name="Normal 4 2 3 2 5 5 6" xfId="52616"/>
    <cellStyle name="Normal 4 2 3 2 5 5 7" xfId="59731"/>
    <cellStyle name="Normal 4 2 3 2 5 6" xfId="7563"/>
    <cellStyle name="Normal 4 2 3 2 5 6 2" xfId="24085"/>
    <cellStyle name="Normal 4 2 3 2 5 7" xfId="14678"/>
    <cellStyle name="Normal 4 2 3 2 5 7 2" xfId="24086"/>
    <cellStyle name="Normal 4 2 3 2 5 8" xfId="24066"/>
    <cellStyle name="Normal 4 2 3 2 5 9" xfId="33647"/>
    <cellStyle name="Normal 4 2 3 2 6" xfId="685"/>
    <cellStyle name="Normal 4 2 3 2 6 10" xfId="41003"/>
    <cellStyle name="Normal 4 2 3 2 6 11" xfId="48118"/>
    <cellStyle name="Normal 4 2 3 2 6 12" xfId="55233"/>
    <cellStyle name="Normal 4 2 3 2 6 2" xfId="1486"/>
    <cellStyle name="Normal 4 2 3 2 6 2 10" xfId="56032"/>
    <cellStyle name="Normal 4 2 3 2 6 2 2" xfId="3854"/>
    <cellStyle name="Normal 4 2 3 2 6 2 2 2" xfId="10969"/>
    <cellStyle name="Normal 4 2 3 2 6 2 2 2 2" xfId="24090"/>
    <cellStyle name="Normal 4 2 3 2 6 2 2 3" xfId="24089"/>
    <cellStyle name="Normal 4 2 3 2 6 2 2 4" xfId="37054"/>
    <cellStyle name="Normal 4 2 3 2 6 2 2 5" xfId="44169"/>
    <cellStyle name="Normal 4 2 3 2 6 2 2 6" xfId="51284"/>
    <cellStyle name="Normal 4 2 3 2 6 2 2 7" xfId="58399"/>
    <cellStyle name="Normal 4 2 3 2 6 2 3" xfId="6225"/>
    <cellStyle name="Normal 4 2 3 2 6 2 3 2" xfId="13340"/>
    <cellStyle name="Normal 4 2 3 2 6 2 3 2 2" xfId="24092"/>
    <cellStyle name="Normal 4 2 3 2 6 2 3 3" xfId="24091"/>
    <cellStyle name="Normal 4 2 3 2 6 2 3 4" xfId="39425"/>
    <cellStyle name="Normal 4 2 3 2 6 2 3 5" xfId="46540"/>
    <cellStyle name="Normal 4 2 3 2 6 2 3 6" xfId="53655"/>
    <cellStyle name="Normal 4 2 3 2 6 2 3 7" xfId="60770"/>
    <cellStyle name="Normal 4 2 3 2 6 2 4" xfId="8602"/>
    <cellStyle name="Normal 4 2 3 2 6 2 4 2" xfId="24093"/>
    <cellStyle name="Normal 4 2 3 2 6 2 5" xfId="15717"/>
    <cellStyle name="Normal 4 2 3 2 6 2 5 2" xfId="24094"/>
    <cellStyle name="Normal 4 2 3 2 6 2 6" xfId="24088"/>
    <cellStyle name="Normal 4 2 3 2 6 2 7" xfId="34686"/>
    <cellStyle name="Normal 4 2 3 2 6 2 8" xfId="41802"/>
    <cellStyle name="Normal 4 2 3 2 6 2 9" xfId="48917"/>
    <cellStyle name="Normal 4 2 3 2 6 3" xfId="2276"/>
    <cellStyle name="Normal 4 2 3 2 6 3 10" xfId="56821"/>
    <cellStyle name="Normal 4 2 3 2 6 3 2" xfId="4643"/>
    <cellStyle name="Normal 4 2 3 2 6 3 2 2" xfId="11758"/>
    <cellStyle name="Normal 4 2 3 2 6 3 2 2 2" xfId="24097"/>
    <cellStyle name="Normal 4 2 3 2 6 3 2 3" xfId="24096"/>
    <cellStyle name="Normal 4 2 3 2 6 3 2 4" xfId="37843"/>
    <cellStyle name="Normal 4 2 3 2 6 3 2 5" xfId="44958"/>
    <cellStyle name="Normal 4 2 3 2 6 3 2 6" xfId="52073"/>
    <cellStyle name="Normal 4 2 3 2 6 3 2 7" xfId="59188"/>
    <cellStyle name="Normal 4 2 3 2 6 3 3" xfId="7014"/>
    <cellStyle name="Normal 4 2 3 2 6 3 3 2" xfId="14129"/>
    <cellStyle name="Normal 4 2 3 2 6 3 3 2 2" xfId="24099"/>
    <cellStyle name="Normal 4 2 3 2 6 3 3 3" xfId="24098"/>
    <cellStyle name="Normal 4 2 3 2 6 3 3 4" xfId="40214"/>
    <cellStyle name="Normal 4 2 3 2 6 3 3 5" xfId="47329"/>
    <cellStyle name="Normal 4 2 3 2 6 3 3 6" xfId="54444"/>
    <cellStyle name="Normal 4 2 3 2 6 3 3 7" xfId="61559"/>
    <cellStyle name="Normal 4 2 3 2 6 3 4" xfId="9391"/>
    <cellStyle name="Normal 4 2 3 2 6 3 4 2" xfId="24100"/>
    <cellStyle name="Normal 4 2 3 2 6 3 5" xfId="16506"/>
    <cellStyle name="Normal 4 2 3 2 6 3 5 2" xfId="24101"/>
    <cellStyle name="Normal 4 2 3 2 6 3 6" xfId="24095"/>
    <cellStyle name="Normal 4 2 3 2 6 3 7" xfId="35475"/>
    <cellStyle name="Normal 4 2 3 2 6 3 8" xfId="42591"/>
    <cellStyle name="Normal 4 2 3 2 6 3 9" xfId="49706"/>
    <cellStyle name="Normal 4 2 3 2 6 4" xfId="3055"/>
    <cellStyle name="Normal 4 2 3 2 6 4 2" xfId="10170"/>
    <cellStyle name="Normal 4 2 3 2 6 4 2 2" xfId="24103"/>
    <cellStyle name="Normal 4 2 3 2 6 4 3" xfId="24102"/>
    <cellStyle name="Normal 4 2 3 2 6 4 4" xfId="36255"/>
    <cellStyle name="Normal 4 2 3 2 6 4 5" xfId="43370"/>
    <cellStyle name="Normal 4 2 3 2 6 4 6" xfId="50485"/>
    <cellStyle name="Normal 4 2 3 2 6 4 7" xfId="57600"/>
    <cellStyle name="Normal 4 2 3 2 6 5" xfId="5426"/>
    <cellStyle name="Normal 4 2 3 2 6 5 2" xfId="12541"/>
    <cellStyle name="Normal 4 2 3 2 6 5 2 2" xfId="24105"/>
    <cellStyle name="Normal 4 2 3 2 6 5 3" xfId="24104"/>
    <cellStyle name="Normal 4 2 3 2 6 5 4" xfId="38626"/>
    <cellStyle name="Normal 4 2 3 2 6 5 5" xfId="45741"/>
    <cellStyle name="Normal 4 2 3 2 6 5 6" xfId="52856"/>
    <cellStyle name="Normal 4 2 3 2 6 5 7" xfId="59971"/>
    <cellStyle name="Normal 4 2 3 2 6 6" xfId="7803"/>
    <cellStyle name="Normal 4 2 3 2 6 6 2" xfId="24106"/>
    <cellStyle name="Normal 4 2 3 2 6 7" xfId="14918"/>
    <cellStyle name="Normal 4 2 3 2 6 7 2" xfId="24107"/>
    <cellStyle name="Normal 4 2 3 2 6 8" xfId="24087"/>
    <cellStyle name="Normal 4 2 3 2 6 9" xfId="33887"/>
    <cellStyle name="Normal 4 2 3 2 7" xfId="856"/>
    <cellStyle name="Normal 4 2 3 2 7 10" xfId="55402"/>
    <cellStyle name="Normal 4 2 3 2 7 2" xfId="3224"/>
    <cellStyle name="Normal 4 2 3 2 7 2 2" xfId="10339"/>
    <cellStyle name="Normal 4 2 3 2 7 2 2 2" xfId="24110"/>
    <cellStyle name="Normal 4 2 3 2 7 2 3" xfId="24109"/>
    <cellStyle name="Normal 4 2 3 2 7 2 4" xfId="36424"/>
    <cellStyle name="Normal 4 2 3 2 7 2 5" xfId="43539"/>
    <cellStyle name="Normal 4 2 3 2 7 2 6" xfId="50654"/>
    <cellStyle name="Normal 4 2 3 2 7 2 7" xfId="57769"/>
    <cellStyle name="Normal 4 2 3 2 7 3" xfId="5595"/>
    <cellStyle name="Normal 4 2 3 2 7 3 2" xfId="12710"/>
    <cellStyle name="Normal 4 2 3 2 7 3 2 2" xfId="24112"/>
    <cellStyle name="Normal 4 2 3 2 7 3 3" xfId="24111"/>
    <cellStyle name="Normal 4 2 3 2 7 3 4" xfId="38795"/>
    <cellStyle name="Normal 4 2 3 2 7 3 5" xfId="45910"/>
    <cellStyle name="Normal 4 2 3 2 7 3 6" xfId="53025"/>
    <cellStyle name="Normal 4 2 3 2 7 3 7" xfId="60140"/>
    <cellStyle name="Normal 4 2 3 2 7 4" xfId="7972"/>
    <cellStyle name="Normal 4 2 3 2 7 4 2" xfId="24113"/>
    <cellStyle name="Normal 4 2 3 2 7 5" xfId="15087"/>
    <cellStyle name="Normal 4 2 3 2 7 5 2" xfId="24114"/>
    <cellStyle name="Normal 4 2 3 2 7 6" xfId="24108"/>
    <cellStyle name="Normal 4 2 3 2 7 7" xfId="34056"/>
    <cellStyle name="Normal 4 2 3 2 7 8" xfId="41172"/>
    <cellStyle name="Normal 4 2 3 2 7 9" xfId="48287"/>
    <cellStyle name="Normal 4 2 3 2 8" xfId="1646"/>
    <cellStyle name="Normal 4 2 3 2 8 10" xfId="56191"/>
    <cellStyle name="Normal 4 2 3 2 8 2" xfId="4013"/>
    <cellStyle name="Normal 4 2 3 2 8 2 2" xfId="11128"/>
    <cellStyle name="Normal 4 2 3 2 8 2 2 2" xfId="24117"/>
    <cellStyle name="Normal 4 2 3 2 8 2 3" xfId="24116"/>
    <cellStyle name="Normal 4 2 3 2 8 2 4" xfId="37213"/>
    <cellStyle name="Normal 4 2 3 2 8 2 5" xfId="44328"/>
    <cellStyle name="Normal 4 2 3 2 8 2 6" xfId="51443"/>
    <cellStyle name="Normal 4 2 3 2 8 2 7" xfId="58558"/>
    <cellStyle name="Normal 4 2 3 2 8 3" xfId="6384"/>
    <cellStyle name="Normal 4 2 3 2 8 3 2" xfId="13499"/>
    <cellStyle name="Normal 4 2 3 2 8 3 2 2" xfId="24119"/>
    <cellStyle name="Normal 4 2 3 2 8 3 3" xfId="24118"/>
    <cellStyle name="Normal 4 2 3 2 8 3 4" xfId="39584"/>
    <cellStyle name="Normal 4 2 3 2 8 3 5" xfId="46699"/>
    <cellStyle name="Normal 4 2 3 2 8 3 6" xfId="53814"/>
    <cellStyle name="Normal 4 2 3 2 8 3 7" xfId="60929"/>
    <cellStyle name="Normal 4 2 3 2 8 4" xfId="8761"/>
    <cellStyle name="Normal 4 2 3 2 8 4 2" xfId="24120"/>
    <cellStyle name="Normal 4 2 3 2 8 5" xfId="15876"/>
    <cellStyle name="Normal 4 2 3 2 8 5 2" xfId="24121"/>
    <cellStyle name="Normal 4 2 3 2 8 6" xfId="24115"/>
    <cellStyle name="Normal 4 2 3 2 8 7" xfId="34845"/>
    <cellStyle name="Normal 4 2 3 2 8 8" xfId="41961"/>
    <cellStyle name="Normal 4 2 3 2 8 9" xfId="49076"/>
    <cellStyle name="Normal 4 2 3 2 9" xfId="2425"/>
    <cellStyle name="Normal 4 2 3 2 9 2" xfId="9540"/>
    <cellStyle name="Normal 4 2 3 2 9 2 2" xfId="24123"/>
    <cellStyle name="Normal 4 2 3 2 9 3" xfId="24122"/>
    <cellStyle name="Normal 4 2 3 2 9 4" xfId="35625"/>
    <cellStyle name="Normal 4 2 3 2 9 5" xfId="42740"/>
    <cellStyle name="Normal 4 2 3 2 9 6" xfId="49855"/>
    <cellStyle name="Normal 4 2 3 2 9 7" xfId="56970"/>
    <cellStyle name="Normal 4 2 3 3" xfId="79"/>
    <cellStyle name="Normal 4 2 3 3 10" xfId="7204"/>
    <cellStyle name="Normal 4 2 3 3 10 2" xfId="24125"/>
    <cellStyle name="Normal 4 2 3 3 11" xfId="14319"/>
    <cellStyle name="Normal 4 2 3 3 11 2" xfId="24126"/>
    <cellStyle name="Normal 4 2 3 3 12" xfId="24124"/>
    <cellStyle name="Normal 4 2 3 3 13" xfId="33288"/>
    <cellStyle name="Normal 4 2 3 3 14" xfId="40404"/>
    <cellStyle name="Normal 4 2 3 3 15" xfId="47519"/>
    <cellStyle name="Normal 4 2 3 3 16" xfId="54634"/>
    <cellStyle name="Normal 4 2 3 3 2" xfId="166"/>
    <cellStyle name="Normal 4 2 3 3 2 10" xfId="14403"/>
    <cellStyle name="Normal 4 2 3 3 2 10 2" xfId="24128"/>
    <cellStyle name="Normal 4 2 3 3 2 11" xfId="24127"/>
    <cellStyle name="Normal 4 2 3 3 2 12" xfId="33372"/>
    <cellStyle name="Normal 4 2 3 3 2 13" xfId="40488"/>
    <cellStyle name="Normal 4 2 3 3 2 14" xfId="47603"/>
    <cellStyle name="Normal 4 2 3 3 2 15" xfId="54718"/>
    <cellStyle name="Normal 4 2 3 3 2 2" xfId="365"/>
    <cellStyle name="Normal 4 2 3 3 2 2 10" xfId="40683"/>
    <cellStyle name="Normal 4 2 3 3 2 2 11" xfId="47798"/>
    <cellStyle name="Normal 4 2 3 3 2 2 12" xfId="54913"/>
    <cellStyle name="Normal 4 2 3 3 2 2 2" xfId="1166"/>
    <cellStyle name="Normal 4 2 3 3 2 2 2 10" xfId="55712"/>
    <cellStyle name="Normal 4 2 3 3 2 2 2 2" xfId="3534"/>
    <cellStyle name="Normal 4 2 3 3 2 2 2 2 2" xfId="10649"/>
    <cellStyle name="Normal 4 2 3 3 2 2 2 2 2 2" xfId="24132"/>
    <cellStyle name="Normal 4 2 3 3 2 2 2 2 3" xfId="24131"/>
    <cellStyle name="Normal 4 2 3 3 2 2 2 2 4" xfId="36734"/>
    <cellStyle name="Normal 4 2 3 3 2 2 2 2 5" xfId="43849"/>
    <cellStyle name="Normal 4 2 3 3 2 2 2 2 6" xfId="50964"/>
    <cellStyle name="Normal 4 2 3 3 2 2 2 2 7" xfId="58079"/>
    <cellStyle name="Normal 4 2 3 3 2 2 2 3" xfId="5905"/>
    <cellStyle name="Normal 4 2 3 3 2 2 2 3 2" xfId="13020"/>
    <cellStyle name="Normal 4 2 3 3 2 2 2 3 2 2" xfId="24134"/>
    <cellStyle name="Normal 4 2 3 3 2 2 2 3 3" xfId="24133"/>
    <cellStyle name="Normal 4 2 3 3 2 2 2 3 4" xfId="39105"/>
    <cellStyle name="Normal 4 2 3 3 2 2 2 3 5" xfId="46220"/>
    <cellStyle name="Normal 4 2 3 3 2 2 2 3 6" xfId="53335"/>
    <cellStyle name="Normal 4 2 3 3 2 2 2 3 7" xfId="60450"/>
    <cellStyle name="Normal 4 2 3 3 2 2 2 4" xfId="8282"/>
    <cellStyle name="Normal 4 2 3 3 2 2 2 4 2" xfId="24135"/>
    <cellStyle name="Normal 4 2 3 3 2 2 2 5" xfId="15397"/>
    <cellStyle name="Normal 4 2 3 3 2 2 2 5 2" xfId="24136"/>
    <cellStyle name="Normal 4 2 3 3 2 2 2 6" xfId="24130"/>
    <cellStyle name="Normal 4 2 3 3 2 2 2 7" xfId="34366"/>
    <cellStyle name="Normal 4 2 3 3 2 2 2 8" xfId="41482"/>
    <cellStyle name="Normal 4 2 3 3 2 2 2 9" xfId="48597"/>
    <cellStyle name="Normal 4 2 3 3 2 2 3" xfId="1956"/>
    <cellStyle name="Normal 4 2 3 3 2 2 3 10" xfId="56501"/>
    <cellStyle name="Normal 4 2 3 3 2 2 3 2" xfId="4323"/>
    <cellStyle name="Normal 4 2 3 3 2 2 3 2 2" xfId="11438"/>
    <cellStyle name="Normal 4 2 3 3 2 2 3 2 2 2" xfId="24139"/>
    <cellStyle name="Normal 4 2 3 3 2 2 3 2 3" xfId="24138"/>
    <cellStyle name="Normal 4 2 3 3 2 2 3 2 4" xfId="37523"/>
    <cellStyle name="Normal 4 2 3 3 2 2 3 2 5" xfId="44638"/>
    <cellStyle name="Normal 4 2 3 3 2 2 3 2 6" xfId="51753"/>
    <cellStyle name="Normal 4 2 3 3 2 2 3 2 7" xfId="58868"/>
    <cellStyle name="Normal 4 2 3 3 2 2 3 3" xfId="6694"/>
    <cellStyle name="Normal 4 2 3 3 2 2 3 3 2" xfId="13809"/>
    <cellStyle name="Normal 4 2 3 3 2 2 3 3 2 2" xfId="24141"/>
    <cellStyle name="Normal 4 2 3 3 2 2 3 3 3" xfId="24140"/>
    <cellStyle name="Normal 4 2 3 3 2 2 3 3 4" xfId="39894"/>
    <cellStyle name="Normal 4 2 3 3 2 2 3 3 5" xfId="47009"/>
    <cellStyle name="Normal 4 2 3 3 2 2 3 3 6" xfId="54124"/>
    <cellStyle name="Normal 4 2 3 3 2 2 3 3 7" xfId="61239"/>
    <cellStyle name="Normal 4 2 3 3 2 2 3 4" xfId="9071"/>
    <cellStyle name="Normal 4 2 3 3 2 2 3 4 2" xfId="24142"/>
    <cellStyle name="Normal 4 2 3 3 2 2 3 5" xfId="16186"/>
    <cellStyle name="Normal 4 2 3 3 2 2 3 5 2" xfId="24143"/>
    <cellStyle name="Normal 4 2 3 3 2 2 3 6" xfId="24137"/>
    <cellStyle name="Normal 4 2 3 3 2 2 3 7" xfId="35155"/>
    <cellStyle name="Normal 4 2 3 3 2 2 3 8" xfId="42271"/>
    <cellStyle name="Normal 4 2 3 3 2 2 3 9" xfId="49386"/>
    <cellStyle name="Normal 4 2 3 3 2 2 4" xfId="2735"/>
    <cellStyle name="Normal 4 2 3 3 2 2 4 2" xfId="9850"/>
    <cellStyle name="Normal 4 2 3 3 2 2 4 2 2" xfId="24145"/>
    <cellStyle name="Normal 4 2 3 3 2 2 4 3" xfId="24144"/>
    <cellStyle name="Normal 4 2 3 3 2 2 4 4" xfId="35935"/>
    <cellStyle name="Normal 4 2 3 3 2 2 4 5" xfId="43050"/>
    <cellStyle name="Normal 4 2 3 3 2 2 4 6" xfId="50165"/>
    <cellStyle name="Normal 4 2 3 3 2 2 4 7" xfId="57280"/>
    <cellStyle name="Normal 4 2 3 3 2 2 5" xfId="5106"/>
    <cellStyle name="Normal 4 2 3 3 2 2 5 2" xfId="12221"/>
    <cellStyle name="Normal 4 2 3 3 2 2 5 2 2" xfId="24147"/>
    <cellStyle name="Normal 4 2 3 3 2 2 5 3" xfId="24146"/>
    <cellStyle name="Normal 4 2 3 3 2 2 5 4" xfId="38306"/>
    <cellStyle name="Normal 4 2 3 3 2 2 5 5" xfId="45421"/>
    <cellStyle name="Normal 4 2 3 3 2 2 5 6" xfId="52536"/>
    <cellStyle name="Normal 4 2 3 3 2 2 5 7" xfId="59651"/>
    <cellStyle name="Normal 4 2 3 3 2 2 6" xfId="7483"/>
    <cellStyle name="Normal 4 2 3 3 2 2 6 2" xfId="24148"/>
    <cellStyle name="Normal 4 2 3 3 2 2 7" xfId="14598"/>
    <cellStyle name="Normal 4 2 3 3 2 2 7 2" xfId="24149"/>
    <cellStyle name="Normal 4 2 3 3 2 2 8" xfId="24129"/>
    <cellStyle name="Normal 4 2 3 3 2 2 9" xfId="33567"/>
    <cellStyle name="Normal 4 2 3 3 2 3" xfId="560"/>
    <cellStyle name="Normal 4 2 3 3 2 3 10" xfId="40878"/>
    <cellStyle name="Normal 4 2 3 3 2 3 11" xfId="47993"/>
    <cellStyle name="Normal 4 2 3 3 2 3 12" xfId="55108"/>
    <cellStyle name="Normal 4 2 3 3 2 3 2" xfId="1361"/>
    <cellStyle name="Normal 4 2 3 3 2 3 2 10" xfId="55907"/>
    <cellStyle name="Normal 4 2 3 3 2 3 2 2" xfId="3729"/>
    <cellStyle name="Normal 4 2 3 3 2 3 2 2 2" xfId="10844"/>
    <cellStyle name="Normal 4 2 3 3 2 3 2 2 2 2" xfId="24153"/>
    <cellStyle name="Normal 4 2 3 3 2 3 2 2 3" xfId="24152"/>
    <cellStyle name="Normal 4 2 3 3 2 3 2 2 4" xfId="36929"/>
    <cellStyle name="Normal 4 2 3 3 2 3 2 2 5" xfId="44044"/>
    <cellStyle name="Normal 4 2 3 3 2 3 2 2 6" xfId="51159"/>
    <cellStyle name="Normal 4 2 3 3 2 3 2 2 7" xfId="58274"/>
    <cellStyle name="Normal 4 2 3 3 2 3 2 3" xfId="6100"/>
    <cellStyle name="Normal 4 2 3 3 2 3 2 3 2" xfId="13215"/>
    <cellStyle name="Normal 4 2 3 3 2 3 2 3 2 2" xfId="24155"/>
    <cellStyle name="Normal 4 2 3 3 2 3 2 3 3" xfId="24154"/>
    <cellStyle name="Normal 4 2 3 3 2 3 2 3 4" xfId="39300"/>
    <cellStyle name="Normal 4 2 3 3 2 3 2 3 5" xfId="46415"/>
    <cellStyle name="Normal 4 2 3 3 2 3 2 3 6" xfId="53530"/>
    <cellStyle name="Normal 4 2 3 3 2 3 2 3 7" xfId="60645"/>
    <cellStyle name="Normal 4 2 3 3 2 3 2 4" xfId="8477"/>
    <cellStyle name="Normal 4 2 3 3 2 3 2 4 2" xfId="24156"/>
    <cellStyle name="Normal 4 2 3 3 2 3 2 5" xfId="15592"/>
    <cellStyle name="Normal 4 2 3 3 2 3 2 5 2" xfId="24157"/>
    <cellStyle name="Normal 4 2 3 3 2 3 2 6" xfId="24151"/>
    <cellStyle name="Normal 4 2 3 3 2 3 2 7" xfId="34561"/>
    <cellStyle name="Normal 4 2 3 3 2 3 2 8" xfId="41677"/>
    <cellStyle name="Normal 4 2 3 3 2 3 2 9" xfId="48792"/>
    <cellStyle name="Normal 4 2 3 3 2 3 3" xfId="2151"/>
    <cellStyle name="Normal 4 2 3 3 2 3 3 10" xfId="56696"/>
    <cellStyle name="Normal 4 2 3 3 2 3 3 2" xfId="4518"/>
    <cellStyle name="Normal 4 2 3 3 2 3 3 2 2" xfId="11633"/>
    <cellStyle name="Normal 4 2 3 3 2 3 3 2 2 2" xfId="24160"/>
    <cellStyle name="Normal 4 2 3 3 2 3 3 2 3" xfId="24159"/>
    <cellStyle name="Normal 4 2 3 3 2 3 3 2 4" xfId="37718"/>
    <cellStyle name="Normal 4 2 3 3 2 3 3 2 5" xfId="44833"/>
    <cellStyle name="Normal 4 2 3 3 2 3 3 2 6" xfId="51948"/>
    <cellStyle name="Normal 4 2 3 3 2 3 3 2 7" xfId="59063"/>
    <cellStyle name="Normal 4 2 3 3 2 3 3 3" xfId="6889"/>
    <cellStyle name="Normal 4 2 3 3 2 3 3 3 2" xfId="14004"/>
    <cellStyle name="Normal 4 2 3 3 2 3 3 3 2 2" xfId="24162"/>
    <cellStyle name="Normal 4 2 3 3 2 3 3 3 3" xfId="24161"/>
    <cellStyle name="Normal 4 2 3 3 2 3 3 3 4" xfId="40089"/>
    <cellStyle name="Normal 4 2 3 3 2 3 3 3 5" xfId="47204"/>
    <cellStyle name="Normal 4 2 3 3 2 3 3 3 6" xfId="54319"/>
    <cellStyle name="Normal 4 2 3 3 2 3 3 3 7" xfId="61434"/>
    <cellStyle name="Normal 4 2 3 3 2 3 3 4" xfId="9266"/>
    <cellStyle name="Normal 4 2 3 3 2 3 3 4 2" xfId="24163"/>
    <cellStyle name="Normal 4 2 3 3 2 3 3 5" xfId="16381"/>
    <cellStyle name="Normal 4 2 3 3 2 3 3 5 2" xfId="24164"/>
    <cellStyle name="Normal 4 2 3 3 2 3 3 6" xfId="24158"/>
    <cellStyle name="Normal 4 2 3 3 2 3 3 7" xfId="35350"/>
    <cellStyle name="Normal 4 2 3 3 2 3 3 8" xfId="42466"/>
    <cellStyle name="Normal 4 2 3 3 2 3 3 9" xfId="49581"/>
    <cellStyle name="Normal 4 2 3 3 2 3 4" xfId="2930"/>
    <cellStyle name="Normal 4 2 3 3 2 3 4 2" xfId="10045"/>
    <cellStyle name="Normal 4 2 3 3 2 3 4 2 2" xfId="24166"/>
    <cellStyle name="Normal 4 2 3 3 2 3 4 3" xfId="24165"/>
    <cellStyle name="Normal 4 2 3 3 2 3 4 4" xfId="36130"/>
    <cellStyle name="Normal 4 2 3 3 2 3 4 5" xfId="43245"/>
    <cellStyle name="Normal 4 2 3 3 2 3 4 6" xfId="50360"/>
    <cellStyle name="Normal 4 2 3 3 2 3 4 7" xfId="57475"/>
    <cellStyle name="Normal 4 2 3 3 2 3 5" xfId="5301"/>
    <cellStyle name="Normal 4 2 3 3 2 3 5 2" xfId="12416"/>
    <cellStyle name="Normal 4 2 3 3 2 3 5 2 2" xfId="24168"/>
    <cellStyle name="Normal 4 2 3 3 2 3 5 3" xfId="24167"/>
    <cellStyle name="Normal 4 2 3 3 2 3 5 4" xfId="38501"/>
    <cellStyle name="Normal 4 2 3 3 2 3 5 5" xfId="45616"/>
    <cellStyle name="Normal 4 2 3 3 2 3 5 6" xfId="52731"/>
    <cellStyle name="Normal 4 2 3 3 2 3 5 7" xfId="59846"/>
    <cellStyle name="Normal 4 2 3 3 2 3 6" xfId="7678"/>
    <cellStyle name="Normal 4 2 3 3 2 3 6 2" xfId="24169"/>
    <cellStyle name="Normal 4 2 3 3 2 3 7" xfId="14793"/>
    <cellStyle name="Normal 4 2 3 3 2 3 7 2" xfId="24170"/>
    <cellStyle name="Normal 4 2 3 3 2 3 8" xfId="24150"/>
    <cellStyle name="Normal 4 2 3 3 2 3 9" xfId="33762"/>
    <cellStyle name="Normal 4 2 3 3 2 4" xfId="689"/>
    <cellStyle name="Normal 4 2 3 3 2 4 10" xfId="41007"/>
    <cellStyle name="Normal 4 2 3 3 2 4 11" xfId="48122"/>
    <cellStyle name="Normal 4 2 3 3 2 4 12" xfId="55237"/>
    <cellStyle name="Normal 4 2 3 3 2 4 2" xfId="1490"/>
    <cellStyle name="Normal 4 2 3 3 2 4 2 10" xfId="56036"/>
    <cellStyle name="Normal 4 2 3 3 2 4 2 2" xfId="3858"/>
    <cellStyle name="Normal 4 2 3 3 2 4 2 2 2" xfId="10973"/>
    <cellStyle name="Normal 4 2 3 3 2 4 2 2 2 2" xfId="24174"/>
    <cellStyle name="Normal 4 2 3 3 2 4 2 2 3" xfId="24173"/>
    <cellStyle name="Normal 4 2 3 3 2 4 2 2 4" xfId="37058"/>
    <cellStyle name="Normal 4 2 3 3 2 4 2 2 5" xfId="44173"/>
    <cellStyle name="Normal 4 2 3 3 2 4 2 2 6" xfId="51288"/>
    <cellStyle name="Normal 4 2 3 3 2 4 2 2 7" xfId="58403"/>
    <cellStyle name="Normal 4 2 3 3 2 4 2 3" xfId="6229"/>
    <cellStyle name="Normal 4 2 3 3 2 4 2 3 2" xfId="13344"/>
    <cellStyle name="Normal 4 2 3 3 2 4 2 3 2 2" xfId="24176"/>
    <cellStyle name="Normal 4 2 3 3 2 4 2 3 3" xfId="24175"/>
    <cellStyle name="Normal 4 2 3 3 2 4 2 3 4" xfId="39429"/>
    <cellStyle name="Normal 4 2 3 3 2 4 2 3 5" xfId="46544"/>
    <cellStyle name="Normal 4 2 3 3 2 4 2 3 6" xfId="53659"/>
    <cellStyle name="Normal 4 2 3 3 2 4 2 3 7" xfId="60774"/>
    <cellStyle name="Normal 4 2 3 3 2 4 2 4" xfId="8606"/>
    <cellStyle name="Normal 4 2 3 3 2 4 2 4 2" xfId="24177"/>
    <cellStyle name="Normal 4 2 3 3 2 4 2 5" xfId="15721"/>
    <cellStyle name="Normal 4 2 3 3 2 4 2 5 2" xfId="24178"/>
    <cellStyle name="Normal 4 2 3 3 2 4 2 6" xfId="24172"/>
    <cellStyle name="Normal 4 2 3 3 2 4 2 7" xfId="34690"/>
    <cellStyle name="Normal 4 2 3 3 2 4 2 8" xfId="41806"/>
    <cellStyle name="Normal 4 2 3 3 2 4 2 9" xfId="48921"/>
    <cellStyle name="Normal 4 2 3 3 2 4 3" xfId="2280"/>
    <cellStyle name="Normal 4 2 3 3 2 4 3 10" xfId="56825"/>
    <cellStyle name="Normal 4 2 3 3 2 4 3 2" xfId="4647"/>
    <cellStyle name="Normal 4 2 3 3 2 4 3 2 2" xfId="11762"/>
    <cellStyle name="Normal 4 2 3 3 2 4 3 2 2 2" xfId="24181"/>
    <cellStyle name="Normal 4 2 3 3 2 4 3 2 3" xfId="24180"/>
    <cellStyle name="Normal 4 2 3 3 2 4 3 2 4" xfId="37847"/>
    <cellStyle name="Normal 4 2 3 3 2 4 3 2 5" xfId="44962"/>
    <cellStyle name="Normal 4 2 3 3 2 4 3 2 6" xfId="52077"/>
    <cellStyle name="Normal 4 2 3 3 2 4 3 2 7" xfId="59192"/>
    <cellStyle name="Normal 4 2 3 3 2 4 3 3" xfId="7018"/>
    <cellStyle name="Normal 4 2 3 3 2 4 3 3 2" xfId="14133"/>
    <cellStyle name="Normal 4 2 3 3 2 4 3 3 2 2" xfId="24183"/>
    <cellStyle name="Normal 4 2 3 3 2 4 3 3 3" xfId="24182"/>
    <cellStyle name="Normal 4 2 3 3 2 4 3 3 4" xfId="40218"/>
    <cellStyle name="Normal 4 2 3 3 2 4 3 3 5" xfId="47333"/>
    <cellStyle name="Normal 4 2 3 3 2 4 3 3 6" xfId="54448"/>
    <cellStyle name="Normal 4 2 3 3 2 4 3 3 7" xfId="61563"/>
    <cellStyle name="Normal 4 2 3 3 2 4 3 4" xfId="9395"/>
    <cellStyle name="Normal 4 2 3 3 2 4 3 4 2" xfId="24184"/>
    <cellStyle name="Normal 4 2 3 3 2 4 3 5" xfId="16510"/>
    <cellStyle name="Normal 4 2 3 3 2 4 3 5 2" xfId="24185"/>
    <cellStyle name="Normal 4 2 3 3 2 4 3 6" xfId="24179"/>
    <cellStyle name="Normal 4 2 3 3 2 4 3 7" xfId="35479"/>
    <cellStyle name="Normal 4 2 3 3 2 4 3 8" xfId="42595"/>
    <cellStyle name="Normal 4 2 3 3 2 4 3 9" xfId="49710"/>
    <cellStyle name="Normal 4 2 3 3 2 4 4" xfId="3059"/>
    <cellStyle name="Normal 4 2 3 3 2 4 4 2" xfId="10174"/>
    <cellStyle name="Normal 4 2 3 3 2 4 4 2 2" xfId="24187"/>
    <cellStyle name="Normal 4 2 3 3 2 4 4 3" xfId="24186"/>
    <cellStyle name="Normal 4 2 3 3 2 4 4 4" xfId="36259"/>
    <cellStyle name="Normal 4 2 3 3 2 4 4 5" xfId="43374"/>
    <cellStyle name="Normal 4 2 3 3 2 4 4 6" xfId="50489"/>
    <cellStyle name="Normal 4 2 3 3 2 4 4 7" xfId="57604"/>
    <cellStyle name="Normal 4 2 3 3 2 4 5" xfId="5430"/>
    <cellStyle name="Normal 4 2 3 3 2 4 5 2" xfId="12545"/>
    <cellStyle name="Normal 4 2 3 3 2 4 5 2 2" xfId="24189"/>
    <cellStyle name="Normal 4 2 3 3 2 4 5 3" xfId="24188"/>
    <cellStyle name="Normal 4 2 3 3 2 4 5 4" xfId="38630"/>
    <cellStyle name="Normal 4 2 3 3 2 4 5 5" xfId="45745"/>
    <cellStyle name="Normal 4 2 3 3 2 4 5 6" xfId="52860"/>
    <cellStyle name="Normal 4 2 3 3 2 4 5 7" xfId="59975"/>
    <cellStyle name="Normal 4 2 3 3 2 4 6" xfId="7807"/>
    <cellStyle name="Normal 4 2 3 3 2 4 6 2" xfId="24190"/>
    <cellStyle name="Normal 4 2 3 3 2 4 7" xfId="14922"/>
    <cellStyle name="Normal 4 2 3 3 2 4 7 2" xfId="24191"/>
    <cellStyle name="Normal 4 2 3 3 2 4 8" xfId="24171"/>
    <cellStyle name="Normal 4 2 3 3 2 4 9" xfId="33891"/>
    <cellStyle name="Normal 4 2 3 3 2 5" xfId="971"/>
    <cellStyle name="Normal 4 2 3 3 2 5 10" xfId="55517"/>
    <cellStyle name="Normal 4 2 3 3 2 5 2" xfId="3339"/>
    <cellStyle name="Normal 4 2 3 3 2 5 2 2" xfId="10454"/>
    <cellStyle name="Normal 4 2 3 3 2 5 2 2 2" xfId="24194"/>
    <cellStyle name="Normal 4 2 3 3 2 5 2 3" xfId="24193"/>
    <cellStyle name="Normal 4 2 3 3 2 5 2 4" xfId="36539"/>
    <cellStyle name="Normal 4 2 3 3 2 5 2 5" xfId="43654"/>
    <cellStyle name="Normal 4 2 3 3 2 5 2 6" xfId="50769"/>
    <cellStyle name="Normal 4 2 3 3 2 5 2 7" xfId="57884"/>
    <cellStyle name="Normal 4 2 3 3 2 5 3" xfId="5710"/>
    <cellStyle name="Normal 4 2 3 3 2 5 3 2" xfId="12825"/>
    <cellStyle name="Normal 4 2 3 3 2 5 3 2 2" xfId="24196"/>
    <cellStyle name="Normal 4 2 3 3 2 5 3 3" xfId="24195"/>
    <cellStyle name="Normal 4 2 3 3 2 5 3 4" xfId="38910"/>
    <cellStyle name="Normal 4 2 3 3 2 5 3 5" xfId="46025"/>
    <cellStyle name="Normal 4 2 3 3 2 5 3 6" xfId="53140"/>
    <cellStyle name="Normal 4 2 3 3 2 5 3 7" xfId="60255"/>
    <cellStyle name="Normal 4 2 3 3 2 5 4" xfId="8087"/>
    <cellStyle name="Normal 4 2 3 3 2 5 4 2" xfId="24197"/>
    <cellStyle name="Normal 4 2 3 3 2 5 5" xfId="15202"/>
    <cellStyle name="Normal 4 2 3 3 2 5 5 2" xfId="24198"/>
    <cellStyle name="Normal 4 2 3 3 2 5 6" xfId="24192"/>
    <cellStyle name="Normal 4 2 3 3 2 5 7" xfId="34171"/>
    <cellStyle name="Normal 4 2 3 3 2 5 8" xfId="41287"/>
    <cellStyle name="Normal 4 2 3 3 2 5 9" xfId="48402"/>
    <cellStyle name="Normal 4 2 3 3 2 6" xfId="1761"/>
    <cellStyle name="Normal 4 2 3 3 2 6 10" xfId="56306"/>
    <cellStyle name="Normal 4 2 3 3 2 6 2" xfId="4128"/>
    <cellStyle name="Normal 4 2 3 3 2 6 2 2" xfId="11243"/>
    <cellStyle name="Normal 4 2 3 3 2 6 2 2 2" xfId="24201"/>
    <cellStyle name="Normal 4 2 3 3 2 6 2 3" xfId="24200"/>
    <cellStyle name="Normal 4 2 3 3 2 6 2 4" xfId="37328"/>
    <cellStyle name="Normal 4 2 3 3 2 6 2 5" xfId="44443"/>
    <cellStyle name="Normal 4 2 3 3 2 6 2 6" xfId="51558"/>
    <cellStyle name="Normal 4 2 3 3 2 6 2 7" xfId="58673"/>
    <cellStyle name="Normal 4 2 3 3 2 6 3" xfId="6499"/>
    <cellStyle name="Normal 4 2 3 3 2 6 3 2" xfId="13614"/>
    <cellStyle name="Normal 4 2 3 3 2 6 3 2 2" xfId="24203"/>
    <cellStyle name="Normal 4 2 3 3 2 6 3 3" xfId="24202"/>
    <cellStyle name="Normal 4 2 3 3 2 6 3 4" xfId="39699"/>
    <cellStyle name="Normal 4 2 3 3 2 6 3 5" xfId="46814"/>
    <cellStyle name="Normal 4 2 3 3 2 6 3 6" xfId="53929"/>
    <cellStyle name="Normal 4 2 3 3 2 6 3 7" xfId="61044"/>
    <cellStyle name="Normal 4 2 3 3 2 6 4" xfId="8876"/>
    <cellStyle name="Normal 4 2 3 3 2 6 4 2" xfId="24204"/>
    <cellStyle name="Normal 4 2 3 3 2 6 5" xfId="15991"/>
    <cellStyle name="Normal 4 2 3 3 2 6 5 2" xfId="24205"/>
    <cellStyle name="Normal 4 2 3 3 2 6 6" xfId="24199"/>
    <cellStyle name="Normal 4 2 3 3 2 6 7" xfId="34960"/>
    <cellStyle name="Normal 4 2 3 3 2 6 8" xfId="42076"/>
    <cellStyle name="Normal 4 2 3 3 2 6 9" xfId="49191"/>
    <cellStyle name="Normal 4 2 3 3 2 7" xfId="2540"/>
    <cellStyle name="Normal 4 2 3 3 2 7 2" xfId="9655"/>
    <cellStyle name="Normal 4 2 3 3 2 7 2 2" xfId="24207"/>
    <cellStyle name="Normal 4 2 3 3 2 7 3" xfId="24206"/>
    <cellStyle name="Normal 4 2 3 3 2 7 4" xfId="35740"/>
    <cellStyle name="Normal 4 2 3 3 2 7 5" xfId="42855"/>
    <cellStyle name="Normal 4 2 3 3 2 7 6" xfId="49970"/>
    <cellStyle name="Normal 4 2 3 3 2 7 7" xfId="57085"/>
    <cellStyle name="Normal 4 2 3 3 2 8" xfId="4911"/>
    <cellStyle name="Normal 4 2 3 3 2 8 2" xfId="12026"/>
    <cellStyle name="Normal 4 2 3 3 2 8 2 2" xfId="24209"/>
    <cellStyle name="Normal 4 2 3 3 2 8 3" xfId="24208"/>
    <cellStyle name="Normal 4 2 3 3 2 8 4" xfId="38111"/>
    <cellStyle name="Normal 4 2 3 3 2 8 5" xfId="45226"/>
    <cellStyle name="Normal 4 2 3 3 2 8 6" xfId="52341"/>
    <cellStyle name="Normal 4 2 3 3 2 8 7" xfId="59456"/>
    <cellStyle name="Normal 4 2 3 3 2 9" xfId="7288"/>
    <cellStyle name="Normal 4 2 3 3 2 9 2" xfId="24210"/>
    <cellStyle name="Normal 4 2 3 3 3" xfId="281"/>
    <cellStyle name="Normal 4 2 3 3 3 10" xfId="40599"/>
    <cellStyle name="Normal 4 2 3 3 3 11" xfId="47714"/>
    <cellStyle name="Normal 4 2 3 3 3 12" xfId="54829"/>
    <cellStyle name="Normal 4 2 3 3 3 2" xfId="1082"/>
    <cellStyle name="Normal 4 2 3 3 3 2 10" xfId="55628"/>
    <cellStyle name="Normal 4 2 3 3 3 2 2" xfId="3450"/>
    <cellStyle name="Normal 4 2 3 3 3 2 2 2" xfId="10565"/>
    <cellStyle name="Normal 4 2 3 3 3 2 2 2 2" xfId="24214"/>
    <cellStyle name="Normal 4 2 3 3 3 2 2 3" xfId="24213"/>
    <cellStyle name="Normal 4 2 3 3 3 2 2 4" xfId="36650"/>
    <cellStyle name="Normal 4 2 3 3 3 2 2 5" xfId="43765"/>
    <cellStyle name="Normal 4 2 3 3 3 2 2 6" xfId="50880"/>
    <cellStyle name="Normal 4 2 3 3 3 2 2 7" xfId="57995"/>
    <cellStyle name="Normal 4 2 3 3 3 2 3" xfId="5821"/>
    <cellStyle name="Normal 4 2 3 3 3 2 3 2" xfId="12936"/>
    <cellStyle name="Normal 4 2 3 3 3 2 3 2 2" xfId="24216"/>
    <cellStyle name="Normal 4 2 3 3 3 2 3 3" xfId="24215"/>
    <cellStyle name="Normal 4 2 3 3 3 2 3 4" xfId="39021"/>
    <cellStyle name="Normal 4 2 3 3 3 2 3 5" xfId="46136"/>
    <cellStyle name="Normal 4 2 3 3 3 2 3 6" xfId="53251"/>
    <cellStyle name="Normal 4 2 3 3 3 2 3 7" xfId="60366"/>
    <cellStyle name="Normal 4 2 3 3 3 2 4" xfId="8198"/>
    <cellStyle name="Normal 4 2 3 3 3 2 4 2" xfId="24217"/>
    <cellStyle name="Normal 4 2 3 3 3 2 5" xfId="15313"/>
    <cellStyle name="Normal 4 2 3 3 3 2 5 2" xfId="24218"/>
    <cellStyle name="Normal 4 2 3 3 3 2 6" xfId="24212"/>
    <cellStyle name="Normal 4 2 3 3 3 2 7" xfId="34282"/>
    <cellStyle name="Normal 4 2 3 3 3 2 8" xfId="41398"/>
    <cellStyle name="Normal 4 2 3 3 3 2 9" xfId="48513"/>
    <cellStyle name="Normal 4 2 3 3 3 3" xfId="1872"/>
    <cellStyle name="Normal 4 2 3 3 3 3 10" xfId="56417"/>
    <cellStyle name="Normal 4 2 3 3 3 3 2" xfId="4239"/>
    <cellStyle name="Normal 4 2 3 3 3 3 2 2" xfId="11354"/>
    <cellStyle name="Normal 4 2 3 3 3 3 2 2 2" xfId="24221"/>
    <cellStyle name="Normal 4 2 3 3 3 3 2 3" xfId="24220"/>
    <cellStyle name="Normal 4 2 3 3 3 3 2 4" xfId="37439"/>
    <cellStyle name="Normal 4 2 3 3 3 3 2 5" xfId="44554"/>
    <cellStyle name="Normal 4 2 3 3 3 3 2 6" xfId="51669"/>
    <cellStyle name="Normal 4 2 3 3 3 3 2 7" xfId="58784"/>
    <cellStyle name="Normal 4 2 3 3 3 3 3" xfId="6610"/>
    <cellStyle name="Normal 4 2 3 3 3 3 3 2" xfId="13725"/>
    <cellStyle name="Normal 4 2 3 3 3 3 3 2 2" xfId="24223"/>
    <cellStyle name="Normal 4 2 3 3 3 3 3 3" xfId="24222"/>
    <cellStyle name="Normal 4 2 3 3 3 3 3 4" xfId="39810"/>
    <cellStyle name="Normal 4 2 3 3 3 3 3 5" xfId="46925"/>
    <cellStyle name="Normal 4 2 3 3 3 3 3 6" xfId="54040"/>
    <cellStyle name="Normal 4 2 3 3 3 3 3 7" xfId="61155"/>
    <cellStyle name="Normal 4 2 3 3 3 3 4" xfId="8987"/>
    <cellStyle name="Normal 4 2 3 3 3 3 4 2" xfId="24224"/>
    <cellStyle name="Normal 4 2 3 3 3 3 5" xfId="16102"/>
    <cellStyle name="Normal 4 2 3 3 3 3 5 2" xfId="24225"/>
    <cellStyle name="Normal 4 2 3 3 3 3 6" xfId="24219"/>
    <cellStyle name="Normal 4 2 3 3 3 3 7" xfId="35071"/>
    <cellStyle name="Normal 4 2 3 3 3 3 8" xfId="42187"/>
    <cellStyle name="Normal 4 2 3 3 3 3 9" xfId="49302"/>
    <cellStyle name="Normal 4 2 3 3 3 4" xfId="2651"/>
    <cellStyle name="Normal 4 2 3 3 3 4 2" xfId="9766"/>
    <cellStyle name="Normal 4 2 3 3 3 4 2 2" xfId="24227"/>
    <cellStyle name="Normal 4 2 3 3 3 4 3" xfId="24226"/>
    <cellStyle name="Normal 4 2 3 3 3 4 4" xfId="35851"/>
    <cellStyle name="Normal 4 2 3 3 3 4 5" xfId="42966"/>
    <cellStyle name="Normal 4 2 3 3 3 4 6" xfId="50081"/>
    <cellStyle name="Normal 4 2 3 3 3 4 7" xfId="57196"/>
    <cellStyle name="Normal 4 2 3 3 3 5" xfId="5022"/>
    <cellStyle name="Normal 4 2 3 3 3 5 2" xfId="12137"/>
    <cellStyle name="Normal 4 2 3 3 3 5 2 2" xfId="24229"/>
    <cellStyle name="Normal 4 2 3 3 3 5 3" xfId="24228"/>
    <cellStyle name="Normal 4 2 3 3 3 5 4" xfId="38222"/>
    <cellStyle name="Normal 4 2 3 3 3 5 5" xfId="45337"/>
    <cellStyle name="Normal 4 2 3 3 3 5 6" xfId="52452"/>
    <cellStyle name="Normal 4 2 3 3 3 5 7" xfId="59567"/>
    <cellStyle name="Normal 4 2 3 3 3 6" xfId="7399"/>
    <cellStyle name="Normal 4 2 3 3 3 6 2" xfId="24230"/>
    <cellStyle name="Normal 4 2 3 3 3 7" xfId="14514"/>
    <cellStyle name="Normal 4 2 3 3 3 7 2" xfId="24231"/>
    <cellStyle name="Normal 4 2 3 3 3 8" xfId="24211"/>
    <cellStyle name="Normal 4 2 3 3 3 9" xfId="33483"/>
    <cellStyle name="Normal 4 2 3 3 4" xfId="476"/>
    <cellStyle name="Normal 4 2 3 3 4 10" xfId="40794"/>
    <cellStyle name="Normal 4 2 3 3 4 11" xfId="47909"/>
    <cellStyle name="Normal 4 2 3 3 4 12" xfId="55024"/>
    <cellStyle name="Normal 4 2 3 3 4 2" xfId="1277"/>
    <cellStyle name="Normal 4 2 3 3 4 2 10" xfId="55823"/>
    <cellStyle name="Normal 4 2 3 3 4 2 2" xfId="3645"/>
    <cellStyle name="Normal 4 2 3 3 4 2 2 2" xfId="10760"/>
    <cellStyle name="Normal 4 2 3 3 4 2 2 2 2" xfId="24235"/>
    <cellStyle name="Normal 4 2 3 3 4 2 2 3" xfId="24234"/>
    <cellStyle name="Normal 4 2 3 3 4 2 2 4" xfId="36845"/>
    <cellStyle name="Normal 4 2 3 3 4 2 2 5" xfId="43960"/>
    <cellStyle name="Normal 4 2 3 3 4 2 2 6" xfId="51075"/>
    <cellStyle name="Normal 4 2 3 3 4 2 2 7" xfId="58190"/>
    <cellStyle name="Normal 4 2 3 3 4 2 3" xfId="6016"/>
    <cellStyle name="Normal 4 2 3 3 4 2 3 2" xfId="13131"/>
    <cellStyle name="Normal 4 2 3 3 4 2 3 2 2" xfId="24237"/>
    <cellStyle name="Normal 4 2 3 3 4 2 3 3" xfId="24236"/>
    <cellStyle name="Normal 4 2 3 3 4 2 3 4" xfId="39216"/>
    <cellStyle name="Normal 4 2 3 3 4 2 3 5" xfId="46331"/>
    <cellStyle name="Normal 4 2 3 3 4 2 3 6" xfId="53446"/>
    <cellStyle name="Normal 4 2 3 3 4 2 3 7" xfId="60561"/>
    <cellStyle name="Normal 4 2 3 3 4 2 4" xfId="8393"/>
    <cellStyle name="Normal 4 2 3 3 4 2 4 2" xfId="24238"/>
    <cellStyle name="Normal 4 2 3 3 4 2 5" xfId="15508"/>
    <cellStyle name="Normal 4 2 3 3 4 2 5 2" xfId="24239"/>
    <cellStyle name="Normal 4 2 3 3 4 2 6" xfId="24233"/>
    <cellStyle name="Normal 4 2 3 3 4 2 7" xfId="34477"/>
    <cellStyle name="Normal 4 2 3 3 4 2 8" xfId="41593"/>
    <cellStyle name="Normal 4 2 3 3 4 2 9" xfId="48708"/>
    <cellStyle name="Normal 4 2 3 3 4 3" xfId="2067"/>
    <cellStyle name="Normal 4 2 3 3 4 3 10" xfId="56612"/>
    <cellStyle name="Normal 4 2 3 3 4 3 2" xfId="4434"/>
    <cellStyle name="Normal 4 2 3 3 4 3 2 2" xfId="11549"/>
    <cellStyle name="Normal 4 2 3 3 4 3 2 2 2" xfId="24242"/>
    <cellStyle name="Normal 4 2 3 3 4 3 2 3" xfId="24241"/>
    <cellStyle name="Normal 4 2 3 3 4 3 2 4" xfId="37634"/>
    <cellStyle name="Normal 4 2 3 3 4 3 2 5" xfId="44749"/>
    <cellStyle name="Normal 4 2 3 3 4 3 2 6" xfId="51864"/>
    <cellStyle name="Normal 4 2 3 3 4 3 2 7" xfId="58979"/>
    <cellStyle name="Normal 4 2 3 3 4 3 3" xfId="6805"/>
    <cellStyle name="Normal 4 2 3 3 4 3 3 2" xfId="13920"/>
    <cellStyle name="Normal 4 2 3 3 4 3 3 2 2" xfId="24244"/>
    <cellStyle name="Normal 4 2 3 3 4 3 3 3" xfId="24243"/>
    <cellStyle name="Normal 4 2 3 3 4 3 3 4" xfId="40005"/>
    <cellStyle name="Normal 4 2 3 3 4 3 3 5" xfId="47120"/>
    <cellStyle name="Normal 4 2 3 3 4 3 3 6" xfId="54235"/>
    <cellStyle name="Normal 4 2 3 3 4 3 3 7" xfId="61350"/>
    <cellStyle name="Normal 4 2 3 3 4 3 4" xfId="9182"/>
    <cellStyle name="Normal 4 2 3 3 4 3 4 2" xfId="24245"/>
    <cellStyle name="Normal 4 2 3 3 4 3 5" xfId="16297"/>
    <cellStyle name="Normal 4 2 3 3 4 3 5 2" xfId="24246"/>
    <cellStyle name="Normal 4 2 3 3 4 3 6" xfId="24240"/>
    <cellStyle name="Normal 4 2 3 3 4 3 7" xfId="35266"/>
    <cellStyle name="Normal 4 2 3 3 4 3 8" xfId="42382"/>
    <cellStyle name="Normal 4 2 3 3 4 3 9" xfId="49497"/>
    <cellStyle name="Normal 4 2 3 3 4 4" xfId="2846"/>
    <cellStyle name="Normal 4 2 3 3 4 4 2" xfId="9961"/>
    <cellStyle name="Normal 4 2 3 3 4 4 2 2" xfId="24248"/>
    <cellStyle name="Normal 4 2 3 3 4 4 3" xfId="24247"/>
    <cellStyle name="Normal 4 2 3 3 4 4 4" xfId="36046"/>
    <cellStyle name="Normal 4 2 3 3 4 4 5" xfId="43161"/>
    <cellStyle name="Normal 4 2 3 3 4 4 6" xfId="50276"/>
    <cellStyle name="Normal 4 2 3 3 4 4 7" xfId="57391"/>
    <cellStyle name="Normal 4 2 3 3 4 5" xfId="5217"/>
    <cellStyle name="Normal 4 2 3 3 4 5 2" xfId="12332"/>
    <cellStyle name="Normal 4 2 3 3 4 5 2 2" xfId="24250"/>
    <cellStyle name="Normal 4 2 3 3 4 5 3" xfId="24249"/>
    <cellStyle name="Normal 4 2 3 3 4 5 4" xfId="38417"/>
    <cellStyle name="Normal 4 2 3 3 4 5 5" xfId="45532"/>
    <cellStyle name="Normal 4 2 3 3 4 5 6" xfId="52647"/>
    <cellStyle name="Normal 4 2 3 3 4 5 7" xfId="59762"/>
    <cellStyle name="Normal 4 2 3 3 4 6" xfId="7594"/>
    <cellStyle name="Normal 4 2 3 3 4 6 2" xfId="24251"/>
    <cellStyle name="Normal 4 2 3 3 4 7" xfId="14709"/>
    <cellStyle name="Normal 4 2 3 3 4 7 2" xfId="24252"/>
    <cellStyle name="Normal 4 2 3 3 4 8" xfId="24232"/>
    <cellStyle name="Normal 4 2 3 3 4 9" xfId="33678"/>
    <cellStyle name="Normal 4 2 3 3 5" xfId="688"/>
    <cellStyle name="Normal 4 2 3 3 5 10" xfId="41006"/>
    <cellStyle name="Normal 4 2 3 3 5 11" xfId="48121"/>
    <cellStyle name="Normal 4 2 3 3 5 12" xfId="55236"/>
    <cellStyle name="Normal 4 2 3 3 5 2" xfId="1489"/>
    <cellStyle name="Normal 4 2 3 3 5 2 10" xfId="56035"/>
    <cellStyle name="Normal 4 2 3 3 5 2 2" xfId="3857"/>
    <cellStyle name="Normal 4 2 3 3 5 2 2 2" xfId="10972"/>
    <cellStyle name="Normal 4 2 3 3 5 2 2 2 2" xfId="24256"/>
    <cellStyle name="Normal 4 2 3 3 5 2 2 3" xfId="24255"/>
    <cellStyle name="Normal 4 2 3 3 5 2 2 4" xfId="37057"/>
    <cellStyle name="Normal 4 2 3 3 5 2 2 5" xfId="44172"/>
    <cellStyle name="Normal 4 2 3 3 5 2 2 6" xfId="51287"/>
    <cellStyle name="Normal 4 2 3 3 5 2 2 7" xfId="58402"/>
    <cellStyle name="Normal 4 2 3 3 5 2 3" xfId="6228"/>
    <cellStyle name="Normal 4 2 3 3 5 2 3 2" xfId="13343"/>
    <cellStyle name="Normal 4 2 3 3 5 2 3 2 2" xfId="24258"/>
    <cellStyle name="Normal 4 2 3 3 5 2 3 3" xfId="24257"/>
    <cellStyle name="Normal 4 2 3 3 5 2 3 4" xfId="39428"/>
    <cellStyle name="Normal 4 2 3 3 5 2 3 5" xfId="46543"/>
    <cellStyle name="Normal 4 2 3 3 5 2 3 6" xfId="53658"/>
    <cellStyle name="Normal 4 2 3 3 5 2 3 7" xfId="60773"/>
    <cellStyle name="Normal 4 2 3 3 5 2 4" xfId="8605"/>
    <cellStyle name="Normal 4 2 3 3 5 2 4 2" xfId="24259"/>
    <cellStyle name="Normal 4 2 3 3 5 2 5" xfId="15720"/>
    <cellStyle name="Normal 4 2 3 3 5 2 5 2" xfId="24260"/>
    <cellStyle name="Normal 4 2 3 3 5 2 6" xfId="24254"/>
    <cellStyle name="Normal 4 2 3 3 5 2 7" xfId="34689"/>
    <cellStyle name="Normal 4 2 3 3 5 2 8" xfId="41805"/>
    <cellStyle name="Normal 4 2 3 3 5 2 9" xfId="48920"/>
    <cellStyle name="Normal 4 2 3 3 5 3" xfId="2279"/>
    <cellStyle name="Normal 4 2 3 3 5 3 10" xfId="56824"/>
    <cellStyle name="Normal 4 2 3 3 5 3 2" xfId="4646"/>
    <cellStyle name="Normal 4 2 3 3 5 3 2 2" xfId="11761"/>
    <cellStyle name="Normal 4 2 3 3 5 3 2 2 2" xfId="24263"/>
    <cellStyle name="Normal 4 2 3 3 5 3 2 3" xfId="24262"/>
    <cellStyle name="Normal 4 2 3 3 5 3 2 4" xfId="37846"/>
    <cellStyle name="Normal 4 2 3 3 5 3 2 5" xfId="44961"/>
    <cellStyle name="Normal 4 2 3 3 5 3 2 6" xfId="52076"/>
    <cellStyle name="Normal 4 2 3 3 5 3 2 7" xfId="59191"/>
    <cellStyle name="Normal 4 2 3 3 5 3 3" xfId="7017"/>
    <cellStyle name="Normal 4 2 3 3 5 3 3 2" xfId="14132"/>
    <cellStyle name="Normal 4 2 3 3 5 3 3 2 2" xfId="24265"/>
    <cellStyle name="Normal 4 2 3 3 5 3 3 3" xfId="24264"/>
    <cellStyle name="Normal 4 2 3 3 5 3 3 4" xfId="40217"/>
    <cellStyle name="Normal 4 2 3 3 5 3 3 5" xfId="47332"/>
    <cellStyle name="Normal 4 2 3 3 5 3 3 6" xfId="54447"/>
    <cellStyle name="Normal 4 2 3 3 5 3 3 7" xfId="61562"/>
    <cellStyle name="Normal 4 2 3 3 5 3 4" xfId="9394"/>
    <cellStyle name="Normal 4 2 3 3 5 3 4 2" xfId="24266"/>
    <cellStyle name="Normal 4 2 3 3 5 3 5" xfId="16509"/>
    <cellStyle name="Normal 4 2 3 3 5 3 5 2" xfId="24267"/>
    <cellStyle name="Normal 4 2 3 3 5 3 6" xfId="24261"/>
    <cellStyle name="Normal 4 2 3 3 5 3 7" xfId="35478"/>
    <cellStyle name="Normal 4 2 3 3 5 3 8" xfId="42594"/>
    <cellStyle name="Normal 4 2 3 3 5 3 9" xfId="49709"/>
    <cellStyle name="Normal 4 2 3 3 5 4" xfId="3058"/>
    <cellStyle name="Normal 4 2 3 3 5 4 2" xfId="10173"/>
    <cellStyle name="Normal 4 2 3 3 5 4 2 2" xfId="24269"/>
    <cellStyle name="Normal 4 2 3 3 5 4 3" xfId="24268"/>
    <cellStyle name="Normal 4 2 3 3 5 4 4" xfId="36258"/>
    <cellStyle name="Normal 4 2 3 3 5 4 5" xfId="43373"/>
    <cellStyle name="Normal 4 2 3 3 5 4 6" xfId="50488"/>
    <cellStyle name="Normal 4 2 3 3 5 4 7" xfId="57603"/>
    <cellStyle name="Normal 4 2 3 3 5 5" xfId="5429"/>
    <cellStyle name="Normal 4 2 3 3 5 5 2" xfId="12544"/>
    <cellStyle name="Normal 4 2 3 3 5 5 2 2" xfId="24271"/>
    <cellStyle name="Normal 4 2 3 3 5 5 3" xfId="24270"/>
    <cellStyle name="Normal 4 2 3 3 5 5 4" xfId="38629"/>
    <cellStyle name="Normal 4 2 3 3 5 5 5" xfId="45744"/>
    <cellStyle name="Normal 4 2 3 3 5 5 6" xfId="52859"/>
    <cellStyle name="Normal 4 2 3 3 5 5 7" xfId="59974"/>
    <cellStyle name="Normal 4 2 3 3 5 6" xfId="7806"/>
    <cellStyle name="Normal 4 2 3 3 5 6 2" xfId="24272"/>
    <cellStyle name="Normal 4 2 3 3 5 7" xfId="14921"/>
    <cellStyle name="Normal 4 2 3 3 5 7 2" xfId="24273"/>
    <cellStyle name="Normal 4 2 3 3 5 8" xfId="24253"/>
    <cellStyle name="Normal 4 2 3 3 5 9" xfId="33890"/>
    <cellStyle name="Normal 4 2 3 3 6" xfId="887"/>
    <cellStyle name="Normal 4 2 3 3 6 10" xfId="55433"/>
    <cellStyle name="Normal 4 2 3 3 6 2" xfId="3255"/>
    <cellStyle name="Normal 4 2 3 3 6 2 2" xfId="10370"/>
    <cellStyle name="Normal 4 2 3 3 6 2 2 2" xfId="24276"/>
    <cellStyle name="Normal 4 2 3 3 6 2 3" xfId="24275"/>
    <cellStyle name="Normal 4 2 3 3 6 2 4" xfId="36455"/>
    <cellStyle name="Normal 4 2 3 3 6 2 5" xfId="43570"/>
    <cellStyle name="Normal 4 2 3 3 6 2 6" xfId="50685"/>
    <cellStyle name="Normal 4 2 3 3 6 2 7" xfId="57800"/>
    <cellStyle name="Normal 4 2 3 3 6 3" xfId="5626"/>
    <cellStyle name="Normal 4 2 3 3 6 3 2" xfId="12741"/>
    <cellStyle name="Normal 4 2 3 3 6 3 2 2" xfId="24278"/>
    <cellStyle name="Normal 4 2 3 3 6 3 3" xfId="24277"/>
    <cellStyle name="Normal 4 2 3 3 6 3 4" xfId="38826"/>
    <cellStyle name="Normal 4 2 3 3 6 3 5" xfId="45941"/>
    <cellStyle name="Normal 4 2 3 3 6 3 6" xfId="53056"/>
    <cellStyle name="Normal 4 2 3 3 6 3 7" xfId="60171"/>
    <cellStyle name="Normal 4 2 3 3 6 4" xfId="8003"/>
    <cellStyle name="Normal 4 2 3 3 6 4 2" xfId="24279"/>
    <cellStyle name="Normal 4 2 3 3 6 5" xfId="15118"/>
    <cellStyle name="Normal 4 2 3 3 6 5 2" xfId="24280"/>
    <cellStyle name="Normal 4 2 3 3 6 6" xfId="24274"/>
    <cellStyle name="Normal 4 2 3 3 6 7" xfId="34087"/>
    <cellStyle name="Normal 4 2 3 3 6 8" xfId="41203"/>
    <cellStyle name="Normal 4 2 3 3 6 9" xfId="48318"/>
    <cellStyle name="Normal 4 2 3 3 7" xfId="1677"/>
    <cellStyle name="Normal 4 2 3 3 7 10" xfId="56222"/>
    <cellStyle name="Normal 4 2 3 3 7 2" xfId="4044"/>
    <cellStyle name="Normal 4 2 3 3 7 2 2" xfId="11159"/>
    <cellStyle name="Normal 4 2 3 3 7 2 2 2" xfId="24283"/>
    <cellStyle name="Normal 4 2 3 3 7 2 3" xfId="24282"/>
    <cellStyle name="Normal 4 2 3 3 7 2 4" xfId="37244"/>
    <cellStyle name="Normal 4 2 3 3 7 2 5" xfId="44359"/>
    <cellStyle name="Normal 4 2 3 3 7 2 6" xfId="51474"/>
    <cellStyle name="Normal 4 2 3 3 7 2 7" xfId="58589"/>
    <cellStyle name="Normal 4 2 3 3 7 3" xfId="6415"/>
    <cellStyle name="Normal 4 2 3 3 7 3 2" xfId="13530"/>
    <cellStyle name="Normal 4 2 3 3 7 3 2 2" xfId="24285"/>
    <cellStyle name="Normal 4 2 3 3 7 3 3" xfId="24284"/>
    <cellStyle name="Normal 4 2 3 3 7 3 4" xfId="39615"/>
    <cellStyle name="Normal 4 2 3 3 7 3 5" xfId="46730"/>
    <cellStyle name="Normal 4 2 3 3 7 3 6" xfId="53845"/>
    <cellStyle name="Normal 4 2 3 3 7 3 7" xfId="60960"/>
    <cellStyle name="Normal 4 2 3 3 7 4" xfId="8792"/>
    <cellStyle name="Normal 4 2 3 3 7 4 2" xfId="24286"/>
    <cellStyle name="Normal 4 2 3 3 7 5" xfId="15907"/>
    <cellStyle name="Normal 4 2 3 3 7 5 2" xfId="24287"/>
    <cellStyle name="Normal 4 2 3 3 7 6" xfId="24281"/>
    <cellStyle name="Normal 4 2 3 3 7 7" xfId="34876"/>
    <cellStyle name="Normal 4 2 3 3 7 8" xfId="41992"/>
    <cellStyle name="Normal 4 2 3 3 7 9" xfId="49107"/>
    <cellStyle name="Normal 4 2 3 3 8" xfId="2456"/>
    <cellStyle name="Normal 4 2 3 3 8 2" xfId="9571"/>
    <cellStyle name="Normal 4 2 3 3 8 2 2" xfId="24289"/>
    <cellStyle name="Normal 4 2 3 3 8 3" xfId="24288"/>
    <cellStyle name="Normal 4 2 3 3 8 4" xfId="35656"/>
    <cellStyle name="Normal 4 2 3 3 8 5" xfId="42771"/>
    <cellStyle name="Normal 4 2 3 3 8 6" xfId="49886"/>
    <cellStyle name="Normal 4 2 3 3 8 7" xfId="57001"/>
    <cellStyle name="Normal 4 2 3 3 9" xfId="4827"/>
    <cellStyle name="Normal 4 2 3 3 9 2" xfId="11942"/>
    <cellStyle name="Normal 4 2 3 3 9 2 2" xfId="24291"/>
    <cellStyle name="Normal 4 2 3 3 9 3" xfId="24290"/>
    <cellStyle name="Normal 4 2 3 3 9 4" xfId="38027"/>
    <cellStyle name="Normal 4 2 3 3 9 5" xfId="45142"/>
    <cellStyle name="Normal 4 2 3 3 9 6" xfId="52257"/>
    <cellStyle name="Normal 4 2 3 3 9 7" xfId="59372"/>
    <cellStyle name="Normal 4 2 3 4" xfId="191"/>
    <cellStyle name="Normal 4 2 3 4 10" xfId="14428"/>
    <cellStyle name="Normal 4 2 3 4 10 2" xfId="24293"/>
    <cellStyle name="Normal 4 2 3 4 11" xfId="24292"/>
    <cellStyle name="Normal 4 2 3 4 12" xfId="33397"/>
    <cellStyle name="Normal 4 2 3 4 13" xfId="40513"/>
    <cellStyle name="Normal 4 2 3 4 14" xfId="47628"/>
    <cellStyle name="Normal 4 2 3 4 15" xfId="54743"/>
    <cellStyle name="Normal 4 2 3 4 2" xfId="390"/>
    <cellStyle name="Normal 4 2 3 4 2 10" xfId="40708"/>
    <cellStyle name="Normal 4 2 3 4 2 11" xfId="47823"/>
    <cellStyle name="Normal 4 2 3 4 2 12" xfId="54938"/>
    <cellStyle name="Normal 4 2 3 4 2 2" xfId="1191"/>
    <cellStyle name="Normal 4 2 3 4 2 2 10" xfId="55737"/>
    <cellStyle name="Normal 4 2 3 4 2 2 2" xfId="3559"/>
    <cellStyle name="Normal 4 2 3 4 2 2 2 2" xfId="10674"/>
    <cellStyle name="Normal 4 2 3 4 2 2 2 2 2" xfId="24297"/>
    <cellStyle name="Normal 4 2 3 4 2 2 2 3" xfId="24296"/>
    <cellStyle name="Normal 4 2 3 4 2 2 2 4" xfId="36759"/>
    <cellStyle name="Normal 4 2 3 4 2 2 2 5" xfId="43874"/>
    <cellStyle name="Normal 4 2 3 4 2 2 2 6" xfId="50989"/>
    <cellStyle name="Normal 4 2 3 4 2 2 2 7" xfId="58104"/>
    <cellStyle name="Normal 4 2 3 4 2 2 3" xfId="5930"/>
    <cellStyle name="Normal 4 2 3 4 2 2 3 2" xfId="13045"/>
    <cellStyle name="Normal 4 2 3 4 2 2 3 2 2" xfId="24299"/>
    <cellStyle name="Normal 4 2 3 4 2 2 3 3" xfId="24298"/>
    <cellStyle name="Normal 4 2 3 4 2 2 3 4" xfId="39130"/>
    <cellStyle name="Normal 4 2 3 4 2 2 3 5" xfId="46245"/>
    <cellStyle name="Normal 4 2 3 4 2 2 3 6" xfId="53360"/>
    <cellStyle name="Normal 4 2 3 4 2 2 3 7" xfId="60475"/>
    <cellStyle name="Normal 4 2 3 4 2 2 4" xfId="8307"/>
    <cellStyle name="Normal 4 2 3 4 2 2 4 2" xfId="24300"/>
    <cellStyle name="Normal 4 2 3 4 2 2 5" xfId="15422"/>
    <cellStyle name="Normal 4 2 3 4 2 2 5 2" xfId="24301"/>
    <cellStyle name="Normal 4 2 3 4 2 2 6" xfId="24295"/>
    <cellStyle name="Normal 4 2 3 4 2 2 7" xfId="34391"/>
    <cellStyle name="Normal 4 2 3 4 2 2 8" xfId="41507"/>
    <cellStyle name="Normal 4 2 3 4 2 2 9" xfId="48622"/>
    <cellStyle name="Normal 4 2 3 4 2 3" xfId="1981"/>
    <cellStyle name="Normal 4 2 3 4 2 3 10" xfId="56526"/>
    <cellStyle name="Normal 4 2 3 4 2 3 2" xfId="4348"/>
    <cellStyle name="Normal 4 2 3 4 2 3 2 2" xfId="11463"/>
    <cellStyle name="Normal 4 2 3 4 2 3 2 2 2" xfId="24304"/>
    <cellStyle name="Normal 4 2 3 4 2 3 2 3" xfId="24303"/>
    <cellStyle name="Normal 4 2 3 4 2 3 2 4" xfId="37548"/>
    <cellStyle name="Normal 4 2 3 4 2 3 2 5" xfId="44663"/>
    <cellStyle name="Normal 4 2 3 4 2 3 2 6" xfId="51778"/>
    <cellStyle name="Normal 4 2 3 4 2 3 2 7" xfId="58893"/>
    <cellStyle name="Normal 4 2 3 4 2 3 3" xfId="6719"/>
    <cellStyle name="Normal 4 2 3 4 2 3 3 2" xfId="13834"/>
    <cellStyle name="Normal 4 2 3 4 2 3 3 2 2" xfId="24306"/>
    <cellStyle name="Normal 4 2 3 4 2 3 3 3" xfId="24305"/>
    <cellStyle name="Normal 4 2 3 4 2 3 3 4" xfId="39919"/>
    <cellStyle name="Normal 4 2 3 4 2 3 3 5" xfId="47034"/>
    <cellStyle name="Normal 4 2 3 4 2 3 3 6" xfId="54149"/>
    <cellStyle name="Normal 4 2 3 4 2 3 3 7" xfId="61264"/>
    <cellStyle name="Normal 4 2 3 4 2 3 4" xfId="9096"/>
    <cellStyle name="Normal 4 2 3 4 2 3 4 2" xfId="24307"/>
    <cellStyle name="Normal 4 2 3 4 2 3 5" xfId="16211"/>
    <cellStyle name="Normal 4 2 3 4 2 3 5 2" xfId="24308"/>
    <cellStyle name="Normal 4 2 3 4 2 3 6" xfId="24302"/>
    <cellStyle name="Normal 4 2 3 4 2 3 7" xfId="35180"/>
    <cellStyle name="Normal 4 2 3 4 2 3 8" xfId="42296"/>
    <cellStyle name="Normal 4 2 3 4 2 3 9" xfId="49411"/>
    <cellStyle name="Normal 4 2 3 4 2 4" xfId="2760"/>
    <cellStyle name="Normal 4 2 3 4 2 4 2" xfId="9875"/>
    <cellStyle name="Normal 4 2 3 4 2 4 2 2" xfId="24310"/>
    <cellStyle name="Normal 4 2 3 4 2 4 3" xfId="24309"/>
    <cellStyle name="Normal 4 2 3 4 2 4 4" xfId="35960"/>
    <cellStyle name="Normal 4 2 3 4 2 4 5" xfId="43075"/>
    <cellStyle name="Normal 4 2 3 4 2 4 6" xfId="50190"/>
    <cellStyle name="Normal 4 2 3 4 2 4 7" xfId="57305"/>
    <cellStyle name="Normal 4 2 3 4 2 5" xfId="5131"/>
    <cellStyle name="Normal 4 2 3 4 2 5 2" xfId="12246"/>
    <cellStyle name="Normal 4 2 3 4 2 5 2 2" xfId="24312"/>
    <cellStyle name="Normal 4 2 3 4 2 5 3" xfId="24311"/>
    <cellStyle name="Normal 4 2 3 4 2 5 4" xfId="38331"/>
    <cellStyle name="Normal 4 2 3 4 2 5 5" xfId="45446"/>
    <cellStyle name="Normal 4 2 3 4 2 5 6" xfId="52561"/>
    <cellStyle name="Normal 4 2 3 4 2 5 7" xfId="59676"/>
    <cellStyle name="Normal 4 2 3 4 2 6" xfId="7508"/>
    <cellStyle name="Normal 4 2 3 4 2 6 2" xfId="24313"/>
    <cellStyle name="Normal 4 2 3 4 2 7" xfId="14623"/>
    <cellStyle name="Normal 4 2 3 4 2 7 2" xfId="24314"/>
    <cellStyle name="Normal 4 2 3 4 2 8" xfId="24294"/>
    <cellStyle name="Normal 4 2 3 4 2 9" xfId="33592"/>
    <cellStyle name="Normal 4 2 3 4 3" xfId="585"/>
    <cellStyle name="Normal 4 2 3 4 3 10" xfId="40903"/>
    <cellStyle name="Normal 4 2 3 4 3 11" xfId="48018"/>
    <cellStyle name="Normal 4 2 3 4 3 12" xfId="55133"/>
    <cellStyle name="Normal 4 2 3 4 3 2" xfId="1386"/>
    <cellStyle name="Normal 4 2 3 4 3 2 10" xfId="55932"/>
    <cellStyle name="Normal 4 2 3 4 3 2 2" xfId="3754"/>
    <cellStyle name="Normal 4 2 3 4 3 2 2 2" xfId="10869"/>
    <cellStyle name="Normal 4 2 3 4 3 2 2 2 2" xfId="24318"/>
    <cellStyle name="Normal 4 2 3 4 3 2 2 3" xfId="24317"/>
    <cellStyle name="Normal 4 2 3 4 3 2 2 4" xfId="36954"/>
    <cellStyle name="Normal 4 2 3 4 3 2 2 5" xfId="44069"/>
    <cellStyle name="Normal 4 2 3 4 3 2 2 6" xfId="51184"/>
    <cellStyle name="Normal 4 2 3 4 3 2 2 7" xfId="58299"/>
    <cellStyle name="Normal 4 2 3 4 3 2 3" xfId="6125"/>
    <cellStyle name="Normal 4 2 3 4 3 2 3 2" xfId="13240"/>
    <cellStyle name="Normal 4 2 3 4 3 2 3 2 2" xfId="24320"/>
    <cellStyle name="Normal 4 2 3 4 3 2 3 3" xfId="24319"/>
    <cellStyle name="Normal 4 2 3 4 3 2 3 4" xfId="39325"/>
    <cellStyle name="Normal 4 2 3 4 3 2 3 5" xfId="46440"/>
    <cellStyle name="Normal 4 2 3 4 3 2 3 6" xfId="53555"/>
    <cellStyle name="Normal 4 2 3 4 3 2 3 7" xfId="60670"/>
    <cellStyle name="Normal 4 2 3 4 3 2 4" xfId="8502"/>
    <cellStyle name="Normal 4 2 3 4 3 2 4 2" xfId="24321"/>
    <cellStyle name="Normal 4 2 3 4 3 2 5" xfId="15617"/>
    <cellStyle name="Normal 4 2 3 4 3 2 5 2" xfId="24322"/>
    <cellStyle name="Normal 4 2 3 4 3 2 6" xfId="24316"/>
    <cellStyle name="Normal 4 2 3 4 3 2 7" xfId="34586"/>
    <cellStyle name="Normal 4 2 3 4 3 2 8" xfId="41702"/>
    <cellStyle name="Normal 4 2 3 4 3 2 9" xfId="48817"/>
    <cellStyle name="Normal 4 2 3 4 3 3" xfId="2176"/>
    <cellStyle name="Normal 4 2 3 4 3 3 10" xfId="56721"/>
    <cellStyle name="Normal 4 2 3 4 3 3 2" xfId="4543"/>
    <cellStyle name="Normal 4 2 3 4 3 3 2 2" xfId="11658"/>
    <cellStyle name="Normal 4 2 3 4 3 3 2 2 2" xfId="24325"/>
    <cellStyle name="Normal 4 2 3 4 3 3 2 3" xfId="24324"/>
    <cellStyle name="Normal 4 2 3 4 3 3 2 4" xfId="37743"/>
    <cellStyle name="Normal 4 2 3 4 3 3 2 5" xfId="44858"/>
    <cellStyle name="Normal 4 2 3 4 3 3 2 6" xfId="51973"/>
    <cellStyle name="Normal 4 2 3 4 3 3 2 7" xfId="59088"/>
    <cellStyle name="Normal 4 2 3 4 3 3 3" xfId="6914"/>
    <cellStyle name="Normal 4 2 3 4 3 3 3 2" xfId="14029"/>
    <cellStyle name="Normal 4 2 3 4 3 3 3 2 2" xfId="24327"/>
    <cellStyle name="Normal 4 2 3 4 3 3 3 3" xfId="24326"/>
    <cellStyle name="Normal 4 2 3 4 3 3 3 4" xfId="40114"/>
    <cellStyle name="Normal 4 2 3 4 3 3 3 5" xfId="47229"/>
    <cellStyle name="Normal 4 2 3 4 3 3 3 6" xfId="54344"/>
    <cellStyle name="Normal 4 2 3 4 3 3 3 7" xfId="61459"/>
    <cellStyle name="Normal 4 2 3 4 3 3 4" xfId="9291"/>
    <cellStyle name="Normal 4 2 3 4 3 3 4 2" xfId="24328"/>
    <cellStyle name="Normal 4 2 3 4 3 3 5" xfId="16406"/>
    <cellStyle name="Normal 4 2 3 4 3 3 5 2" xfId="24329"/>
    <cellStyle name="Normal 4 2 3 4 3 3 6" xfId="24323"/>
    <cellStyle name="Normal 4 2 3 4 3 3 7" xfId="35375"/>
    <cellStyle name="Normal 4 2 3 4 3 3 8" xfId="42491"/>
    <cellStyle name="Normal 4 2 3 4 3 3 9" xfId="49606"/>
    <cellStyle name="Normal 4 2 3 4 3 4" xfId="2955"/>
    <cellStyle name="Normal 4 2 3 4 3 4 2" xfId="10070"/>
    <cellStyle name="Normal 4 2 3 4 3 4 2 2" xfId="24331"/>
    <cellStyle name="Normal 4 2 3 4 3 4 3" xfId="24330"/>
    <cellStyle name="Normal 4 2 3 4 3 4 4" xfId="36155"/>
    <cellStyle name="Normal 4 2 3 4 3 4 5" xfId="43270"/>
    <cellStyle name="Normal 4 2 3 4 3 4 6" xfId="50385"/>
    <cellStyle name="Normal 4 2 3 4 3 4 7" xfId="57500"/>
    <cellStyle name="Normal 4 2 3 4 3 5" xfId="5326"/>
    <cellStyle name="Normal 4 2 3 4 3 5 2" xfId="12441"/>
    <cellStyle name="Normal 4 2 3 4 3 5 2 2" xfId="24333"/>
    <cellStyle name="Normal 4 2 3 4 3 5 3" xfId="24332"/>
    <cellStyle name="Normal 4 2 3 4 3 5 4" xfId="38526"/>
    <cellStyle name="Normal 4 2 3 4 3 5 5" xfId="45641"/>
    <cellStyle name="Normal 4 2 3 4 3 5 6" xfId="52756"/>
    <cellStyle name="Normal 4 2 3 4 3 5 7" xfId="59871"/>
    <cellStyle name="Normal 4 2 3 4 3 6" xfId="7703"/>
    <cellStyle name="Normal 4 2 3 4 3 6 2" xfId="24334"/>
    <cellStyle name="Normal 4 2 3 4 3 7" xfId="14818"/>
    <cellStyle name="Normal 4 2 3 4 3 7 2" xfId="24335"/>
    <cellStyle name="Normal 4 2 3 4 3 8" xfId="24315"/>
    <cellStyle name="Normal 4 2 3 4 3 9" xfId="33787"/>
    <cellStyle name="Normal 4 2 3 4 4" xfId="690"/>
    <cellStyle name="Normal 4 2 3 4 4 10" xfId="41008"/>
    <cellStyle name="Normal 4 2 3 4 4 11" xfId="48123"/>
    <cellStyle name="Normal 4 2 3 4 4 12" xfId="55238"/>
    <cellStyle name="Normal 4 2 3 4 4 2" xfId="1491"/>
    <cellStyle name="Normal 4 2 3 4 4 2 10" xfId="56037"/>
    <cellStyle name="Normal 4 2 3 4 4 2 2" xfId="3859"/>
    <cellStyle name="Normal 4 2 3 4 4 2 2 2" xfId="10974"/>
    <cellStyle name="Normal 4 2 3 4 4 2 2 2 2" xfId="24339"/>
    <cellStyle name="Normal 4 2 3 4 4 2 2 3" xfId="24338"/>
    <cellStyle name="Normal 4 2 3 4 4 2 2 4" xfId="37059"/>
    <cellStyle name="Normal 4 2 3 4 4 2 2 5" xfId="44174"/>
    <cellStyle name="Normal 4 2 3 4 4 2 2 6" xfId="51289"/>
    <cellStyle name="Normal 4 2 3 4 4 2 2 7" xfId="58404"/>
    <cellStyle name="Normal 4 2 3 4 4 2 3" xfId="6230"/>
    <cellStyle name="Normal 4 2 3 4 4 2 3 2" xfId="13345"/>
    <cellStyle name="Normal 4 2 3 4 4 2 3 2 2" xfId="24341"/>
    <cellStyle name="Normal 4 2 3 4 4 2 3 3" xfId="24340"/>
    <cellStyle name="Normal 4 2 3 4 4 2 3 4" xfId="39430"/>
    <cellStyle name="Normal 4 2 3 4 4 2 3 5" xfId="46545"/>
    <cellStyle name="Normal 4 2 3 4 4 2 3 6" xfId="53660"/>
    <cellStyle name="Normal 4 2 3 4 4 2 3 7" xfId="60775"/>
    <cellStyle name="Normal 4 2 3 4 4 2 4" xfId="8607"/>
    <cellStyle name="Normal 4 2 3 4 4 2 4 2" xfId="24342"/>
    <cellStyle name="Normal 4 2 3 4 4 2 5" xfId="15722"/>
    <cellStyle name="Normal 4 2 3 4 4 2 5 2" xfId="24343"/>
    <cellStyle name="Normal 4 2 3 4 4 2 6" xfId="24337"/>
    <cellStyle name="Normal 4 2 3 4 4 2 7" xfId="34691"/>
    <cellStyle name="Normal 4 2 3 4 4 2 8" xfId="41807"/>
    <cellStyle name="Normal 4 2 3 4 4 2 9" xfId="48922"/>
    <cellStyle name="Normal 4 2 3 4 4 3" xfId="2281"/>
    <cellStyle name="Normal 4 2 3 4 4 3 10" xfId="56826"/>
    <cellStyle name="Normal 4 2 3 4 4 3 2" xfId="4648"/>
    <cellStyle name="Normal 4 2 3 4 4 3 2 2" xfId="11763"/>
    <cellStyle name="Normal 4 2 3 4 4 3 2 2 2" xfId="24346"/>
    <cellStyle name="Normal 4 2 3 4 4 3 2 3" xfId="24345"/>
    <cellStyle name="Normal 4 2 3 4 4 3 2 4" xfId="37848"/>
    <cellStyle name="Normal 4 2 3 4 4 3 2 5" xfId="44963"/>
    <cellStyle name="Normal 4 2 3 4 4 3 2 6" xfId="52078"/>
    <cellStyle name="Normal 4 2 3 4 4 3 2 7" xfId="59193"/>
    <cellStyle name="Normal 4 2 3 4 4 3 3" xfId="7019"/>
    <cellStyle name="Normal 4 2 3 4 4 3 3 2" xfId="14134"/>
    <cellStyle name="Normal 4 2 3 4 4 3 3 2 2" xfId="24348"/>
    <cellStyle name="Normal 4 2 3 4 4 3 3 3" xfId="24347"/>
    <cellStyle name="Normal 4 2 3 4 4 3 3 4" xfId="40219"/>
    <cellStyle name="Normal 4 2 3 4 4 3 3 5" xfId="47334"/>
    <cellStyle name="Normal 4 2 3 4 4 3 3 6" xfId="54449"/>
    <cellStyle name="Normal 4 2 3 4 4 3 3 7" xfId="61564"/>
    <cellStyle name="Normal 4 2 3 4 4 3 4" xfId="9396"/>
    <cellStyle name="Normal 4 2 3 4 4 3 4 2" xfId="24349"/>
    <cellStyle name="Normal 4 2 3 4 4 3 5" xfId="16511"/>
    <cellStyle name="Normal 4 2 3 4 4 3 5 2" xfId="24350"/>
    <cellStyle name="Normal 4 2 3 4 4 3 6" xfId="24344"/>
    <cellStyle name="Normal 4 2 3 4 4 3 7" xfId="35480"/>
    <cellStyle name="Normal 4 2 3 4 4 3 8" xfId="42596"/>
    <cellStyle name="Normal 4 2 3 4 4 3 9" xfId="49711"/>
    <cellStyle name="Normal 4 2 3 4 4 4" xfId="3060"/>
    <cellStyle name="Normal 4 2 3 4 4 4 2" xfId="10175"/>
    <cellStyle name="Normal 4 2 3 4 4 4 2 2" xfId="24352"/>
    <cellStyle name="Normal 4 2 3 4 4 4 3" xfId="24351"/>
    <cellStyle name="Normal 4 2 3 4 4 4 4" xfId="36260"/>
    <cellStyle name="Normal 4 2 3 4 4 4 5" xfId="43375"/>
    <cellStyle name="Normal 4 2 3 4 4 4 6" xfId="50490"/>
    <cellStyle name="Normal 4 2 3 4 4 4 7" xfId="57605"/>
    <cellStyle name="Normal 4 2 3 4 4 5" xfId="5431"/>
    <cellStyle name="Normal 4 2 3 4 4 5 2" xfId="12546"/>
    <cellStyle name="Normal 4 2 3 4 4 5 2 2" xfId="24354"/>
    <cellStyle name="Normal 4 2 3 4 4 5 3" xfId="24353"/>
    <cellStyle name="Normal 4 2 3 4 4 5 4" xfId="38631"/>
    <cellStyle name="Normal 4 2 3 4 4 5 5" xfId="45746"/>
    <cellStyle name="Normal 4 2 3 4 4 5 6" xfId="52861"/>
    <cellStyle name="Normal 4 2 3 4 4 5 7" xfId="59976"/>
    <cellStyle name="Normal 4 2 3 4 4 6" xfId="7808"/>
    <cellStyle name="Normal 4 2 3 4 4 6 2" xfId="24355"/>
    <cellStyle name="Normal 4 2 3 4 4 7" xfId="14923"/>
    <cellStyle name="Normal 4 2 3 4 4 7 2" xfId="24356"/>
    <cellStyle name="Normal 4 2 3 4 4 8" xfId="24336"/>
    <cellStyle name="Normal 4 2 3 4 4 9" xfId="33892"/>
    <cellStyle name="Normal 4 2 3 4 5" xfId="996"/>
    <cellStyle name="Normal 4 2 3 4 5 10" xfId="55542"/>
    <cellStyle name="Normal 4 2 3 4 5 2" xfId="3364"/>
    <cellStyle name="Normal 4 2 3 4 5 2 2" xfId="10479"/>
    <cellStyle name="Normal 4 2 3 4 5 2 2 2" xfId="24359"/>
    <cellStyle name="Normal 4 2 3 4 5 2 3" xfId="24358"/>
    <cellStyle name="Normal 4 2 3 4 5 2 4" xfId="36564"/>
    <cellStyle name="Normal 4 2 3 4 5 2 5" xfId="43679"/>
    <cellStyle name="Normal 4 2 3 4 5 2 6" xfId="50794"/>
    <cellStyle name="Normal 4 2 3 4 5 2 7" xfId="57909"/>
    <cellStyle name="Normal 4 2 3 4 5 3" xfId="5735"/>
    <cellStyle name="Normal 4 2 3 4 5 3 2" xfId="12850"/>
    <cellStyle name="Normal 4 2 3 4 5 3 2 2" xfId="24361"/>
    <cellStyle name="Normal 4 2 3 4 5 3 3" xfId="24360"/>
    <cellStyle name="Normal 4 2 3 4 5 3 4" xfId="38935"/>
    <cellStyle name="Normal 4 2 3 4 5 3 5" xfId="46050"/>
    <cellStyle name="Normal 4 2 3 4 5 3 6" xfId="53165"/>
    <cellStyle name="Normal 4 2 3 4 5 3 7" xfId="60280"/>
    <cellStyle name="Normal 4 2 3 4 5 4" xfId="8112"/>
    <cellStyle name="Normal 4 2 3 4 5 4 2" xfId="24362"/>
    <cellStyle name="Normal 4 2 3 4 5 5" xfId="15227"/>
    <cellStyle name="Normal 4 2 3 4 5 5 2" xfId="24363"/>
    <cellStyle name="Normal 4 2 3 4 5 6" xfId="24357"/>
    <cellStyle name="Normal 4 2 3 4 5 7" xfId="34196"/>
    <cellStyle name="Normal 4 2 3 4 5 8" xfId="41312"/>
    <cellStyle name="Normal 4 2 3 4 5 9" xfId="48427"/>
    <cellStyle name="Normal 4 2 3 4 6" xfId="1786"/>
    <cellStyle name="Normal 4 2 3 4 6 10" xfId="56331"/>
    <cellStyle name="Normal 4 2 3 4 6 2" xfId="4153"/>
    <cellStyle name="Normal 4 2 3 4 6 2 2" xfId="11268"/>
    <cellStyle name="Normal 4 2 3 4 6 2 2 2" xfId="24366"/>
    <cellStyle name="Normal 4 2 3 4 6 2 3" xfId="24365"/>
    <cellStyle name="Normal 4 2 3 4 6 2 4" xfId="37353"/>
    <cellStyle name="Normal 4 2 3 4 6 2 5" xfId="44468"/>
    <cellStyle name="Normal 4 2 3 4 6 2 6" xfId="51583"/>
    <cellStyle name="Normal 4 2 3 4 6 2 7" xfId="58698"/>
    <cellStyle name="Normal 4 2 3 4 6 3" xfId="6524"/>
    <cellStyle name="Normal 4 2 3 4 6 3 2" xfId="13639"/>
    <cellStyle name="Normal 4 2 3 4 6 3 2 2" xfId="24368"/>
    <cellStyle name="Normal 4 2 3 4 6 3 3" xfId="24367"/>
    <cellStyle name="Normal 4 2 3 4 6 3 4" xfId="39724"/>
    <cellStyle name="Normal 4 2 3 4 6 3 5" xfId="46839"/>
    <cellStyle name="Normal 4 2 3 4 6 3 6" xfId="53954"/>
    <cellStyle name="Normal 4 2 3 4 6 3 7" xfId="61069"/>
    <cellStyle name="Normal 4 2 3 4 6 4" xfId="8901"/>
    <cellStyle name="Normal 4 2 3 4 6 4 2" xfId="24369"/>
    <cellStyle name="Normal 4 2 3 4 6 5" xfId="16016"/>
    <cellStyle name="Normal 4 2 3 4 6 5 2" xfId="24370"/>
    <cellStyle name="Normal 4 2 3 4 6 6" xfId="24364"/>
    <cellStyle name="Normal 4 2 3 4 6 7" xfId="34985"/>
    <cellStyle name="Normal 4 2 3 4 6 8" xfId="42101"/>
    <cellStyle name="Normal 4 2 3 4 6 9" xfId="49216"/>
    <cellStyle name="Normal 4 2 3 4 7" xfId="2565"/>
    <cellStyle name="Normal 4 2 3 4 7 2" xfId="9680"/>
    <cellStyle name="Normal 4 2 3 4 7 2 2" xfId="24372"/>
    <cellStyle name="Normal 4 2 3 4 7 3" xfId="24371"/>
    <cellStyle name="Normal 4 2 3 4 7 4" xfId="35765"/>
    <cellStyle name="Normal 4 2 3 4 7 5" xfId="42880"/>
    <cellStyle name="Normal 4 2 3 4 7 6" xfId="49995"/>
    <cellStyle name="Normal 4 2 3 4 7 7" xfId="57110"/>
    <cellStyle name="Normal 4 2 3 4 8" xfId="4936"/>
    <cellStyle name="Normal 4 2 3 4 8 2" xfId="12051"/>
    <cellStyle name="Normal 4 2 3 4 8 2 2" xfId="24374"/>
    <cellStyle name="Normal 4 2 3 4 8 3" xfId="24373"/>
    <cellStyle name="Normal 4 2 3 4 8 4" xfId="38136"/>
    <cellStyle name="Normal 4 2 3 4 8 5" xfId="45251"/>
    <cellStyle name="Normal 4 2 3 4 8 6" xfId="52366"/>
    <cellStyle name="Normal 4 2 3 4 8 7" xfId="59481"/>
    <cellStyle name="Normal 4 2 3 4 9" xfId="7313"/>
    <cellStyle name="Normal 4 2 3 4 9 2" xfId="24375"/>
    <cellStyle name="Normal 4 2 3 5" xfId="119"/>
    <cellStyle name="Normal 4 2 3 5 10" xfId="14359"/>
    <cellStyle name="Normal 4 2 3 5 10 2" xfId="24377"/>
    <cellStyle name="Normal 4 2 3 5 11" xfId="24376"/>
    <cellStyle name="Normal 4 2 3 5 12" xfId="33328"/>
    <cellStyle name="Normal 4 2 3 5 13" xfId="40444"/>
    <cellStyle name="Normal 4 2 3 5 14" xfId="47559"/>
    <cellStyle name="Normal 4 2 3 5 15" xfId="54674"/>
    <cellStyle name="Normal 4 2 3 5 2" xfId="321"/>
    <cellStyle name="Normal 4 2 3 5 2 10" xfId="40639"/>
    <cellStyle name="Normal 4 2 3 5 2 11" xfId="47754"/>
    <cellStyle name="Normal 4 2 3 5 2 12" xfId="54869"/>
    <cellStyle name="Normal 4 2 3 5 2 2" xfId="1122"/>
    <cellStyle name="Normal 4 2 3 5 2 2 10" xfId="55668"/>
    <cellStyle name="Normal 4 2 3 5 2 2 2" xfId="3490"/>
    <cellStyle name="Normal 4 2 3 5 2 2 2 2" xfId="10605"/>
    <cellStyle name="Normal 4 2 3 5 2 2 2 2 2" xfId="24381"/>
    <cellStyle name="Normal 4 2 3 5 2 2 2 3" xfId="24380"/>
    <cellStyle name="Normal 4 2 3 5 2 2 2 4" xfId="36690"/>
    <cellStyle name="Normal 4 2 3 5 2 2 2 5" xfId="43805"/>
    <cellStyle name="Normal 4 2 3 5 2 2 2 6" xfId="50920"/>
    <cellStyle name="Normal 4 2 3 5 2 2 2 7" xfId="58035"/>
    <cellStyle name="Normal 4 2 3 5 2 2 3" xfId="5861"/>
    <cellStyle name="Normal 4 2 3 5 2 2 3 2" xfId="12976"/>
    <cellStyle name="Normal 4 2 3 5 2 2 3 2 2" xfId="24383"/>
    <cellStyle name="Normal 4 2 3 5 2 2 3 3" xfId="24382"/>
    <cellStyle name="Normal 4 2 3 5 2 2 3 4" xfId="39061"/>
    <cellStyle name="Normal 4 2 3 5 2 2 3 5" xfId="46176"/>
    <cellStyle name="Normal 4 2 3 5 2 2 3 6" xfId="53291"/>
    <cellStyle name="Normal 4 2 3 5 2 2 3 7" xfId="60406"/>
    <cellStyle name="Normal 4 2 3 5 2 2 4" xfId="8238"/>
    <cellStyle name="Normal 4 2 3 5 2 2 4 2" xfId="24384"/>
    <cellStyle name="Normal 4 2 3 5 2 2 5" xfId="15353"/>
    <cellStyle name="Normal 4 2 3 5 2 2 5 2" xfId="24385"/>
    <cellStyle name="Normal 4 2 3 5 2 2 6" xfId="24379"/>
    <cellStyle name="Normal 4 2 3 5 2 2 7" xfId="34322"/>
    <cellStyle name="Normal 4 2 3 5 2 2 8" xfId="41438"/>
    <cellStyle name="Normal 4 2 3 5 2 2 9" xfId="48553"/>
    <cellStyle name="Normal 4 2 3 5 2 3" xfId="1912"/>
    <cellStyle name="Normal 4 2 3 5 2 3 10" xfId="56457"/>
    <cellStyle name="Normal 4 2 3 5 2 3 2" xfId="4279"/>
    <cellStyle name="Normal 4 2 3 5 2 3 2 2" xfId="11394"/>
    <cellStyle name="Normal 4 2 3 5 2 3 2 2 2" xfId="24388"/>
    <cellStyle name="Normal 4 2 3 5 2 3 2 3" xfId="24387"/>
    <cellStyle name="Normal 4 2 3 5 2 3 2 4" xfId="37479"/>
    <cellStyle name="Normal 4 2 3 5 2 3 2 5" xfId="44594"/>
    <cellStyle name="Normal 4 2 3 5 2 3 2 6" xfId="51709"/>
    <cellStyle name="Normal 4 2 3 5 2 3 2 7" xfId="58824"/>
    <cellStyle name="Normal 4 2 3 5 2 3 3" xfId="6650"/>
    <cellStyle name="Normal 4 2 3 5 2 3 3 2" xfId="13765"/>
    <cellStyle name="Normal 4 2 3 5 2 3 3 2 2" xfId="24390"/>
    <cellStyle name="Normal 4 2 3 5 2 3 3 3" xfId="24389"/>
    <cellStyle name="Normal 4 2 3 5 2 3 3 4" xfId="39850"/>
    <cellStyle name="Normal 4 2 3 5 2 3 3 5" xfId="46965"/>
    <cellStyle name="Normal 4 2 3 5 2 3 3 6" xfId="54080"/>
    <cellStyle name="Normal 4 2 3 5 2 3 3 7" xfId="61195"/>
    <cellStyle name="Normal 4 2 3 5 2 3 4" xfId="9027"/>
    <cellStyle name="Normal 4 2 3 5 2 3 4 2" xfId="24391"/>
    <cellStyle name="Normal 4 2 3 5 2 3 5" xfId="16142"/>
    <cellStyle name="Normal 4 2 3 5 2 3 5 2" xfId="24392"/>
    <cellStyle name="Normal 4 2 3 5 2 3 6" xfId="24386"/>
    <cellStyle name="Normal 4 2 3 5 2 3 7" xfId="35111"/>
    <cellStyle name="Normal 4 2 3 5 2 3 8" xfId="42227"/>
    <cellStyle name="Normal 4 2 3 5 2 3 9" xfId="49342"/>
    <cellStyle name="Normal 4 2 3 5 2 4" xfId="2691"/>
    <cellStyle name="Normal 4 2 3 5 2 4 2" xfId="9806"/>
    <cellStyle name="Normal 4 2 3 5 2 4 2 2" xfId="24394"/>
    <cellStyle name="Normal 4 2 3 5 2 4 3" xfId="24393"/>
    <cellStyle name="Normal 4 2 3 5 2 4 4" xfId="35891"/>
    <cellStyle name="Normal 4 2 3 5 2 4 5" xfId="43006"/>
    <cellStyle name="Normal 4 2 3 5 2 4 6" xfId="50121"/>
    <cellStyle name="Normal 4 2 3 5 2 4 7" xfId="57236"/>
    <cellStyle name="Normal 4 2 3 5 2 5" xfId="5062"/>
    <cellStyle name="Normal 4 2 3 5 2 5 2" xfId="12177"/>
    <cellStyle name="Normal 4 2 3 5 2 5 2 2" xfId="24396"/>
    <cellStyle name="Normal 4 2 3 5 2 5 3" xfId="24395"/>
    <cellStyle name="Normal 4 2 3 5 2 5 4" xfId="38262"/>
    <cellStyle name="Normal 4 2 3 5 2 5 5" xfId="45377"/>
    <cellStyle name="Normal 4 2 3 5 2 5 6" xfId="52492"/>
    <cellStyle name="Normal 4 2 3 5 2 5 7" xfId="59607"/>
    <cellStyle name="Normal 4 2 3 5 2 6" xfId="7439"/>
    <cellStyle name="Normal 4 2 3 5 2 6 2" xfId="24397"/>
    <cellStyle name="Normal 4 2 3 5 2 7" xfId="14554"/>
    <cellStyle name="Normal 4 2 3 5 2 7 2" xfId="24398"/>
    <cellStyle name="Normal 4 2 3 5 2 8" xfId="24378"/>
    <cellStyle name="Normal 4 2 3 5 2 9" xfId="33523"/>
    <cellStyle name="Normal 4 2 3 5 3" xfId="516"/>
    <cellStyle name="Normal 4 2 3 5 3 10" xfId="40834"/>
    <cellStyle name="Normal 4 2 3 5 3 11" xfId="47949"/>
    <cellStyle name="Normal 4 2 3 5 3 12" xfId="55064"/>
    <cellStyle name="Normal 4 2 3 5 3 2" xfId="1317"/>
    <cellStyle name="Normal 4 2 3 5 3 2 10" xfId="55863"/>
    <cellStyle name="Normal 4 2 3 5 3 2 2" xfId="3685"/>
    <cellStyle name="Normal 4 2 3 5 3 2 2 2" xfId="10800"/>
    <cellStyle name="Normal 4 2 3 5 3 2 2 2 2" xfId="24402"/>
    <cellStyle name="Normal 4 2 3 5 3 2 2 3" xfId="24401"/>
    <cellStyle name="Normal 4 2 3 5 3 2 2 4" xfId="36885"/>
    <cellStyle name="Normal 4 2 3 5 3 2 2 5" xfId="44000"/>
    <cellStyle name="Normal 4 2 3 5 3 2 2 6" xfId="51115"/>
    <cellStyle name="Normal 4 2 3 5 3 2 2 7" xfId="58230"/>
    <cellStyle name="Normal 4 2 3 5 3 2 3" xfId="6056"/>
    <cellStyle name="Normal 4 2 3 5 3 2 3 2" xfId="13171"/>
    <cellStyle name="Normal 4 2 3 5 3 2 3 2 2" xfId="24404"/>
    <cellStyle name="Normal 4 2 3 5 3 2 3 3" xfId="24403"/>
    <cellStyle name="Normal 4 2 3 5 3 2 3 4" xfId="39256"/>
    <cellStyle name="Normal 4 2 3 5 3 2 3 5" xfId="46371"/>
    <cellStyle name="Normal 4 2 3 5 3 2 3 6" xfId="53486"/>
    <cellStyle name="Normal 4 2 3 5 3 2 3 7" xfId="60601"/>
    <cellStyle name="Normal 4 2 3 5 3 2 4" xfId="8433"/>
    <cellStyle name="Normal 4 2 3 5 3 2 4 2" xfId="24405"/>
    <cellStyle name="Normal 4 2 3 5 3 2 5" xfId="15548"/>
    <cellStyle name="Normal 4 2 3 5 3 2 5 2" xfId="24406"/>
    <cellStyle name="Normal 4 2 3 5 3 2 6" xfId="24400"/>
    <cellStyle name="Normal 4 2 3 5 3 2 7" xfId="34517"/>
    <cellStyle name="Normal 4 2 3 5 3 2 8" xfId="41633"/>
    <cellStyle name="Normal 4 2 3 5 3 2 9" xfId="48748"/>
    <cellStyle name="Normal 4 2 3 5 3 3" xfId="2107"/>
    <cellStyle name="Normal 4 2 3 5 3 3 10" xfId="56652"/>
    <cellStyle name="Normal 4 2 3 5 3 3 2" xfId="4474"/>
    <cellStyle name="Normal 4 2 3 5 3 3 2 2" xfId="11589"/>
    <cellStyle name="Normal 4 2 3 5 3 3 2 2 2" xfId="24409"/>
    <cellStyle name="Normal 4 2 3 5 3 3 2 3" xfId="24408"/>
    <cellStyle name="Normal 4 2 3 5 3 3 2 4" xfId="37674"/>
    <cellStyle name="Normal 4 2 3 5 3 3 2 5" xfId="44789"/>
    <cellStyle name="Normal 4 2 3 5 3 3 2 6" xfId="51904"/>
    <cellStyle name="Normal 4 2 3 5 3 3 2 7" xfId="59019"/>
    <cellStyle name="Normal 4 2 3 5 3 3 3" xfId="6845"/>
    <cellStyle name="Normal 4 2 3 5 3 3 3 2" xfId="13960"/>
    <cellStyle name="Normal 4 2 3 5 3 3 3 2 2" xfId="24411"/>
    <cellStyle name="Normal 4 2 3 5 3 3 3 3" xfId="24410"/>
    <cellStyle name="Normal 4 2 3 5 3 3 3 4" xfId="40045"/>
    <cellStyle name="Normal 4 2 3 5 3 3 3 5" xfId="47160"/>
    <cellStyle name="Normal 4 2 3 5 3 3 3 6" xfId="54275"/>
    <cellStyle name="Normal 4 2 3 5 3 3 3 7" xfId="61390"/>
    <cellStyle name="Normal 4 2 3 5 3 3 4" xfId="9222"/>
    <cellStyle name="Normal 4 2 3 5 3 3 4 2" xfId="24412"/>
    <cellStyle name="Normal 4 2 3 5 3 3 5" xfId="16337"/>
    <cellStyle name="Normal 4 2 3 5 3 3 5 2" xfId="24413"/>
    <cellStyle name="Normal 4 2 3 5 3 3 6" xfId="24407"/>
    <cellStyle name="Normal 4 2 3 5 3 3 7" xfId="35306"/>
    <cellStyle name="Normal 4 2 3 5 3 3 8" xfId="42422"/>
    <cellStyle name="Normal 4 2 3 5 3 3 9" xfId="49537"/>
    <cellStyle name="Normal 4 2 3 5 3 4" xfId="2886"/>
    <cellStyle name="Normal 4 2 3 5 3 4 2" xfId="10001"/>
    <cellStyle name="Normal 4 2 3 5 3 4 2 2" xfId="24415"/>
    <cellStyle name="Normal 4 2 3 5 3 4 3" xfId="24414"/>
    <cellStyle name="Normal 4 2 3 5 3 4 4" xfId="36086"/>
    <cellStyle name="Normal 4 2 3 5 3 4 5" xfId="43201"/>
    <cellStyle name="Normal 4 2 3 5 3 4 6" xfId="50316"/>
    <cellStyle name="Normal 4 2 3 5 3 4 7" xfId="57431"/>
    <cellStyle name="Normal 4 2 3 5 3 5" xfId="5257"/>
    <cellStyle name="Normal 4 2 3 5 3 5 2" xfId="12372"/>
    <cellStyle name="Normal 4 2 3 5 3 5 2 2" xfId="24417"/>
    <cellStyle name="Normal 4 2 3 5 3 5 3" xfId="24416"/>
    <cellStyle name="Normal 4 2 3 5 3 5 4" xfId="38457"/>
    <cellStyle name="Normal 4 2 3 5 3 5 5" xfId="45572"/>
    <cellStyle name="Normal 4 2 3 5 3 5 6" xfId="52687"/>
    <cellStyle name="Normal 4 2 3 5 3 5 7" xfId="59802"/>
    <cellStyle name="Normal 4 2 3 5 3 6" xfId="7634"/>
    <cellStyle name="Normal 4 2 3 5 3 6 2" xfId="24418"/>
    <cellStyle name="Normal 4 2 3 5 3 7" xfId="14749"/>
    <cellStyle name="Normal 4 2 3 5 3 7 2" xfId="24419"/>
    <cellStyle name="Normal 4 2 3 5 3 8" xfId="24399"/>
    <cellStyle name="Normal 4 2 3 5 3 9" xfId="33718"/>
    <cellStyle name="Normal 4 2 3 5 4" xfId="691"/>
    <cellStyle name="Normal 4 2 3 5 4 10" xfId="41009"/>
    <cellStyle name="Normal 4 2 3 5 4 11" xfId="48124"/>
    <cellStyle name="Normal 4 2 3 5 4 12" xfId="55239"/>
    <cellStyle name="Normal 4 2 3 5 4 2" xfId="1492"/>
    <cellStyle name="Normal 4 2 3 5 4 2 10" xfId="56038"/>
    <cellStyle name="Normal 4 2 3 5 4 2 2" xfId="3860"/>
    <cellStyle name="Normal 4 2 3 5 4 2 2 2" xfId="10975"/>
    <cellStyle name="Normal 4 2 3 5 4 2 2 2 2" xfId="24423"/>
    <cellStyle name="Normal 4 2 3 5 4 2 2 3" xfId="24422"/>
    <cellStyle name="Normal 4 2 3 5 4 2 2 4" xfId="37060"/>
    <cellStyle name="Normal 4 2 3 5 4 2 2 5" xfId="44175"/>
    <cellStyle name="Normal 4 2 3 5 4 2 2 6" xfId="51290"/>
    <cellStyle name="Normal 4 2 3 5 4 2 2 7" xfId="58405"/>
    <cellStyle name="Normal 4 2 3 5 4 2 3" xfId="6231"/>
    <cellStyle name="Normal 4 2 3 5 4 2 3 2" xfId="13346"/>
    <cellStyle name="Normal 4 2 3 5 4 2 3 2 2" xfId="24425"/>
    <cellStyle name="Normal 4 2 3 5 4 2 3 3" xfId="24424"/>
    <cellStyle name="Normal 4 2 3 5 4 2 3 4" xfId="39431"/>
    <cellStyle name="Normal 4 2 3 5 4 2 3 5" xfId="46546"/>
    <cellStyle name="Normal 4 2 3 5 4 2 3 6" xfId="53661"/>
    <cellStyle name="Normal 4 2 3 5 4 2 3 7" xfId="60776"/>
    <cellStyle name="Normal 4 2 3 5 4 2 4" xfId="8608"/>
    <cellStyle name="Normal 4 2 3 5 4 2 4 2" xfId="24426"/>
    <cellStyle name="Normal 4 2 3 5 4 2 5" xfId="15723"/>
    <cellStyle name="Normal 4 2 3 5 4 2 5 2" xfId="24427"/>
    <cellStyle name="Normal 4 2 3 5 4 2 6" xfId="24421"/>
    <cellStyle name="Normal 4 2 3 5 4 2 7" xfId="34692"/>
    <cellStyle name="Normal 4 2 3 5 4 2 8" xfId="41808"/>
    <cellStyle name="Normal 4 2 3 5 4 2 9" xfId="48923"/>
    <cellStyle name="Normal 4 2 3 5 4 3" xfId="2282"/>
    <cellStyle name="Normal 4 2 3 5 4 3 10" xfId="56827"/>
    <cellStyle name="Normal 4 2 3 5 4 3 2" xfId="4649"/>
    <cellStyle name="Normal 4 2 3 5 4 3 2 2" xfId="11764"/>
    <cellStyle name="Normal 4 2 3 5 4 3 2 2 2" xfId="24430"/>
    <cellStyle name="Normal 4 2 3 5 4 3 2 3" xfId="24429"/>
    <cellStyle name="Normal 4 2 3 5 4 3 2 4" xfId="37849"/>
    <cellStyle name="Normal 4 2 3 5 4 3 2 5" xfId="44964"/>
    <cellStyle name="Normal 4 2 3 5 4 3 2 6" xfId="52079"/>
    <cellStyle name="Normal 4 2 3 5 4 3 2 7" xfId="59194"/>
    <cellStyle name="Normal 4 2 3 5 4 3 3" xfId="7020"/>
    <cellStyle name="Normal 4 2 3 5 4 3 3 2" xfId="14135"/>
    <cellStyle name="Normal 4 2 3 5 4 3 3 2 2" xfId="24432"/>
    <cellStyle name="Normal 4 2 3 5 4 3 3 3" xfId="24431"/>
    <cellStyle name="Normal 4 2 3 5 4 3 3 4" xfId="40220"/>
    <cellStyle name="Normal 4 2 3 5 4 3 3 5" xfId="47335"/>
    <cellStyle name="Normal 4 2 3 5 4 3 3 6" xfId="54450"/>
    <cellStyle name="Normal 4 2 3 5 4 3 3 7" xfId="61565"/>
    <cellStyle name="Normal 4 2 3 5 4 3 4" xfId="9397"/>
    <cellStyle name="Normal 4 2 3 5 4 3 4 2" xfId="24433"/>
    <cellStyle name="Normal 4 2 3 5 4 3 5" xfId="16512"/>
    <cellStyle name="Normal 4 2 3 5 4 3 5 2" xfId="24434"/>
    <cellStyle name="Normal 4 2 3 5 4 3 6" xfId="24428"/>
    <cellStyle name="Normal 4 2 3 5 4 3 7" xfId="35481"/>
    <cellStyle name="Normal 4 2 3 5 4 3 8" xfId="42597"/>
    <cellStyle name="Normal 4 2 3 5 4 3 9" xfId="49712"/>
    <cellStyle name="Normal 4 2 3 5 4 4" xfId="3061"/>
    <cellStyle name="Normal 4 2 3 5 4 4 2" xfId="10176"/>
    <cellStyle name="Normal 4 2 3 5 4 4 2 2" xfId="24436"/>
    <cellStyle name="Normal 4 2 3 5 4 4 3" xfId="24435"/>
    <cellStyle name="Normal 4 2 3 5 4 4 4" xfId="36261"/>
    <cellStyle name="Normal 4 2 3 5 4 4 5" xfId="43376"/>
    <cellStyle name="Normal 4 2 3 5 4 4 6" xfId="50491"/>
    <cellStyle name="Normal 4 2 3 5 4 4 7" xfId="57606"/>
    <cellStyle name="Normal 4 2 3 5 4 5" xfId="5432"/>
    <cellStyle name="Normal 4 2 3 5 4 5 2" xfId="12547"/>
    <cellStyle name="Normal 4 2 3 5 4 5 2 2" xfId="24438"/>
    <cellStyle name="Normal 4 2 3 5 4 5 3" xfId="24437"/>
    <cellStyle name="Normal 4 2 3 5 4 5 4" xfId="38632"/>
    <cellStyle name="Normal 4 2 3 5 4 5 5" xfId="45747"/>
    <cellStyle name="Normal 4 2 3 5 4 5 6" xfId="52862"/>
    <cellStyle name="Normal 4 2 3 5 4 5 7" xfId="59977"/>
    <cellStyle name="Normal 4 2 3 5 4 6" xfId="7809"/>
    <cellStyle name="Normal 4 2 3 5 4 6 2" xfId="24439"/>
    <cellStyle name="Normal 4 2 3 5 4 7" xfId="14924"/>
    <cellStyle name="Normal 4 2 3 5 4 7 2" xfId="24440"/>
    <cellStyle name="Normal 4 2 3 5 4 8" xfId="24420"/>
    <cellStyle name="Normal 4 2 3 5 4 9" xfId="33893"/>
    <cellStyle name="Normal 4 2 3 5 5" xfId="927"/>
    <cellStyle name="Normal 4 2 3 5 5 10" xfId="55473"/>
    <cellStyle name="Normal 4 2 3 5 5 2" xfId="3295"/>
    <cellStyle name="Normal 4 2 3 5 5 2 2" xfId="10410"/>
    <cellStyle name="Normal 4 2 3 5 5 2 2 2" xfId="24443"/>
    <cellStyle name="Normal 4 2 3 5 5 2 3" xfId="24442"/>
    <cellStyle name="Normal 4 2 3 5 5 2 4" xfId="36495"/>
    <cellStyle name="Normal 4 2 3 5 5 2 5" xfId="43610"/>
    <cellStyle name="Normal 4 2 3 5 5 2 6" xfId="50725"/>
    <cellStyle name="Normal 4 2 3 5 5 2 7" xfId="57840"/>
    <cellStyle name="Normal 4 2 3 5 5 3" xfId="5666"/>
    <cellStyle name="Normal 4 2 3 5 5 3 2" xfId="12781"/>
    <cellStyle name="Normal 4 2 3 5 5 3 2 2" xfId="24445"/>
    <cellStyle name="Normal 4 2 3 5 5 3 3" xfId="24444"/>
    <cellStyle name="Normal 4 2 3 5 5 3 4" xfId="38866"/>
    <cellStyle name="Normal 4 2 3 5 5 3 5" xfId="45981"/>
    <cellStyle name="Normal 4 2 3 5 5 3 6" xfId="53096"/>
    <cellStyle name="Normal 4 2 3 5 5 3 7" xfId="60211"/>
    <cellStyle name="Normal 4 2 3 5 5 4" xfId="8043"/>
    <cellStyle name="Normal 4 2 3 5 5 4 2" xfId="24446"/>
    <cellStyle name="Normal 4 2 3 5 5 5" xfId="15158"/>
    <cellStyle name="Normal 4 2 3 5 5 5 2" xfId="24447"/>
    <cellStyle name="Normal 4 2 3 5 5 6" xfId="24441"/>
    <cellStyle name="Normal 4 2 3 5 5 7" xfId="34127"/>
    <cellStyle name="Normal 4 2 3 5 5 8" xfId="41243"/>
    <cellStyle name="Normal 4 2 3 5 5 9" xfId="48358"/>
    <cellStyle name="Normal 4 2 3 5 6" xfId="1717"/>
    <cellStyle name="Normal 4 2 3 5 6 10" xfId="56262"/>
    <cellStyle name="Normal 4 2 3 5 6 2" xfId="4084"/>
    <cellStyle name="Normal 4 2 3 5 6 2 2" xfId="11199"/>
    <cellStyle name="Normal 4 2 3 5 6 2 2 2" xfId="24450"/>
    <cellStyle name="Normal 4 2 3 5 6 2 3" xfId="24449"/>
    <cellStyle name="Normal 4 2 3 5 6 2 4" xfId="37284"/>
    <cellStyle name="Normal 4 2 3 5 6 2 5" xfId="44399"/>
    <cellStyle name="Normal 4 2 3 5 6 2 6" xfId="51514"/>
    <cellStyle name="Normal 4 2 3 5 6 2 7" xfId="58629"/>
    <cellStyle name="Normal 4 2 3 5 6 3" xfId="6455"/>
    <cellStyle name="Normal 4 2 3 5 6 3 2" xfId="13570"/>
    <cellStyle name="Normal 4 2 3 5 6 3 2 2" xfId="24452"/>
    <cellStyle name="Normal 4 2 3 5 6 3 3" xfId="24451"/>
    <cellStyle name="Normal 4 2 3 5 6 3 4" xfId="39655"/>
    <cellStyle name="Normal 4 2 3 5 6 3 5" xfId="46770"/>
    <cellStyle name="Normal 4 2 3 5 6 3 6" xfId="53885"/>
    <cellStyle name="Normal 4 2 3 5 6 3 7" xfId="61000"/>
    <cellStyle name="Normal 4 2 3 5 6 4" xfId="8832"/>
    <cellStyle name="Normal 4 2 3 5 6 4 2" xfId="24453"/>
    <cellStyle name="Normal 4 2 3 5 6 5" xfId="15947"/>
    <cellStyle name="Normal 4 2 3 5 6 5 2" xfId="24454"/>
    <cellStyle name="Normal 4 2 3 5 6 6" xfId="24448"/>
    <cellStyle name="Normal 4 2 3 5 6 7" xfId="34916"/>
    <cellStyle name="Normal 4 2 3 5 6 8" xfId="42032"/>
    <cellStyle name="Normal 4 2 3 5 6 9" xfId="49147"/>
    <cellStyle name="Normal 4 2 3 5 7" xfId="2496"/>
    <cellStyle name="Normal 4 2 3 5 7 2" xfId="9611"/>
    <cellStyle name="Normal 4 2 3 5 7 2 2" xfId="24456"/>
    <cellStyle name="Normal 4 2 3 5 7 3" xfId="24455"/>
    <cellStyle name="Normal 4 2 3 5 7 4" xfId="35696"/>
    <cellStyle name="Normal 4 2 3 5 7 5" xfId="42811"/>
    <cellStyle name="Normal 4 2 3 5 7 6" xfId="49926"/>
    <cellStyle name="Normal 4 2 3 5 7 7" xfId="57041"/>
    <cellStyle name="Normal 4 2 3 5 8" xfId="4867"/>
    <cellStyle name="Normal 4 2 3 5 8 2" xfId="11982"/>
    <cellStyle name="Normal 4 2 3 5 8 2 2" xfId="24458"/>
    <cellStyle name="Normal 4 2 3 5 8 3" xfId="24457"/>
    <cellStyle name="Normal 4 2 3 5 8 4" xfId="38067"/>
    <cellStyle name="Normal 4 2 3 5 8 5" xfId="45182"/>
    <cellStyle name="Normal 4 2 3 5 8 6" xfId="52297"/>
    <cellStyle name="Normal 4 2 3 5 8 7" xfId="59412"/>
    <cellStyle name="Normal 4 2 3 5 9" xfId="7244"/>
    <cellStyle name="Normal 4 2 3 5 9 2" xfId="24459"/>
    <cellStyle name="Normal 4 2 3 6" xfId="227"/>
    <cellStyle name="Normal 4 2 3 6 10" xfId="40545"/>
    <cellStyle name="Normal 4 2 3 6 11" xfId="47660"/>
    <cellStyle name="Normal 4 2 3 6 12" xfId="54775"/>
    <cellStyle name="Normal 4 2 3 6 2" xfId="1028"/>
    <cellStyle name="Normal 4 2 3 6 2 10" xfId="55574"/>
    <cellStyle name="Normal 4 2 3 6 2 2" xfId="3396"/>
    <cellStyle name="Normal 4 2 3 6 2 2 2" xfId="10511"/>
    <cellStyle name="Normal 4 2 3 6 2 2 2 2" xfId="24463"/>
    <cellStyle name="Normal 4 2 3 6 2 2 3" xfId="24462"/>
    <cellStyle name="Normal 4 2 3 6 2 2 4" xfId="36596"/>
    <cellStyle name="Normal 4 2 3 6 2 2 5" xfId="43711"/>
    <cellStyle name="Normal 4 2 3 6 2 2 6" xfId="50826"/>
    <cellStyle name="Normal 4 2 3 6 2 2 7" xfId="57941"/>
    <cellStyle name="Normal 4 2 3 6 2 3" xfId="5767"/>
    <cellStyle name="Normal 4 2 3 6 2 3 2" xfId="12882"/>
    <cellStyle name="Normal 4 2 3 6 2 3 2 2" xfId="24465"/>
    <cellStyle name="Normal 4 2 3 6 2 3 3" xfId="24464"/>
    <cellStyle name="Normal 4 2 3 6 2 3 4" xfId="38967"/>
    <cellStyle name="Normal 4 2 3 6 2 3 5" xfId="46082"/>
    <cellStyle name="Normal 4 2 3 6 2 3 6" xfId="53197"/>
    <cellStyle name="Normal 4 2 3 6 2 3 7" xfId="60312"/>
    <cellStyle name="Normal 4 2 3 6 2 4" xfId="8144"/>
    <cellStyle name="Normal 4 2 3 6 2 4 2" xfId="24466"/>
    <cellStyle name="Normal 4 2 3 6 2 5" xfId="15259"/>
    <cellStyle name="Normal 4 2 3 6 2 5 2" xfId="24467"/>
    <cellStyle name="Normal 4 2 3 6 2 6" xfId="24461"/>
    <cellStyle name="Normal 4 2 3 6 2 7" xfId="34228"/>
    <cellStyle name="Normal 4 2 3 6 2 8" xfId="41344"/>
    <cellStyle name="Normal 4 2 3 6 2 9" xfId="48459"/>
    <cellStyle name="Normal 4 2 3 6 3" xfId="1818"/>
    <cellStyle name="Normal 4 2 3 6 3 10" xfId="56363"/>
    <cellStyle name="Normal 4 2 3 6 3 2" xfId="4185"/>
    <cellStyle name="Normal 4 2 3 6 3 2 2" xfId="11300"/>
    <cellStyle name="Normal 4 2 3 6 3 2 2 2" xfId="24470"/>
    <cellStyle name="Normal 4 2 3 6 3 2 3" xfId="24469"/>
    <cellStyle name="Normal 4 2 3 6 3 2 4" xfId="37385"/>
    <cellStyle name="Normal 4 2 3 6 3 2 5" xfId="44500"/>
    <cellStyle name="Normal 4 2 3 6 3 2 6" xfId="51615"/>
    <cellStyle name="Normal 4 2 3 6 3 2 7" xfId="58730"/>
    <cellStyle name="Normal 4 2 3 6 3 3" xfId="6556"/>
    <cellStyle name="Normal 4 2 3 6 3 3 2" xfId="13671"/>
    <cellStyle name="Normal 4 2 3 6 3 3 2 2" xfId="24472"/>
    <cellStyle name="Normal 4 2 3 6 3 3 3" xfId="24471"/>
    <cellStyle name="Normal 4 2 3 6 3 3 4" xfId="39756"/>
    <cellStyle name="Normal 4 2 3 6 3 3 5" xfId="46871"/>
    <cellStyle name="Normal 4 2 3 6 3 3 6" xfId="53986"/>
    <cellStyle name="Normal 4 2 3 6 3 3 7" xfId="61101"/>
    <cellStyle name="Normal 4 2 3 6 3 4" xfId="8933"/>
    <cellStyle name="Normal 4 2 3 6 3 4 2" xfId="24473"/>
    <cellStyle name="Normal 4 2 3 6 3 5" xfId="16048"/>
    <cellStyle name="Normal 4 2 3 6 3 5 2" xfId="24474"/>
    <cellStyle name="Normal 4 2 3 6 3 6" xfId="24468"/>
    <cellStyle name="Normal 4 2 3 6 3 7" xfId="35017"/>
    <cellStyle name="Normal 4 2 3 6 3 8" xfId="42133"/>
    <cellStyle name="Normal 4 2 3 6 3 9" xfId="49248"/>
    <cellStyle name="Normal 4 2 3 6 4" xfId="2597"/>
    <cellStyle name="Normal 4 2 3 6 4 2" xfId="9712"/>
    <cellStyle name="Normal 4 2 3 6 4 2 2" xfId="24476"/>
    <cellStyle name="Normal 4 2 3 6 4 3" xfId="24475"/>
    <cellStyle name="Normal 4 2 3 6 4 4" xfId="35797"/>
    <cellStyle name="Normal 4 2 3 6 4 5" xfId="42912"/>
    <cellStyle name="Normal 4 2 3 6 4 6" xfId="50027"/>
    <cellStyle name="Normal 4 2 3 6 4 7" xfId="57142"/>
    <cellStyle name="Normal 4 2 3 6 5" xfId="4968"/>
    <cellStyle name="Normal 4 2 3 6 5 2" xfId="12083"/>
    <cellStyle name="Normal 4 2 3 6 5 2 2" xfId="24478"/>
    <cellStyle name="Normal 4 2 3 6 5 3" xfId="24477"/>
    <cellStyle name="Normal 4 2 3 6 5 4" xfId="38168"/>
    <cellStyle name="Normal 4 2 3 6 5 5" xfId="45283"/>
    <cellStyle name="Normal 4 2 3 6 5 6" xfId="52398"/>
    <cellStyle name="Normal 4 2 3 6 5 7" xfId="59513"/>
    <cellStyle name="Normal 4 2 3 6 6" xfId="7345"/>
    <cellStyle name="Normal 4 2 3 6 6 2" xfId="24479"/>
    <cellStyle name="Normal 4 2 3 6 7" xfId="14460"/>
    <cellStyle name="Normal 4 2 3 6 7 2" xfId="24480"/>
    <cellStyle name="Normal 4 2 3 6 8" xfId="24460"/>
    <cellStyle name="Normal 4 2 3 6 9" xfId="33429"/>
    <cellStyle name="Normal 4 2 3 7" xfId="422"/>
    <cellStyle name="Normal 4 2 3 7 10" xfId="40740"/>
    <cellStyle name="Normal 4 2 3 7 11" xfId="47855"/>
    <cellStyle name="Normal 4 2 3 7 12" xfId="54970"/>
    <cellStyle name="Normal 4 2 3 7 2" xfId="1223"/>
    <cellStyle name="Normal 4 2 3 7 2 10" xfId="55769"/>
    <cellStyle name="Normal 4 2 3 7 2 2" xfId="3591"/>
    <cellStyle name="Normal 4 2 3 7 2 2 2" xfId="10706"/>
    <cellStyle name="Normal 4 2 3 7 2 2 2 2" xfId="24484"/>
    <cellStyle name="Normal 4 2 3 7 2 2 3" xfId="24483"/>
    <cellStyle name="Normal 4 2 3 7 2 2 4" xfId="36791"/>
    <cellStyle name="Normal 4 2 3 7 2 2 5" xfId="43906"/>
    <cellStyle name="Normal 4 2 3 7 2 2 6" xfId="51021"/>
    <cellStyle name="Normal 4 2 3 7 2 2 7" xfId="58136"/>
    <cellStyle name="Normal 4 2 3 7 2 3" xfId="5962"/>
    <cellStyle name="Normal 4 2 3 7 2 3 2" xfId="13077"/>
    <cellStyle name="Normal 4 2 3 7 2 3 2 2" xfId="24486"/>
    <cellStyle name="Normal 4 2 3 7 2 3 3" xfId="24485"/>
    <cellStyle name="Normal 4 2 3 7 2 3 4" xfId="39162"/>
    <cellStyle name="Normal 4 2 3 7 2 3 5" xfId="46277"/>
    <cellStyle name="Normal 4 2 3 7 2 3 6" xfId="53392"/>
    <cellStyle name="Normal 4 2 3 7 2 3 7" xfId="60507"/>
    <cellStyle name="Normal 4 2 3 7 2 4" xfId="8339"/>
    <cellStyle name="Normal 4 2 3 7 2 4 2" xfId="24487"/>
    <cellStyle name="Normal 4 2 3 7 2 5" xfId="15454"/>
    <cellStyle name="Normal 4 2 3 7 2 5 2" xfId="24488"/>
    <cellStyle name="Normal 4 2 3 7 2 6" xfId="24482"/>
    <cellStyle name="Normal 4 2 3 7 2 7" xfId="34423"/>
    <cellStyle name="Normal 4 2 3 7 2 8" xfId="41539"/>
    <cellStyle name="Normal 4 2 3 7 2 9" xfId="48654"/>
    <cellStyle name="Normal 4 2 3 7 3" xfId="2013"/>
    <cellStyle name="Normal 4 2 3 7 3 10" xfId="56558"/>
    <cellStyle name="Normal 4 2 3 7 3 2" xfId="4380"/>
    <cellStyle name="Normal 4 2 3 7 3 2 2" xfId="11495"/>
    <cellStyle name="Normal 4 2 3 7 3 2 2 2" xfId="24491"/>
    <cellStyle name="Normal 4 2 3 7 3 2 3" xfId="24490"/>
    <cellStyle name="Normal 4 2 3 7 3 2 4" xfId="37580"/>
    <cellStyle name="Normal 4 2 3 7 3 2 5" xfId="44695"/>
    <cellStyle name="Normal 4 2 3 7 3 2 6" xfId="51810"/>
    <cellStyle name="Normal 4 2 3 7 3 2 7" xfId="58925"/>
    <cellStyle name="Normal 4 2 3 7 3 3" xfId="6751"/>
    <cellStyle name="Normal 4 2 3 7 3 3 2" xfId="13866"/>
    <cellStyle name="Normal 4 2 3 7 3 3 2 2" xfId="24493"/>
    <cellStyle name="Normal 4 2 3 7 3 3 3" xfId="24492"/>
    <cellStyle name="Normal 4 2 3 7 3 3 4" xfId="39951"/>
    <cellStyle name="Normal 4 2 3 7 3 3 5" xfId="47066"/>
    <cellStyle name="Normal 4 2 3 7 3 3 6" xfId="54181"/>
    <cellStyle name="Normal 4 2 3 7 3 3 7" xfId="61296"/>
    <cellStyle name="Normal 4 2 3 7 3 4" xfId="9128"/>
    <cellStyle name="Normal 4 2 3 7 3 4 2" xfId="24494"/>
    <cellStyle name="Normal 4 2 3 7 3 5" xfId="16243"/>
    <cellStyle name="Normal 4 2 3 7 3 5 2" xfId="24495"/>
    <cellStyle name="Normal 4 2 3 7 3 6" xfId="24489"/>
    <cellStyle name="Normal 4 2 3 7 3 7" xfId="35212"/>
    <cellStyle name="Normal 4 2 3 7 3 8" xfId="42328"/>
    <cellStyle name="Normal 4 2 3 7 3 9" xfId="49443"/>
    <cellStyle name="Normal 4 2 3 7 4" xfId="2792"/>
    <cellStyle name="Normal 4 2 3 7 4 2" xfId="9907"/>
    <cellStyle name="Normal 4 2 3 7 4 2 2" xfId="24497"/>
    <cellStyle name="Normal 4 2 3 7 4 3" xfId="24496"/>
    <cellStyle name="Normal 4 2 3 7 4 4" xfId="35992"/>
    <cellStyle name="Normal 4 2 3 7 4 5" xfId="43107"/>
    <cellStyle name="Normal 4 2 3 7 4 6" xfId="50222"/>
    <cellStyle name="Normal 4 2 3 7 4 7" xfId="57337"/>
    <cellStyle name="Normal 4 2 3 7 5" xfId="5163"/>
    <cellStyle name="Normal 4 2 3 7 5 2" xfId="12278"/>
    <cellStyle name="Normal 4 2 3 7 5 2 2" xfId="24499"/>
    <cellStyle name="Normal 4 2 3 7 5 3" xfId="24498"/>
    <cellStyle name="Normal 4 2 3 7 5 4" xfId="38363"/>
    <cellStyle name="Normal 4 2 3 7 5 5" xfId="45478"/>
    <cellStyle name="Normal 4 2 3 7 5 6" xfId="52593"/>
    <cellStyle name="Normal 4 2 3 7 5 7" xfId="59708"/>
    <cellStyle name="Normal 4 2 3 7 6" xfId="7540"/>
    <cellStyle name="Normal 4 2 3 7 6 2" xfId="24500"/>
    <cellStyle name="Normal 4 2 3 7 7" xfId="14655"/>
    <cellStyle name="Normal 4 2 3 7 7 2" xfId="24501"/>
    <cellStyle name="Normal 4 2 3 7 8" xfId="24481"/>
    <cellStyle name="Normal 4 2 3 7 9" xfId="33624"/>
    <cellStyle name="Normal 4 2 3 8" xfId="684"/>
    <cellStyle name="Normal 4 2 3 8 10" xfId="41002"/>
    <cellStyle name="Normal 4 2 3 8 11" xfId="48117"/>
    <cellStyle name="Normal 4 2 3 8 12" xfId="55232"/>
    <cellStyle name="Normal 4 2 3 8 2" xfId="1485"/>
    <cellStyle name="Normal 4 2 3 8 2 10" xfId="56031"/>
    <cellStyle name="Normal 4 2 3 8 2 2" xfId="3853"/>
    <cellStyle name="Normal 4 2 3 8 2 2 2" xfId="10968"/>
    <cellStyle name="Normal 4 2 3 8 2 2 2 2" xfId="24505"/>
    <cellStyle name="Normal 4 2 3 8 2 2 3" xfId="24504"/>
    <cellStyle name="Normal 4 2 3 8 2 2 4" xfId="37053"/>
    <cellStyle name="Normal 4 2 3 8 2 2 5" xfId="44168"/>
    <cellStyle name="Normal 4 2 3 8 2 2 6" xfId="51283"/>
    <cellStyle name="Normal 4 2 3 8 2 2 7" xfId="58398"/>
    <cellStyle name="Normal 4 2 3 8 2 3" xfId="6224"/>
    <cellStyle name="Normal 4 2 3 8 2 3 2" xfId="13339"/>
    <cellStyle name="Normal 4 2 3 8 2 3 2 2" xfId="24507"/>
    <cellStyle name="Normal 4 2 3 8 2 3 3" xfId="24506"/>
    <cellStyle name="Normal 4 2 3 8 2 3 4" xfId="39424"/>
    <cellStyle name="Normal 4 2 3 8 2 3 5" xfId="46539"/>
    <cellStyle name="Normal 4 2 3 8 2 3 6" xfId="53654"/>
    <cellStyle name="Normal 4 2 3 8 2 3 7" xfId="60769"/>
    <cellStyle name="Normal 4 2 3 8 2 4" xfId="8601"/>
    <cellStyle name="Normal 4 2 3 8 2 4 2" xfId="24508"/>
    <cellStyle name="Normal 4 2 3 8 2 5" xfId="15716"/>
    <cellStyle name="Normal 4 2 3 8 2 5 2" xfId="24509"/>
    <cellStyle name="Normal 4 2 3 8 2 6" xfId="24503"/>
    <cellStyle name="Normal 4 2 3 8 2 7" xfId="34685"/>
    <cellStyle name="Normal 4 2 3 8 2 8" xfId="41801"/>
    <cellStyle name="Normal 4 2 3 8 2 9" xfId="48916"/>
    <cellStyle name="Normal 4 2 3 8 3" xfId="2275"/>
    <cellStyle name="Normal 4 2 3 8 3 10" xfId="56820"/>
    <cellStyle name="Normal 4 2 3 8 3 2" xfId="4642"/>
    <cellStyle name="Normal 4 2 3 8 3 2 2" xfId="11757"/>
    <cellStyle name="Normal 4 2 3 8 3 2 2 2" xfId="24512"/>
    <cellStyle name="Normal 4 2 3 8 3 2 3" xfId="24511"/>
    <cellStyle name="Normal 4 2 3 8 3 2 4" xfId="37842"/>
    <cellStyle name="Normal 4 2 3 8 3 2 5" xfId="44957"/>
    <cellStyle name="Normal 4 2 3 8 3 2 6" xfId="52072"/>
    <cellStyle name="Normal 4 2 3 8 3 2 7" xfId="59187"/>
    <cellStyle name="Normal 4 2 3 8 3 3" xfId="7013"/>
    <cellStyle name="Normal 4 2 3 8 3 3 2" xfId="14128"/>
    <cellStyle name="Normal 4 2 3 8 3 3 2 2" xfId="24514"/>
    <cellStyle name="Normal 4 2 3 8 3 3 3" xfId="24513"/>
    <cellStyle name="Normal 4 2 3 8 3 3 4" xfId="40213"/>
    <cellStyle name="Normal 4 2 3 8 3 3 5" xfId="47328"/>
    <cellStyle name="Normal 4 2 3 8 3 3 6" xfId="54443"/>
    <cellStyle name="Normal 4 2 3 8 3 3 7" xfId="61558"/>
    <cellStyle name="Normal 4 2 3 8 3 4" xfId="9390"/>
    <cellStyle name="Normal 4 2 3 8 3 4 2" xfId="24515"/>
    <cellStyle name="Normal 4 2 3 8 3 5" xfId="16505"/>
    <cellStyle name="Normal 4 2 3 8 3 5 2" xfId="24516"/>
    <cellStyle name="Normal 4 2 3 8 3 6" xfId="24510"/>
    <cellStyle name="Normal 4 2 3 8 3 7" xfId="35474"/>
    <cellStyle name="Normal 4 2 3 8 3 8" xfId="42590"/>
    <cellStyle name="Normal 4 2 3 8 3 9" xfId="49705"/>
    <cellStyle name="Normal 4 2 3 8 4" xfId="3054"/>
    <cellStyle name="Normal 4 2 3 8 4 2" xfId="10169"/>
    <cellStyle name="Normal 4 2 3 8 4 2 2" xfId="24518"/>
    <cellStyle name="Normal 4 2 3 8 4 3" xfId="24517"/>
    <cellStyle name="Normal 4 2 3 8 4 4" xfId="36254"/>
    <cellStyle name="Normal 4 2 3 8 4 5" xfId="43369"/>
    <cellStyle name="Normal 4 2 3 8 4 6" xfId="50484"/>
    <cellStyle name="Normal 4 2 3 8 4 7" xfId="57599"/>
    <cellStyle name="Normal 4 2 3 8 5" xfId="5425"/>
    <cellStyle name="Normal 4 2 3 8 5 2" xfId="12540"/>
    <cellStyle name="Normal 4 2 3 8 5 2 2" xfId="24520"/>
    <cellStyle name="Normal 4 2 3 8 5 3" xfId="24519"/>
    <cellStyle name="Normal 4 2 3 8 5 4" xfId="38625"/>
    <cellStyle name="Normal 4 2 3 8 5 5" xfId="45740"/>
    <cellStyle name="Normal 4 2 3 8 5 6" xfId="52855"/>
    <cellStyle name="Normal 4 2 3 8 5 7" xfId="59970"/>
    <cellStyle name="Normal 4 2 3 8 6" xfId="7802"/>
    <cellStyle name="Normal 4 2 3 8 6 2" xfId="24521"/>
    <cellStyle name="Normal 4 2 3 8 7" xfId="14917"/>
    <cellStyle name="Normal 4 2 3 8 7 2" xfId="24522"/>
    <cellStyle name="Normal 4 2 3 8 8" xfId="24502"/>
    <cellStyle name="Normal 4 2 3 8 9" xfId="33886"/>
    <cellStyle name="Normal 4 2 3 9" xfId="833"/>
    <cellStyle name="Normal 4 2 3 9 10" xfId="55379"/>
    <cellStyle name="Normal 4 2 3 9 2" xfId="3201"/>
    <cellStyle name="Normal 4 2 3 9 2 2" xfId="10316"/>
    <cellStyle name="Normal 4 2 3 9 2 2 2" xfId="24525"/>
    <cellStyle name="Normal 4 2 3 9 2 3" xfId="24524"/>
    <cellStyle name="Normal 4 2 3 9 2 4" xfId="36401"/>
    <cellStyle name="Normal 4 2 3 9 2 5" xfId="43516"/>
    <cellStyle name="Normal 4 2 3 9 2 6" xfId="50631"/>
    <cellStyle name="Normal 4 2 3 9 2 7" xfId="57746"/>
    <cellStyle name="Normal 4 2 3 9 3" xfId="5572"/>
    <cellStyle name="Normal 4 2 3 9 3 2" xfId="12687"/>
    <cellStyle name="Normal 4 2 3 9 3 2 2" xfId="24527"/>
    <cellStyle name="Normal 4 2 3 9 3 3" xfId="24526"/>
    <cellStyle name="Normal 4 2 3 9 3 4" xfId="38772"/>
    <cellStyle name="Normal 4 2 3 9 3 5" xfId="45887"/>
    <cellStyle name="Normal 4 2 3 9 3 6" xfId="53002"/>
    <cellStyle name="Normal 4 2 3 9 3 7" xfId="60117"/>
    <cellStyle name="Normal 4 2 3 9 4" xfId="7949"/>
    <cellStyle name="Normal 4 2 3 9 4 2" xfId="24528"/>
    <cellStyle name="Normal 4 2 3 9 5" xfId="15064"/>
    <cellStyle name="Normal 4 2 3 9 5 2" xfId="24529"/>
    <cellStyle name="Normal 4 2 3 9 6" xfId="24523"/>
    <cellStyle name="Normal 4 2 3 9 7" xfId="34033"/>
    <cellStyle name="Normal 4 2 3 9 8" xfId="41149"/>
    <cellStyle name="Normal 4 2 3 9 9" xfId="48264"/>
    <cellStyle name="Normal 4 2 4" xfId="32"/>
    <cellStyle name="Normal 4 2 4 10" xfId="4784"/>
    <cellStyle name="Normal 4 2 4 10 2" xfId="11899"/>
    <cellStyle name="Normal 4 2 4 10 2 2" xfId="24532"/>
    <cellStyle name="Normal 4 2 4 10 3" xfId="24531"/>
    <cellStyle name="Normal 4 2 4 10 4" xfId="37984"/>
    <cellStyle name="Normal 4 2 4 10 5" xfId="45099"/>
    <cellStyle name="Normal 4 2 4 10 6" xfId="52214"/>
    <cellStyle name="Normal 4 2 4 10 7" xfId="59329"/>
    <cellStyle name="Normal 4 2 4 11" xfId="7161"/>
    <cellStyle name="Normal 4 2 4 11 2" xfId="24533"/>
    <cellStyle name="Normal 4 2 4 12" xfId="14276"/>
    <cellStyle name="Normal 4 2 4 12 2" xfId="24534"/>
    <cellStyle name="Normal 4 2 4 13" xfId="24530"/>
    <cellStyle name="Normal 4 2 4 14" xfId="33245"/>
    <cellStyle name="Normal 4 2 4 15" xfId="40361"/>
    <cellStyle name="Normal 4 2 4 16" xfId="47476"/>
    <cellStyle name="Normal 4 2 4 17" xfId="54591"/>
    <cellStyle name="Normal 4 2 4 2" xfId="81"/>
    <cellStyle name="Normal 4 2 4 2 10" xfId="14321"/>
    <cellStyle name="Normal 4 2 4 2 10 2" xfId="24536"/>
    <cellStyle name="Normal 4 2 4 2 11" xfId="24535"/>
    <cellStyle name="Normal 4 2 4 2 12" xfId="33290"/>
    <cellStyle name="Normal 4 2 4 2 13" xfId="40406"/>
    <cellStyle name="Normal 4 2 4 2 14" xfId="47521"/>
    <cellStyle name="Normal 4 2 4 2 15" xfId="54636"/>
    <cellStyle name="Normal 4 2 4 2 2" xfId="283"/>
    <cellStyle name="Normal 4 2 4 2 2 10" xfId="40601"/>
    <cellStyle name="Normal 4 2 4 2 2 11" xfId="47716"/>
    <cellStyle name="Normal 4 2 4 2 2 12" xfId="54831"/>
    <cellStyle name="Normal 4 2 4 2 2 2" xfId="1084"/>
    <cellStyle name="Normal 4 2 4 2 2 2 10" xfId="55630"/>
    <cellStyle name="Normal 4 2 4 2 2 2 2" xfId="3452"/>
    <cellStyle name="Normal 4 2 4 2 2 2 2 2" xfId="10567"/>
    <cellStyle name="Normal 4 2 4 2 2 2 2 2 2" xfId="24540"/>
    <cellStyle name="Normal 4 2 4 2 2 2 2 3" xfId="24539"/>
    <cellStyle name="Normal 4 2 4 2 2 2 2 4" xfId="36652"/>
    <cellStyle name="Normal 4 2 4 2 2 2 2 5" xfId="43767"/>
    <cellStyle name="Normal 4 2 4 2 2 2 2 6" xfId="50882"/>
    <cellStyle name="Normal 4 2 4 2 2 2 2 7" xfId="57997"/>
    <cellStyle name="Normal 4 2 4 2 2 2 3" xfId="5823"/>
    <cellStyle name="Normal 4 2 4 2 2 2 3 2" xfId="12938"/>
    <cellStyle name="Normal 4 2 4 2 2 2 3 2 2" xfId="24542"/>
    <cellStyle name="Normal 4 2 4 2 2 2 3 3" xfId="24541"/>
    <cellStyle name="Normal 4 2 4 2 2 2 3 4" xfId="39023"/>
    <cellStyle name="Normal 4 2 4 2 2 2 3 5" xfId="46138"/>
    <cellStyle name="Normal 4 2 4 2 2 2 3 6" xfId="53253"/>
    <cellStyle name="Normal 4 2 4 2 2 2 3 7" xfId="60368"/>
    <cellStyle name="Normal 4 2 4 2 2 2 4" xfId="8200"/>
    <cellStyle name="Normal 4 2 4 2 2 2 4 2" xfId="24543"/>
    <cellStyle name="Normal 4 2 4 2 2 2 5" xfId="15315"/>
    <cellStyle name="Normal 4 2 4 2 2 2 5 2" xfId="24544"/>
    <cellStyle name="Normal 4 2 4 2 2 2 6" xfId="24538"/>
    <cellStyle name="Normal 4 2 4 2 2 2 7" xfId="34284"/>
    <cellStyle name="Normal 4 2 4 2 2 2 8" xfId="41400"/>
    <cellStyle name="Normal 4 2 4 2 2 2 9" xfId="48515"/>
    <cellStyle name="Normal 4 2 4 2 2 3" xfId="1874"/>
    <cellStyle name="Normal 4 2 4 2 2 3 10" xfId="56419"/>
    <cellStyle name="Normal 4 2 4 2 2 3 2" xfId="4241"/>
    <cellStyle name="Normal 4 2 4 2 2 3 2 2" xfId="11356"/>
    <cellStyle name="Normal 4 2 4 2 2 3 2 2 2" xfId="24547"/>
    <cellStyle name="Normal 4 2 4 2 2 3 2 3" xfId="24546"/>
    <cellStyle name="Normal 4 2 4 2 2 3 2 4" xfId="37441"/>
    <cellStyle name="Normal 4 2 4 2 2 3 2 5" xfId="44556"/>
    <cellStyle name="Normal 4 2 4 2 2 3 2 6" xfId="51671"/>
    <cellStyle name="Normal 4 2 4 2 2 3 2 7" xfId="58786"/>
    <cellStyle name="Normal 4 2 4 2 2 3 3" xfId="6612"/>
    <cellStyle name="Normal 4 2 4 2 2 3 3 2" xfId="13727"/>
    <cellStyle name="Normal 4 2 4 2 2 3 3 2 2" xfId="24549"/>
    <cellStyle name="Normal 4 2 4 2 2 3 3 3" xfId="24548"/>
    <cellStyle name="Normal 4 2 4 2 2 3 3 4" xfId="39812"/>
    <cellStyle name="Normal 4 2 4 2 2 3 3 5" xfId="46927"/>
    <cellStyle name="Normal 4 2 4 2 2 3 3 6" xfId="54042"/>
    <cellStyle name="Normal 4 2 4 2 2 3 3 7" xfId="61157"/>
    <cellStyle name="Normal 4 2 4 2 2 3 4" xfId="8989"/>
    <cellStyle name="Normal 4 2 4 2 2 3 4 2" xfId="24550"/>
    <cellStyle name="Normal 4 2 4 2 2 3 5" xfId="16104"/>
    <cellStyle name="Normal 4 2 4 2 2 3 5 2" xfId="24551"/>
    <cellStyle name="Normal 4 2 4 2 2 3 6" xfId="24545"/>
    <cellStyle name="Normal 4 2 4 2 2 3 7" xfId="35073"/>
    <cellStyle name="Normal 4 2 4 2 2 3 8" xfId="42189"/>
    <cellStyle name="Normal 4 2 4 2 2 3 9" xfId="49304"/>
    <cellStyle name="Normal 4 2 4 2 2 4" xfId="2653"/>
    <cellStyle name="Normal 4 2 4 2 2 4 2" xfId="9768"/>
    <cellStyle name="Normal 4 2 4 2 2 4 2 2" xfId="24553"/>
    <cellStyle name="Normal 4 2 4 2 2 4 3" xfId="24552"/>
    <cellStyle name="Normal 4 2 4 2 2 4 4" xfId="35853"/>
    <cellStyle name="Normal 4 2 4 2 2 4 5" xfId="42968"/>
    <cellStyle name="Normal 4 2 4 2 2 4 6" xfId="50083"/>
    <cellStyle name="Normal 4 2 4 2 2 4 7" xfId="57198"/>
    <cellStyle name="Normal 4 2 4 2 2 5" xfId="5024"/>
    <cellStyle name="Normal 4 2 4 2 2 5 2" xfId="12139"/>
    <cellStyle name="Normal 4 2 4 2 2 5 2 2" xfId="24555"/>
    <cellStyle name="Normal 4 2 4 2 2 5 3" xfId="24554"/>
    <cellStyle name="Normal 4 2 4 2 2 5 4" xfId="38224"/>
    <cellStyle name="Normal 4 2 4 2 2 5 5" xfId="45339"/>
    <cellStyle name="Normal 4 2 4 2 2 5 6" xfId="52454"/>
    <cellStyle name="Normal 4 2 4 2 2 5 7" xfId="59569"/>
    <cellStyle name="Normal 4 2 4 2 2 6" xfId="7401"/>
    <cellStyle name="Normal 4 2 4 2 2 6 2" xfId="24556"/>
    <cellStyle name="Normal 4 2 4 2 2 7" xfId="14516"/>
    <cellStyle name="Normal 4 2 4 2 2 7 2" xfId="24557"/>
    <cellStyle name="Normal 4 2 4 2 2 8" xfId="24537"/>
    <cellStyle name="Normal 4 2 4 2 2 9" xfId="33485"/>
    <cellStyle name="Normal 4 2 4 2 3" xfId="478"/>
    <cellStyle name="Normal 4 2 4 2 3 10" xfId="40796"/>
    <cellStyle name="Normal 4 2 4 2 3 11" xfId="47911"/>
    <cellStyle name="Normal 4 2 4 2 3 12" xfId="55026"/>
    <cellStyle name="Normal 4 2 4 2 3 2" xfId="1279"/>
    <cellStyle name="Normal 4 2 4 2 3 2 10" xfId="55825"/>
    <cellStyle name="Normal 4 2 4 2 3 2 2" xfId="3647"/>
    <cellStyle name="Normal 4 2 4 2 3 2 2 2" xfId="10762"/>
    <cellStyle name="Normal 4 2 4 2 3 2 2 2 2" xfId="24561"/>
    <cellStyle name="Normal 4 2 4 2 3 2 2 3" xfId="24560"/>
    <cellStyle name="Normal 4 2 4 2 3 2 2 4" xfId="36847"/>
    <cellStyle name="Normal 4 2 4 2 3 2 2 5" xfId="43962"/>
    <cellStyle name="Normal 4 2 4 2 3 2 2 6" xfId="51077"/>
    <cellStyle name="Normal 4 2 4 2 3 2 2 7" xfId="58192"/>
    <cellStyle name="Normal 4 2 4 2 3 2 3" xfId="6018"/>
    <cellStyle name="Normal 4 2 4 2 3 2 3 2" xfId="13133"/>
    <cellStyle name="Normal 4 2 4 2 3 2 3 2 2" xfId="24563"/>
    <cellStyle name="Normal 4 2 4 2 3 2 3 3" xfId="24562"/>
    <cellStyle name="Normal 4 2 4 2 3 2 3 4" xfId="39218"/>
    <cellStyle name="Normal 4 2 4 2 3 2 3 5" xfId="46333"/>
    <cellStyle name="Normal 4 2 4 2 3 2 3 6" xfId="53448"/>
    <cellStyle name="Normal 4 2 4 2 3 2 3 7" xfId="60563"/>
    <cellStyle name="Normal 4 2 4 2 3 2 4" xfId="8395"/>
    <cellStyle name="Normal 4 2 4 2 3 2 4 2" xfId="24564"/>
    <cellStyle name="Normal 4 2 4 2 3 2 5" xfId="15510"/>
    <cellStyle name="Normal 4 2 4 2 3 2 5 2" xfId="24565"/>
    <cellStyle name="Normal 4 2 4 2 3 2 6" xfId="24559"/>
    <cellStyle name="Normal 4 2 4 2 3 2 7" xfId="34479"/>
    <cellStyle name="Normal 4 2 4 2 3 2 8" xfId="41595"/>
    <cellStyle name="Normal 4 2 4 2 3 2 9" xfId="48710"/>
    <cellStyle name="Normal 4 2 4 2 3 3" xfId="2069"/>
    <cellStyle name="Normal 4 2 4 2 3 3 10" xfId="56614"/>
    <cellStyle name="Normal 4 2 4 2 3 3 2" xfId="4436"/>
    <cellStyle name="Normal 4 2 4 2 3 3 2 2" xfId="11551"/>
    <cellStyle name="Normal 4 2 4 2 3 3 2 2 2" xfId="24568"/>
    <cellStyle name="Normal 4 2 4 2 3 3 2 3" xfId="24567"/>
    <cellStyle name="Normal 4 2 4 2 3 3 2 4" xfId="37636"/>
    <cellStyle name="Normal 4 2 4 2 3 3 2 5" xfId="44751"/>
    <cellStyle name="Normal 4 2 4 2 3 3 2 6" xfId="51866"/>
    <cellStyle name="Normal 4 2 4 2 3 3 2 7" xfId="58981"/>
    <cellStyle name="Normal 4 2 4 2 3 3 3" xfId="6807"/>
    <cellStyle name="Normal 4 2 4 2 3 3 3 2" xfId="13922"/>
    <cellStyle name="Normal 4 2 4 2 3 3 3 2 2" xfId="24570"/>
    <cellStyle name="Normal 4 2 4 2 3 3 3 3" xfId="24569"/>
    <cellStyle name="Normal 4 2 4 2 3 3 3 4" xfId="40007"/>
    <cellStyle name="Normal 4 2 4 2 3 3 3 5" xfId="47122"/>
    <cellStyle name="Normal 4 2 4 2 3 3 3 6" xfId="54237"/>
    <cellStyle name="Normal 4 2 4 2 3 3 3 7" xfId="61352"/>
    <cellStyle name="Normal 4 2 4 2 3 3 4" xfId="9184"/>
    <cellStyle name="Normal 4 2 4 2 3 3 4 2" xfId="24571"/>
    <cellStyle name="Normal 4 2 4 2 3 3 5" xfId="16299"/>
    <cellStyle name="Normal 4 2 4 2 3 3 5 2" xfId="24572"/>
    <cellStyle name="Normal 4 2 4 2 3 3 6" xfId="24566"/>
    <cellStyle name="Normal 4 2 4 2 3 3 7" xfId="35268"/>
    <cellStyle name="Normal 4 2 4 2 3 3 8" xfId="42384"/>
    <cellStyle name="Normal 4 2 4 2 3 3 9" xfId="49499"/>
    <cellStyle name="Normal 4 2 4 2 3 4" xfId="2848"/>
    <cellStyle name="Normal 4 2 4 2 3 4 2" xfId="9963"/>
    <cellStyle name="Normal 4 2 4 2 3 4 2 2" xfId="24574"/>
    <cellStyle name="Normal 4 2 4 2 3 4 3" xfId="24573"/>
    <cellStyle name="Normal 4 2 4 2 3 4 4" xfId="36048"/>
    <cellStyle name="Normal 4 2 4 2 3 4 5" xfId="43163"/>
    <cellStyle name="Normal 4 2 4 2 3 4 6" xfId="50278"/>
    <cellStyle name="Normal 4 2 4 2 3 4 7" xfId="57393"/>
    <cellStyle name="Normal 4 2 4 2 3 5" xfId="5219"/>
    <cellStyle name="Normal 4 2 4 2 3 5 2" xfId="12334"/>
    <cellStyle name="Normal 4 2 4 2 3 5 2 2" xfId="24576"/>
    <cellStyle name="Normal 4 2 4 2 3 5 3" xfId="24575"/>
    <cellStyle name="Normal 4 2 4 2 3 5 4" xfId="38419"/>
    <cellStyle name="Normal 4 2 4 2 3 5 5" xfId="45534"/>
    <cellStyle name="Normal 4 2 4 2 3 5 6" xfId="52649"/>
    <cellStyle name="Normal 4 2 4 2 3 5 7" xfId="59764"/>
    <cellStyle name="Normal 4 2 4 2 3 6" xfId="7596"/>
    <cellStyle name="Normal 4 2 4 2 3 6 2" xfId="24577"/>
    <cellStyle name="Normal 4 2 4 2 3 7" xfId="14711"/>
    <cellStyle name="Normal 4 2 4 2 3 7 2" xfId="24578"/>
    <cellStyle name="Normal 4 2 4 2 3 8" xfId="24558"/>
    <cellStyle name="Normal 4 2 4 2 3 9" xfId="33680"/>
    <cellStyle name="Normal 4 2 4 2 4" xfId="693"/>
    <cellStyle name="Normal 4 2 4 2 4 10" xfId="41011"/>
    <cellStyle name="Normal 4 2 4 2 4 11" xfId="48126"/>
    <cellStyle name="Normal 4 2 4 2 4 12" xfId="55241"/>
    <cellStyle name="Normal 4 2 4 2 4 2" xfId="1494"/>
    <cellStyle name="Normal 4 2 4 2 4 2 10" xfId="56040"/>
    <cellStyle name="Normal 4 2 4 2 4 2 2" xfId="3862"/>
    <cellStyle name="Normal 4 2 4 2 4 2 2 2" xfId="10977"/>
    <cellStyle name="Normal 4 2 4 2 4 2 2 2 2" xfId="24582"/>
    <cellStyle name="Normal 4 2 4 2 4 2 2 3" xfId="24581"/>
    <cellStyle name="Normal 4 2 4 2 4 2 2 4" xfId="37062"/>
    <cellStyle name="Normal 4 2 4 2 4 2 2 5" xfId="44177"/>
    <cellStyle name="Normal 4 2 4 2 4 2 2 6" xfId="51292"/>
    <cellStyle name="Normal 4 2 4 2 4 2 2 7" xfId="58407"/>
    <cellStyle name="Normal 4 2 4 2 4 2 3" xfId="6233"/>
    <cellStyle name="Normal 4 2 4 2 4 2 3 2" xfId="13348"/>
    <cellStyle name="Normal 4 2 4 2 4 2 3 2 2" xfId="24584"/>
    <cellStyle name="Normal 4 2 4 2 4 2 3 3" xfId="24583"/>
    <cellStyle name="Normal 4 2 4 2 4 2 3 4" xfId="39433"/>
    <cellStyle name="Normal 4 2 4 2 4 2 3 5" xfId="46548"/>
    <cellStyle name="Normal 4 2 4 2 4 2 3 6" xfId="53663"/>
    <cellStyle name="Normal 4 2 4 2 4 2 3 7" xfId="60778"/>
    <cellStyle name="Normal 4 2 4 2 4 2 4" xfId="8610"/>
    <cellStyle name="Normal 4 2 4 2 4 2 4 2" xfId="24585"/>
    <cellStyle name="Normal 4 2 4 2 4 2 5" xfId="15725"/>
    <cellStyle name="Normal 4 2 4 2 4 2 5 2" xfId="24586"/>
    <cellStyle name="Normal 4 2 4 2 4 2 6" xfId="24580"/>
    <cellStyle name="Normal 4 2 4 2 4 2 7" xfId="34694"/>
    <cellStyle name="Normal 4 2 4 2 4 2 8" xfId="41810"/>
    <cellStyle name="Normal 4 2 4 2 4 2 9" xfId="48925"/>
    <cellStyle name="Normal 4 2 4 2 4 3" xfId="2284"/>
    <cellStyle name="Normal 4 2 4 2 4 3 10" xfId="56829"/>
    <cellStyle name="Normal 4 2 4 2 4 3 2" xfId="4651"/>
    <cellStyle name="Normal 4 2 4 2 4 3 2 2" xfId="11766"/>
    <cellStyle name="Normal 4 2 4 2 4 3 2 2 2" xfId="24589"/>
    <cellStyle name="Normal 4 2 4 2 4 3 2 3" xfId="24588"/>
    <cellStyle name="Normal 4 2 4 2 4 3 2 4" xfId="37851"/>
    <cellStyle name="Normal 4 2 4 2 4 3 2 5" xfId="44966"/>
    <cellStyle name="Normal 4 2 4 2 4 3 2 6" xfId="52081"/>
    <cellStyle name="Normal 4 2 4 2 4 3 2 7" xfId="59196"/>
    <cellStyle name="Normal 4 2 4 2 4 3 3" xfId="7022"/>
    <cellStyle name="Normal 4 2 4 2 4 3 3 2" xfId="14137"/>
    <cellStyle name="Normal 4 2 4 2 4 3 3 2 2" xfId="24591"/>
    <cellStyle name="Normal 4 2 4 2 4 3 3 3" xfId="24590"/>
    <cellStyle name="Normal 4 2 4 2 4 3 3 4" xfId="40222"/>
    <cellStyle name="Normal 4 2 4 2 4 3 3 5" xfId="47337"/>
    <cellStyle name="Normal 4 2 4 2 4 3 3 6" xfId="54452"/>
    <cellStyle name="Normal 4 2 4 2 4 3 3 7" xfId="61567"/>
    <cellStyle name="Normal 4 2 4 2 4 3 4" xfId="9399"/>
    <cellStyle name="Normal 4 2 4 2 4 3 4 2" xfId="24592"/>
    <cellStyle name="Normal 4 2 4 2 4 3 5" xfId="16514"/>
    <cellStyle name="Normal 4 2 4 2 4 3 5 2" xfId="24593"/>
    <cellStyle name="Normal 4 2 4 2 4 3 6" xfId="24587"/>
    <cellStyle name="Normal 4 2 4 2 4 3 7" xfId="35483"/>
    <cellStyle name="Normal 4 2 4 2 4 3 8" xfId="42599"/>
    <cellStyle name="Normal 4 2 4 2 4 3 9" xfId="49714"/>
    <cellStyle name="Normal 4 2 4 2 4 4" xfId="3063"/>
    <cellStyle name="Normal 4 2 4 2 4 4 2" xfId="10178"/>
    <cellStyle name="Normal 4 2 4 2 4 4 2 2" xfId="24595"/>
    <cellStyle name="Normal 4 2 4 2 4 4 3" xfId="24594"/>
    <cellStyle name="Normal 4 2 4 2 4 4 4" xfId="36263"/>
    <cellStyle name="Normal 4 2 4 2 4 4 5" xfId="43378"/>
    <cellStyle name="Normal 4 2 4 2 4 4 6" xfId="50493"/>
    <cellStyle name="Normal 4 2 4 2 4 4 7" xfId="57608"/>
    <cellStyle name="Normal 4 2 4 2 4 5" xfId="5434"/>
    <cellStyle name="Normal 4 2 4 2 4 5 2" xfId="12549"/>
    <cellStyle name="Normal 4 2 4 2 4 5 2 2" xfId="24597"/>
    <cellStyle name="Normal 4 2 4 2 4 5 3" xfId="24596"/>
    <cellStyle name="Normal 4 2 4 2 4 5 4" xfId="38634"/>
    <cellStyle name="Normal 4 2 4 2 4 5 5" xfId="45749"/>
    <cellStyle name="Normal 4 2 4 2 4 5 6" xfId="52864"/>
    <cellStyle name="Normal 4 2 4 2 4 5 7" xfId="59979"/>
    <cellStyle name="Normal 4 2 4 2 4 6" xfId="7811"/>
    <cellStyle name="Normal 4 2 4 2 4 6 2" xfId="24598"/>
    <cellStyle name="Normal 4 2 4 2 4 7" xfId="14926"/>
    <cellStyle name="Normal 4 2 4 2 4 7 2" xfId="24599"/>
    <cellStyle name="Normal 4 2 4 2 4 8" xfId="24579"/>
    <cellStyle name="Normal 4 2 4 2 4 9" xfId="33895"/>
    <cellStyle name="Normal 4 2 4 2 5" xfId="889"/>
    <cellStyle name="Normal 4 2 4 2 5 10" xfId="55435"/>
    <cellStyle name="Normal 4 2 4 2 5 2" xfId="3257"/>
    <cellStyle name="Normal 4 2 4 2 5 2 2" xfId="10372"/>
    <cellStyle name="Normal 4 2 4 2 5 2 2 2" xfId="24602"/>
    <cellStyle name="Normal 4 2 4 2 5 2 3" xfId="24601"/>
    <cellStyle name="Normal 4 2 4 2 5 2 4" xfId="36457"/>
    <cellStyle name="Normal 4 2 4 2 5 2 5" xfId="43572"/>
    <cellStyle name="Normal 4 2 4 2 5 2 6" xfId="50687"/>
    <cellStyle name="Normal 4 2 4 2 5 2 7" xfId="57802"/>
    <cellStyle name="Normal 4 2 4 2 5 3" xfId="5628"/>
    <cellStyle name="Normal 4 2 4 2 5 3 2" xfId="12743"/>
    <cellStyle name="Normal 4 2 4 2 5 3 2 2" xfId="24604"/>
    <cellStyle name="Normal 4 2 4 2 5 3 3" xfId="24603"/>
    <cellStyle name="Normal 4 2 4 2 5 3 4" xfId="38828"/>
    <cellStyle name="Normal 4 2 4 2 5 3 5" xfId="45943"/>
    <cellStyle name="Normal 4 2 4 2 5 3 6" xfId="53058"/>
    <cellStyle name="Normal 4 2 4 2 5 3 7" xfId="60173"/>
    <cellStyle name="Normal 4 2 4 2 5 4" xfId="8005"/>
    <cellStyle name="Normal 4 2 4 2 5 4 2" xfId="24605"/>
    <cellStyle name="Normal 4 2 4 2 5 5" xfId="15120"/>
    <cellStyle name="Normal 4 2 4 2 5 5 2" xfId="24606"/>
    <cellStyle name="Normal 4 2 4 2 5 6" xfId="24600"/>
    <cellStyle name="Normal 4 2 4 2 5 7" xfId="34089"/>
    <cellStyle name="Normal 4 2 4 2 5 8" xfId="41205"/>
    <cellStyle name="Normal 4 2 4 2 5 9" xfId="48320"/>
    <cellStyle name="Normal 4 2 4 2 6" xfId="1679"/>
    <cellStyle name="Normal 4 2 4 2 6 10" xfId="56224"/>
    <cellStyle name="Normal 4 2 4 2 6 2" xfId="4046"/>
    <cellStyle name="Normal 4 2 4 2 6 2 2" xfId="11161"/>
    <cellStyle name="Normal 4 2 4 2 6 2 2 2" xfId="24609"/>
    <cellStyle name="Normal 4 2 4 2 6 2 3" xfId="24608"/>
    <cellStyle name="Normal 4 2 4 2 6 2 4" xfId="37246"/>
    <cellStyle name="Normal 4 2 4 2 6 2 5" xfId="44361"/>
    <cellStyle name="Normal 4 2 4 2 6 2 6" xfId="51476"/>
    <cellStyle name="Normal 4 2 4 2 6 2 7" xfId="58591"/>
    <cellStyle name="Normal 4 2 4 2 6 3" xfId="6417"/>
    <cellStyle name="Normal 4 2 4 2 6 3 2" xfId="13532"/>
    <cellStyle name="Normal 4 2 4 2 6 3 2 2" xfId="24611"/>
    <cellStyle name="Normal 4 2 4 2 6 3 3" xfId="24610"/>
    <cellStyle name="Normal 4 2 4 2 6 3 4" xfId="39617"/>
    <cellStyle name="Normal 4 2 4 2 6 3 5" xfId="46732"/>
    <cellStyle name="Normal 4 2 4 2 6 3 6" xfId="53847"/>
    <cellStyle name="Normal 4 2 4 2 6 3 7" xfId="60962"/>
    <cellStyle name="Normal 4 2 4 2 6 4" xfId="8794"/>
    <cellStyle name="Normal 4 2 4 2 6 4 2" xfId="24612"/>
    <cellStyle name="Normal 4 2 4 2 6 5" xfId="15909"/>
    <cellStyle name="Normal 4 2 4 2 6 5 2" xfId="24613"/>
    <cellStyle name="Normal 4 2 4 2 6 6" xfId="24607"/>
    <cellStyle name="Normal 4 2 4 2 6 7" xfId="34878"/>
    <cellStyle name="Normal 4 2 4 2 6 8" xfId="41994"/>
    <cellStyle name="Normal 4 2 4 2 6 9" xfId="49109"/>
    <cellStyle name="Normal 4 2 4 2 7" xfId="2458"/>
    <cellStyle name="Normal 4 2 4 2 7 2" xfId="9573"/>
    <cellStyle name="Normal 4 2 4 2 7 2 2" xfId="24615"/>
    <cellStyle name="Normal 4 2 4 2 7 3" xfId="24614"/>
    <cellStyle name="Normal 4 2 4 2 7 4" xfId="35658"/>
    <cellStyle name="Normal 4 2 4 2 7 5" xfId="42773"/>
    <cellStyle name="Normal 4 2 4 2 7 6" xfId="49888"/>
    <cellStyle name="Normal 4 2 4 2 7 7" xfId="57003"/>
    <cellStyle name="Normal 4 2 4 2 8" xfId="4829"/>
    <cellStyle name="Normal 4 2 4 2 8 2" xfId="11944"/>
    <cellStyle name="Normal 4 2 4 2 8 2 2" xfId="24617"/>
    <cellStyle name="Normal 4 2 4 2 8 3" xfId="24616"/>
    <cellStyle name="Normal 4 2 4 2 8 4" xfId="38029"/>
    <cellStyle name="Normal 4 2 4 2 8 5" xfId="45144"/>
    <cellStyle name="Normal 4 2 4 2 8 6" xfId="52259"/>
    <cellStyle name="Normal 4 2 4 2 8 7" xfId="59374"/>
    <cellStyle name="Normal 4 2 4 2 9" xfId="7206"/>
    <cellStyle name="Normal 4 2 4 2 9 2" xfId="24618"/>
    <cellStyle name="Normal 4 2 4 3" xfId="136"/>
    <cellStyle name="Normal 4 2 4 3 10" xfId="14376"/>
    <cellStyle name="Normal 4 2 4 3 10 2" xfId="24620"/>
    <cellStyle name="Normal 4 2 4 3 11" xfId="24619"/>
    <cellStyle name="Normal 4 2 4 3 12" xfId="33345"/>
    <cellStyle name="Normal 4 2 4 3 13" xfId="40461"/>
    <cellStyle name="Normal 4 2 4 3 14" xfId="47576"/>
    <cellStyle name="Normal 4 2 4 3 15" xfId="54691"/>
    <cellStyle name="Normal 4 2 4 3 2" xfId="338"/>
    <cellStyle name="Normal 4 2 4 3 2 10" xfId="40656"/>
    <cellStyle name="Normal 4 2 4 3 2 11" xfId="47771"/>
    <cellStyle name="Normal 4 2 4 3 2 12" xfId="54886"/>
    <cellStyle name="Normal 4 2 4 3 2 2" xfId="1139"/>
    <cellStyle name="Normal 4 2 4 3 2 2 10" xfId="55685"/>
    <cellStyle name="Normal 4 2 4 3 2 2 2" xfId="3507"/>
    <cellStyle name="Normal 4 2 4 3 2 2 2 2" xfId="10622"/>
    <cellStyle name="Normal 4 2 4 3 2 2 2 2 2" xfId="24624"/>
    <cellStyle name="Normal 4 2 4 3 2 2 2 3" xfId="24623"/>
    <cellStyle name="Normal 4 2 4 3 2 2 2 4" xfId="36707"/>
    <cellStyle name="Normal 4 2 4 3 2 2 2 5" xfId="43822"/>
    <cellStyle name="Normal 4 2 4 3 2 2 2 6" xfId="50937"/>
    <cellStyle name="Normal 4 2 4 3 2 2 2 7" xfId="58052"/>
    <cellStyle name="Normal 4 2 4 3 2 2 3" xfId="5878"/>
    <cellStyle name="Normal 4 2 4 3 2 2 3 2" xfId="12993"/>
    <cellStyle name="Normal 4 2 4 3 2 2 3 2 2" xfId="24626"/>
    <cellStyle name="Normal 4 2 4 3 2 2 3 3" xfId="24625"/>
    <cellStyle name="Normal 4 2 4 3 2 2 3 4" xfId="39078"/>
    <cellStyle name="Normal 4 2 4 3 2 2 3 5" xfId="46193"/>
    <cellStyle name="Normal 4 2 4 3 2 2 3 6" xfId="53308"/>
    <cellStyle name="Normal 4 2 4 3 2 2 3 7" xfId="60423"/>
    <cellStyle name="Normal 4 2 4 3 2 2 4" xfId="8255"/>
    <cellStyle name="Normal 4 2 4 3 2 2 4 2" xfId="24627"/>
    <cellStyle name="Normal 4 2 4 3 2 2 5" xfId="15370"/>
    <cellStyle name="Normal 4 2 4 3 2 2 5 2" xfId="24628"/>
    <cellStyle name="Normal 4 2 4 3 2 2 6" xfId="24622"/>
    <cellStyle name="Normal 4 2 4 3 2 2 7" xfId="34339"/>
    <cellStyle name="Normal 4 2 4 3 2 2 8" xfId="41455"/>
    <cellStyle name="Normal 4 2 4 3 2 2 9" xfId="48570"/>
    <cellStyle name="Normal 4 2 4 3 2 3" xfId="1929"/>
    <cellStyle name="Normal 4 2 4 3 2 3 10" xfId="56474"/>
    <cellStyle name="Normal 4 2 4 3 2 3 2" xfId="4296"/>
    <cellStyle name="Normal 4 2 4 3 2 3 2 2" xfId="11411"/>
    <cellStyle name="Normal 4 2 4 3 2 3 2 2 2" xfId="24631"/>
    <cellStyle name="Normal 4 2 4 3 2 3 2 3" xfId="24630"/>
    <cellStyle name="Normal 4 2 4 3 2 3 2 4" xfId="37496"/>
    <cellStyle name="Normal 4 2 4 3 2 3 2 5" xfId="44611"/>
    <cellStyle name="Normal 4 2 4 3 2 3 2 6" xfId="51726"/>
    <cellStyle name="Normal 4 2 4 3 2 3 2 7" xfId="58841"/>
    <cellStyle name="Normal 4 2 4 3 2 3 3" xfId="6667"/>
    <cellStyle name="Normal 4 2 4 3 2 3 3 2" xfId="13782"/>
    <cellStyle name="Normal 4 2 4 3 2 3 3 2 2" xfId="24633"/>
    <cellStyle name="Normal 4 2 4 3 2 3 3 3" xfId="24632"/>
    <cellStyle name="Normal 4 2 4 3 2 3 3 4" xfId="39867"/>
    <cellStyle name="Normal 4 2 4 3 2 3 3 5" xfId="46982"/>
    <cellStyle name="Normal 4 2 4 3 2 3 3 6" xfId="54097"/>
    <cellStyle name="Normal 4 2 4 3 2 3 3 7" xfId="61212"/>
    <cellStyle name="Normal 4 2 4 3 2 3 4" xfId="9044"/>
    <cellStyle name="Normal 4 2 4 3 2 3 4 2" xfId="24634"/>
    <cellStyle name="Normal 4 2 4 3 2 3 5" xfId="16159"/>
    <cellStyle name="Normal 4 2 4 3 2 3 5 2" xfId="24635"/>
    <cellStyle name="Normal 4 2 4 3 2 3 6" xfId="24629"/>
    <cellStyle name="Normal 4 2 4 3 2 3 7" xfId="35128"/>
    <cellStyle name="Normal 4 2 4 3 2 3 8" xfId="42244"/>
    <cellStyle name="Normal 4 2 4 3 2 3 9" xfId="49359"/>
    <cellStyle name="Normal 4 2 4 3 2 4" xfId="2708"/>
    <cellStyle name="Normal 4 2 4 3 2 4 2" xfId="9823"/>
    <cellStyle name="Normal 4 2 4 3 2 4 2 2" xfId="24637"/>
    <cellStyle name="Normal 4 2 4 3 2 4 3" xfId="24636"/>
    <cellStyle name="Normal 4 2 4 3 2 4 4" xfId="35908"/>
    <cellStyle name="Normal 4 2 4 3 2 4 5" xfId="43023"/>
    <cellStyle name="Normal 4 2 4 3 2 4 6" xfId="50138"/>
    <cellStyle name="Normal 4 2 4 3 2 4 7" xfId="57253"/>
    <cellStyle name="Normal 4 2 4 3 2 5" xfId="5079"/>
    <cellStyle name="Normal 4 2 4 3 2 5 2" xfId="12194"/>
    <cellStyle name="Normal 4 2 4 3 2 5 2 2" xfId="24639"/>
    <cellStyle name="Normal 4 2 4 3 2 5 3" xfId="24638"/>
    <cellStyle name="Normal 4 2 4 3 2 5 4" xfId="38279"/>
    <cellStyle name="Normal 4 2 4 3 2 5 5" xfId="45394"/>
    <cellStyle name="Normal 4 2 4 3 2 5 6" xfId="52509"/>
    <cellStyle name="Normal 4 2 4 3 2 5 7" xfId="59624"/>
    <cellStyle name="Normal 4 2 4 3 2 6" xfId="7456"/>
    <cellStyle name="Normal 4 2 4 3 2 6 2" xfId="24640"/>
    <cellStyle name="Normal 4 2 4 3 2 7" xfId="14571"/>
    <cellStyle name="Normal 4 2 4 3 2 7 2" xfId="24641"/>
    <cellStyle name="Normal 4 2 4 3 2 8" xfId="24621"/>
    <cellStyle name="Normal 4 2 4 3 2 9" xfId="33540"/>
    <cellStyle name="Normal 4 2 4 3 3" xfId="533"/>
    <cellStyle name="Normal 4 2 4 3 3 10" xfId="40851"/>
    <cellStyle name="Normal 4 2 4 3 3 11" xfId="47966"/>
    <cellStyle name="Normal 4 2 4 3 3 12" xfId="55081"/>
    <cellStyle name="Normal 4 2 4 3 3 2" xfId="1334"/>
    <cellStyle name="Normal 4 2 4 3 3 2 10" xfId="55880"/>
    <cellStyle name="Normal 4 2 4 3 3 2 2" xfId="3702"/>
    <cellStyle name="Normal 4 2 4 3 3 2 2 2" xfId="10817"/>
    <cellStyle name="Normal 4 2 4 3 3 2 2 2 2" xfId="24645"/>
    <cellStyle name="Normal 4 2 4 3 3 2 2 3" xfId="24644"/>
    <cellStyle name="Normal 4 2 4 3 3 2 2 4" xfId="36902"/>
    <cellStyle name="Normal 4 2 4 3 3 2 2 5" xfId="44017"/>
    <cellStyle name="Normal 4 2 4 3 3 2 2 6" xfId="51132"/>
    <cellStyle name="Normal 4 2 4 3 3 2 2 7" xfId="58247"/>
    <cellStyle name="Normal 4 2 4 3 3 2 3" xfId="6073"/>
    <cellStyle name="Normal 4 2 4 3 3 2 3 2" xfId="13188"/>
    <cellStyle name="Normal 4 2 4 3 3 2 3 2 2" xfId="24647"/>
    <cellStyle name="Normal 4 2 4 3 3 2 3 3" xfId="24646"/>
    <cellStyle name="Normal 4 2 4 3 3 2 3 4" xfId="39273"/>
    <cellStyle name="Normal 4 2 4 3 3 2 3 5" xfId="46388"/>
    <cellStyle name="Normal 4 2 4 3 3 2 3 6" xfId="53503"/>
    <cellStyle name="Normal 4 2 4 3 3 2 3 7" xfId="60618"/>
    <cellStyle name="Normal 4 2 4 3 3 2 4" xfId="8450"/>
    <cellStyle name="Normal 4 2 4 3 3 2 4 2" xfId="24648"/>
    <cellStyle name="Normal 4 2 4 3 3 2 5" xfId="15565"/>
    <cellStyle name="Normal 4 2 4 3 3 2 5 2" xfId="24649"/>
    <cellStyle name="Normal 4 2 4 3 3 2 6" xfId="24643"/>
    <cellStyle name="Normal 4 2 4 3 3 2 7" xfId="34534"/>
    <cellStyle name="Normal 4 2 4 3 3 2 8" xfId="41650"/>
    <cellStyle name="Normal 4 2 4 3 3 2 9" xfId="48765"/>
    <cellStyle name="Normal 4 2 4 3 3 3" xfId="2124"/>
    <cellStyle name="Normal 4 2 4 3 3 3 10" xfId="56669"/>
    <cellStyle name="Normal 4 2 4 3 3 3 2" xfId="4491"/>
    <cellStyle name="Normal 4 2 4 3 3 3 2 2" xfId="11606"/>
    <cellStyle name="Normal 4 2 4 3 3 3 2 2 2" xfId="24652"/>
    <cellStyle name="Normal 4 2 4 3 3 3 2 3" xfId="24651"/>
    <cellStyle name="Normal 4 2 4 3 3 3 2 4" xfId="37691"/>
    <cellStyle name="Normal 4 2 4 3 3 3 2 5" xfId="44806"/>
    <cellStyle name="Normal 4 2 4 3 3 3 2 6" xfId="51921"/>
    <cellStyle name="Normal 4 2 4 3 3 3 2 7" xfId="59036"/>
    <cellStyle name="Normal 4 2 4 3 3 3 3" xfId="6862"/>
    <cellStyle name="Normal 4 2 4 3 3 3 3 2" xfId="13977"/>
    <cellStyle name="Normal 4 2 4 3 3 3 3 2 2" xfId="24654"/>
    <cellStyle name="Normal 4 2 4 3 3 3 3 3" xfId="24653"/>
    <cellStyle name="Normal 4 2 4 3 3 3 3 4" xfId="40062"/>
    <cellStyle name="Normal 4 2 4 3 3 3 3 5" xfId="47177"/>
    <cellStyle name="Normal 4 2 4 3 3 3 3 6" xfId="54292"/>
    <cellStyle name="Normal 4 2 4 3 3 3 3 7" xfId="61407"/>
    <cellStyle name="Normal 4 2 4 3 3 3 4" xfId="9239"/>
    <cellStyle name="Normal 4 2 4 3 3 3 4 2" xfId="24655"/>
    <cellStyle name="Normal 4 2 4 3 3 3 5" xfId="16354"/>
    <cellStyle name="Normal 4 2 4 3 3 3 5 2" xfId="24656"/>
    <cellStyle name="Normal 4 2 4 3 3 3 6" xfId="24650"/>
    <cellStyle name="Normal 4 2 4 3 3 3 7" xfId="35323"/>
    <cellStyle name="Normal 4 2 4 3 3 3 8" xfId="42439"/>
    <cellStyle name="Normal 4 2 4 3 3 3 9" xfId="49554"/>
    <cellStyle name="Normal 4 2 4 3 3 4" xfId="2903"/>
    <cellStyle name="Normal 4 2 4 3 3 4 2" xfId="10018"/>
    <cellStyle name="Normal 4 2 4 3 3 4 2 2" xfId="24658"/>
    <cellStyle name="Normal 4 2 4 3 3 4 3" xfId="24657"/>
    <cellStyle name="Normal 4 2 4 3 3 4 4" xfId="36103"/>
    <cellStyle name="Normal 4 2 4 3 3 4 5" xfId="43218"/>
    <cellStyle name="Normal 4 2 4 3 3 4 6" xfId="50333"/>
    <cellStyle name="Normal 4 2 4 3 3 4 7" xfId="57448"/>
    <cellStyle name="Normal 4 2 4 3 3 5" xfId="5274"/>
    <cellStyle name="Normal 4 2 4 3 3 5 2" xfId="12389"/>
    <cellStyle name="Normal 4 2 4 3 3 5 2 2" xfId="24660"/>
    <cellStyle name="Normal 4 2 4 3 3 5 3" xfId="24659"/>
    <cellStyle name="Normal 4 2 4 3 3 5 4" xfId="38474"/>
    <cellStyle name="Normal 4 2 4 3 3 5 5" xfId="45589"/>
    <cellStyle name="Normal 4 2 4 3 3 5 6" xfId="52704"/>
    <cellStyle name="Normal 4 2 4 3 3 5 7" xfId="59819"/>
    <cellStyle name="Normal 4 2 4 3 3 6" xfId="7651"/>
    <cellStyle name="Normal 4 2 4 3 3 6 2" xfId="24661"/>
    <cellStyle name="Normal 4 2 4 3 3 7" xfId="14766"/>
    <cellStyle name="Normal 4 2 4 3 3 7 2" xfId="24662"/>
    <cellStyle name="Normal 4 2 4 3 3 8" xfId="24642"/>
    <cellStyle name="Normal 4 2 4 3 3 9" xfId="33735"/>
    <cellStyle name="Normal 4 2 4 3 4" xfId="694"/>
    <cellStyle name="Normal 4 2 4 3 4 10" xfId="41012"/>
    <cellStyle name="Normal 4 2 4 3 4 11" xfId="48127"/>
    <cellStyle name="Normal 4 2 4 3 4 12" xfId="55242"/>
    <cellStyle name="Normal 4 2 4 3 4 2" xfId="1495"/>
    <cellStyle name="Normal 4 2 4 3 4 2 10" xfId="56041"/>
    <cellStyle name="Normal 4 2 4 3 4 2 2" xfId="3863"/>
    <cellStyle name="Normal 4 2 4 3 4 2 2 2" xfId="10978"/>
    <cellStyle name="Normal 4 2 4 3 4 2 2 2 2" xfId="24666"/>
    <cellStyle name="Normal 4 2 4 3 4 2 2 3" xfId="24665"/>
    <cellStyle name="Normal 4 2 4 3 4 2 2 4" xfId="37063"/>
    <cellStyle name="Normal 4 2 4 3 4 2 2 5" xfId="44178"/>
    <cellStyle name="Normal 4 2 4 3 4 2 2 6" xfId="51293"/>
    <cellStyle name="Normal 4 2 4 3 4 2 2 7" xfId="58408"/>
    <cellStyle name="Normal 4 2 4 3 4 2 3" xfId="6234"/>
    <cellStyle name="Normal 4 2 4 3 4 2 3 2" xfId="13349"/>
    <cellStyle name="Normal 4 2 4 3 4 2 3 2 2" xfId="24668"/>
    <cellStyle name="Normal 4 2 4 3 4 2 3 3" xfId="24667"/>
    <cellStyle name="Normal 4 2 4 3 4 2 3 4" xfId="39434"/>
    <cellStyle name="Normal 4 2 4 3 4 2 3 5" xfId="46549"/>
    <cellStyle name="Normal 4 2 4 3 4 2 3 6" xfId="53664"/>
    <cellStyle name="Normal 4 2 4 3 4 2 3 7" xfId="60779"/>
    <cellStyle name="Normal 4 2 4 3 4 2 4" xfId="8611"/>
    <cellStyle name="Normal 4 2 4 3 4 2 4 2" xfId="24669"/>
    <cellStyle name="Normal 4 2 4 3 4 2 5" xfId="15726"/>
    <cellStyle name="Normal 4 2 4 3 4 2 5 2" xfId="24670"/>
    <cellStyle name="Normal 4 2 4 3 4 2 6" xfId="24664"/>
    <cellStyle name="Normal 4 2 4 3 4 2 7" xfId="34695"/>
    <cellStyle name="Normal 4 2 4 3 4 2 8" xfId="41811"/>
    <cellStyle name="Normal 4 2 4 3 4 2 9" xfId="48926"/>
    <cellStyle name="Normal 4 2 4 3 4 3" xfId="2285"/>
    <cellStyle name="Normal 4 2 4 3 4 3 10" xfId="56830"/>
    <cellStyle name="Normal 4 2 4 3 4 3 2" xfId="4652"/>
    <cellStyle name="Normal 4 2 4 3 4 3 2 2" xfId="11767"/>
    <cellStyle name="Normal 4 2 4 3 4 3 2 2 2" xfId="24673"/>
    <cellStyle name="Normal 4 2 4 3 4 3 2 3" xfId="24672"/>
    <cellStyle name="Normal 4 2 4 3 4 3 2 4" xfId="37852"/>
    <cellStyle name="Normal 4 2 4 3 4 3 2 5" xfId="44967"/>
    <cellStyle name="Normal 4 2 4 3 4 3 2 6" xfId="52082"/>
    <cellStyle name="Normal 4 2 4 3 4 3 2 7" xfId="59197"/>
    <cellStyle name="Normal 4 2 4 3 4 3 3" xfId="7023"/>
    <cellStyle name="Normal 4 2 4 3 4 3 3 2" xfId="14138"/>
    <cellStyle name="Normal 4 2 4 3 4 3 3 2 2" xfId="24675"/>
    <cellStyle name="Normal 4 2 4 3 4 3 3 3" xfId="24674"/>
    <cellStyle name="Normal 4 2 4 3 4 3 3 4" xfId="40223"/>
    <cellStyle name="Normal 4 2 4 3 4 3 3 5" xfId="47338"/>
    <cellStyle name="Normal 4 2 4 3 4 3 3 6" xfId="54453"/>
    <cellStyle name="Normal 4 2 4 3 4 3 3 7" xfId="61568"/>
    <cellStyle name="Normal 4 2 4 3 4 3 4" xfId="9400"/>
    <cellStyle name="Normal 4 2 4 3 4 3 4 2" xfId="24676"/>
    <cellStyle name="Normal 4 2 4 3 4 3 5" xfId="16515"/>
    <cellStyle name="Normal 4 2 4 3 4 3 5 2" xfId="24677"/>
    <cellStyle name="Normal 4 2 4 3 4 3 6" xfId="24671"/>
    <cellStyle name="Normal 4 2 4 3 4 3 7" xfId="35484"/>
    <cellStyle name="Normal 4 2 4 3 4 3 8" xfId="42600"/>
    <cellStyle name="Normal 4 2 4 3 4 3 9" xfId="49715"/>
    <cellStyle name="Normal 4 2 4 3 4 4" xfId="3064"/>
    <cellStyle name="Normal 4 2 4 3 4 4 2" xfId="10179"/>
    <cellStyle name="Normal 4 2 4 3 4 4 2 2" xfId="24679"/>
    <cellStyle name="Normal 4 2 4 3 4 4 3" xfId="24678"/>
    <cellStyle name="Normal 4 2 4 3 4 4 4" xfId="36264"/>
    <cellStyle name="Normal 4 2 4 3 4 4 5" xfId="43379"/>
    <cellStyle name="Normal 4 2 4 3 4 4 6" xfId="50494"/>
    <cellStyle name="Normal 4 2 4 3 4 4 7" xfId="57609"/>
    <cellStyle name="Normal 4 2 4 3 4 5" xfId="5435"/>
    <cellStyle name="Normal 4 2 4 3 4 5 2" xfId="12550"/>
    <cellStyle name="Normal 4 2 4 3 4 5 2 2" xfId="24681"/>
    <cellStyle name="Normal 4 2 4 3 4 5 3" xfId="24680"/>
    <cellStyle name="Normal 4 2 4 3 4 5 4" xfId="38635"/>
    <cellStyle name="Normal 4 2 4 3 4 5 5" xfId="45750"/>
    <cellStyle name="Normal 4 2 4 3 4 5 6" xfId="52865"/>
    <cellStyle name="Normal 4 2 4 3 4 5 7" xfId="59980"/>
    <cellStyle name="Normal 4 2 4 3 4 6" xfId="7812"/>
    <cellStyle name="Normal 4 2 4 3 4 6 2" xfId="24682"/>
    <cellStyle name="Normal 4 2 4 3 4 7" xfId="14927"/>
    <cellStyle name="Normal 4 2 4 3 4 7 2" xfId="24683"/>
    <cellStyle name="Normal 4 2 4 3 4 8" xfId="24663"/>
    <cellStyle name="Normal 4 2 4 3 4 9" xfId="33896"/>
    <cellStyle name="Normal 4 2 4 3 5" xfId="944"/>
    <cellStyle name="Normal 4 2 4 3 5 10" xfId="55490"/>
    <cellStyle name="Normal 4 2 4 3 5 2" xfId="3312"/>
    <cellStyle name="Normal 4 2 4 3 5 2 2" xfId="10427"/>
    <cellStyle name="Normal 4 2 4 3 5 2 2 2" xfId="24686"/>
    <cellStyle name="Normal 4 2 4 3 5 2 3" xfId="24685"/>
    <cellStyle name="Normal 4 2 4 3 5 2 4" xfId="36512"/>
    <cellStyle name="Normal 4 2 4 3 5 2 5" xfId="43627"/>
    <cellStyle name="Normal 4 2 4 3 5 2 6" xfId="50742"/>
    <cellStyle name="Normal 4 2 4 3 5 2 7" xfId="57857"/>
    <cellStyle name="Normal 4 2 4 3 5 3" xfId="5683"/>
    <cellStyle name="Normal 4 2 4 3 5 3 2" xfId="12798"/>
    <cellStyle name="Normal 4 2 4 3 5 3 2 2" xfId="24688"/>
    <cellStyle name="Normal 4 2 4 3 5 3 3" xfId="24687"/>
    <cellStyle name="Normal 4 2 4 3 5 3 4" xfId="38883"/>
    <cellStyle name="Normal 4 2 4 3 5 3 5" xfId="45998"/>
    <cellStyle name="Normal 4 2 4 3 5 3 6" xfId="53113"/>
    <cellStyle name="Normal 4 2 4 3 5 3 7" xfId="60228"/>
    <cellStyle name="Normal 4 2 4 3 5 4" xfId="8060"/>
    <cellStyle name="Normal 4 2 4 3 5 4 2" xfId="24689"/>
    <cellStyle name="Normal 4 2 4 3 5 5" xfId="15175"/>
    <cellStyle name="Normal 4 2 4 3 5 5 2" xfId="24690"/>
    <cellStyle name="Normal 4 2 4 3 5 6" xfId="24684"/>
    <cellStyle name="Normal 4 2 4 3 5 7" xfId="34144"/>
    <cellStyle name="Normal 4 2 4 3 5 8" xfId="41260"/>
    <cellStyle name="Normal 4 2 4 3 5 9" xfId="48375"/>
    <cellStyle name="Normal 4 2 4 3 6" xfId="1734"/>
    <cellStyle name="Normal 4 2 4 3 6 10" xfId="56279"/>
    <cellStyle name="Normal 4 2 4 3 6 2" xfId="4101"/>
    <cellStyle name="Normal 4 2 4 3 6 2 2" xfId="11216"/>
    <cellStyle name="Normal 4 2 4 3 6 2 2 2" xfId="24693"/>
    <cellStyle name="Normal 4 2 4 3 6 2 3" xfId="24692"/>
    <cellStyle name="Normal 4 2 4 3 6 2 4" xfId="37301"/>
    <cellStyle name="Normal 4 2 4 3 6 2 5" xfId="44416"/>
    <cellStyle name="Normal 4 2 4 3 6 2 6" xfId="51531"/>
    <cellStyle name="Normal 4 2 4 3 6 2 7" xfId="58646"/>
    <cellStyle name="Normal 4 2 4 3 6 3" xfId="6472"/>
    <cellStyle name="Normal 4 2 4 3 6 3 2" xfId="13587"/>
    <cellStyle name="Normal 4 2 4 3 6 3 2 2" xfId="24695"/>
    <cellStyle name="Normal 4 2 4 3 6 3 3" xfId="24694"/>
    <cellStyle name="Normal 4 2 4 3 6 3 4" xfId="39672"/>
    <cellStyle name="Normal 4 2 4 3 6 3 5" xfId="46787"/>
    <cellStyle name="Normal 4 2 4 3 6 3 6" xfId="53902"/>
    <cellStyle name="Normal 4 2 4 3 6 3 7" xfId="61017"/>
    <cellStyle name="Normal 4 2 4 3 6 4" xfId="8849"/>
    <cellStyle name="Normal 4 2 4 3 6 4 2" xfId="24696"/>
    <cellStyle name="Normal 4 2 4 3 6 5" xfId="15964"/>
    <cellStyle name="Normal 4 2 4 3 6 5 2" xfId="24697"/>
    <cellStyle name="Normal 4 2 4 3 6 6" xfId="24691"/>
    <cellStyle name="Normal 4 2 4 3 6 7" xfId="34933"/>
    <cellStyle name="Normal 4 2 4 3 6 8" xfId="42049"/>
    <cellStyle name="Normal 4 2 4 3 6 9" xfId="49164"/>
    <cellStyle name="Normal 4 2 4 3 7" xfId="2513"/>
    <cellStyle name="Normal 4 2 4 3 7 2" xfId="9628"/>
    <cellStyle name="Normal 4 2 4 3 7 2 2" xfId="24699"/>
    <cellStyle name="Normal 4 2 4 3 7 3" xfId="24698"/>
    <cellStyle name="Normal 4 2 4 3 7 4" xfId="35713"/>
    <cellStyle name="Normal 4 2 4 3 7 5" xfId="42828"/>
    <cellStyle name="Normal 4 2 4 3 7 6" xfId="49943"/>
    <cellStyle name="Normal 4 2 4 3 7 7" xfId="57058"/>
    <cellStyle name="Normal 4 2 4 3 8" xfId="4884"/>
    <cellStyle name="Normal 4 2 4 3 8 2" xfId="11999"/>
    <cellStyle name="Normal 4 2 4 3 8 2 2" xfId="24701"/>
    <cellStyle name="Normal 4 2 4 3 8 3" xfId="24700"/>
    <cellStyle name="Normal 4 2 4 3 8 4" xfId="38084"/>
    <cellStyle name="Normal 4 2 4 3 8 5" xfId="45199"/>
    <cellStyle name="Normal 4 2 4 3 8 6" xfId="52314"/>
    <cellStyle name="Normal 4 2 4 3 8 7" xfId="59429"/>
    <cellStyle name="Normal 4 2 4 3 9" xfId="7261"/>
    <cellStyle name="Normal 4 2 4 3 9 2" xfId="24702"/>
    <cellStyle name="Normal 4 2 4 4" xfId="238"/>
    <cellStyle name="Normal 4 2 4 4 10" xfId="40556"/>
    <cellStyle name="Normal 4 2 4 4 11" xfId="47671"/>
    <cellStyle name="Normal 4 2 4 4 12" xfId="54786"/>
    <cellStyle name="Normal 4 2 4 4 2" xfId="1039"/>
    <cellStyle name="Normal 4 2 4 4 2 10" xfId="55585"/>
    <cellStyle name="Normal 4 2 4 4 2 2" xfId="3407"/>
    <cellStyle name="Normal 4 2 4 4 2 2 2" xfId="10522"/>
    <cellStyle name="Normal 4 2 4 4 2 2 2 2" xfId="24706"/>
    <cellStyle name="Normal 4 2 4 4 2 2 3" xfId="24705"/>
    <cellStyle name="Normal 4 2 4 4 2 2 4" xfId="36607"/>
    <cellStyle name="Normal 4 2 4 4 2 2 5" xfId="43722"/>
    <cellStyle name="Normal 4 2 4 4 2 2 6" xfId="50837"/>
    <cellStyle name="Normal 4 2 4 4 2 2 7" xfId="57952"/>
    <cellStyle name="Normal 4 2 4 4 2 3" xfId="5778"/>
    <cellStyle name="Normal 4 2 4 4 2 3 2" xfId="12893"/>
    <cellStyle name="Normal 4 2 4 4 2 3 2 2" xfId="24708"/>
    <cellStyle name="Normal 4 2 4 4 2 3 3" xfId="24707"/>
    <cellStyle name="Normal 4 2 4 4 2 3 4" xfId="38978"/>
    <cellStyle name="Normal 4 2 4 4 2 3 5" xfId="46093"/>
    <cellStyle name="Normal 4 2 4 4 2 3 6" xfId="53208"/>
    <cellStyle name="Normal 4 2 4 4 2 3 7" xfId="60323"/>
    <cellStyle name="Normal 4 2 4 4 2 4" xfId="8155"/>
    <cellStyle name="Normal 4 2 4 4 2 4 2" xfId="24709"/>
    <cellStyle name="Normal 4 2 4 4 2 5" xfId="15270"/>
    <cellStyle name="Normal 4 2 4 4 2 5 2" xfId="24710"/>
    <cellStyle name="Normal 4 2 4 4 2 6" xfId="24704"/>
    <cellStyle name="Normal 4 2 4 4 2 7" xfId="34239"/>
    <cellStyle name="Normal 4 2 4 4 2 8" xfId="41355"/>
    <cellStyle name="Normal 4 2 4 4 2 9" xfId="48470"/>
    <cellStyle name="Normal 4 2 4 4 3" xfId="1829"/>
    <cellStyle name="Normal 4 2 4 4 3 10" xfId="56374"/>
    <cellStyle name="Normal 4 2 4 4 3 2" xfId="4196"/>
    <cellStyle name="Normal 4 2 4 4 3 2 2" xfId="11311"/>
    <cellStyle name="Normal 4 2 4 4 3 2 2 2" xfId="24713"/>
    <cellStyle name="Normal 4 2 4 4 3 2 3" xfId="24712"/>
    <cellStyle name="Normal 4 2 4 4 3 2 4" xfId="37396"/>
    <cellStyle name="Normal 4 2 4 4 3 2 5" xfId="44511"/>
    <cellStyle name="Normal 4 2 4 4 3 2 6" xfId="51626"/>
    <cellStyle name="Normal 4 2 4 4 3 2 7" xfId="58741"/>
    <cellStyle name="Normal 4 2 4 4 3 3" xfId="6567"/>
    <cellStyle name="Normal 4 2 4 4 3 3 2" xfId="13682"/>
    <cellStyle name="Normal 4 2 4 4 3 3 2 2" xfId="24715"/>
    <cellStyle name="Normal 4 2 4 4 3 3 3" xfId="24714"/>
    <cellStyle name="Normal 4 2 4 4 3 3 4" xfId="39767"/>
    <cellStyle name="Normal 4 2 4 4 3 3 5" xfId="46882"/>
    <cellStyle name="Normal 4 2 4 4 3 3 6" xfId="53997"/>
    <cellStyle name="Normal 4 2 4 4 3 3 7" xfId="61112"/>
    <cellStyle name="Normal 4 2 4 4 3 4" xfId="8944"/>
    <cellStyle name="Normal 4 2 4 4 3 4 2" xfId="24716"/>
    <cellStyle name="Normal 4 2 4 4 3 5" xfId="16059"/>
    <cellStyle name="Normal 4 2 4 4 3 5 2" xfId="24717"/>
    <cellStyle name="Normal 4 2 4 4 3 6" xfId="24711"/>
    <cellStyle name="Normal 4 2 4 4 3 7" xfId="35028"/>
    <cellStyle name="Normal 4 2 4 4 3 8" xfId="42144"/>
    <cellStyle name="Normal 4 2 4 4 3 9" xfId="49259"/>
    <cellStyle name="Normal 4 2 4 4 4" xfId="2608"/>
    <cellStyle name="Normal 4 2 4 4 4 2" xfId="9723"/>
    <cellStyle name="Normal 4 2 4 4 4 2 2" xfId="24719"/>
    <cellStyle name="Normal 4 2 4 4 4 3" xfId="24718"/>
    <cellStyle name="Normal 4 2 4 4 4 4" xfId="35808"/>
    <cellStyle name="Normal 4 2 4 4 4 5" xfId="42923"/>
    <cellStyle name="Normal 4 2 4 4 4 6" xfId="50038"/>
    <cellStyle name="Normal 4 2 4 4 4 7" xfId="57153"/>
    <cellStyle name="Normal 4 2 4 4 5" xfId="4979"/>
    <cellStyle name="Normal 4 2 4 4 5 2" xfId="12094"/>
    <cellStyle name="Normal 4 2 4 4 5 2 2" xfId="24721"/>
    <cellStyle name="Normal 4 2 4 4 5 3" xfId="24720"/>
    <cellStyle name="Normal 4 2 4 4 5 4" xfId="38179"/>
    <cellStyle name="Normal 4 2 4 4 5 5" xfId="45294"/>
    <cellStyle name="Normal 4 2 4 4 5 6" xfId="52409"/>
    <cellStyle name="Normal 4 2 4 4 5 7" xfId="59524"/>
    <cellStyle name="Normal 4 2 4 4 6" xfId="7356"/>
    <cellStyle name="Normal 4 2 4 4 6 2" xfId="24722"/>
    <cellStyle name="Normal 4 2 4 4 7" xfId="14471"/>
    <cellStyle name="Normal 4 2 4 4 7 2" xfId="24723"/>
    <cellStyle name="Normal 4 2 4 4 8" xfId="24703"/>
    <cellStyle name="Normal 4 2 4 4 9" xfId="33440"/>
    <cellStyle name="Normal 4 2 4 5" xfId="433"/>
    <cellStyle name="Normal 4 2 4 5 10" xfId="40751"/>
    <cellStyle name="Normal 4 2 4 5 11" xfId="47866"/>
    <cellStyle name="Normal 4 2 4 5 12" xfId="54981"/>
    <cellStyle name="Normal 4 2 4 5 2" xfId="1234"/>
    <cellStyle name="Normal 4 2 4 5 2 10" xfId="55780"/>
    <cellStyle name="Normal 4 2 4 5 2 2" xfId="3602"/>
    <cellStyle name="Normal 4 2 4 5 2 2 2" xfId="10717"/>
    <cellStyle name="Normal 4 2 4 5 2 2 2 2" xfId="24727"/>
    <cellStyle name="Normal 4 2 4 5 2 2 3" xfId="24726"/>
    <cellStyle name="Normal 4 2 4 5 2 2 4" xfId="36802"/>
    <cellStyle name="Normal 4 2 4 5 2 2 5" xfId="43917"/>
    <cellStyle name="Normal 4 2 4 5 2 2 6" xfId="51032"/>
    <cellStyle name="Normal 4 2 4 5 2 2 7" xfId="58147"/>
    <cellStyle name="Normal 4 2 4 5 2 3" xfId="5973"/>
    <cellStyle name="Normal 4 2 4 5 2 3 2" xfId="13088"/>
    <cellStyle name="Normal 4 2 4 5 2 3 2 2" xfId="24729"/>
    <cellStyle name="Normal 4 2 4 5 2 3 3" xfId="24728"/>
    <cellStyle name="Normal 4 2 4 5 2 3 4" xfId="39173"/>
    <cellStyle name="Normal 4 2 4 5 2 3 5" xfId="46288"/>
    <cellStyle name="Normal 4 2 4 5 2 3 6" xfId="53403"/>
    <cellStyle name="Normal 4 2 4 5 2 3 7" xfId="60518"/>
    <cellStyle name="Normal 4 2 4 5 2 4" xfId="8350"/>
    <cellStyle name="Normal 4 2 4 5 2 4 2" xfId="24730"/>
    <cellStyle name="Normal 4 2 4 5 2 5" xfId="15465"/>
    <cellStyle name="Normal 4 2 4 5 2 5 2" xfId="24731"/>
    <cellStyle name="Normal 4 2 4 5 2 6" xfId="24725"/>
    <cellStyle name="Normal 4 2 4 5 2 7" xfId="34434"/>
    <cellStyle name="Normal 4 2 4 5 2 8" xfId="41550"/>
    <cellStyle name="Normal 4 2 4 5 2 9" xfId="48665"/>
    <cellStyle name="Normal 4 2 4 5 3" xfId="2024"/>
    <cellStyle name="Normal 4 2 4 5 3 10" xfId="56569"/>
    <cellStyle name="Normal 4 2 4 5 3 2" xfId="4391"/>
    <cellStyle name="Normal 4 2 4 5 3 2 2" xfId="11506"/>
    <cellStyle name="Normal 4 2 4 5 3 2 2 2" xfId="24734"/>
    <cellStyle name="Normal 4 2 4 5 3 2 3" xfId="24733"/>
    <cellStyle name="Normal 4 2 4 5 3 2 4" xfId="37591"/>
    <cellStyle name="Normal 4 2 4 5 3 2 5" xfId="44706"/>
    <cellStyle name="Normal 4 2 4 5 3 2 6" xfId="51821"/>
    <cellStyle name="Normal 4 2 4 5 3 2 7" xfId="58936"/>
    <cellStyle name="Normal 4 2 4 5 3 3" xfId="6762"/>
    <cellStyle name="Normal 4 2 4 5 3 3 2" xfId="13877"/>
    <cellStyle name="Normal 4 2 4 5 3 3 2 2" xfId="24736"/>
    <cellStyle name="Normal 4 2 4 5 3 3 3" xfId="24735"/>
    <cellStyle name="Normal 4 2 4 5 3 3 4" xfId="39962"/>
    <cellStyle name="Normal 4 2 4 5 3 3 5" xfId="47077"/>
    <cellStyle name="Normal 4 2 4 5 3 3 6" xfId="54192"/>
    <cellStyle name="Normal 4 2 4 5 3 3 7" xfId="61307"/>
    <cellStyle name="Normal 4 2 4 5 3 4" xfId="9139"/>
    <cellStyle name="Normal 4 2 4 5 3 4 2" xfId="24737"/>
    <cellStyle name="Normal 4 2 4 5 3 5" xfId="16254"/>
    <cellStyle name="Normal 4 2 4 5 3 5 2" xfId="24738"/>
    <cellStyle name="Normal 4 2 4 5 3 6" xfId="24732"/>
    <cellStyle name="Normal 4 2 4 5 3 7" xfId="35223"/>
    <cellStyle name="Normal 4 2 4 5 3 8" xfId="42339"/>
    <cellStyle name="Normal 4 2 4 5 3 9" xfId="49454"/>
    <cellStyle name="Normal 4 2 4 5 4" xfId="2803"/>
    <cellStyle name="Normal 4 2 4 5 4 2" xfId="9918"/>
    <cellStyle name="Normal 4 2 4 5 4 2 2" xfId="24740"/>
    <cellStyle name="Normal 4 2 4 5 4 3" xfId="24739"/>
    <cellStyle name="Normal 4 2 4 5 4 4" xfId="36003"/>
    <cellStyle name="Normal 4 2 4 5 4 5" xfId="43118"/>
    <cellStyle name="Normal 4 2 4 5 4 6" xfId="50233"/>
    <cellStyle name="Normal 4 2 4 5 4 7" xfId="57348"/>
    <cellStyle name="Normal 4 2 4 5 5" xfId="5174"/>
    <cellStyle name="Normal 4 2 4 5 5 2" xfId="12289"/>
    <cellStyle name="Normal 4 2 4 5 5 2 2" xfId="24742"/>
    <cellStyle name="Normal 4 2 4 5 5 3" xfId="24741"/>
    <cellStyle name="Normal 4 2 4 5 5 4" xfId="38374"/>
    <cellStyle name="Normal 4 2 4 5 5 5" xfId="45489"/>
    <cellStyle name="Normal 4 2 4 5 5 6" xfId="52604"/>
    <cellStyle name="Normal 4 2 4 5 5 7" xfId="59719"/>
    <cellStyle name="Normal 4 2 4 5 6" xfId="7551"/>
    <cellStyle name="Normal 4 2 4 5 6 2" xfId="24743"/>
    <cellStyle name="Normal 4 2 4 5 7" xfId="14666"/>
    <cellStyle name="Normal 4 2 4 5 7 2" xfId="24744"/>
    <cellStyle name="Normal 4 2 4 5 8" xfId="24724"/>
    <cellStyle name="Normal 4 2 4 5 9" xfId="33635"/>
    <cellStyle name="Normal 4 2 4 6" xfId="692"/>
    <cellStyle name="Normal 4 2 4 6 10" xfId="41010"/>
    <cellStyle name="Normal 4 2 4 6 11" xfId="48125"/>
    <cellStyle name="Normal 4 2 4 6 12" xfId="55240"/>
    <cellStyle name="Normal 4 2 4 6 2" xfId="1493"/>
    <cellStyle name="Normal 4 2 4 6 2 10" xfId="56039"/>
    <cellStyle name="Normal 4 2 4 6 2 2" xfId="3861"/>
    <cellStyle name="Normal 4 2 4 6 2 2 2" xfId="10976"/>
    <cellStyle name="Normal 4 2 4 6 2 2 2 2" xfId="24748"/>
    <cellStyle name="Normal 4 2 4 6 2 2 3" xfId="24747"/>
    <cellStyle name="Normal 4 2 4 6 2 2 4" xfId="37061"/>
    <cellStyle name="Normal 4 2 4 6 2 2 5" xfId="44176"/>
    <cellStyle name="Normal 4 2 4 6 2 2 6" xfId="51291"/>
    <cellStyle name="Normal 4 2 4 6 2 2 7" xfId="58406"/>
    <cellStyle name="Normal 4 2 4 6 2 3" xfId="6232"/>
    <cellStyle name="Normal 4 2 4 6 2 3 2" xfId="13347"/>
    <cellStyle name="Normal 4 2 4 6 2 3 2 2" xfId="24750"/>
    <cellStyle name="Normal 4 2 4 6 2 3 3" xfId="24749"/>
    <cellStyle name="Normal 4 2 4 6 2 3 4" xfId="39432"/>
    <cellStyle name="Normal 4 2 4 6 2 3 5" xfId="46547"/>
    <cellStyle name="Normal 4 2 4 6 2 3 6" xfId="53662"/>
    <cellStyle name="Normal 4 2 4 6 2 3 7" xfId="60777"/>
    <cellStyle name="Normal 4 2 4 6 2 4" xfId="8609"/>
    <cellStyle name="Normal 4 2 4 6 2 4 2" xfId="24751"/>
    <cellStyle name="Normal 4 2 4 6 2 5" xfId="15724"/>
    <cellStyle name="Normal 4 2 4 6 2 5 2" xfId="24752"/>
    <cellStyle name="Normal 4 2 4 6 2 6" xfId="24746"/>
    <cellStyle name="Normal 4 2 4 6 2 7" xfId="34693"/>
    <cellStyle name="Normal 4 2 4 6 2 8" xfId="41809"/>
    <cellStyle name="Normal 4 2 4 6 2 9" xfId="48924"/>
    <cellStyle name="Normal 4 2 4 6 3" xfId="2283"/>
    <cellStyle name="Normal 4 2 4 6 3 10" xfId="56828"/>
    <cellStyle name="Normal 4 2 4 6 3 2" xfId="4650"/>
    <cellStyle name="Normal 4 2 4 6 3 2 2" xfId="11765"/>
    <cellStyle name="Normal 4 2 4 6 3 2 2 2" xfId="24755"/>
    <cellStyle name="Normal 4 2 4 6 3 2 3" xfId="24754"/>
    <cellStyle name="Normal 4 2 4 6 3 2 4" xfId="37850"/>
    <cellStyle name="Normal 4 2 4 6 3 2 5" xfId="44965"/>
    <cellStyle name="Normal 4 2 4 6 3 2 6" xfId="52080"/>
    <cellStyle name="Normal 4 2 4 6 3 2 7" xfId="59195"/>
    <cellStyle name="Normal 4 2 4 6 3 3" xfId="7021"/>
    <cellStyle name="Normal 4 2 4 6 3 3 2" xfId="14136"/>
    <cellStyle name="Normal 4 2 4 6 3 3 2 2" xfId="24757"/>
    <cellStyle name="Normal 4 2 4 6 3 3 3" xfId="24756"/>
    <cellStyle name="Normal 4 2 4 6 3 3 4" xfId="40221"/>
    <cellStyle name="Normal 4 2 4 6 3 3 5" xfId="47336"/>
    <cellStyle name="Normal 4 2 4 6 3 3 6" xfId="54451"/>
    <cellStyle name="Normal 4 2 4 6 3 3 7" xfId="61566"/>
    <cellStyle name="Normal 4 2 4 6 3 4" xfId="9398"/>
    <cellStyle name="Normal 4 2 4 6 3 4 2" xfId="24758"/>
    <cellStyle name="Normal 4 2 4 6 3 5" xfId="16513"/>
    <cellStyle name="Normal 4 2 4 6 3 5 2" xfId="24759"/>
    <cellStyle name="Normal 4 2 4 6 3 6" xfId="24753"/>
    <cellStyle name="Normal 4 2 4 6 3 7" xfId="35482"/>
    <cellStyle name="Normal 4 2 4 6 3 8" xfId="42598"/>
    <cellStyle name="Normal 4 2 4 6 3 9" xfId="49713"/>
    <cellStyle name="Normal 4 2 4 6 4" xfId="3062"/>
    <cellStyle name="Normal 4 2 4 6 4 2" xfId="10177"/>
    <cellStyle name="Normal 4 2 4 6 4 2 2" xfId="24761"/>
    <cellStyle name="Normal 4 2 4 6 4 3" xfId="24760"/>
    <cellStyle name="Normal 4 2 4 6 4 4" xfId="36262"/>
    <cellStyle name="Normal 4 2 4 6 4 5" xfId="43377"/>
    <cellStyle name="Normal 4 2 4 6 4 6" xfId="50492"/>
    <cellStyle name="Normal 4 2 4 6 4 7" xfId="57607"/>
    <cellStyle name="Normal 4 2 4 6 5" xfId="5433"/>
    <cellStyle name="Normal 4 2 4 6 5 2" xfId="12548"/>
    <cellStyle name="Normal 4 2 4 6 5 2 2" xfId="24763"/>
    <cellStyle name="Normal 4 2 4 6 5 3" xfId="24762"/>
    <cellStyle name="Normal 4 2 4 6 5 4" xfId="38633"/>
    <cellStyle name="Normal 4 2 4 6 5 5" xfId="45748"/>
    <cellStyle name="Normal 4 2 4 6 5 6" xfId="52863"/>
    <cellStyle name="Normal 4 2 4 6 5 7" xfId="59978"/>
    <cellStyle name="Normal 4 2 4 6 6" xfId="7810"/>
    <cellStyle name="Normal 4 2 4 6 6 2" xfId="24764"/>
    <cellStyle name="Normal 4 2 4 6 7" xfId="14925"/>
    <cellStyle name="Normal 4 2 4 6 7 2" xfId="24765"/>
    <cellStyle name="Normal 4 2 4 6 8" xfId="24745"/>
    <cellStyle name="Normal 4 2 4 6 9" xfId="33894"/>
    <cellStyle name="Normal 4 2 4 7" xfId="844"/>
    <cellStyle name="Normal 4 2 4 7 10" xfId="55390"/>
    <cellStyle name="Normal 4 2 4 7 2" xfId="3212"/>
    <cellStyle name="Normal 4 2 4 7 2 2" xfId="10327"/>
    <cellStyle name="Normal 4 2 4 7 2 2 2" xfId="24768"/>
    <cellStyle name="Normal 4 2 4 7 2 3" xfId="24767"/>
    <cellStyle name="Normal 4 2 4 7 2 4" xfId="36412"/>
    <cellStyle name="Normal 4 2 4 7 2 5" xfId="43527"/>
    <cellStyle name="Normal 4 2 4 7 2 6" xfId="50642"/>
    <cellStyle name="Normal 4 2 4 7 2 7" xfId="57757"/>
    <cellStyle name="Normal 4 2 4 7 3" xfId="5583"/>
    <cellStyle name="Normal 4 2 4 7 3 2" xfId="12698"/>
    <cellStyle name="Normal 4 2 4 7 3 2 2" xfId="24770"/>
    <cellStyle name="Normal 4 2 4 7 3 3" xfId="24769"/>
    <cellStyle name="Normal 4 2 4 7 3 4" xfId="38783"/>
    <cellStyle name="Normal 4 2 4 7 3 5" xfId="45898"/>
    <cellStyle name="Normal 4 2 4 7 3 6" xfId="53013"/>
    <cellStyle name="Normal 4 2 4 7 3 7" xfId="60128"/>
    <cellStyle name="Normal 4 2 4 7 4" xfId="7960"/>
    <cellStyle name="Normal 4 2 4 7 4 2" xfId="24771"/>
    <cellStyle name="Normal 4 2 4 7 5" xfId="15075"/>
    <cellStyle name="Normal 4 2 4 7 5 2" xfId="24772"/>
    <cellStyle name="Normal 4 2 4 7 6" xfId="24766"/>
    <cellStyle name="Normal 4 2 4 7 7" xfId="34044"/>
    <cellStyle name="Normal 4 2 4 7 8" xfId="41160"/>
    <cellStyle name="Normal 4 2 4 7 9" xfId="48275"/>
    <cellStyle name="Normal 4 2 4 8" xfId="1634"/>
    <cellStyle name="Normal 4 2 4 8 10" xfId="56179"/>
    <cellStyle name="Normal 4 2 4 8 2" xfId="4001"/>
    <cellStyle name="Normal 4 2 4 8 2 2" xfId="11116"/>
    <cellStyle name="Normal 4 2 4 8 2 2 2" xfId="24775"/>
    <cellStyle name="Normal 4 2 4 8 2 3" xfId="24774"/>
    <cellStyle name="Normal 4 2 4 8 2 4" xfId="37201"/>
    <cellStyle name="Normal 4 2 4 8 2 5" xfId="44316"/>
    <cellStyle name="Normal 4 2 4 8 2 6" xfId="51431"/>
    <cellStyle name="Normal 4 2 4 8 2 7" xfId="58546"/>
    <cellStyle name="Normal 4 2 4 8 3" xfId="6372"/>
    <cellStyle name="Normal 4 2 4 8 3 2" xfId="13487"/>
    <cellStyle name="Normal 4 2 4 8 3 2 2" xfId="24777"/>
    <cellStyle name="Normal 4 2 4 8 3 3" xfId="24776"/>
    <cellStyle name="Normal 4 2 4 8 3 4" xfId="39572"/>
    <cellStyle name="Normal 4 2 4 8 3 5" xfId="46687"/>
    <cellStyle name="Normal 4 2 4 8 3 6" xfId="53802"/>
    <cellStyle name="Normal 4 2 4 8 3 7" xfId="60917"/>
    <cellStyle name="Normal 4 2 4 8 4" xfId="8749"/>
    <cellStyle name="Normal 4 2 4 8 4 2" xfId="24778"/>
    <cellStyle name="Normal 4 2 4 8 5" xfId="15864"/>
    <cellStyle name="Normal 4 2 4 8 5 2" xfId="24779"/>
    <cellStyle name="Normal 4 2 4 8 6" xfId="24773"/>
    <cellStyle name="Normal 4 2 4 8 7" xfId="34833"/>
    <cellStyle name="Normal 4 2 4 8 8" xfId="41949"/>
    <cellStyle name="Normal 4 2 4 8 9" xfId="49064"/>
    <cellStyle name="Normal 4 2 4 9" xfId="2413"/>
    <cellStyle name="Normal 4 2 4 9 2" xfId="9528"/>
    <cellStyle name="Normal 4 2 4 9 2 2" xfId="24781"/>
    <cellStyle name="Normal 4 2 4 9 3" xfId="24780"/>
    <cellStyle name="Normal 4 2 4 9 4" xfId="35613"/>
    <cellStyle name="Normal 4 2 4 9 5" xfId="42728"/>
    <cellStyle name="Normal 4 2 4 9 6" xfId="49843"/>
    <cellStyle name="Normal 4 2 4 9 7" xfId="56958"/>
    <cellStyle name="Normal 4 2 5" xfId="74"/>
    <cellStyle name="Normal 4 2 5 10" xfId="7199"/>
    <cellStyle name="Normal 4 2 5 10 2" xfId="24783"/>
    <cellStyle name="Normal 4 2 5 11" xfId="14314"/>
    <cellStyle name="Normal 4 2 5 11 2" xfId="24784"/>
    <cellStyle name="Normal 4 2 5 12" xfId="24782"/>
    <cellStyle name="Normal 4 2 5 13" xfId="33283"/>
    <cellStyle name="Normal 4 2 5 14" xfId="40399"/>
    <cellStyle name="Normal 4 2 5 15" xfId="47514"/>
    <cellStyle name="Normal 4 2 5 16" xfId="54629"/>
    <cellStyle name="Normal 4 2 5 2" xfId="163"/>
    <cellStyle name="Normal 4 2 5 2 10" xfId="14400"/>
    <cellStyle name="Normal 4 2 5 2 10 2" xfId="24786"/>
    <cellStyle name="Normal 4 2 5 2 11" xfId="24785"/>
    <cellStyle name="Normal 4 2 5 2 12" xfId="33369"/>
    <cellStyle name="Normal 4 2 5 2 13" xfId="40485"/>
    <cellStyle name="Normal 4 2 5 2 14" xfId="47600"/>
    <cellStyle name="Normal 4 2 5 2 15" xfId="54715"/>
    <cellStyle name="Normal 4 2 5 2 2" xfId="362"/>
    <cellStyle name="Normal 4 2 5 2 2 10" xfId="40680"/>
    <cellStyle name="Normal 4 2 5 2 2 11" xfId="47795"/>
    <cellStyle name="Normal 4 2 5 2 2 12" xfId="54910"/>
    <cellStyle name="Normal 4 2 5 2 2 2" xfId="1163"/>
    <cellStyle name="Normal 4 2 5 2 2 2 10" xfId="55709"/>
    <cellStyle name="Normal 4 2 5 2 2 2 2" xfId="3531"/>
    <cellStyle name="Normal 4 2 5 2 2 2 2 2" xfId="10646"/>
    <cellStyle name="Normal 4 2 5 2 2 2 2 2 2" xfId="24790"/>
    <cellStyle name="Normal 4 2 5 2 2 2 2 3" xfId="24789"/>
    <cellStyle name="Normal 4 2 5 2 2 2 2 4" xfId="36731"/>
    <cellStyle name="Normal 4 2 5 2 2 2 2 5" xfId="43846"/>
    <cellStyle name="Normal 4 2 5 2 2 2 2 6" xfId="50961"/>
    <cellStyle name="Normal 4 2 5 2 2 2 2 7" xfId="58076"/>
    <cellStyle name="Normal 4 2 5 2 2 2 3" xfId="5902"/>
    <cellStyle name="Normal 4 2 5 2 2 2 3 2" xfId="13017"/>
    <cellStyle name="Normal 4 2 5 2 2 2 3 2 2" xfId="24792"/>
    <cellStyle name="Normal 4 2 5 2 2 2 3 3" xfId="24791"/>
    <cellStyle name="Normal 4 2 5 2 2 2 3 4" xfId="39102"/>
    <cellStyle name="Normal 4 2 5 2 2 2 3 5" xfId="46217"/>
    <cellStyle name="Normal 4 2 5 2 2 2 3 6" xfId="53332"/>
    <cellStyle name="Normal 4 2 5 2 2 2 3 7" xfId="60447"/>
    <cellStyle name="Normal 4 2 5 2 2 2 4" xfId="8279"/>
    <cellStyle name="Normal 4 2 5 2 2 2 4 2" xfId="24793"/>
    <cellStyle name="Normal 4 2 5 2 2 2 5" xfId="15394"/>
    <cellStyle name="Normal 4 2 5 2 2 2 5 2" xfId="24794"/>
    <cellStyle name="Normal 4 2 5 2 2 2 6" xfId="24788"/>
    <cellStyle name="Normal 4 2 5 2 2 2 7" xfId="34363"/>
    <cellStyle name="Normal 4 2 5 2 2 2 8" xfId="41479"/>
    <cellStyle name="Normal 4 2 5 2 2 2 9" xfId="48594"/>
    <cellStyle name="Normal 4 2 5 2 2 3" xfId="1953"/>
    <cellStyle name="Normal 4 2 5 2 2 3 10" xfId="56498"/>
    <cellStyle name="Normal 4 2 5 2 2 3 2" xfId="4320"/>
    <cellStyle name="Normal 4 2 5 2 2 3 2 2" xfId="11435"/>
    <cellStyle name="Normal 4 2 5 2 2 3 2 2 2" xfId="24797"/>
    <cellStyle name="Normal 4 2 5 2 2 3 2 3" xfId="24796"/>
    <cellStyle name="Normal 4 2 5 2 2 3 2 4" xfId="37520"/>
    <cellStyle name="Normal 4 2 5 2 2 3 2 5" xfId="44635"/>
    <cellStyle name="Normal 4 2 5 2 2 3 2 6" xfId="51750"/>
    <cellStyle name="Normal 4 2 5 2 2 3 2 7" xfId="58865"/>
    <cellStyle name="Normal 4 2 5 2 2 3 3" xfId="6691"/>
    <cellStyle name="Normal 4 2 5 2 2 3 3 2" xfId="13806"/>
    <cellStyle name="Normal 4 2 5 2 2 3 3 2 2" xfId="24799"/>
    <cellStyle name="Normal 4 2 5 2 2 3 3 3" xfId="24798"/>
    <cellStyle name="Normal 4 2 5 2 2 3 3 4" xfId="39891"/>
    <cellStyle name="Normal 4 2 5 2 2 3 3 5" xfId="47006"/>
    <cellStyle name="Normal 4 2 5 2 2 3 3 6" xfId="54121"/>
    <cellStyle name="Normal 4 2 5 2 2 3 3 7" xfId="61236"/>
    <cellStyle name="Normal 4 2 5 2 2 3 4" xfId="9068"/>
    <cellStyle name="Normal 4 2 5 2 2 3 4 2" xfId="24800"/>
    <cellStyle name="Normal 4 2 5 2 2 3 5" xfId="16183"/>
    <cellStyle name="Normal 4 2 5 2 2 3 5 2" xfId="24801"/>
    <cellStyle name="Normal 4 2 5 2 2 3 6" xfId="24795"/>
    <cellStyle name="Normal 4 2 5 2 2 3 7" xfId="35152"/>
    <cellStyle name="Normal 4 2 5 2 2 3 8" xfId="42268"/>
    <cellStyle name="Normal 4 2 5 2 2 3 9" xfId="49383"/>
    <cellStyle name="Normal 4 2 5 2 2 4" xfId="2732"/>
    <cellStyle name="Normal 4 2 5 2 2 4 2" xfId="9847"/>
    <cellStyle name="Normal 4 2 5 2 2 4 2 2" xfId="24803"/>
    <cellStyle name="Normal 4 2 5 2 2 4 3" xfId="24802"/>
    <cellStyle name="Normal 4 2 5 2 2 4 4" xfId="35932"/>
    <cellStyle name="Normal 4 2 5 2 2 4 5" xfId="43047"/>
    <cellStyle name="Normal 4 2 5 2 2 4 6" xfId="50162"/>
    <cellStyle name="Normal 4 2 5 2 2 4 7" xfId="57277"/>
    <cellStyle name="Normal 4 2 5 2 2 5" xfId="5103"/>
    <cellStyle name="Normal 4 2 5 2 2 5 2" xfId="12218"/>
    <cellStyle name="Normal 4 2 5 2 2 5 2 2" xfId="24805"/>
    <cellStyle name="Normal 4 2 5 2 2 5 3" xfId="24804"/>
    <cellStyle name="Normal 4 2 5 2 2 5 4" xfId="38303"/>
    <cellStyle name="Normal 4 2 5 2 2 5 5" xfId="45418"/>
    <cellStyle name="Normal 4 2 5 2 2 5 6" xfId="52533"/>
    <cellStyle name="Normal 4 2 5 2 2 5 7" xfId="59648"/>
    <cellStyle name="Normal 4 2 5 2 2 6" xfId="7480"/>
    <cellStyle name="Normal 4 2 5 2 2 6 2" xfId="24806"/>
    <cellStyle name="Normal 4 2 5 2 2 7" xfId="14595"/>
    <cellStyle name="Normal 4 2 5 2 2 7 2" xfId="24807"/>
    <cellStyle name="Normal 4 2 5 2 2 8" xfId="24787"/>
    <cellStyle name="Normal 4 2 5 2 2 9" xfId="33564"/>
    <cellStyle name="Normal 4 2 5 2 3" xfId="557"/>
    <cellStyle name="Normal 4 2 5 2 3 10" xfId="40875"/>
    <cellStyle name="Normal 4 2 5 2 3 11" xfId="47990"/>
    <cellStyle name="Normal 4 2 5 2 3 12" xfId="55105"/>
    <cellStyle name="Normal 4 2 5 2 3 2" xfId="1358"/>
    <cellStyle name="Normal 4 2 5 2 3 2 10" xfId="55904"/>
    <cellStyle name="Normal 4 2 5 2 3 2 2" xfId="3726"/>
    <cellStyle name="Normal 4 2 5 2 3 2 2 2" xfId="10841"/>
    <cellStyle name="Normal 4 2 5 2 3 2 2 2 2" xfId="24811"/>
    <cellStyle name="Normal 4 2 5 2 3 2 2 3" xfId="24810"/>
    <cellStyle name="Normal 4 2 5 2 3 2 2 4" xfId="36926"/>
    <cellStyle name="Normal 4 2 5 2 3 2 2 5" xfId="44041"/>
    <cellStyle name="Normal 4 2 5 2 3 2 2 6" xfId="51156"/>
    <cellStyle name="Normal 4 2 5 2 3 2 2 7" xfId="58271"/>
    <cellStyle name="Normal 4 2 5 2 3 2 3" xfId="6097"/>
    <cellStyle name="Normal 4 2 5 2 3 2 3 2" xfId="13212"/>
    <cellStyle name="Normal 4 2 5 2 3 2 3 2 2" xfId="24813"/>
    <cellStyle name="Normal 4 2 5 2 3 2 3 3" xfId="24812"/>
    <cellStyle name="Normal 4 2 5 2 3 2 3 4" xfId="39297"/>
    <cellStyle name="Normal 4 2 5 2 3 2 3 5" xfId="46412"/>
    <cellStyle name="Normal 4 2 5 2 3 2 3 6" xfId="53527"/>
    <cellStyle name="Normal 4 2 5 2 3 2 3 7" xfId="60642"/>
    <cellStyle name="Normal 4 2 5 2 3 2 4" xfId="8474"/>
    <cellStyle name="Normal 4 2 5 2 3 2 4 2" xfId="24814"/>
    <cellStyle name="Normal 4 2 5 2 3 2 5" xfId="15589"/>
    <cellStyle name="Normal 4 2 5 2 3 2 5 2" xfId="24815"/>
    <cellStyle name="Normal 4 2 5 2 3 2 6" xfId="24809"/>
    <cellStyle name="Normal 4 2 5 2 3 2 7" xfId="34558"/>
    <cellStyle name="Normal 4 2 5 2 3 2 8" xfId="41674"/>
    <cellStyle name="Normal 4 2 5 2 3 2 9" xfId="48789"/>
    <cellStyle name="Normal 4 2 5 2 3 3" xfId="2148"/>
    <cellStyle name="Normal 4 2 5 2 3 3 10" xfId="56693"/>
    <cellStyle name="Normal 4 2 5 2 3 3 2" xfId="4515"/>
    <cellStyle name="Normal 4 2 5 2 3 3 2 2" xfId="11630"/>
    <cellStyle name="Normal 4 2 5 2 3 3 2 2 2" xfId="24818"/>
    <cellStyle name="Normal 4 2 5 2 3 3 2 3" xfId="24817"/>
    <cellStyle name="Normal 4 2 5 2 3 3 2 4" xfId="37715"/>
    <cellStyle name="Normal 4 2 5 2 3 3 2 5" xfId="44830"/>
    <cellStyle name="Normal 4 2 5 2 3 3 2 6" xfId="51945"/>
    <cellStyle name="Normal 4 2 5 2 3 3 2 7" xfId="59060"/>
    <cellStyle name="Normal 4 2 5 2 3 3 3" xfId="6886"/>
    <cellStyle name="Normal 4 2 5 2 3 3 3 2" xfId="14001"/>
    <cellStyle name="Normal 4 2 5 2 3 3 3 2 2" xfId="24820"/>
    <cellStyle name="Normal 4 2 5 2 3 3 3 3" xfId="24819"/>
    <cellStyle name="Normal 4 2 5 2 3 3 3 4" xfId="40086"/>
    <cellStyle name="Normal 4 2 5 2 3 3 3 5" xfId="47201"/>
    <cellStyle name="Normal 4 2 5 2 3 3 3 6" xfId="54316"/>
    <cellStyle name="Normal 4 2 5 2 3 3 3 7" xfId="61431"/>
    <cellStyle name="Normal 4 2 5 2 3 3 4" xfId="9263"/>
    <cellStyle name="Normal 4 2 5 2 3 3 4 2" xfId="24821"/>
    <cellStyle name="Normal 4 2 5 2 3 3 5" xfId="16378"/>
    <cellStyle name="Normal 4 2 5 2 3 3 5 2" xfId="24822"/>
    <cellStyle name="Normal 4 2 5 2 3 3 6" xfId="24816"/>
    <cellStyle name="Normal 4 2 5 2 3 3 7" xfId="35347"/>
    <cellStyle name="Normal 4 2 5 2 3 3 8" xfId="42463"/>
    <cellStyle name="Normal 4 2 5 2 3 3 9" xfId="49578"/>
    <cellStyle name="Normal 4 2 5 2 3 4" xfId="2927"/>
    <cellStyle name="Normal 4 2 5 2 3 4 2" xfId="10042"/>
    <cellStyle name="Normal 4 2 5 2 3 4 2 2" xfId="24824"/>
    <cellStyle name="Normal 4 2 5 2 3 4 3" xfId="24823"/>
    <cellStyle name="Normal 4 2 5 2 3 4 4" xfId="36127"/>
    <cellStyle name="Normal 4 2 5 2 3 4 5" xfId="43242"/>
    <cellStyle name="Normal 4 2 5 2 3 4 6" xfId="50357"/>
    <cellStyle name="Normal 4 2 5 2 3 4 7" xfId="57472"/>
    <cellStyle name="Normal 4 2 5 2 3 5" xfId="5298"/>
    <cellStyle name="Normal 4 2 5 2 3 5 2" xfId="12413"/>
    <cellStyle name="Normal 4 2 5 2 3 5 2 2" xfId="24826"/>
    <cellStyle name="Normal 4 2 5 2 3 5 3" xfId="24825"/>
    <cellStyle name="Normal 4 2 5 2 3 5 4" xfId="38498"/>
    <cellStyle name="Normal 4 2 5 2 3 5 5" xfId="45613"/>
    <cellStyle name="Normal 4 2 5 2 3 5 6" xfId="52728"/>
    <cellStyle name="Normal 4 2 5 2 3 5 7" xfId="59843"/>
    <cellStyle name="Normal 4 2 5 2 3 6" xfId="7675"/>
    <cellStyle name="Normal 4 2 5 2 3 6 2" xfId="24827"/>
    <cellStyle name="Normal 4 2 5 2 3 7" xfId="14790"/>
    <cellStyle name="Normal 4 2 5 2 3 7 2" xfId="24828"/>
    <cellStyle name="Normal 4 2 5 2 3 8" xfId="24808"/>
    <cellStyle name="Normal 4 2 5 2 3 9" xfId="33759"/>
    <cellStyle name="Normal 4 2 5 2 4" xfId="696"/>
    <cellStyle name="Normal 4 2 5 2 4 10" xfId="41014"/>
    <cellStyle name="Normal 4 2 5 2 4 11" xfId="48129"/>
    <cellStyle name="Normal 4 2 5 2 4 12" xfId="55244"/>
    <cellStyle name="Normal 4 2 5 2 4 2" xfId="1497"/>
    <cellStyle name="Normal 4 2 5 2 4 2 10" xfId="56043"/>
    <cellStyle name="Normal 4 2 5 2 4 2 2" xfId="3865"/>
    <cellStyle name="Normal 4 2 5 2 4 2 2 2" xfId="10980"/>
    <cellStyle name="Normal 4 2 5 2 4 2 2 2 2" xfId="24832"/>
    <cellStyle name="Normal 4 2 5 2 4 2 2 3" xfId="24831"/>
    <cellStyle name="Normal 4 2 5 2 4 2 2 4" xfId="37065"/>
    <cellStyle name="Normal 4 2 5 2 4 2 2 5" xfId="44180"/>
    <cellStyle name="Normal 4 2 5 2 4 2 2 6" xfId="51295"/>
    <cellStyle name="Normal 4 2 5 2 4 2 2 7" xfId="58410"/>
    <cellStyle name="Normal 4 2 5 2 4 2 3" xfId="6236"/>
    <cellStyle name="Normal 4 2 5 2 4 2 3 2" xfId="13351"/>
    <cellStyle name="Normal 4 2 5 2 4 2 3 2 2" xfId="24834"/>
    <cellStyle name="Normal 4 2 5 2 4 2 3 3" xfId="24833"/>
    <cellStyle name="Normal 4 2 5 2 4 2 3 4" xfId="39436"/>
    <cellStyle name="Normal 4 2 5 2 4 2 3 5" xfId="46551"/>
    <cellStyle name="Normal 4 2 5 2 4 2 3 6" xfId="53666"/>
    <cellStyle name="Normal 4 2 5 2 4 2 3 7" xfId="60781"/>
    <cellStyle name="Normal 4 2 5 2 4 2 4" xfId="8613"/>
    <cellStyle name="Normal 4 2 5 2 4 2 4 2" xfId="24835"/>
    <cellStyle name="Normal 4 2 5 2 4 2 5" xfId="15728"/>
    <cellStyle name="Normal 4 2 5 2 4 2 5 2" xfId="24836"/>
    <cellStyle name="Normal 4 2 5 2 4 2 6" xfId="24830"/>
    <cellStyle name="Normal 4 2 5 2 4 2 7" xfId="34697"/>
    <cellStyle name="Normal 4 2 5 2 4 2 8" xfId="41813"/>
    <cellStyle name="Normal 4 2 5 2 4 2 9" xfId="48928"/>
    <cellStyle name="Normal 4 2 5 2 4 3" xfId="2287"/>
    <cellStyle name="Normal 4 2 5 2 4 3 10" xfId="56832"/>
    <cellStyle name="Normal 4 2 5 2 4 3 2" xfId="4654"/>
    <cellStyle name="Normal 4 2 5 2 4 3 2 2" xfId="11769"/>
    <cellStyle name="Normal 4 2 5 2 4 3 2 2 2" xfId="24839"/>
    <cellStyle name="Normal 4 2 5 2 4 3 2 3" xfId="24838"/>
    <cellStyle name="Normal 4 2 5 2 4 3 2 4" xfId="37854"/>
    <cellStyle name="Normal 4 2 5 2 4 3 2 5" xfId="44969"/>
    <cellStyle name="Normal 4 2 5 2 4 3 2 6" xfId="52084"/>
    <cellStyle name="Normal 4 2 5 2 4 3 2 7" xfId="59199"/>
    <cellStyle name="Normal 4 2 5 2 4 3 3" xfId="7025"/>
    <cellStyle name="Normal 4 2 5 2 4 3 3 2" xfId="14140"/>
    <cellStyle name="Normal 4 2 5 2 4 3 3 2 2" xfId="24841"/>
    <cellStyle name="Normal 4 2 5 2 4 3 3 3" xfId="24840"/>
    <cellStyle name="Normal 4 2 5 2 4 3 3 4" xfId="40225"/>
    <cellStyle name="Normal 4 2 5 2 4 3 3 5" xfId="47340"/>
    <cellStyle name="Normal 4 2 5 2 4 3 3 6" xfId="54455"/>
    <cellStyle name="Normal 4 2 5 2 4 3 3 7" xfId="61570"/>
    <cellStyle name="Normal 4 2 5 2 4 3 4" xfId="9402"/>
    <cellStyle name="Normal 4 2 5 2 4 3 4 2" xfId="24842"/>
    <cellStyle name="Normal 4 2 5 2 4 3 5" xfId="16517"/>
    <cellStyle name="Normal 4 2 5 2 4 3 5 2" xfId="24843"/>
    <cellStyle name="Normal 4 2 5 2 4 3 6" xfId="24837"/>
    <cellStyle name="Normal 4 2 5 2 4 3 7" xfId="35486"/>
    <cellStyle name="Normal 4 2 5 2 4 3 8" xfId="42602"/>
    <cellStyle name="Normal 4 2 5 2 4 3 9" xfId="49717"/>
    <cellStyle name="Normal 4 2 5 2 4 4" xfId="3066"/>
    <cellStyle name="Normal 4 2 5 2 4 4 2" xfId="10181"/>
    <cellStyle name="Normal 4 2 5 2 4 4 2 2" xfId="24845"/>
    <cellStyle name="Normal 4 2 5 2 4 4 3" xfId="24844"/>
    <cellStyle name="Normal 4 2 5 2 4 4 4" xfId="36266"/>
    <cellStyle name="Normal 4 2 5 2 4 4 5" xfId="43381"/>
    <cellStyle name="Normal 4 2 5 2 4 4 6" xfId="50496"/>
    <cellStyle name="Normal 4 2 5 2 4 4 7" xfId="57611"/>
    <cellStyle name="Normal 4 2 5 2 4 5" xfId="5437"/>
    <cellStyle name="Normal 4 2 5 2 4 5 2" xfId="12552"/>
    <cellStyle name="Normal 4 2 5 2 4 5 2 2" xfId="24847"/>
    <cellStyle name="Normal 4 2 5 2 4 5 3" xfId="24846"/>
    <cellStyle name="Normal 4 2 5 2 4 5 4" xfId="38637"/>
    <cellStyle name="Normal 4 2 5 2 4 5 5" xfId="45752"/>
    <cellStyle name="Normal 4 2 5 2 4 5 6" xfId="52867"/>
    <cellStyle name="Normal 4 2 5 2 4 5 7" xfId="59982"/>
    <cellStyle name="Normal 4 2 5 2 4 6" xfId="7814"/>
    <cellStyle name="Normal 4 2 5 2 4 6 2" xfId="24848"/>
    <cellStyle name="Normal 4 2 5 2 4 7" xfId="14929"/>
    <cellStyle name="Normal 4 2 5 2 4 7 2" xfId="24849"/>
    <cellStyle name="Normal 4 2 5 2 4 8" xfId="24829"/>
    <cellStyle name="Normal 4 2 5 2 4 9" xfId="33898"/>
    <cellStyle name="Normal 4 2 5 2 5" xfId="968"/>
    <cellStyle name="Normal 4 2 5 2 5 10" xfId="55514"/>
    <cellStyle name="Normal 4 2 5 2 5 2" xfId="3336"/>
    <cellStyle name="Normal 4 2 5 2 5 2 2" xfId="10451"/>
    <cellStyle name="Normal 4 2 5 2 5 2 2 2" xfId="24852"/>
    <cellStyle name="Normal 4 2 5 2 5 2 3" xfId="24851"/>
    <cellStyle name="Normal 4 2 5 2 5 2 4" xfId="36536"/>
    <cellStyle name="Normal 4 2 5 2 5 2 5" xfId="43651"/>
    <cellStyle name="Normal 4 2 5 2 5 2 6" xfId="50766"/>
    <cellStyle name="Normal 4 2 5 2 5 2 7" xfId="57881"/>
    <cellStyle name="Normal 4 2 5 2 5 3" xfId="5707"/>
    <cellStyle name="Normal 4 2 5 2 5 3 2" xfId="12822"/>
    <cellStyle name="Normal 4 2 5 2 5 3 2 2" xfId="24854"/>
    <cellStyle name="Normal 4 2 5 2 5 3 3" xfId="24853"/>
    <cellStyle name="Normal 4 2 5 2 5 3 4" xfId="38907"/>
    <cellStyle name="Normal 4 2 5 2 5 3 5" xfId="46022"/>
    <cellStyle name="Normal 4 2 5 2 5 3 6" xfId="53137"/>
    <cellStyle name="Normal 4 2 5 2 5 3 7" xfId="60252"/>
    <cellStyle name="Normal 4 2 5 2 5 4" xfId="8084"/>
    <cellStyle name="Normal 4 2 5 2 5 4 2" xfId="24855"/>
    <cellStyle name="Normal 4 2 5 2 5 5" xfId="15199"/>
    <cellStyle name="Normal 4 2 5 2 5 5 2" xfId="24856"/>
    <cellStyle name="Normal 4 2 5 2 5 6" xfId="24850"/>
    <cellStyle name="Normal 4 2 5 2 5 7" xfId="34168"/>
    <cellStyle name="Normal 4 2 5 2 5 8" xfId="41284"/>
    <cellStyle name="Normal 4 2 5 2 5 9" xfId="48399"/>
    <cellStyle name="Normal 4 2 5 2 6" xfId="1758"/>
    <cellStyle name="Normal 4 2 5 2 6 10" xfId="56303"/>
    <cellStyle name="Normal 4 2 5 2 6 2" xfId="4125"/>
    <cellStyle name="Normal 4 2 5 2 6 2 2" xfId="11240"/>
    <cellStyle name="Normal 4 2 5 2 6 2 2 2" xfId="24859"/>
    <cellStyle name="Normal 4 2 5 2 6 2 3" xfId="24858"/>
    <cellStyle name="Normal 4 2 5 2 6 2 4" xfId="37325"/>
    <cellStyle name="Normal 4 2 5 2 6 2 5" xfId="44440"/>
    <cellStyle name="Normal 4 2 5 2 6 2 6" xfId="51555"/>
    <cellStyle name="Normal 4 2 5 2 6 2 7" xfId="58670"/>
    <cellStyle name="Normal 4 2 5 2 6 3" xfId="6496"/>
    <cellStyle name="Normal 4 2 5 2 6 3 2" xfId="13611"/>
    <cellStyle name="Normal 4 2 5 2 6 3 2 2" xfId="24861"/>
    <cellStyle name="Normal 4 2 5 2 6 3 3" xfId="24860"/>
    <cellStyle name="Normal 4 2 5 2 6 3 4" xfId="39696"/>
    <cellStyle name="Normal 4 2 5 2 6 3 5" xfId="46811"/>
    <cellStyle name="Normal 4 2 5 2 6 3 6" xfId="53926"/>
    <cellStyle name="Normal 4 2 5 2 6 3 7" xfId="61041"/>
    <cellStyle name="Normal 4 2 5 2 6 4" xfId="8873"/>
    <cellStyle name="Normal 4 2 5 2 6 4 2" xfId="24862"/>
    <cellStyle name="Normal 4 2 5 2 6 5" xfId="15988"/>
    <cellStyle name="Normal 4 2 5 2 6 5 2" xfId="24863"/>
    <cellStyle name="Normal 4 2 5 2 6 6" xfId="24857"/>
    <cellStyle name="Normal 4 2 5 2 6 7" xfId="34957"/>
    <cellStyle name="Normal 4 2 5 2 6 8" xfId="42073"/>
    <cellStyle name="Normal 4 2 5 2 6 9" xfId="49188"/>
    <cellStyle name="Normal 4 2 5 2 7" xfId="2537"/>
    <cellStyle name="Normal 4 2 5 2 7 2" xfId="9652"/>
    <cellStyle name="Normal 4 2 5 2 7 2 2" xfId="24865"/>
    <cellStyle name="Normal 4 2 5 2 7 3" xfId="24864"/>
    <cellStyle name="Normal 4 2 5 2 7 4" xfId="35737"/>
    <cellStyle name="Normal 4 2 5 2 7 5" xfId="42852"/>
    <cellStyle name="Normal 4 2 5 2 7 6" xfId="49967"/>
    <cellStyle name="Normal 4 2 5 2 7 7" xfId="57082"/>
    <cellStyle name="Normal 4 2 5 2 8" xfId="4908"/>
    <cellStyle name="Normal 4 2 5 2 8 2" xfId="12023"/>
    <cellStyle name="Normal 4 2 5 2 8 2 2" xfId="24867"/>
    <cellStyle name="Normal 4 2 5 2 8 3" xfId="24866"/>
    <cellStyle name="Normal 4 2 5 2 8 4" xfId="38108"/>
    <cellStyle name="Normal 4 2 5 2 8 5" xfId="45223"/>
    <cellStyle name="Normal 4 2 5 2 8 6" xfId="52338"/>
    <cellStyle name="Normal 4 2 5 2 8 7" xfId="59453"/>
    <cellStyle name="Normal 4 2 5 2 9" xfId="7285"/>
    <cellStyle name="Normal 4 2 5 2 9 2" xfId="24868"/>
    <cellStyle name="Normal 4 2 5 3" xfId="276"/>
    <cellStyle name="Normal 4 2 5 3 10" xfId="40594"/>
    <cellStyle name="Normal 4 2 5 3 11" xfId="47709"/>
    <cellStyle name="Normal 4 2 5 3 12" xfId="54824"/>
    <cellStyle name="Normal 4 2 5 3 2" xfId="1077"/>
    <cellStyle name="Normal 4 2 5 3 2 10" xfId="55623"/>
    <cellStyle name="Normal 4 2 5 3 2 2" xfId="3445"/>
    <cellStyle name="Normal 4 2 5 3 2 2 2" xfId="10560"/>
    <cellStyle name="Normal 4 2 5 3 2 2 2 2" xfId="24872"/>
    <cellStyle name="Normal 4 2 5 3 2 2 3" xfId="24871"/>
    <cellStyle name="Normal 4 2 5 3 2 2 4" xfId="36645"/>
    <cellStyle name="Normal 4 2 5 3 2 2 5" xfId="43760"/>
    <cellStyle name="Normal 4 2 5 3 2 2 6" xfId="50875"/>
    <cellStyle name="Normal 4 2 5 3 2 2 7" xfId="57990"/>
    <cellStyle name="Normal 4 2 5 3 2 3" xfId="5816"/>
    <cellStyle name="Normal 4 2 5 3 2 3 2" xfId="12931"/>
    <cellStyle name="Normal 4 2 5 3 2 3 2 2" xfId="24874"/>
    <cellStyle name="Normal 4 2 5 3 2 3 3" xfId="24873"/>
    <cellStyle name="Normal 4 2 5 3 2 3 4" xfId="39016"/>
    <cellStyle name="Normal 4 2 5 3 2 3 5" xfId="46131"/>
    <cellStyle name="Normal 4 2 5 3 2 3 6" xfId="53246"/>
    <cellStyle name="Normal 4 2 5 3 2 3 7" xfId="60361"/>
    <cellStyle name="Normal 4 2 5 3 2 4" xfId="8193"/>
    <cellStyle name="Normal 4 2 5 3 2 4 2" xfId="24875"/>
    <cellStyle name="Normal 4 2 5 3 2 5" xfId="15308"/>
    <cellStyle name="Normal 4 2 5 3 2 5 2" xfId="24876"/>
    <cellStyle name="Normal 4 2 5 3 2 6" xfId="24870"/>
    <cellStyle name="Normal 4 2 5 3 2 7" xfId="34277"/>
    <cellStyle name="Normal 4 2 5 3 2 8" xfId="41393"/>
    <cellStyle name="Normal 4 2 5 3 2 9" xfId="48508"/>
    <cellStyle name="Normal 4 2 5 3 3" xfId="1867"/>
    <cellStyle name="Normal 4 2 5 3 3 10" xfId="56412"/>
    <cellStyle name="Normal 4 2 5 3 3 2" xfId="4234"/>
    <cellStyle name="Normal 4 2 5 3 3 2 2" xfId="11349"/>
    <cellStyle name="Normal 4 2 5 3 3 2 2 2" xfId="24879"/>
    <cellStyle name="Normal 4 2 5 3 3 2 3" xfId="24878"/>
    <cellStyle name="Normal 4 2 5 3 3 2 4" xfId="37434"/>
    <cellStyle name="Normal 4 2 5 3 3 2 5" xfId="44549"/>
    <cellStyle name="Normal 4 2 5 3 3 2 6" xfId="51664"/>
    <cellStyle name="Normal 4 2 5 3 3 2 7" xfId="58779"/>
    <cellStyle name="Normal 4 2 5 3 3 3" xfId="6605"/>
    <cellStyle name="Normal 4 2 5 3 3 3 2" xfId="13720"/>
    <cellStyle name="Normal 4 2 5 3 3 3 2 2" xfId="24881"/>
    <cellStyle name="Normal 4 2 5 3 3 3 3" xfId="24880"/>
    <cellStyle name="Normal 4 2 5 3 3 3 4" xfId="39805"/>
    <cellStyle name="Normal 4 2 5 3 3 3 5" xfId="46920"/>
    <cellStyle name="Normal 4 2 5 3 3 3 6" xfId="54035"/>
    <cellStyle name="Normal 4 2 5 3 3 3 7" xfId="61150"/>
    <cellStyle name="Normal 4 2 5 3 3 4" xfId="8982"/>
    <cellStyle name="Normal 4 2 5 3 3 4 2" xfId="24882"/>
    <cellStyle name="Normal 4 2 5 3 3 5" xfId="16097"/>
    <cellStyle name="Normal 4 2 5 3 3 5 2" xfId="24883"/>
    <cellStyle name="Normal 4 2 5 3 3 6" xfId="24877"/>
    <cellStyle name="Normal 4 2 5 3 3 7" xfId="35066"/>
    <cellStyle name="Normal 4 2 5 3 3 8" xfId="42182"/>
    <cellStyle name="Normal 4 2 5 3 3 9" xfId="49297"/>
    <cellStyle name="Normal 4 2 5 3 4" xfId="2646"/>
    <cellStyle name="Normal 4 2 5 3 4 2" xfId="9761"/>
    <cellStyle name="Normal 4 2 5 3 4 2 2" xfId="24885"/>
    <cellStyle name="Normal 4 2 5 3 4 3" xfId="24884"/>
    <cellStyle name="Normal 4 2 5 3 4 4" xfId="35846"/>
    <cellStyle name="Normal 4 2 5 3 4 5" xfId="42961"/>
    <cellStyle name="Normal 4 2 5 3 4 6" xfId="50076"/>
    <cellStyle name="Normal 4 2 5 3 4 7" xfId="57191"/>
    <cellStyle name="Normal 4 2 5 3 5" xfId="5017"/>
    <cellStyle name="Normal 4 2 5 3 5 2" xfId="12132"/>
    <cellStyle name="Normal 4 2 5 3 5 2 2" xfId="24887"/>
    <cellStyle name="Normal 4 2 5 3 5 3" xfId="24886"/>
    <cellStyle name="Normal 4 2 5 3 5 4" xfId="38217"/>
    <cellStyle name="Normal 4 2 5 3 5 5" xfId="45332"/>
    <cellStyle name="Normal 4 2 5 3 5 6" xfId="52447"/>
    <cellStyle name="Normal 4 2 5 3 5 7" xfId="59562"/>
    <cellStyle name="Normal 4 2 5 3 6" xfId="7394"/>
    <cellStyle name="Normal 4 2 5 3 6 2" xfId="24888"/>
    <cellStyle name="Normal 4 2 5 3 7" xfId="14509"/>
    <cellStyle name="Normal 4 2 5 3 7 2" xfId="24889"/>
    <cellStyle name="Normal 4 2 5 3 8" xfId="24869"/>
    <cellStyle name="Normal 4 2 5 3 9" xfId="33478"/>
    <cellStyle name="Normal 4 2 5 4" xfId="471"/>
    <cellStyle name="Normal 4 2 5 4 10" xfId="40789"/>
    <cellStyle name="Normal 4 2 5 4 11" xfId="47904"/>
    <cellStyle name="Normal 4 2 5 4 12" xfId="55019"/>
    <cellStyle name="Normal 4 2 5 4 2" xfId="1272"/>
    <cellStyle name="Normal 4 2 5 4 2 10" xfId="55818"/>
    <cellStyle name="Normal 4 2 5 4 2 2" xfId="3640"/>
    <cellStyle name="Normal 4 2 5 4 2 2 2" xfId="10755"/>
    <cellStyle name="Normal 4 2 5 4 2 2 2 2" xfId="24893"/>
    <cellStyle name="Normal 4 2 5 4 2 2 3" xfId="24892"/>
    <cellStyle name="Normal 4 2 5 4 2 2 4" xfId="36840"/>
    <cellStyle name="Normal 4 2 5 4 2 2 5" xfId="43955"/>
    <cellStyle name="Normal 4 2 5 4 2 2 6" xfId="51070"/>
    <cellStyle name="Normal 4 2 5 4 2 2 7" xfId="58185"/>
    <cellStyle name="Normal 4 2 5 4 2 3" xfId="6011"/>
    <cellStyle name="Normal 4 2 5 4 2 3 2" xfId="13126"/>
    <cellStyle name="Normal 4 2 5 4 2 3 2 2" xfId="24895"/>
    <cellStyle name="Normal 4 2 5 4 2 3 3" xfId="24894"/>
    <cellStyle name="Normal 4 2 5 4 2 3 4" xfId="39211"/>
    <cellStyle name="Normal 4 2 5 4 2 3 5" xfId="46326"/>
    <cellStyle name="Normal 4 2 5 4 2 3 6" xfId="53441"/>
    <cellStyle name="Normal 4 2 5 4 2 3 7" xfId="60556"/>
    <cellStyle name="Normal 4 2 5 4 2 4" xfId="8388"/>
    <cellStyle name="Normal 4 2 5 4 2 4 2" xfId="24896"/>
    <cellStyle name="Normal 4 2 5 4 2 5" xfId="15503"/>
    <cellStyle name="Normal 4 2 5 4 2 5 2" xfId="24897"/>
    <cellStyle name="Normal 4 2 5 4 2 6" xfId="24891"/>
    <cellStyle name="Normal 4 2 5 4 2 7" xfId="34472"/>
    <cellStyle name="Normal 4 2 5 4 2 8" xfId="41588"/>
    <cellStyle name="Normal 4 2 5 4 2 9" xfId="48703"/>
    <cellStyle name="Normal 4 2 5 4 3" xfId="2062"/>
    <cellStyle name="Normal 4 2 5 4 3 10" xfId="56607"/>
    <cellStyle name="Normal 4 2 5 4 3 2" xfId="4429"/>
    <cellStyle name="Normal 4 2 5 4 3 2 2" xfId="11544"/>
    <cellStyle name="Normal 4 2 5 4 3 2 2 2" xfId="24900"/>
    <cellStyle name="Normal 4 2 5 4 3 2 3" xfId="24899"/>
    <cellStyle name="Normal 4 2 5 4 3 2 4" xfId="37629"/>
    <cellStyle name="Normal 4 2 5 4 3 2 5" xfId="44744"/>
    <cellStyle name="Normal 4 2 5 4 3 2 6" xfId="51859"/>
    <cellStyle name="Normal 4 2 5 4 3 2 7" xfId="58974"/>
    <cellStyle name="Normal 4 2 5 4 3 3" xfId="6800"/>
    <cellStyle name="Normal 4 2 5 4 3 3 2" xfId="13915"/>
    <cellStyle name="Normal 4 2 5 4 3 3 2 2" xfId="24902"/>
    <cellStyle name="Normal 4 2 5 4 3 3 3" xfId="24901"/>
    <cellStyle name="Normal 4 2 5 4 3 3 4" xfId="40000"/>
    <cellStyle name="Normal 4 2 5 4 3 3 5" xfId="47115"/>
    <cellStyle name="Normal 4 2 5 4 3 3 6" xfId="54230"/>
    <cellStyle name="Normal 4 2 5 4 3 3 7" xfId="61345"/>
    <cellStyle name="Normal 4 2 5 4 3 4" xfId="9177"/>
    <cellStyle name="Normal 4 2 5 4 3 4 2" xfId="24903"/>
    <cellStyle name="Normal 4 2 5 4 3 5" xfId="16292"/>
    <cellStyle name="Normal 4 2 5 4 3 5 2" xfId="24904"/>
    <cellStyle name="Normal 4 2 5 4 3 6" xfId="24898"/>
    <cellStyle name="Normal 4 2 5 4 3 7" xfId="35261"/>
    <cellStyle name="Normal 4 2 5 4 3 8" xfId="42377"/>
    <cellStyle name="Normal 4 2 5 4 3 9" xfId="49492"/>
    <cellStyle name="Normal 4 2 5 4 4" xfId="2841"/>
    <cellStyle name="Normal 4 2 5 4 4 2" xfId="9956"/>
    <cellStyle name="Normal 4 2 5 4 4 2 2" xfId="24906"/>
    <cellStyle name="Normal 4 2 5 4 4 3" xfId="24905"/>
    <cellStyle name="Normal 4 2 5 4 4 4" xfId="36041"/>
    <cellStyle name="Normal 4 2 5 4 4 5" xfId="43156"/>
    <cellStyle name="Normal 4 2 5 4 4 6" xfId="50271"/>
    <cellStyle name="Normal 4 2 5 4 4 7" xfId="57386"/>
    <cellStyle name="Normal 4 2 5 4 5" xfId="5212"/>
    <cellStyle name="Normal 4 2 5 4 5 2" xfId="12327"/>
    <cellStyle name="Normal 4 2 5 4 5 2 2" xfId="24908"/>
    <cellStyle name="Normal 4 2 5 4 5 3" xfId="24907"/>
    <cellStyle name="Normal 4 2 5 4 5 4" xfId="38412"/>
    <cellStyle name="Normal 4 2 5 4 5 5" xfId="45527"/>
    <cellStyle name="Normal 4 2 5 4 5 6" xfId="52642"/>
    <cellStyle name="Normal 4 2 5 4 5 7" xfId="59757"/>
    <cellStyle name="Normal 4 2 5 4 6" xfId="7589"/>
    <cellStyle name="Normal 4 2 5 4 6 2" xfId="24909"/>
    <cellStyle name="Normal 4 2 5 4 7" xfId="14704"/>
    <cellStyle name="Normal 4 2 5 4 7 2" xfId="24910"/>
    <cellStyle name="Normal 4 2 5 4 8" xfId="24890"/>
    <cellStyle name="Normal 4 2 5 4 9" xfId="33673"/>
    <cellStyle name="Normal 4 2 5 5" xfId="695"/>
    <cellStyle name="Normal 4 2 5 5 10" xfId="41013"/>
    <cellStyle name="Normal 4 2 5 5 11" xfId="48128"/>
    <cellStyle name="Normal 4 2 5 5 12" xfId="55243"/>
    <cellStyle name="Normal 4 2 5 5 2" xfId="1496"/>
    <cellStyle name="Normal 4 2 5 5 2 10" xfId="56042"/>
    <cellStyle name="Normal 4 2 5 5 2 2" xfId="3864"/>
    <cellStyle name="Normal 4 2 5 5 2 2 2" xfId="10979"/>
    <cellStyle name="Normal 4 2 5 5 2 2 2 2" xfId="24914"/>
    <cellStyle name="Normal 4 2 5 5 2 2 3" xfId="24913"/>
    <cellStyle name="Normal 4 2 5 5 2 2 4" xfId="37064"/>
    <cellStyle name="Normal 4 2 5 5 2 2 5" xfId="44179"/>
    <cellStyle name="Normal 4 2 5 5 2 2 6" xfId="51294"/>
    <cellStyle name="Normal 4 2 5 5 2 2 7" xfId="58409"/>
    <cellStyle name="Normal 4 2 5 5 2 3" xfId="6235"/>
    <cellStyle name="Normal 4 2 5 5 2 3 2" xfId="13350"/>
    <cellStyle name="Normal 4 2 5 5 2 3 2 2" xfId="24916"/>
    <cellStyle name="Normal 4 2 5 5 2 3 3" xfId="24915"/>
    <cellStyle name="Normal 4 2 5 5 2 3 4" xfId="39435"/>
    <cellStyle name="Normal 4 2 5 5 2 3 5" xfId="46550"/>
    <cellStyle name="Normal 4 2 5 5 2 3 6" xfId="53665"/>
    <cellStyle name="Normal 4 2 5 5 2 3 7" xfId="60780"/>
    <cellStyle name="Normal 4 2 5 5 2 4" xfId="8612"/>
    <cellStyle name="Normal 4 2 5 5 2 4 2" xfId="24917"/>
    <cellStyle name="Normal 4 2 5 5 2 5" xfId="15727"/>
    <cellStyle name="Normal 4 2 5 5 2 5 2" xfId="24918"/>
    <cellStyle name="Normal 4 2 5 5 2 6" xfId="24912"/>
    <cellStyle name="Normal 4 2 5 5 2 7" xfId="34696"/>
    <cellStyle name="Normal 4 2 5 5 2 8" xfId="41812"/>
    <cellStyle name="Normal 4 2 5 5 2 9" xfId="48927"/>
    <cellStyle name="Normal 4 2 5 5 3" xfId="2286"/>
    <cellStyle name="Normal 4 2 5 5 3 10" xfId="56831"/>
    <cellStyle name="Normal 4 2 5 5 3 2" xfId="4653"/>
    <cellStyle name="Normal 4 2 5 5 3 2 2" xfId="11768"/>
    <cellStyle name="Normal 4 2 5 5 3 2 2 2" xfId="24921"/>
    <cellStyle name="Normal 4 2 5 5 3 2 3" xfId="24920"/>
    <cellStyle name="Normal 4 2 5 5 3 2 4" xfId="37853"/>
    <cellStyle name="Normal 4 2 5 5 3 2 5" xfId="44968"/>
    <cellStyle name="Normal 4 2 5 5 3 2 6" xfId="52083"/>
    <cellStyle name="Normal 4 2 5 5 3 2 7" xfId="59198"/>
    <cellStyle name="Normal 4 2 5 5 3 3" xfId="7024"/>
    <cellStyle name="Normal 4 2 5 5 3 3 2" xfId="14139"/>
    <cellStyle name="Normal 4 2 5 5 3 3 2 2" xfId="24923"/>
    <cellStyle name="Normal 4 2 5 5 3 3 3" xfId="24922"/>
    <cellStyle name="Normal 4 2 5 5 3 3 4" xfId="40224"/>
    <cellStyle name="Normal 4 2 5 5 3 3 5" xfId="47339"/>
    <cellStyle name="Normal 4 2 5 5 3 3 6" xfId="54454"/>
    <cellStyle name="Normal 4 2 5 5 3 3 7" xfId="61569"/>
    <cellStyle name="Normal 4 2 5 5 3 4" xfId="9401"/>
    <cellStyle name="Normal 4 2 5 5 3 4 2" xfId="24924"/>
    <cellStyle name="Normal 4 2 5 5 3 5" xfId="16516"/>
    <cellStyle name="Normal 4 2 5 5 3 5 2" xfId="24925"/>
    <cellStyle name="Normal 4 2 5 5 3 6" xfId="24919"/>
    <cellStyle name="Normal 4 2 5 5 3 7" xfId="35485"/>
    <cellStyle name="Normal 4 2 5 5 3 8" xfId="42601"/>
    <cellStyle name="Normal 4 2 5 5 3 9" xfId="49716"/>
    <cellStyle name="Normal 4 2 5 5 4" xfId="3065"/>
    <cellStyle name="Normal 4 2 5 5 4 2" xfId="10180"/>
    <cellStyle name="Normal 4 2 5 5 4 2 2" xfId="24927"/>
    <cellStyle name="Normal 4 2 5 5 4 3" xfId="24926"/>
    <cellStyle name="Normal 4 2 5 5 4 4" xfId="36265"/>
    <cellStyle name="Normal 4 2 5 5 4 5" xfId="43380"/>
    <cellStyle name="Normal 4 2 5 5 4 6" xfId="50495"/>
    <cellStyle name="Normal 4 2 5 5 4 7" xfId="57610"/>
    <cellStyle name="Normal 4 2 5 5 5" xfId="5436"/>
    <cellStyle name="Normal 4 2 5 5 5 2" xfId="12551"/>
    <cellStyle name="Normal 4 2 5 5 5 2 2" xfId="24929"/>
    <cellStyle name="Normal 4 2 5 5 5 3" xfId="24928"/>
    <cellStyle name="Normal 4 2 5 5 5 4" xfId="38636"/>
    <cellStyle name="Normal 4 2 5 5 5 5" xfId="45751"/>
    <cellStyle name="Normal 4 2 5 5 5 6" xfId="52866"/>
    <cellStyle name="Normal 4 2 5 5 5 7" xfId="59981"/>
    <cellStyle name="Normal 4 2 5 5 6" xfId="7813"/>
    <cellStyle name="Normal 4 2 5 5 6 2" xfId="24930"/>
    <cellStyle name="Normal 4 2 5 5 7" xfId="14928"/>
    <cellStyle name="Normal 4 2 5 5 7 2" xfId="24931"/>
    <cellStyle name="Normal 4 2 5 5 8" xfId="24911"/>
    <cellStyle name="Normal 4 2 5 5 9" xfId="33897"/>
    <cellStyle name="Normal 4 2 5 6" xfId="882"/>
    <cellStyle name="Normal 4 2 5 6 10" xfId="55428"/>
    <cellStyle name="Normal 4 2 5 6 2" xfId="3250"/>
    <cellStyle name="Normal 4 2 5 6 2 2" xfId="10365"/>
    <cellStyle name="Normal 4 2 5 6 2 2 2" xfId="24934"/>
    <cellStyle name="Normal 4 2 5 6 2 3" xfId="24933"/>
    <cellStyle name="Normal 4 2 5 6 2 4" xfId="36450"/>
    <cellStyle name="Normal 4 2 5 6 2 5" xfId="43565"/>
    <cellStyle name="Normal 4 2 5 6 2 6" xfId="50680"/>
    <cellStyle name="Normal 4 2 5 6 2 7" xfId="57795"/>
    <cellStyle name="Normal 4 2 5 6 3" xfId="5621"/>
    <cellStyle name="Normal 4 2 5 6 3 2" xfId="12736"/>
    <cellStyle name="Normal 4 2 5 6 3 2 2" xfId="24936"/>
    <cellStyle name="Normal 4 2 5 6 3 3" xfId="24935"/>
    <cellStyle name="Normal 4 2 5 6 3 4" xfId="38821"/>
    <cellStyle name="Normal 4 2 5 6 3 5" xfId="45936"/>
    <cellStyle name="Normal 4 2 5 6 3 6" xfId="53051"/>
    <cellStyle name="Normal 4 2 5 6 3 7" xfId="60166"/>
    <cellStyle name="Normal 4 2 5 6 4" xfId="7998"/>
    <cellStyle name="Normal 4 2 5 6 4 2" xfId="24937"/>
    <cellStyle name="Normal 4 2 5 6 5" xfId="15113"/>
    <cellStyle name="Normal 4 2 5 6 5 2" xfId="24938"/>
    <cellStyle name="Normal 4 2 5 6 6" xfId="24932"/>
    <cellStyle name="Normal 4 2 5 6 7" xfId="34082"/>
    <cellStyle name="Normal 4 2 5 6 8" xfId="41198"/>
    <cellStyle name="Normal 4 2 5 6 9" xfId="48313"/>
    <cellStyle name="Normal 4 2 5 7" xfId="1672"/>
    <cellStyle name="Normal 4 2 5 7 10" xfId="56217"/>
    <cellStyle name="Normal 4 2 5 7 2" xfId="4039"/>
    <cellStyle name="Normal 4 2 5 7 2 2" xfId="11154"/>
    <cellStyle name="Normal 4 2 5 7 2 2 2" xfId="24941"/>
    <cellStyle name="Normal 4 2 5 7 2 3" xfId="24940"/>
    <cellStyle name="Normal 4 2 5 7 2 4" xfId="37239"/>
    <cellStyle name="Normal 4 2 5 7 2 5" xfId="44354"/>
    <cellStyle name="Normal 4 2 5 7 2 6" xfId="51469"/>
    <cellStyle name="Normal 4 2 5 7 2 7" xfId="58584"/>
    <cellStyle name="Normal 4 2 5 7 3" xfId="6410"/>
    <cellStyle name="Normal 4 2 5 7 3 2" xfId="13525"/>
    <cellStyle name="Normal 4 2 5 7 3 2 2" xfId="24943"/>
    <cellStyle name="Normal 4 2 5 7 3 3" xfId="24942"/>
    <cellStyle name="Normal 4 2 5 7 3 4" xfId="39610"/>
    <cellStyle name="Normal 4 2 5 7 3 5" xfId="46725"/>
    <cellStyle name="Normal 4 2 5 7 3 6" xfId="53840"/>
    <cellStyle name="Normal 4 2 5 7 3 7" xfId="60955"/>
    <cellStyle name="Normal 4 2 5 7 4" xfId="8787"/>
    <cellStyle name="Normal 4 2 5 7 4 2" xfId="24944"/>
    <cellStyle name="Normal 4 2 5 7 5" xfId="15902"/>
    <cellStyle name="Normal 4 2 5 7 5 2" xfId="24945"/>
    <cellStyle name="Normal 4 2 5 7 6" xfId="24939"/>
    <cellStyle name="Normal 4 2 5 7 7" xfId="34871"/>
    <cellStyle name="Normal 4 2 5 7 8" xfId="41987"/>
    <cellStyle name="Normal 4 2 5 7 9" xfId="49102"/>
    <cellStyle name="Normal 4 2 5 8" xfId="2451"/>
    <cellStyle name="Normal 4 2 5 8 2" xfId="9566"/>
    <cellStyle name="Normal 4 2 5 8 2 2" xfId="24947"/>
    <cellStyle name="Normal 4 2 5 8 3" xfId="24946"/>
    <cellStyle name="Normal 4 2 5 8 4" xfId="35651"/>
    <cellStyle name="Normal 4 2 5 8 5" xfId="42766"/>
    <cellStyle name="Normal 4 2 5 8 6" xfId="49881"/>
    <cellStyle name="Normal 4 2 5 8 7" xfId="56996"/>
    <cellStyle name="Normal 4 2 5 9" xfId="4822"/>
    <cellStyle name="Normal 4 2 5 9 2" xfId="11937"/>
    <cellStyle name="Normal 4 2 5 9 2 2" xfId="24949"/>
    <cellStyle name="Normal 4 2 5 9 3" xfId="24948"/>
    <cellStyle name="Normal 4 2 5 9 4" xfId="38022"/>
    <cellStyle name="Normal 4 2 5 9 5" xfId="45137"/>
    <cellStyle name="Normal 4 2 5 9 6" xfId="52252"/>
    <cellStyle name="Normal 4 2 5 9 7" xfId="59367"/>
    <cellStyle name="Normal 4 2 6" xfId="188"/>
    <cellStyle name="Normal 4 2 6 10" xfId="14425"/>
    <cellStyle name="Normal 4 2 6 10 2" xfId="24951"/>
    <cellStyle name="Normal 4 2 6 11" xfId="24950"/>
    <cellStyle name="Normal 4 2 6 12" xfId="33394"/>
    <cellStyle name="Normal 4 2 6 13" xfId="40510"/>
    <cellStyle name="Normal 4 2 6 14" xfId="47625"/>
    <cellStyle name="Normal 4 2 6 15" xfId="54740"/>
    <cellStyle name="Normal 4 2 6 2" xfId="387"/>
    <cellStyle name="Normal 4 2 6 2 10" xfId="40705"/>
    <cellStyle name="Normal 4 2 6 2 11" xfId="47820"/>
    <cellStyle name="Normal 4 2 6 2 12" xfId="54935"/>
    <cellStyle name="Normal 4 2 6 2 2" xfId="1188"/>
    <cellStyle name="Normal 4 2 6 2 2 10" xfId="55734"/>
    <cellStyle name="Normal 4 2 6 2 2 2" xfId="3556"/>
    <cellStyle name="Normal 4 2 6 2 2 2 2" xfId="10671"/>
    <cellStyle name="Normal 4 2 6 2 2 2 2 2" xfId="24955"/>
    <cellStyle name="Normal 4 2 6 2 2 2 3" xfId="24954"/>
    <cellStyle name="Normal 4 2 6 2 2 2 4" xfId="36756"/>
    <cellStyle name="Normal 4 2 6 2 2 2 5" xfId="43871"/>
    <cellStyle name="Normal 4 2 6 2 2 2 6" xfId="50986"/>
    <cellStyle name="Normal 4 2 6 2 2 2 7" xfId="58101"/>
    <cellStyle name="Normal 4 2 6 2 2 3" xfId="5927"/>
    <cellStyle name="Normal 4 2 6 2 2 3 2" xfId="13042"/>
    <cellStyle name="Normal 4 2 6 2 2 3 2 2" xfId="24957"/>
    <cellStyle name="Normal 4 2 6 2 2 3 3" xfId="24956"/>
    <cellStyle name="Normal 4 2 6 2 2 3 4" xfId="39127"/>
    <cellStyle name="Normal 4 2 6 2 2 3 5" xfId="46242"/>
    <cellStyle name="Normal 4 2 6 2 2 3 6" xfId="53357"/>
    <cellStyle name="Normal 4 2 6 2 2 3 7" xfId="60472"/>
    <cellStyle name="Normal 4 2 6 2 2 4" xfId="8304"/>
    <cellStyle name="Normal 4 2 6 2 2 4 2" xfId="24958"/>
    <cellStyle name="Normal 4 2 6 2 2 5" xfId="15419"/>
    <cellStyle name="Normal 4 2 6 2 2 5 2" xfId="24959"/>
    <cellStyle name="Normal 4 2 6 2 2 6" xfId="24953"/>
    <cellStyle name="Normal 4 2 6 2 2 7" xfId="34388"/>
    <cellStyle name="Normal 4 2 6 2 2 8" xfId="41504"/>
    <cellStyle name="Normal 4 2 6 2 2 9" xfId="48619"/>
    <cellStyle name="Normal 4 2 6 2 3" xfId="1978"/>
    <cellStyle name="Normal 4 2 6 2 3 10" xfId="56523"/>
    <cellStyle name="Normal 4 2 6 2 3 2" xfId="4345"/>
    <cellStyle name="Normal 4 2 6 2 3 2 2" xfId="11460"/>
    <cellStyle name="Normal 4 2 6 2 3 2 2 2" xfId="24962"/>
    <cellStyle name="Normal 4 2 6 2 3 2 3" xfId="24961"/>
    <cellStyle name="Normal 4 2 6 2 3 2 4" xfId="37545"/>
    <cellStyle name="Normal 4 2 6 2 3 2 5" xfId="44660"/>
    <cellStyle name="Normal 4 2 6 2 3 2 6" xfId="51775"/>
    <cellStyle name="Normal 4 2 6 2 3 2 7" xfId="58890"/>
    <cellStyle name="Normal 4 2 6 2 3 3" xfId="6716"/>
    <cellStyle name="Normal 4 2 6 2 3 3 2" xfId="13831"/>
    <cellStyle name="Normal 4 2 6 2 3 3 2 2" xfId="24964"/>
    <cellStyle name="Normal 4 2 6 2 3 3 3" xfId="24963"/>
    <cellStyle name="Normal 4 2 6 2 3 3 4" xfId="39916"/>
    <cellStyle name="Normal 4 2 6 2 3 3 5" xfId="47031"/>
    <cellStyle name="Normal 4 2 6 2 3 3 6" xfId="54146"/>
    <cellStyle name="Normal 4 2 6 2 3 3 7" xfId="61261"/>
    <cellStyle name="Normal 4 2 6 2 3 4" xfId="9093"/>
    <cellStyle name="Normal 4 2 6 2 3 4 2" xfId="24965"/>
    <cellStyle name="Normal 4 2 6 2 3 5" xfId="16208"/>
    <cellStyle name="Normal 4 2 6 2 3 5 2" xfId="24966"/>
    <cellStyle name="Normal 4 2 6 2 3 6" xfId="24960"/>
    <cellStyle name="Normal 4 2 6 2 3 7" xfId="35177"/>
    <cellStyle name="Normal 4 2 6 2 3 8" xfId="42293"/>
    <cellStyle name="Normal 4 2 6 2 3 9" xfId="49408"/>
    <cellStyle name="Normal 4 2 6 2 4" xfId="2757"/>
    <cellStyle name="Normal 4 2 6 2 4 2" xfId="9872"/>
    <cellStyle name="Normal 4 2 6 2 4 2 2" xfId="24968"/>
    <cellStyle name="Normal 4 2 6 2 4 3" xfId="24967"/>
    <cellStyle name="Normal 4 2 6 2 4 4" xfId="35957"/>
    <cellStyle name="Normal 4 2 6 2 4 5" xfId="43072"/>
    <cellStyle name="Normal 4 2 6 2 4 6" xfId="50187"/>
    <cellStyle name="Normal 4 2 6 2 4 7" xfId="57302"/>
    <cellStyle name="Normal 4 2 6 2 5" xfId="5128"/>
    <cellStyle name="Normal 4 2 6 2 5 2" xfId="12243"/>
    <cellStyle name="Normal 4 2 6 2 5 2 2" xfId="24970"/>
    <cellStyle name="Normal 4 2 6 2 5 3" xfId="24969"/>
    <cellStyle name="Normal 4 2 6 2 5 4" xfId="38328"/>
    <cellStyle name="Normal 4 2 6 2 5 5" xfId="45443"/>
    <cellStyle name="Normal 4 2 6 2 5 6" xfId="52558"/>
    <cellStyle name="Normal 4 2 6 2 5 7" xfId="59673"/>
    <cellStyle name="Normal 4 2 6 2 6" xfId="7505"/>
    <cellStyle name="Normal 4 2 6 2 6 2" xfId="24971"/>
    <cellStyle name="Normal 4 2 6 2 7" xfId="14620"/>
    <cellStyle name="Normal 4 2 6 2 7 2" xfId="24972"/>
    <cellStyle name="Normal 4 2 6 2 8" xfId="24952"/>
    <cellStyle name="Normal 4 2 6 2 9" xfId="33589"/>
    <cellStyle name="Normal 4 2 6 3" xfId="582"/>
    <cellStyle name="Normal 4 2 6 3 10" xfId="40900"/>
    <cellStyle name="Normal 4 2 6 3 11" xfId="48015"/>
    <cellStyle name="Normal 4 2 6 3 12" xfId="55130"/>
    <cellStyle name="Normal 4 2 6 3 2" xfId="1383"/>
    <cellStyle name="Normal 4 2 6 3 2 10" xfId="55929"/>
    <cellStyle name="Normal 4 2 6 3 2 2" xfId="3751"/>
    <cellStyle name="Normal 4 2 6 3 2 2 2" xfId="10866"/>
    <cellStyle name="Normal 4 2 6 3 2 2 2 2" xfId="24976"/>
    <cellStyle name="Normal 4 2 6 3 2 2 3" xfId="24975"/>
    <cellStyle name="Normal 4 2 6 3 2 2 4" xfId="36951"/>
    <cellStyle name="Normal 4 2 6 3 2 2 5" xfId="44066"/>
    <cellStyle name="Normal 4 2 6 3 2 2 6" xfId="51181"/>
    <cellStyle name="Normal 4 2 6 3 2 2 7" xfId="58296"/>
    <cellStyle name="Normal 4 2 6 3 2 3" xfId="6122"/>
    <cellStyle name="Normal 4 2 6 3 2 3 2" xfId="13237"/>
    <cellStyle name="Normal 4 2 6 3 2 3 2 2" xfId="24978"/>
    <cellStyle name="Normal 4 2 6 3 2 3 3" xfId="24977"/>
    <cellStyle name="Normal 4 2 6 3 2 3 4" xfId="39322"/>
    <cellStyle name="Normal 4 2 6 3 2 3 5" xfId="46437"/>
    <cellStyle name="Normal 4 2 6 3 2 3 6" xfId="53552"/>
    <cellStyle name="Normal 4 2 6 3 2 3 7" xfId="60667"/>
    <cellStyle name="Normal 4 2 6 3 2 4" xfId="8499"/>
    <cellStyle name="Normal 4 2 6 3 2 4 2" xfId="24979"/>
    <cellStyle name="Normal 4 2 6 3 2 5" xfId="15614"/>
    <cellStyle name="Normal 4 2 6 3 2 5 2" xfId="24980"/>
    <cellStyle name="Normal 4 2 6 3 2 6" xfId="24974"/>
    <cellStyle name="Normal 4 2 6 3 2 7" xfId="34583"/>
    <cellStyle name="Normal 4 2 6 3 2 8" xfId="41699"/>
    <cellStyle name="Normal 4 2 6 3 2 9" xfId="48814"/>
    <cellStyle name="Normal 4 2 6 3 3" xfId="2173"/>
    <cellStyle name="Normal 4 2 6 3 3 10" xfId="56718"/>
    <cellStyle name="Normal 4 2 6 3 3 2" xfId="4540"/>
    <cellStyle name="Normal 4 2 6 3 3 2 2" xfId="11655"/>
    <cellStyle name="Normal 4 2 6 3 3 2 2 2" xfId="24983"/>
    <cellStyle name="Normal 4 2 6 3 3 2 3" xfId="24982"/>
    <cellStyle name="Normal 4 2 6 3 3 2 4" xfId="37740"/>
    <cellStyle name="Normal 4 2 6 3 3 2 5" xfId="44855"/>
    <cellStyle name="Normal 4 2 6 3 3 2 6" xfId="51970"/>
    <cellStyle name="Normal 4 2 6 3 3 2 7" xfId="59085"/>
    <cellStyle name="Normal 4 2 6 3 3 3" xfId="6911"/>
    <cellStyle name="Normal 4 2 6 3 3 3 2" xfId="14026"/>
    <cellStyle name="Normal 4 2 6 3 3 3 2 2" xfId="24985"/>
    <cellStyle name="Normal 4 2 6 3 3 3 3" xfId="24984"/>
    <cellStyle name="Normal 4 2 6 3 3 3 4" xfId="40111"/>
    <cellStyle name="Normal 4 2 6 3 3 3 5" xfId="47226"/>
    <cellStyle name="Normal 4 2 6 3 3 3 6" xfId="54341"/>
    <cellStyle name="Normal 4 2 6 3 3 3 7" xfId="61456"/>
    <cellStyle name="Normal 4 2 6 3 3 4" xfId="9288"/>
    <cellStyle name="Normal 4 2 6 3 3 4 2" xfId="24986"/>
    <cellStyle name="Normal 4 2 6 3 3 5" xfId="16403"/>
    <cellStyle name="Normal 4 2 6 3 3 5 2" xfId="24987"/>
    <cellStyle name="Normal 4 2 6 3 3 6" xfId="24981"/>
    <cellStyle name="Normal 4 2 6 3 3 7" xfId="35372"/>
    <cellStyle name="Normal 4 2 6 3 3 8" xfId="42488"/>
    <cellStyle name="Normal 4 2 6 3 3 9" xfId="49603"/>
    <cellStyle name="Normal 4 2 6 3 4" xfId="2952"/>
    <cellStyle name="Normal 4 2 6 3 4 2" xfId="10067"/>
    <cellStyle name="Normal 4 2 6 3 4 2 2" xfId="24989"/>
    <cellStyle name="Normal 4 2 6 3 4 3" xfId="24988"/>
    <cellStyle name="Normal 4 2 6 3 4 4" xfId="36152"/>
    <cellStyle name="Normal 4 2 6 3 4 5" xfId="43267"/>
    <cellStyle name="Normal 4 2 6 3 4 6" xfId="50382"/>
    <cellStyle name="Normal 4 2 6 3 4 7" xfId="57497"/>
    <cellStyle name="Normal 4 2 6 3 5" xfId="5323"/>
    <cellStyle name="Normal 4 2 6 3 5 2" xfId="12438"/>
    <cellStyle name="Normal 4 2 6 3 5 2 2" xfId="24991"/>
    <cellStyle name="Normal 4 2 6 3 5 3" xfId="24990"/>
    <cellStyle name="Normal 4 2 6 3 5 4" xfId="38523"/>
    <cellStyle name="Normal 4 2 6 3 5 5" xfId="45638"/>
    <cellStyle name="Normal 4 2 6 3 5 6" xfId="52753"/>
    <cellStyle name="Normal 4 2 6 3 5 7" xfId="59868"/>
    <cellStyle name="Normal 4 2 6 3 6" xfId="7700"/>
    <cellStyle name="Normal 4 2 6 3 6 2" xfId="24992"/>
    <cellStyle name="Normal 4 2 6 3 7" xfId="14815"/>
    <cellStyle name="Normal 4 2 6 3 7 2" xfId="24993"/>
    <cellStyle name="Normal 4 2 6 3 8" xfId="24973"/>
    <cellStyle name="Normal 4 2 6 3 9" xfId="33784"/>
    <cellStyle name="Normal 4 2 6 4" xfId="697"/>
    <cellStyle name="Normal 4 2 6 4 10" xfId="41015"/>
    <cellStyle name="Normal 4 2 6 4 11" xfId="48130"/>
    <cellStyle name="Normal 4 2 6 4 12" xfId="55245"/>
    <cellStyle name="Normal 4 2 6 4 2" xfId="1498"/>
    <cellStyle name="Normal 4 2 6 4 2 10" xfId="56044"/>
    <cellStyle name="Normal 4 2 6 4 2 2" xfId="3866"/>
    <cellStyle name="Normal 4 2 6 4 2 2 2" xfId="10981"/>
    <cellStyle name="Normal 4 2 6 4 2 2 2 2" xfId="24997"/>
    <cellStyle name="Normal 4 2 6 4 2 2 3" xfId="24996"/>
    <cellStyle name="Normal 4 2 6 4 2 2 4" xfId="37066"/>
    <cellStyle name="Normal 4 2 6 4 2 2 5" xfId="44181"/>
    <cellStyle name="Normal 4 2 6 4 2 2 6" xfId="51296"/>
    <cellStyle name="Normal 4 2 6 4 2 2 7" xfId="58411"/>
    <cellStyle name="Normal 4 2 6 4 2 3" xfId="6237"/>
    <cellStyle name="Normal 4 2 6 4 2 3 2" xfId="13352"/>
    <cellStyle name="Normal 4 2 6 4 2 3 2 2" xfId="24999"/>
    <cellStyle name="Normal 4 2 6 4 2 3 3" xfId="24998"/>
    <cellStyle name="Normal 4 2 6 4 2 3 4" xfId="39437"/>
    <cellStyle name="Normal 4 2 6 4 2 3 5" xfId="46552"/>
    <cellStyle name="Normal 4 2 6 4 2 3 6" xfId="53667"/>
    <cellStyle name="Normal 4 2 6 4 2 3 7" xfId="60782"/>
    <cellStyle name="Normal 4 2 6 4 2 4" xfId="8614"/>
    <cellStyle name="Normal 4 2 6 4 2 4 2" xfId="25000"/>
    <cellStyle name="Normal 4 2 6 4 2 5" xfId="15729"/>
    <cellStyle name="Normal 4 2 6 4 2 5 2" xfId="25001"/>
    <cellStyle name="Normal 4 2 6 4 2 6" xfId="24995"/>
    <cellStyle name="Normal 4 2 6 4 2 7" xfId="34698"/>
    <cellStyle name="Normal 4 2 6 4 2 8" xfId="41814"/>
    <cellStyle name="Normal 4 2 6 4 2 9" xfId="48929"/>
    <cellStyle name="Normal 4 2 6 4 3" xfId="2288"/>
    <cellStyle name="Normal 4 2 6 4 3 10" xfId="56833"/>
    <cellStyle name="Normal 4 2 6 4 3 2" xfId="4655"/>
    <cellStyle name="Normal 4 2 6 4 3 2 2" xfId="11770"/>
    <cellStyle name="Normal 4 2 6 4 3 2 2 2" xfId="25004"/>
    <cellStyle name="Normal 4 2 6 4 3 2 3" xfId="25003"/>
    <cellStyle name="Normal 4 2 6 4 3 2 4" xfId="37855"/>
    <cellStyle name="Normal 4 2 6 4 3 2 5" xfId="44970"/>
    <cellStyle name="Normal 4 2 6 4 3 2 6" xfId="52085"/>
    <cellStyle name="Normal 4 2 6 4 3 2 7" xfId="59200"/>
    <cellStyle name="Normal 4 2 6 4 3 3" xfId="7026"/>
    <cellStyle name="Normal 4 2 6 4 3 3 2" xfId="14141"/>
    <cellStyle name="Normal 4 2 6 4 3 3 2 2" xfId="25006"/>
    <cellStyle name="Normal 4 2 6 4 3 3 3" xfId="25005"/>
    <cellStyle name="Normal 4 2 6 4 3 3 4" xfId="40226"/>
    <cellStyle name="Normal 4 2 6 4 3 3 5" xfId="47341"/>
    <cellStyle name="Normal 4 2 6 4 3 3 6" xfId="54456"/>
    <cellStyle name="Normal 4 2 6 4 3 3 7" xfId="61571"/>
    <cellStyle name="Normal 4 2 6 4 3 4" xfId="9403"/>
    <cellStyle name="Normal 4 2 6 4 3 4 2" xfId="25007"/>
    <cellStyle name="Normal 4 2 6 4 3 5" xfId="16518"/>
    <cellStyle name="Normal 4 2 6 4 3 5 2" xfId="25008"/>
    <cellStyle name="Normal 4 2 6 4 3 6" xfId="25002"/>
    <cellStyle name="Normal 4 2 6 4 3 7" xfId="35487"/>
    <cellStyle name="Normal 4 2 6 4 3 8" xfId="42603"/>
    <cellStyle name="Normal 4 2 6 4 3 9" xfId="49718"/>
    <cellStyle name="Normal 4 2 6 4 4" xfId="3067"/>
    <cellStyle name="Normal 4 2 6 4 4 2" xfId="10182"/>
    <cellStyle name="Normal 4 2 6 4 4 2 2" xfId="25010"/>
    <cellStyle name="Normal 4 2 6 4 4 3" xfId="25009"/>
    <cellStyle name="Normal 4 2 6 4 4 4" xfId="36267"/>
    <cellStyle name="Normal 4 2 6 4 4 5" xfId="43382"/>
    <cellStyle name="Normal 4 2 6 4 4 6" xfId="50497"/>
    <cellStyle name="Normal 4 2 6 4 4 7" xfId="57612"/>
    <cellStyle name="Normal 4 2 6 4 5" xfId="5438"/>
    <cellStyle name="Normal 4 2 6 4 5 2" xfId="12553"/>
    <cellStyle name="Normal 4 2 6 4 5 2 2" xfId="25012"/>
    <cellStyle name="Normal 4 2 6 4 5 3" xfId="25011"/>
    <cellStyle name="Normal 4 2 6 4 5 4" xfId="38638"/>
    <cellStyle name="Normal 4 2 6 4 5 5" xfId="45753"/>
    <cellStyle name="Normal 4 2 6 4 5 6" xfId="52868"/>
    <cellStyle name="Normal 4 2 6 4 5 7" xfId="59983"/>
    <cellStyle name="Normal 4 2 6 4 6" xfId="7815"/>
    <cellStyle name="Normal 4 2 6 4 6 2" xfId="25013"/>
    <cellStyle name="Normal 4 2 6 4 7" xfId="14930"/>
    <cellStyle name="Normal 4 2 6 4 7 2" xfId="25014"/>
    <cellStyle name="Normal 4 2 6 4 8" xfId="24994"/>
    <cellStyle name="Normal 4 2 6 4 9" xfId="33899"/>
    <cellStyle name="Normal 4 2 6 5" xfId="993"/>
    <cellStyle name="Normal 4 2 6 5 10" xfId="55539"/>
    <cellStyle name="Normal 4 2 6 5 2" xfId="3361"/>
    <cellStyle name="Normal 4 2 6 5 2 2" xfId="10476"/>
    <cellStyle name="Normal 4 2 6 5 2 2 2" xfId="25017"/>
    <cellStyle name="Normal 4 2 6 5 2 3" xfId="25016"/>
    <cellStyle name="Normal 4 2 6 5 2 4" xfId="36561"/>
    <cellStyle name="Normal 4 2 6 5 2 5" xfId="43676"/>
    <cellStyle name="Normal 4 2 6 5 2 6" xfId="50791"/>
    <cellStyle name="Normal 4 2 6 5 2 7" xfId="57906"/>
    <cellStyle name="Normal 4 2 6 5 3" xfId="5732"/>
    <cellStyle name="Normal 4 2 6 5 3 2" xfId="12847"/>
    <cellStyle name="Normal 4 2 6 5 3 2 2" xfId="25019"/>
    <cellStyle name="Normal 4 2 6 5 3 3" xfId="25018"/>
    <cellStyle name="Normal 4 2 6 5 3 4" xfId="38932"/>
    <cellStyle name="Normal 4 2 6 5 3 5" xfId="46047"/>
    <cellStyle name="Normal 4 2 6 5 3 6" xfId="53162"/>
    <cellStyle name="Normal 4 2 6 5 3 7" xfId="60277"/>
    <cellStyle name="Normal 4 2 6 5 4" xfId="8109"/>
    <cellStyle name="Normal 4 2 6 5 4 2" xfId="25020"/>
    <cellStyle name="Normal 4 2 6 5 5" xfId="15224"/>
    <cellStyle name="Normal 4 2 6 5 5 2" xfId="25021"/>
    <cellStyle name="Normal 4 2 6 5 6" xfId="25015"/>
    <cellStyle name="Normal 4 2 6 5 7" xfId="34193"/>
    <cellStyle name="Normal 4 2 6 5 8" xfId="41309"/>
    <cellStyle name="Normal 4 2 6 5 9" xfId="48424"/>
    <cellStyle name="Normal 4 2 6 6" xfId="1783"/>
    <cellStyle name="Normal 4 2 6 6 10" xfId="56328"/>
    <cellStyle name="Normal 4 2 6 6 2" xfId="4150"/>
    <cellStyle name="Normal 4 2 6 6 2 2" xfId="11265"/>
    <cellStyle name="Normal 4 2 6 6 2 2 2" xfId="25024"/>
    <cellStyle name="Normal 4 2 6 6 2 3" xfId="25023"/>
    <cellStyle name="Normal 4 2 6 6 2 4" xfId="37350"/>
    <cellStyle name="Normal 4 2 6 6 2 5" xfId="44465"/>
    <cellStyle name="Normal 4 2 6 6 2 6" xfId="51580"/>
    <cellStyle name="Normal 4 2 6 6 2 7" xfId="58695"/>
    <cellStyle name="Normal 4 2 6 6 3" xfId="6521"/>
    <cellStyle name="Normal 4 2 6 6 3 2" xfId="13636"/>
    <cellStyle name="Normal 4 2 6 6 3 2 2" xfId="25026"/>
    <cellStyle name="Normal 4 2 6 6 3 3" xfId="25025"/>
    <cellStyle name="Normal 4 2 6 6 3 4" xfId="39721"/>
    <cellStyle name="Normal 4 2 6 6 3 5" xfId="46836"/>
    <cellStyle name="Normal 4 2 6 6 3 6" xfId="53951"/>
    <cellStyle name="Normal 4 2 6 6 3 7" xfId="61066"/>
    <cellStyle name="Normal 4 2 6 6 4" xfId="8898"/>
    <cellStyle name="Normal 4 2 6 6 4 2" xfId="25027"/>
    <cellStyle name="Normal 4 2 6 6 5" xfId="16013"/>
    <cellStyle name="Normal 4 2 6 6 5 2" xfId="25028"/>
    <cellStyle name="Normal 4 2 6 6 6" xfId="25022"/>
    <cellStyle name="Normal 4 2 6 6 7" xfId="34982"/>
    <cellStyle name="Normal 4 2 6 6 8" xfId="42098"/>
    <cellStyle name="Normal 4 2 6 6 9" xfId="49213"/>
    <cellStyle name="Normal 4 2 6 7" xfId="2562"/>
    <cellStyle name="Normal 4 2 6 7 2" xfId="9677"/>
    <cellStyle name="Normal 4 2 6 7 2 2" xfId="25030"/>
    <cellStyle name="Normal 4 2 6 7 3" xfId="25029"/>
    <cellStyle name="Normal 4 2 6 7 4" xfId="35762"/>
    <cellStyle name="Normal 4 2 6 7 5" xfId="42877"/>
    <cellStyle name="Normal 4 2 6 7 6" xfId="49992"/>
    <cellStyle name="Normal 4 2 6 7 7" xfId="57107"/>
    <cellStyle name="Normal 4 2 6 8" xfId="4933"/>
    <cellStyle name="Normal 4 2 6 8 2" xfId="12048"/>
    <cellStyle name="Normal 4 2 6 8 2 2" xfId="25032"/>
    <cellStyle name="Normal 4 2 6 8 3" xfId="25031"/>
    <cellStyle name="Normal 4 2 6 8 4" xfId="38133"/>
    <cellStyle name="Normal 4 2 6 8 5" xfId="45248"/>
    <cellStyle name="Normal 4 2 6 8 6" xfId="52363"/>
    <cellStyle name="Normal 4 2 6 8 7" xfId="59478"/>
    <cellStyle name="Normal 4 2 6 9" xfId="7310"/>
    <cellStyle name="Normal 4 2 6 9 2" xfId="25033"/>
    <cellStyle name="Normal 4 2 7" xfId="107"/>
    <cellStyle name="Normal 4 2 7 10" xfId="14347"/>
    <cellStyle name="Normal 4 2 7 10 2" xfId="25035"/>
    <cellStyle name="Normal 4 2 7 11" xfId="25034"/>
    <cellStyle name="Normal 4 2 7 12" xfId="33316"/>
    <cellStyle name="Normal 4 2 7 13" xfId="40432"/>
    <cellStyle name="Normal 4 2 7 14" xfId="47547"/>
    <cellStyle name="Normal 4 2 7 15" xfId="54662"/>
    <cellStyle name="Normal 4 2 7 2" xfId="309"/>
    <cellStyle name="Normal 4 2 7 2 10" xfId="40627"/>
    <cellStyle name="Normal 4 2 7 2 11" xfId="47742"/>
    <cellStyle name="Normal 4 2 7 2 12" xfId="54857"/>
    <cellStyle name="Normal 4 2 7 2 2" xfId="1110"/>
    <cellStyle name="Normal 4 2 7 2 2 10" xfId="55656"/>
    <cellStyle name="Normal 4 2 7 2 2 2" xfId="3478"/>
    <cellStyle name="Normal 4 2 7 2 2 2 2" xfId="10593"/>
    <cellStyle name="Normal 4 2 7 2 2 2 2 2" xfId="25039"/>
    <cellStyle name="Normal 4 2 7 2 2 2 3" xfId="25038"/>
    <cellStyle name="Normal 4 2 7 2 2 2 4" xfId="36678"/>
    <cellStyle name="Normal 4 2 7 2 2 2 5" xfId="43793"/>
    <cellStyle name="Normal 4 2 7 2 2 2 6" xfId="50908"/>
    <cellStyle name="Normal 4 2 7 2 2 2 7" xfId="58023"/>
    <cellStyle name="Normal 4 2 7 2 2 3" xfId="5849"/>
    <cellStyle name="Normal 4 2 7 2 2 3 2" xfId="12964"/>
    <cellStyle name="Normal 4 2 7 2 2 3 2 2" xfId="25041"/>
    <cellStyle name="Normal 4 2 7 2 2 3 3" xfId="25040"/>
    <cellStyle name="Normal 4 2 7 2 2 3 4" xfId="39049"/>
    <cellStyle name="Normal 4 2 7 2 2 3 5" xfId="46164"/>
    <cellStyle name="Normal 4 2 7 2 2 3 6" xfId="53279"/>
    <cellStyle name="Normal 4 2 7 2 2 3 7" xfId="60394"/>
    <cellStyle name="Normal 4 2 7 2 2 4" xfId="8226"/>
    <cellStyle name="Normal 4 2 7 2 2 4 2" xfId="25042"/>
    <cellStyle name="Normal 4 2 7 2 2 5" xfId="15341"/>
    <cellStyle name="Normal 4 2 7 2 2 5 2" xfId="25043"/>
    <cellStyle name="Normal 4 2 7 2 2 6" xfId="25037"/>
    <cellStyle name="Normal 4 2 7 2 2 7" xfId="34310"/>
    <cellStyle name="Normal 4 2 7 2 2 8" xfId="41426"/>
    <cellStyle name="Normal 4 2 7 2 2 9" xfId="48541"/>
    <cellStyle name="Normal 4 2 7 2 3" xfId="1900"/>
    <cellStyle name="Normal 4 2 7 2 3 10" xfId="56445"/>
    <cellStyle name="Normal 4 2 7 2 3 2" xfId="4267"/>
    <cellStyle name="Normal 4 2 7 2 3 2 2" xfId="11382"/>
    <cellStyle name="Normal 4 2 7 2 3 2 2 2" xfId="25046"/>
    <cellStyle name="Normal 4 2 7 2 3 2 3" xfId="25045"/>
    <cellStyle name="Normal 4 2 7 2 3 2 4" xfId="37467"/>
    <cellStyle name="Normal 4 2 7 2 3 2 5" xfId="44582"/>
    <cellStyle name="Normal 4 2 7 2 3 2 6" xfId="51697"/>
    <cellStyle name="Normal 4 2 7 2 3 2 7" xfId="58812"/>
    <cellStyle name="Normal 4 2 7 2 3 3" xfId="6638"/>
    <cellStyle name="Normal 4 2 7 2 3 3 2" xfId="13753"/>
    <cellStyle name="Normal 4 2 7 2 3 3 2 2" xfId="25048"/>
    <cellStyle name="Normal 4 2 7 2 3 3 3" xfId="25047"/>
    <cellStyle name="Normal 4 2 7 2 3 3 4" xfId="39838"/>
    <cellStyle name="Normal 4 2 7 2 3 3 5" xfId="46953"/>
    <cellStyle name="Normal 4 2 7 2 3 3 6" xfId="54068"/>
    <cellStyle name="Normal 4 2 7 2 3 3 7" xfId="61183"/>
    <cellStyle name="Normal 4 2 7 2 3 4" xfId="9015"/>
    <cellStyle name="Normal 4 2 7 2 3 4 2" xfId="25049"/>
    <cellStyle name="Normal 4 2 7 2 3 5" xfId="16130"/>
    <cellStyle name="Normal 4 2 7 2 3 5 2" xfId="25050"/>
    <cellStyle name="Normal 4 2 7 2 3 6" xfId="25044"/>
    <cellStyle name="Normal 4 2 7 2 3 7" xfId="35099"/>
    <cellStyle name="Normal 4 2 7 2 3 8" xfId="42215"/>
    <cellStyle name="Normal 4 2 7 2 3 9" xfId="49330"/>
    <cellStyle name="Normal 4 2 7 2 4" xfId="2679"/>
    <cellStyle name="Normal 4 2 7 2 4 2" xfId="9794"/>
    <cellStyle name="Normal 4 2 7 2 4 2 2" xfId="25052"/>
    <cellStyle name="Normal 4 2 7 2 4 3" xfId="25051"/>
    <cellStyle name="Normal 4 2 7 2 4 4" xfId="35879"/>
    <cellStyle name="Normal 4 2 7 2 4 5" xfId="42994"/>
    <cellStyle name="Normal 4 2 7 2 4 6" xfId="50109"/>
    <cellStyle name="Normal 4 2 7 2 4 7" xfId="57224"/>
    <cellStyle name="Normal 4 2 7 2 5" xfId="5050"/>
    <cellStyle name="Normal 4 2 7 2 5 2" xfId="12165"/>
    <cellStyle name="Normal 4 2 7 2 5 2 2" xfId="25054"/>
    <cellStyle name="Normal 4 2 7 2 5 3" xfId="25053"/>
    <cellStyle name="Normal 4 2 7 2 5 4" xfId="38250"/>
    <cellStyle name="Normal 4 2 7 2 5 5" xfId="45365"/>
    <cellStyle name="Normal 4 2 7 2 5 6" xfId="52480"/>
    <cellStyle name="Normal 4 2 7 2 5 7" xfId="59595"/>
    <cellStyle name="Normal 4 2 7 2 6" xfId="7427"/>
    <cellStyle name="Normal 4 2 7 2 6 2" xfId="25055"/>
    <cellStyle name="Normal 4 2 7 2 7" xfId="14542"/>
    <cellStyle name="Normal 4 2 7 2 7 2" xfId="25056"/>
    <cellStyle name="Normal 4 2 7 2 8" xfId="25036"/>
    <cellStyle name="Normal 4 2 7 2 9" xfId="33511"/>
    <cellStyle name="Normal 4 2 7 3" xfId="504"/>
    <cellStyle name="Normal 4 2 7 3 10" xfId="40822"/>
    <cellStyle name="Normal 4 2 7 3 11" xfId="47937"/>
    <cellStyle name="Normal 4 2 7 3 12" xfId="55052"/>
    <cellStyle name="Normal 4 2 7 3 2" xfId="1305"/>
    <cellStyle name="Normal 4 2 7 3 2 10" xfId="55851"/>
    <cellStyle name="Normal 4 2 7 3 2 2" xfId="3673"/>
    <cellStyle name="Normal 4 2 7 3 2 2 2" xfId="10788"/>
    <cellStyle name="Normal 4 2 7 3 2 2 2 2" xfId="25060"/>
    <cellStyle name="Normal 4 2 7 3 2 2 3" xfId="25059"/>
    <cellStyle name="Normal 4 2 7 3 2 2 4" xfId="36873"/>
    <cellStyle name="Normal 4 2 7 3 2 2 5" xfId="43988"/>
    <cellStyle name="Normal 4 2 7 3 2 2 6" xfId="51103"/>
    <cellStyle name="Normal 4 2 7 3 2 2 7" xfId="58218"/>
    <cellStyle name="Normal 4 2 7 3 2 3" xfId="6044"/>
    <cellStyle name="Normal 4 2 7 3 2 3 2" xfId="13159"/>
    <cellStyle name="Normal 4 2 7 3 2 3 2 2" xfId="25062"/>
    <cellStyle name="Normal 4 2 7 3 2 3 3" xfId="25061"/>
    <cellStyle name="Normal 4 2 7 3 2 3 4" xfId="39244"/>
    <cellStyle name="Normal 4 2 7 3 2 3 5" xfId="46359"/>
    <cellStyle name="Normal 4 2 7 3 2 3 6" xfId="53474"/>
    <cellStyle name="Normal 4 2 7 3 2 3 7" xfId="60589"/>
    <cellStyle name="Normal 4 2 7 3 2 4" xfId="8421"/>
    <cellStyle name="Normal 4 2 7 3 2 4 2" xfId="25063"/>
    <cellStyle name="Normal 4 2 7 3 2 5" xfId="15536"/>
    <cellStyle name="Normal 4 2 7 3 2 5 2" xfId="25064"/>
    <cellStyle name="Normal 4 2 7 3 2 6" xfId="25058"/>
    <cellStyle name="Normal 4 2 7 3 2 7" xfId="34505"/>
    <cellStyle name="Normal 4 2 7 3 2 8" xfId="41621"/>
    <cellStyle name="Normal 4 2 7 3 2 9" xfId="48736"/>
    <cellStyle name="Normal 4 2 7 3 3" xfId="2095"/>
    <cellStyle name="Normal 4 2 7 3 3 10" xfId="56640"/>
    <cellStyle name="Normal 4 2 7 3 3 2" xfId="4462"/>
    <cellStyle name="Normal 4 2 7 3 3 2 2" xfId="11577"/>
    <cellStyle name="Normal 4 2 7 3 3 2 2 2" xfId="25067"/>
    <cellStyle name="Normal 4 2 7 3 3 2 3" xfId="25066"/>
    <cellStyle name="Normal 4 2 7 3 3 2 4" xfId="37662"/>
    <cellStyle name="Normal 4 2 7 3 3 2 5" xfId="44777"/>
    <cellStyle name="Normal 4 2 7 3 3 2 6" xfId="51892"/>
    <cellStyle name="Normal 4 2 7 3 3 2 7" xfId="59007"/>
    <cellStyle name="Normal 4 2 7 3 3 3" xfId="6833"/>
    <cellStyle name="Normal 4 2 7 3 3 3 2" xfId="13948"/>
    <cellStyle name="Normal 4 2 7 3 3 3 2 2" xfId="25069"/>
    <cellStyle name="Normal 4 2 7 3 3 3 3" xfId="25068"/>
    <cellStyle name="Normal 4 2 7 3 3 3 4" xfId="40033"/>
    <cellStyle name="Normal 4 2 7 3 3 3 5" xfId="47148"/>
    <cellStyle name="Normal 4 2 7 3 3 3 6" xfId="54263"/>
    <cellStyle name="Normal 4 2 7 3 3 3 7" xfId="61378"/>
    <cellStyle name="Normal 4 2 7 3 3 4" xfId="9210"/>
    <cellStyle name="Normal 4 2 7 3 3 4 2" xfId="25070"/>
    <cellStyle name="Normal 4 2 7 3 3 5" xfId="16325"/>
    <cellStyle name="Normal 4 2 7 3 3 5 2" xfId="25071"/>
    <cellStyle name="Normal 4 2 7 3 3 6" xfId="25065"/>
    <cellStyle name="Normal 4 2 7 3 3 7" xfId="35294"/>
    <cellStyle name="Normal 4 2 7 3 3 8" xfId="42410"/>
    <cellStyle name="Normal 4 2 7 3 3 9" xfId="49525"/>
    <cellStyle name="Normal 4 2 7 3 4" xfId="2874"/>
    <cellStyle name="Normal 4 2 7 3 4 2" xfId="9989"/>
    <cellStyle name="Normal 4 2 7 3 4 2 2" xfId="25073"/>
    <cellStyle name="Normal 4 2 7 3 4 3" xfId="25072"/>
    <cellStyle name="Normal 4 2 7 3 4 4" xfId="36074"/>
    <cellStyle name="Normal 4 2 7 3 4 5" xfId="43189"/>
    <cellStyle name="Normal 4 2 7 3 4 6" xfId="50304"/>
    <cellStyle name="Normal 4 2 7 3 4 7" xfId="57419"/>
    <cellStyle name="Normal 4 2 7 3 5" xfId="5245"/>
    <cellStyle name="Normal 4 2 7 3 5 2" xfId="12360"/>
    <cellStyle name="Normal 4 2 7 3 5 2 2" xfId="25075"/>
    <cellStyle name="Normal 4 2 7 3 5 3" xfId="25074"/>
    <cellStyle name="Normal 4 2 7 3 5 4" xfId="38445"/>
    <cellStyle name="Normal 4 2 7 3 5 5" xfId="45560"/>
    <cellStyle name="Normal 4 2 7 3 5 6" xfId="52675"/>
    <cellStyle name="Normal 4 2 7 3 5 7" xfId="59790"/>
    <cellStyle name="Normal 4 2 7 3 6" xfId="7622"/>
    <cellStyle name="Normal 4 2 7 3 6 2" xfId="25076"/>
    <cellStyle name="Normal 4 2 7 3 7" xfId="14737"/>
    <cellStyle name="Normal 4 2 7 3 7 2" xfId="25077"/>
    <cellStyle name="Normal 4 2 7 3 8" xfId="25057"/>
    <cellStyle name="Normal 4 2 7 3 9" xfId="33706"/>
    <cellStyle name="Normal 4 2 7 4" xfId="698"/>
    <cellStyle name="Normal 4 2 7 4 10" xfId="41016"/>
    <cellStyle name="Normal 4 2 7 4 11" xfId="48131"/>
    <cellStyle name="Normal 4 2 7 4 12" xfId="55246"/>
    <cellStyle name="Normal 4 2 7 4 2" xfId="1499"/>
    <cellStyle name="Normal 4 2 7 4 2 10" xfId="56045"/>
    <cellStyle name="Normal 4 2 7 4 2 2" xfId="3867"/>
    <cellStyle name="Normal 4 2 7 4 2 2 2" xfId="10982"/>
    <cellStyle name="Normal 4 2 7 4 2 2 2 2" xfId="25081"/>
    <cellStyle name="Normal 4 2 7 4 2 2 3" xfId="25080"/>
    <cellStyle name="Normal 4 2 7 4 2 2 4" xfId="37067"/>
    <cellStyle name="Normal 4 2 7 4 2 2 5" xfId="44182"/>
    <cellStyle name="Normal 4 2 7 4 2 2 6" xfId="51297"/>
    <cellStyle name="Normal 4 2 7 4 2 2 7" xfId="58412"/>
    <cellStyle name="Normal 4 2 7 4 2 3" xfId="6238"/>
    <cellStyle name="Normal 4 2 7 4 2 3 2" xfId="13353"/>
    <cellStyle name="Normal 4 2 7 4 2 3 2 2" xfId="25083"/>
    <cellStyle name="Normal 4 2 7 4 2 3 3" xfId="25082"/>
    <cellStyle name="Normal 4 2 7 4 2 3 4" xfId="39438"/>
    <cellStyle name="Normal 4 2 7 4 2 3 5" xfId="46553"/>
    <cellStyle name="Normal 4 2 7 4 2 3 6" xfId="53668"/>
    <cellStyle name="Normal 4 2 7 4 2 3 7" xfId="60783"/>
    <cellStyle name="Normal 4 2 7 4 2 4" xfId="8615"/>
    <cellStyle name="Normal 4 2 7 4 2 4 2" xfId="25084"/>
    <cellStyle name="Normal 4 2 7 4 2 5" xfId="15730"/>
    <cellStyle name="Normal 4 2 7 4 2 5 2" xfId="25085"/>
    <cellStyle name="Normal 4 2 7 4 2 6" xfId="25079"/>
    <cellStyle name="Normal 4 2 7 4 2 7" xfId="34699"/>
    <cellStyle name="Normal 4 2 7 4 2 8" xfId="41815"/>
    <cellStyle name="Normal 4 2 7 4 2 9" xfId="48930"/>
    <cellStyle name="Normal 4 2 7 4 3" xfId="2289"/>
    <cellStyle name="Normal 4 2 7 4 3 10" xfId="56834"/>
    <cellStyle name="Normal 4 2 7 4 3 2" xfId="4656"/>
    <cellStyle name="Normal 4 2 7 4 3 2 2" xfId="11771"/>
    <cellStyle name="Normal 4 2 7 4 3 2 2 2" xfId="25088"/>
    <cellStyle name="Normal 4 2 7 4 3 2 3" xfId="25087"/>
    <cellStyle name="Normal 4 2 7 4 3 2 4" xfId="37856"/>
    <cellStyle name="Normal 4 2 7 4 3 2 5" xfId="44971"/>
    <cellStyle name="Normal 4 2 7 4 3 2 6" xfId="52086"/>
    <cellStyle name="Normal 4 2 7 4 3 2 7" xfId="59201"/>
    <cellStyle name="Normal 4 2 7 4 3 3" xfId="7027"/>
    <cellStyle name="Normal 4 2 7 4 3 3 2" xfId="14142"/>
    <cellStyle name="Normal 4 2 7 4 3 3 2 2" xfId="25090"/>
    <cellStyle name="Normal 4 2 7 4 3 3 3" xfId="25089"/>
    <cellStyle name="Normal 4 2 7 4 3 3 4" xfId="40227"/>
    <cellStyle name="Normal 4 2 7 4 3 3 5" xfId="47342"/>
    <cellStyle name="Normal 4 2 7 4 3 3 6" xfId="54457"/>
    <cellStyle name="Normal 4 2 7 4 3 3 7" xfId="61572"/>
    <cellStyle name="Normal 4 2 7 4 3 4" xfId="9404"/>
    <cellStyle name="Normal 4 2 7 4 3 4 2" xfId="25091"/>
    <cellStyle name="Normal 4 2 7 4 3 5" xfId="16519"/>
    <cellStyle name="Normal 4 2 7 4 3 5 2" xfId="25092"/>
    <cellStyle name="Normal 4 2 7 4 3 6" xfId="25086"/>
    <cellStyle name="Normal 4 2 7 4 3 7" xfId="35488"/>
    <cellStyle name="Normal 4 2 7 4 3 8" xfId="42604"/>
    <cellStyle name="Normal 4 2 7 4 3 9" xfId="49719"/>
    <cellStyle name="Normal 4 2 7 4 4" xfId="3068"/>
    <cellStyle name="Normal 4 2 7 4 4 2" xfId="10183"/>
    <cellStyle name="Normal 4 2 7 4 4 2 2" xfId="25094"/>
    <cellStyle name="Normal 4 2 7 4 4 3" xfId="25093"/>
    <cellStyle name="Normal 4 2 7 4 4 4" xfId="36268"/>
    <cellStyle name="Normal 4 2 7 4 4 5" xfId="43383"/>
    <cellStyle name="Normal 4 2 7 4 4 6" xfId="50498"/>
    <cellStyle name="Normal 4 2 7 4 4 7" xfId="57613"/>
    <cellStyle name="Normal 4 2 7 4 5" xfId="5439"/>
    <cellStyle name="Normal 4 2 7 4 5 2" xfId="12554"/>
    <cellStyle name="Normal 4 2 7 4 5 2 2" xfId="25096"/>
    <cellStyle name="Normal 4 2 7 4 5 3" xfId="25095"/>
    <cellStyle name="Normal 4 2 7 4 5 4" xfId="38639"/>
    <cellStyle name="Normal 4 2 7 4 5 5" xfId="45754"/>
    <cellStyle name="Normal 4 2 7 4 5 6" xfId="52869"/>
    <cellStyle name="Normal 4 2 7 4 5 7" xfId="59984"/>
    <cellStyle name="Normal 4 2 7 4 6" xfId="7816"/>
    <cellStyle name="Normal 4 2 7 4 6 2" xfId="25097"/>
    <cellStyle name="Normal 4 2 7 4 7" xfId="14931"/>
    <cellStyle name="Normal 4 2 7 4 7 2" xfId="25098"/>
    <cellStyle name="Normal 4 2 7 4 8" xfId="25078"/>
    <cellStyle name="Normal 4 2 7 4 9" xfId="33900"/>
    <cellStyle name="Normal 4 2 7 5" xfId="915"/>
    <cellStyle name="Normal 4 2 7 5 10" xfId="55461"/>
    <cellStyle name="Normal 4 2 7 5 2" xfId="3283"/>
    <cellStyle name="Normal 4 2 7 5 2 2" xfId="10398"/>
    <cellStyle name="Normal 4 2 7 5 2 2 2" xfId="25101"/>
    <cellStyle name="Normal 4 2 7 5 2 3" xfId="25100"/>
    <cellStyle name="Normal 4 2 7 5 2 4" xfId="36483"/>
    <cellStyle name="Normal 4 2 7 5 2 5" xfId="43598"/>
    <cellStyle name="Normal 4 2 7 5 2 6" xfId="50713"/>
    <cellStyle name="Normal 4 2 7 5 2 7" xfId="57828"/>
    <cellStyle name="Normal 4 2 7 5 3" xfId="5654"/>
    <cellStyle name="Normal 4 2 7 5 3 2" xfId="12769"/>
    <cellStyle name="Normal 4 2 7 5 3 2 2" xfId="25103"/>
    <cellStyle name="Normal 4 2 7 5 3 3" xfId="25102"/>
    <cellStyle name="Normal 4 2 7 5 3 4" xfId="38854"/>
    <cellStyle name="Normal 4 2 7 5 3 5" xfId="45969"/>
    <cellStyle name="Normal 4 2 7 5 3 6" xfId="53084"/>
    <cellStyle name="Normal 4 2 7 5 3 7" xfId="60199"/>
    <cellStyle name="Normal 4 2 7 5 4" xfId="8031"/>
    <cellStyle name="Normal 4 2 7 5 4 2" xfId="25104"/>
    <cellStyle name="Normal 4 2 7 5 5" xfId="15146"/>
    <cellStyle name="Normal 4 2 7 5 5 2" xfId="25105"/>
    <cellStyle name="Normal 4 2 7 5 6" xfId="25099"/>
    <cellStyle name="Normal 4 2 7 5 7" xfId="34115"/>
    <cellStyle name="Normal 4 2 7 5 8" xfId="41231"/>
    <cellStyle name="Normal 4 2 7 5 9" xfId="48346"/>
    <cellStyle name="Normal 4 2 7 6" xfId="1705"/>
    <cellStyle name="Normal 4 2 7 6 10" xfId="56250"/>
    <cellStyle name="Normal 4 2 7 6 2" xfId="4072"/>
    <cellStyle name="Normal 4 2 7 6 2 2" xfId="11187"/>
    <cellStyle name="Normal 4 2 7 6 2 2 2" xfId="25108"/>
    <cellStyle name="Normal 4 2 7 6 2 3" xfId="25107"/>
    <cellStyle name="Normal 4 2 7 6 2 4" xfId="37272"/>
    <cellStyle name="Normal 4 2 7 6 2 5" xfId="44387"/>
    <cellStyle name="Normal 4 2 7 6 2 6" xfId="51502"/>
    <cellStyle name="Normal 4 2 7 6 2 7" xfId="58617"/>
    <cellStyle name="Normal 4 2 7 6 3" xfId="6443"/>
    <cellStyle name="Normal 4 2 7 6 3 2" xfId="13558"/>
    <cellStyle name="Normal 4 2 7 6 3 2 2" xfId="25110"/>
    <cellStyle name="Normal 4 2 7 6 3 3" xfId="25109"/>
    <cellStyle name="Normal 4 2 7 6 3 4" xfId="39643"/>
    <cellStyle name="Normal 4 2 7 6 3 5" xfId="46758"/>
    <cellStyle name="Normal 4 2 7 6 3 6" xfId="53873"/>
    <cellStyle name="Normal 4 2 7 6 3 7" xfId="60988"/>
    <cellStyle name="Normal 4 2 7 6 4" xfId="8820"/>
    <cellStyle name="Normal 4 2 7 6 4 2" xfId="25111"/>
    <cellStyle name="Normal 4 2 7 6 5" xfId="15935"/>
    <cellStyle name="Normal 4 2 7 6 5 2" xfId="25112"/>
    <cellStyle name="Normal 4 2 7 6 6" xfId="25106"/>
    <cellStyle name="Normal 4 2 7 6 7" xfId="34904"/>
    <cellStyle name="Normal 4 2 7 6 8" xfId="42020"/>
    <cellStyle name="Normal 4 2 7 6 9" xfId="49135"/>
    <cellStyle name="Normal 4 2 7 7" xfId="2484"/>
    <cellStyle name="Normal 4 2 7 7 2" xfId="9599"/>
    <cellStyle name="Normal 4 2 7 7 2 2" xfId="25114"/>
    <cellStyle name="Normal 4 2 7 7 3" xfId="25113"/>
    <cellStyle name="Normal 4 2 7 7 4" xfId="35684"/>
    <cellStyle name="Normal 4 2 7 7 5" xfId="42799"/>
    <cellStyle name="Normal 4 2 7 7 6" xfId="49914"/>
    <cellStyle name="Normal 4 2 7 7 7" xfId="57029"/>
    <cellStyle name="Normal 4 2 7 8" xfId="4855"/>
    <cellStyle name="Normal 4 2 7 8 2" xfId="11970"/>
    <cellStyle name="Normal 4 2 7 8 2 2" xfId="25116"/>
    <cellStyle name="Normal 4 2 7 8 3" xfId="25115"/>
    <cellStyle name="Normal 4 2 7 8 4" xfId="38055"/>
    <cellStyle name="Normal 4 2 7 8 5" xfId="45170"/>
    <cellStyle name="Normal 4 2 7 8 6" xfId="52285"/>
    <cellStyle name="Normal 4 2 7 8 7" xfId="59400"/>
    <cellStyle name="Normal 4 2 7 9" xfId="7232"/>
    <cellStyle name="Normal 4 2 7 9 2" xfId="25117"/>
    <cellStyle name="Normal 4 2 8" xfId="214"/>
    <cellStyle name="Normal 4 2 8 10" xfId="40532"/>
    <cellStyle name="Normal 4 2 8 11" xfId="47647"/>
    <cellStyle name="Normal 4 2 8 12" xfId="54762"/>
    <cellStyle name="Normal 4 2 8 2" xfId="1015"/>
    <cellStyle name="Normal 4 2 8 2 10" xfId="55561"/>
    <cellStyle name="Normal 4 2 8 2 2" xfId="3383"/>
    <cellStyle name="Normal 4 2 8 2 2 2" xfId="10498"/>
    <cellStyle name="Normal 4 2 8 2 2 2 2" xfId="25121"/>
    <cellStyle name="Normal 4 2 8 2 2 3" xfId="25120"/>
    <cellStyle name="Normal 4 2 8 2 2 4" xfId="36583"/>
    <cellStyle name="Normal 4 2 8 2 2 5" xfId="43698"/>
    <cellStyle name="Normal 4 2 8 2 2 6" xfId="50813"/>
    <cellStyle name="Normal 4 2 8 2 2 7" xfId="57928"/>
    <cellStyle name="Normal 4 2 8 2 3" xfId="5754"/>
    <cellStyle name="Normal 4 2 8 2 3 2" xfId="12869"/>
    <cellStyle name="Normal 4 2 8 2 3 2 2" xfId="25123"/>
    <cellStyle name="Normal 4 2 8 2 3 3" xfId="25122"/>
    <cellStyle name="Normal 4 2 8 2 3 4" xfId="38954"/>
    <cellStyle name="Normal 4 2 8 2 3 5" xfId="46069"/>
    <cellStyle name="Normal 4 2 8 2 3 6" xfId="53184"/>
    <cellStyle name="Normal 4 2 8 2 3 7" xfId="60299"/>
    <cellStyle name="Normal 4 2 8 2 4" xfId="8131"/>
    <cellStyle name="Normal 4 2 8 2 4 2" xfId="25124"/>
    <cellStyle name="Normal 4 2 8 2 5" xfId="15246"/>
    <cellStyle name="Normal 4 2 8 2 5 2" xfId="25125"/>
    <cellStyle name="Normal 4 2 8 2 6" xfId="25119"/>
    <cellStyle name="Normal 4 2 8 2 7" xfId="34215"/>
    <cellStyle name="Normal 4 2 8 2 8" xfId="41331"/>
    <cellStyle name="Normal 4 2 8 2 9" xfId="48446"/>
    <cellStyle name="Normal 4 2 8 3" xfId="1805"/>
    <cellStyle name="Normal 4 2 8 3 10" xfId="56350"/>
    <cellStyle name="Normal 4 2 8 3 2" xfId="4172"/>
    <cellStyle name="Normal 4 2 8 3 2 2" xfId="11287"/>
    <cellStyle name="Normal 4 2 8 3 2 2 2" xfId="25128"/>
    <cellStyle name="Normal 4 2 8 3 2 3" xfId="25127"/>
    <cellStyle name="Normal 4 2 8 3 2 4" xfId="37372"/>
    <cellStyle name="Normal 4 2 8 3 2 5" xfId="44487"/>
    <cellStyle name="Normal 4 2 8 3 2 6" xfId="51602"/>
    <cellStyle name="Normal 4 2 8 3 2 7" xfId="58717"/>
    <cellStyle name="Normal 4 2 8 3 3" xfId="6543"/>
    <cellStyle name="Normal 4 2 8 3 3 2" xfId="13658"/>
    <cellStyle name="Normal 4 2 8 3 3 2 2" xfId="25130"/>
    <cellStyle name="Normal 4 2 8 3 3 3" xfId="25129"/>
    <cellStyle name="Normal 4 2 8 3 3 4" xfId="39743"/>
    <cellStyle name="Normal 4 2 8 3 3 5" xfId="46858"/>
    <cellStyle name="Normal 4 2 8 3 3 6" xfId="53973"/>
    <cellStyle name="Normal 4 2 8 3 3 7" xfId="61088"/>
    <cellStyle name="Normal 4 2 8 3 4" xfId="8920"/>
    <cellStyle name="Normal 4 2 8 3 4 2" xfId="25131"/>
    <cellStyle name="Normal 4 2 8 3 5" xfId="16035"/>
    <cellStyle name="Normal 4 2 8 3 5 2" xfId="25132"/>
    <cellStyle name="Normal 4 2 8 3 6" xfId="25126"/>
    <cellStyle name="Normal 4 2 8 3 7" xfId="35004"/>
    <cellStyle name="Normal 4 2 8 3 8" xfId="42120"/>
    <cellStyle name="Normal 4 2 8 3 9" xfId="49235"/>
    <cellStyle name="Normal 4 2 8 4" xfId="2584"/>
    <cellStyle name="Normal 4 2 8 4 2" xfId="9699"/>
    <cellStyle name="Normal 4 2 8 4 2 2" xfId="25134"/>
    <cellStyle name="Normal 4 2 8 4 3" xfId="25133"/>
    <cellStyle name="Normal 4 2 8 4 4" xfId="35784"/>
    <cellStyle name="Normal 4 2 8 4 5" xfId="42899"/>
    <cellStyle name="Normal 4 2 8 4 6" xfId="50014"/>
    <cellStyle name="Normal 4 2 8 4 7" xfId="57129"/>
    <cellStyle name="Normal 4 2 8 5" xfId="4955"/>
    <cellStyle name="Normal 4 2 8 5 2" xfId="12070"/>
    <cellStyle name="Normal 4 2 8 5 2 2" xfId="25136"/>
    <cellStyle name="Normal 4 2 8 5 3" xfId="25135"/>
    <cellStyle name="Normal 4 2 8 5 4" xfId="38155"/>
    <cellStyle name="Normal 4 2 8 5 5" xfId="45270"/>
    <cellStyle name="Normal 4 2 8 5 6" xfId="52385"/>
    <cellStyle name="Normal 4 2 8 5 7" xfId="59500"/>
    <cellStyle name="Normal 4 2 8 6" xfId="7332"/>
    <cellStyle name="Normal 4 2 8 6 2" xfId="25137"/>
    <cellStyle name="Normal 4 2 8 7" xfId="14447"/>
    <cellStyle name="Normal 4 2 8 7 2" xfId="25138"/>
    <cellStyle name="Normal 4 2 8 8" xfId="25118"/>
    <cellStyle name="Normal 4 2 8 9" xfId="33416"/>
    <cellStyle name="Normal 4 2 9" xfId="409"/>
    <cellStyle name="Normal 4 2 9 10" xfId="40727"/>
    <cellStyle name="Normal 4 2 9 11" xfId="47842"/>
    <cellStyle name="Normal 4 2 9 12" xfId="54957"/>
    <cellStyle name="Normal 4 2 9 2" xfId="1210"/>
    <cellStyle name="Normal 4 2 9 2 10" xfId="55756"/>
    <cellStyle name="Normal 4 2 9 2 2" xfId="3578"/>
    <cellStyle name="Normal 4 2 9 2 2 2" xfId="10693"/>
    <cellStyle name="Normal 4 2 9 2 2 2 2" xfId="25142"/>
    <cellStyle name="Normal 4 2 9 2 2 3" xfId="25141"/>
    <cellStyle name="Normal 4 2 9 2 2 4" xfId="36778"/>
    <cellStyle name="Normal 4 2 9 2 2 5" xfId="43893"/>
    <cellStyle name="Normal 4 2 9 2 2 6" xfId="51008"/>
    <cellStyle name="Normal 4 2 9 2 2 7" xfId="58123"/>
    <cellStyle name="Normal 4 2 9 2 3" xfId="5949"/>
    <cellStyle name="Normal 4 2 9 2 3 2" xfId="13064"/>
    <cellStyle name="Normal 4 2 9 2 3 2 2" xfId="25144"/>
    <cellStyle name="Normal 4 2 9 2 3 3" xfId="25143"/>
    <cellStyle name="Normal 4 2 9 2 3 4" xfId="39149"/>
    <cellStyle name="Normal 4 2 9 2 3 5" xfId="46264"/>
    <cellStyle name="Normal 4 2 9 2 3 6" xfId="53379"/>
    <cellStyle name="Normal 4 2 9 2 3 7" xfId="60494"/>
    <cellStyle name="Normal 4 2 9 2 4" xfId="8326"/>
    <cellStyle name="Normal 4 2 9 2 4 2" xfId="25145"/>
    <cellStyle name="Normal 4 2 9 2 5" xfId="15441"/>
    <cellStyle name="Normal 4 2 9 2 5 2" xfId="25146"/>
    <cellStyle name="Normal 4 2 9 2 6" xfId="25140"/>
    <cellStyle name="Normal 4 2 9 2 7" xfId="34410"/>
    <cellStyle name="Normal 4 2 9 2 8" xfId="41526"/>
    <cellStyle name="Normal 4 2 9 2 9" xfId="48641"/>
    <cellStyle name="Normal 4 2 9 3" xfId="2000"/>
    <cellStyle name="Normal 4 2 9 3 10" xfId="56545"/>
    <cellStyle name="Normal 4 2 9 3 2" xfId="4367"/>
    <cellStyle name="Normal 4 2 9 3 2 2" xfId="11482"/>
    <cellStyle name="Normal 4 2 9 3 2 2 2" xfId="25149"/>
    <cellStyle name="Normal 4 2 9 3 2 3" xfId="25148"/>
    <cellStyle name="Normal 4 2 9 3 2 4" xfId="37567"/>
    <cellStyle name="Normal 4 2 9 3 2 5" xfId="44682"/>
    <cellStyle name="Normal 4 2 9 3 2 6" xfId="51797"/>
    <cellStyle name="Normal 4 2 9 3 2 7" xfId="58912"/>
    <cellStyle name="Normal 4 2 9 3 3" xfId="6738"/>
    <cellStyle name="Normal 4 2 9 3 3 2" xfId="13853"/>
    <cellStyle name="Normal 4 2 9 3 3 2 2" xfId="25151"/>
    <cellStyle name="Normal 4 2 9 3 3 3" xfId="25150"/>
    <cellStyle name="Normal 4 2 9 3 3 4" xfId="39938"/>
    <cellStyle name="Normal 4 2 9 3 3 5" xfId="47053"/>
    <cellStyle name="Normal 4 2 9 3 3 6" xfId="54168"/>
    <cellStyle name="Normal 4 2 9 3 3 7" xfId="61283"/>
    <cellStyle name="Normal 4 2 9 3 4" xfId="9115"/>
    <cellStyle name="Normal 4 2 9 3 4 2" xfId="25152"/>
    <cellStyle name="Normal 4 2 9 3 5" xfId="16230"/>
    <cellStyle name="Normal 4 2 9 3 5 2" xfId="25153"/>
    <cellStyle name="Normal 4 2 9 3 6" xfId="25147"/>
    <cellStyle name="Normal 4 2 9 3 7" xfId="35199"/>
    <cellStyle name="Normal 4 2 9 3 8" xfId="42315"/>
    <cellStyle name="Normal 4 2 9 3 9" xfId="49430"/>
    <cellStyle name="Normal 4 2 9 4" xfId="2779"/>
    <cellStyle name="Normal 4 2 9 4 2" xfId="9894"/>
    <cellStyle name="Normal 4 2 9 4 2 2" xfId="25155"/>
    <cellStyle name="Normal 4 2 9 4 3" xfId="25154"/>
    <cellStyle name="Normal 4 2 9 4 4" xfId="35979"/>
    <cellStyle name="Normal 4 2 9 4 5" xfId="43094"/>
    <cellStyle name="Normal 4 2 9 4 6" xfId="50209"/>
    <cellStyle name="Normal 4 2 9 4 7" xfId="57324"/>
    <cellStyle name="Normal 4 2 9 5" xfId="5150"/>
    <cellStyle name="Normal 4 2 9 5 2" xfId="12265"/>
    <cellStyle name="Normal 4 2 9 5 2 2" xfId="25157"/>
    <cellStyle name="Normal 4 2 9 5 3" xfId="25156"/>
    <cellStyle name="Normal 4 2 9 5 4" xfId="38350"/>
    <cellStyle name="Normal 4 2 9 5 5" xfId="45465"/>
    <cellStyle name="Normal 4 2 9 5 6" xfId="52580"/>
    <cellStyle name="Normal 4 2 9 5 7" xfId="59695"/>
    <cellStyle name="Normal 4 2 9 6" xfId="7527"/>
    <cellStyle name="Normal 4 2 9 6 2" xfId="25158"/>
    <cellStyle name="Normal 4 2 9 7" xfId="14642"/>
    <cellStyle name="Normal 4 2 9 7 2" xfId="25159"/>
    <cellStyle name="Normal 4 2 9 8" xfId="25139"/>
    <cellStyle name="Normal 4 2 9 9" xfId="33611"/>
    <cellStyle name="Normal 4 20" xfId="22346"/>
    <cellStyle name="Normal 4 21" xfId="33218"/>
    <cellStyle name="Normal 4 22" xfId="40334"/>
    <cellStyle name="Normal 4 23" xfId="47449"/>
    <cellStyle name="Normal 4 24" xfId="54564"/>
    <cellStyle name="Normal 4 3" xfId="9"/>
    <cellStyle name="Normal 4 3 10" xfId="802"/>
    <cellStyle name="Normal 4 3 10 10" xfId="48234"/>
    <cellStyle name="Normal 4 3 10 11" xfId="55349"/>
    <cellStyle name="Normal 4 3 10 2" xfId="1602"/>
    <cellStyle name="Normal 4 3 10 2 10" xfId="56148"/>
    <cellStyle name="Normal 4 3 10 2 2" xfId="3970"/>
    <cellStyle name="Normal 4 3 10 2 2 2" xfId="11085"/>
    <cellStyle name="Normal 4 3 10 2 2 2 2" xfId="25164"/>
    <cellStyle name="Normal 4 3 10 2 2 3" xfId="25163"/>
    <cellStyle name="Normal 4 3 10 2 2 4" xfId="37170"/>
    <cellStyle name="Normal 4 3 10 2 2 5" xfId="44285"/>
    <cellStyle name="Normal 4 3 10 2 2 6" xfId="51400"/>
    <cellStyle name="Normal 4 3 10 2 2 7" xfId="58515"/>
    <cellStyle name="Normal 4 3 10 2 3" xfId="6341"/>
    <cellStyle name="Normal 4 3 10 2 3 2" xfId="13456"/>
    <cellStyle name="Normal 4 3 10 2 3 2 2" xfId="25166"/>
    <cellStyle name="Normal 4 3 10 2 3 3" xfId="25165"/>
    <cellStyle name="Normal 4 3 10 2 3 4" xfId="39541"/>
    <cellStyle name="Normal 4 3 10 2 3 5" xfId="46656"/>
    <cellStyle name="Normal 4 3 10 2 3 6" xfId="53771"/>
    <cellStyle name="Normal 4 3 10 2 3 7" xfId="60886"/>
    <cellStyle name="Normal 4 3 10 2 4" xfId="8718"/>
    <cellStyle name="Normal 4 3 10 2 4 2" xfId="25167"/>
    <cellStyle name="Normal 4 3 10 2 5" xfId="15833"/>
    <cellStyle name="Normal 4 3 10 2 5 2" xfId="25168"/>
    <cellStyle name="Normal 4 3 10 2 6" xfId="25162"/>
    <cellStyle name="Normal 4 3 10 2 7" xfId="34802"/>
    <cellStyle name="Normal 4 3 10 2 8" xfId="41918"/>
    <cellStyle name="Normal 4 3 10 2 9" xfId="49033"/>
    <cellStyle name="Normal 4 3 10 3" xfId="3171"/>
    <cellStyle name="Normal 4 3 10 3 2" xfId="10286"/>
    <cellStyle name="Normal 4 3 10 3 2 2" xfId="25170"/>
    <cellStyle name="Normal 4 3 10 3 3" xfId="25169"/>
    <cellStyle name="Normal 4 3 10 3 4" xfId="36371"/>
    <cellStyle name="Normal 4 3 10 3 5" xfId="43486"/>
    <cellStyle name="Normal 4 3 10 3 6" xfId="50601"/>
    <cellStyle name="Normal 4 3 10 3 7" xfId="57716"/>
    <cellStyle name="Normal 4 3 10 4" xfId="5542"/>
    <cellStyle name="Normal 4 3 10 4 2" xfId="12657"/>
    <cellStyle name="Normal 4 3 10 4 2 2" xfId="25172"/>
    <cellStyle name="Normal 4 3 10 4 3" xfId="25171"/>
    <cellStyle name="Normal 4 3 10 4 4" xfId="38742"/>
    <cellStyle name="Normal 4 3 10 4 5" xfId="45857"/>
    <cellStyle name="Normal 4 3 10 4 6" xfId="52972"/>
    <cellStyle name="Normal 4 3 10 4 7" xfId="60087"/>
    <cellStyle name="Normal 4 3 10 5" xfId="7919"/>
    <cellStyle name="Normal 4 3 10 5 2" xfId="25173"/>
    <cellStyle name="Normal 4 3 10 6" xfId="15034"/>
    <cellStyle name="Normal 4 3 10 6 2" xfId="25174"/>
    <cellStyle name="Normal 4 3 10 7" xfId="25161"/>
    <cellStyle name="Normal 4 3 10 8" xfId="34003"/>
    <cellStyle name="Normal 4 3 10 9" xfId="41119"/>
    <cellStyle name="Normal 4 3 11" xfId="813"/>
    <cellStyle name="Normal 4 3 11 10" xfId="55359"/>
    <cellStyle name="Normal 4 3 11 2" xfId="3181"/>
    <cellStyle name="Normal 4 3 11 2 2" xfId="10296"/>
    <cellStyle name="Normal 4 3 11 2 2 2" xfId="25177"/>
    <cellStyle name="Normal 4 3 11 2 3" xfId="25176"/>
    <cellStyle name="Normal 4 3 11 2 4" xfId="36381"/>
    <cellStyle name="Normal 4 3 11 2 5" xfId="43496"/>
    <cellStyle name="Normal 4 3 11 2 6" xfId="50611"/>
    <cellStyle name="Normal 4 3 11 2 7" xfId="57726"/>
    <cellStyle name="Normal 4 3 11 3" xfId="5552"/>
    <cellStyle name="Normal 4 3 11 3 2" xfId="12667"/>
    <cellStyle name="Normal 4 3 11 3 2 2" xfId="25179"/>
    <cellStyle name="Normal 4 3 11 3 3" xfId="25178"/>
    <cellStyle name="Normal 4 3 11 3 4" xfId="38752"/>
    <cellStyle name="Normal 4 3 11 3 5" xfId="45867"/>
    <cellStyle name="Normal 4 3 11 3 6" xfId="52982"/>
    <cellStyle name="Normal 4 3 11 3 7" xfId="60097"/>
    <cellStyle name="Normal 4 3 11 4" xfId="7929"/>
    <cellStyle name="Normal 4 3 11 4 2" xfId="25180"/>
    <cellStyle name="Normal 4 3 11 5" xfId="15044"/>
    <cellStyle name="Normal 4 3 11 5 2" xfId="25181"/>
    <cellStyle name="Normal 4 3 11 6" xfId="25175"/>
    <cellStyle name="Normal 4 3 11 7" xfId="34013"/>
    <cellStyle name="Normal 4 3 11 8" xfId="41129"/>
    <cellStyle name="Normal 4 3 11 9" xfId="48244"/>
    <cellStyle name="Normal 4 3 12" xfId="823"/>
    <cellStyle name="Normal 4 3 12 10" xfId="55369"/>
    <cellStyle name="Normal 4 3 12 2" xfId="3191"/>
    <cellStyle name="Normal 4 3 12 2 2" xfId="10306"/>
    <cellStyle name="Normal 4 3 12 2 2 2" xfId="25184"/>
    <cellStyle name="Normal 4 3 12 2 3" xfId="25183"/>
    <cellStyle name="Normal 4 3 12 2 4" xfId="36391"/>
    <cellStyle name="Normal 4 3 12 2 5" xfId="43506"/>
    <cellStyle name="Normal 4 3 12 2 6" xfId="50621"/>
    <cellStyle name="Normal 4 3 12 2 7" xfId="57736"/>
    <cellStyle name="Normal 4 3 12 3" xfId="5562"/>
    <cellStyle name="Normal 4 3 12 3 2" xfId="12677"/>
    <cellStyle name="Normal 4 3 12 3 2 2" xfId="25186"/>
    <cellStyle name="Normal 4 3 12 3 3" xfId="25185"/>
    <cellStyle name="Normal 4 3 12 3 4" xfId="38762"/>
    <cellStyle name="Normal 4 3 12 3 5" xfId="45877"/>
    <cellStyle name="Normal 4 3 12 3 6" xfId="52992"/>
    <cellStyle name="Normal 4 3 12 3 7" xfId="60107"/>
    <cellStyle name="Normal 4 3 12 4" xfId="7939"/>
    <cellStyle name="Normal 4 3 12 4 2" xfId="25187"/>
    <cellStyle name="Normal 4 3 12 5" xfId="15054"/>
    <cellStyle name="Normal 4 3 12 5 2" xfId="25188"/>
    <cellStyle name="Normal 4 3 12 6" xfId="25182"/>
    <cellStyle name="Normal 4 3 12 7" xfId="34023"/>
    <cellStyle name="Normal 4 3 12 8" xfId="41139"/>
    <cellStyle name="Normal 4 3 12 9" xfId="48254"/>
    <cellStyle name="Normal 4 3 13" xfId="1613"/>
    <cellStyle name="Normal 4 3 13 10" xfId="56158"/>
    <cellStyle name="Normal 4 3 13 2" xfId="3980"/>
    <cellStyle name="Normal 4 3 13 2 2" xfId="11095"/>
    <cellStyle name="Normal 4 3 13 2 2 2" xfId="25191"/>
    <cellStyle name="Normal 4 3 13 2 3" xfId="25190"/>
    <cellStyle name="Normal 4 3 13 2 4" xfId="37180"/>
    <cellStyle name="Normal 4 3 13 2 5" xfId="44295"/>
    <cellStyle name="Normal 4 3 13 2 6" xfId="51410"/>
    <cellStyle name="Normal 4 3 13 2 7" xfId="58525"/>
    <cellStyle name="Normal 4 3 13 3" xfId="6351"/>
    <cellStyle name="Normal 4 3 13 3 2" xfId="13466"/>
    <cellStyle name="Normal 4 3 13 3 2 2" xfId="25193"/>
    <cellStyle name="Normal 4 3 13 3 3" xfId="25192"/>
    <cellStyle name="Normal 4 3 13 3 4" xfId="39551"/>
    <cellStyle name="Normal 4 3 13 3 5" xfId="46666"/>
    <cellStyle name="Normal 4 3 13 3 6" xfId="53781"/>
    <cellStyle name="Normal 4 3 13 3 7" xfId="60896"/>
    <cellStyle name="Normal 4 3 13 4" xfId="8728"/>
    <cellStyle name="Normal 4 3 13 4 2" xfId="25194"/>
    <cellStyle name="Normal 4 3 13 5" xfId="15843"/>
    <cellStyle name="Normal 4 3 13 5 2" xfId="25195"/>
    <cellStyle name="Normal 4 3 13 6" xfId="25189"/>
    <cellStyle name="Normal 4 3 13 7" xfId="34812"/>
    <cellStyle name="Normal 4 3 13 8" xfId="41928"/>
    <cellStyle name="Normal 4 3 13 9" xfId="49043"/>
    <cellStyle name="Normal 4 3 14" xfId="2392"/>
    <cellStyle name="Normal 4 3 14 2" xfId="9507"/>
    <cellStyle name="Normal 4 3 14 2 2" xfId="25197"/>
    <cellStyle name="Normal 4 3 14 3" xfId="25196"/>
    <cellStyle name="Normal 4 3 14 4" xfId="35592"/>
    <cellStyle name="Normal 4 3 14 5" xfId="42707"/>
    <cellStyle name="Normal 4 3 14 6" xfId="49822"/>
    <cellStyle name="Normal 4 3 14 7" xfId="56937"/>
    <cellStyle name="Normal 4 3 15" xfId="4763"/>
    <cellStyle name="Normal 4 3 15 2" xfId="11878"/>
    <cellStyle name="Normal 4 3 15 2 2" xfId="25199"/>
    <cellStyle name="Normal 4 3 15 3" xfId="25198"/>
    <cellStyle name="Normal 4 3 15 4" xfId="37963"/>
    <cellStyle name="Normal 4 3 15 5" xfId="45078"/>
    <cellStyle name="Normal 4 3 15 6" xfId="52193"/>
    <cellStyle name="Normal 4 3 15 7" xfId="59308"/>
    <cellStyle name="Normal 4 3 16" xfId="7140"/>
    <cellStyle name="Normal 4 3 16 2" xfId="25200"/>
    <cellStyle name="Normal 4 3 17" xfId="14255"/>
    <cellStyle name="Normal 4 3 17 2" xfId="25201"/>
    <cellStyle name="Normal 4 3 18" xfId="25160"/>
    <cellStyle name="Normal 4 3 19" xfId="33224"/>
    <cellStyle name="Normal 4 3 2" xfId="22"/>
    <cellStyle name="Normal 4 3 2 10" xfId="1625"/>
    <cellStyle name="Normal 4 3 2 10 10" xfId="56170"/>
    <cellStyle name="Normal 4 3 2 10 2" xfId="3992"/>
    <cellStyle name="Normal 4 3 2 10 2 2" xfId="11107"/>
    <cellStyle name="Normal 4 3 2 10 2 2 2" xfId="25205"/>
    <cellStyle name="Normal 4 3 2 10 2 3" xfId="25204"/>
    <cellStyle name="Normal 4 3 2 10 2 4" xfId="37192"/>
    <cellStyle name="Normal 4 3 2 10 2 5" xfId="44307"/>
    <cellStyle name="Normal 4 3 2 10 2 6" xfId="51422"/>
    <cellStyle name="Normal 4 3 2 10 2 7" xfId="58537"/>
    <cellStyle name="Normal 4 3 2 10 3" xfId="6363"/>
    <cellStyle name="Normal 4 3 2 10 3 2" xfId="13478"/>
    <cellStyle name="Normal 4 3 2 10 3 2 2" xfId="25207"/>
    <cellStyle name="Normal 4 3 2 10 3 3" xfId="25206"/>
    <cellStyle name="Normal 4 3 2 10 3 4" xfId="39563"/>
    <cellStyle name="Normal 4 3 2 10 3 5" xfId="46678"/>
    <cellStyle name="Normal 4 3 2 10 3 6" xfId="53793"/>
    <cellStyle name="Normal 4 3 2 10 3 7" xfId="60908"/>
    <cellStyle name="Normal 4 3 2 10 4" xfId="8740"/>
    <cellStyle name="Normal 4 3 2 10 4 2" xfId="25208"/>
    <cellStyle name="Normal 4 3 2 10 5" xfId="15855"/>
    <cellStyle name="Normal 4 3 2 10 5 2" xfId="25209"/>
    <cellStyle name="Normal 4 3 2 10 6" xfId="25203"/>
    <cellStyle name="Normal 4 3 2 10 7" xfId="34824"/>
    <cellStyle name="Normal 4 3 2 10 8" xfId="41940"/>
    <cellStyle name="Normal 4 3 2 10 9" xfId="49055"/>
    <cellStyle name="Normal 4 3 2 11" xfId="2404"/>
    <cellStyle name="Normal 4 3 2 11 2" xfId="9519"/>
    <cellStyle name="Normal 4 3 2 11 2 2" xfId="25211"/>
    <cellStyle name="Normal 4 3 2 11 3" xfId="25210"/>
    <cellStyle name="Normal 4 3 2 11 4" xfId="35604"/>
    <cellStyle name="Normal 4 3 2 11 5" xfId="42719"/>
    <cellStyle name="Normal 4 3 2 11 6" xfId="49834"/>
    <cellStyle name="Normal 4 3 2 11 7" xfId="56949"/>
    <cellStyle name="Normal 4 3 2 12" xfId="4775"/>
    <cellStyle name="Normal 4 3 2 12 2" xfId="11890"/>
    <cellStyle name="Normal 4 3 2 12 2 2" xfId="25213"/>
    <cellStyle name="Normal 4 3 2 12 3" xfId="25212"/>
    <cellStyle name="Normal 4 3 2 12 4" xfId="37975"/>
    <cellStyle name="Normal 4 3 2 12 5" xfId="45090"/>
    <cellStyle name="Normal 4 3 2 12 6" xfId="52205"/>
    <cellStyle name="Normal 4 3 2 12 7" xfId="59320"/>
    <cellStyle name="Normal 4 3 2 13" xfId="7152"/>
    <cellStyle name="Normal 4 3 2 13 2" xfId="25214"/>
    <cellStyle name="Normal 4 3 2 14" xfId="14267"/>
    <cellStyle name="Normal 4 3 2 14 2" xfId="25215"/>
    <cellStyle name="Normal 4 3 2 15" xfId="25202"/>
    <cellStyle name="Normal 4 3 2 16" xfId="33236"/>
    <cellStyle name="Normal 4 3 2 17" xfId="40352"/>
    <cellStyle name="Normal 4 3 2 18" xfId="47467"/>
    <cellStyle name="Normal 4 3 2 19" xfId="54582"/>
    <cellStyle name="Normal 4 3 2 2" xfId="45"/>
    <cellStyle name="Normal 4 3 2 2 10" xfId="4797"/>
    <cellStyle name="Normal 4 3 2 2 10 2" xfId="11912"/>
    <cellStyle name="Normal 4 3 2 2 10 2 2" xfId="25218"/>
    <cellStyle name="Normal 4 3 2 2 10 3" xfId="25217"/>
    <cellStyle name="Normal 4 3 2 2 10 4" xfId="37997"/>
    <cellStyle name="Normal 4 3 2 2 10 5" xfId="45112"/>
    <cellStyle name="Normal 4 3 2 2 10 6" xfId="52227"/>
    <cellStyle name="Normal 4 3 2 2 10 7" xfId="59342"/>
    <cellStyle name="Normal 4 3 2 2 11" xfId="7174"/>
    <cellStyle name="Normal 4 3 2 2 11 2" xfId="25219"/>
    <cellStyle name="Normal 4 3 2 2 12" xfId="14289"/>
    <cellStyle name="Normal 4 3 2 2 12 2" xfId="25220"/>
    <cellStyle name="Normal 4 3 2 2 13" xfId="25216"/>
    <cellStyle name="Normal 4 3 2 2 14" xfId="33258"/>
    <cellStyle name="Normal 4 3 2 2 15" xfId="40374"/>
    <cellStyle name="Normal 4 3 2 2 16" xfId="47489"/>
    <cellStyle name="Normal 4 3 2 2 17" xfId="54604"/>
    <cellStyle name="Normal 4 3 2 2 2" xfId="84"/>
    <cellStyle name="Normal 4 3 2 2 2 10" xfId="14324"/>
    <cellStyle name="Normal 4 3 2 2 2 10 2" xfId="25222"/>
    <cellStyle name="Normal 4 3 2 2 2 11" xfId="25221"/>
    <cellStyle name="Normal 4 3 2 2 2 12" xfId="33293"/>
    <cellStyle name="Normal 4 3 2 2 2 13" xfId="40409"/>
    <cellStyle name="Normal 4 3 2 2 2 14" xfId="47524"/>
    <cellStyle name="Normal 4 3 2 2 2 15" xfId="54639"/>
    <cellStyle name="Normal 4 3 2 2 2 2" xfId="286"/>
    <cellStyle name="Normal 4 3 2 2 2 2 10" xfId="40604"/>
    <cellStyle name="Normal 4 3 2 2 2 2 11" xfId="47719"/>
    <cellStyle name="Normal 4 3 2 2 2 2 12" xfId="54834"/>
    <cellStyle name="Normal 4 3 2 2 2 2 2" xfId="1087"/>
    <cellStyle name="Normal 4 3 2 2 2 2 2 10" xfId="55633"/>
    <cellStyle name="Normal 4 3 2 2 2 2 2 2" xfId="3455"/>
    <cellStyle name="Normal 4 3 2 2 2 2 2 2 2" xfId="10570"/>
    <cellStyle name="Normal 4 3 2 2 2 2 2 2 2 2" xfId="25226"/>
    <cellStyle name="Normal 4 3 2 2 2 2 2 2 3" xfId="25225"/>
    <cellStyle name="Normal 4 3 2 2 2 2 2 2 4" xfId="36655"/>
    <cellStyle name="Normal 4 3 2 2 2 2 2 2 5" xfId="43770"/>
    <cellStyle name="Normal 4 3 2 2 2 2 2 2 6" xfId="50885"/>
    <cellStyle name="Normal 4 3 2 2 2 2 2 2 7" xfId="58000"/>
    <cellStyle name="Normal 4 3 2 2 2 2 2 3" xfId="5826"/>
    <cellStyle name="Normal 4 3 2 2 2 2 2 3 2" xfId="12941"/>
    <cellStyle name="Normal 4 3 2 2 2 2 2 3 2 2" xfId="25228"/>
    <cellStyle name="Normal 4 3 2 2 2 2 2 3 3" xfId="25227"/>
    <cellStyle name="Normal 4 3 2 2 2 2 2 3 4" xfId="39026"/>
    <cellStyle name="Normal 4 3 2 2 2 2 2 3 5" xfId="46141"/>
    <cellStyle name="Normal 4 3 2 2 2 2 2 3 6" xfId="53256"/>
    <cellStyle name="Normal 4 3 2 2 2 2 2 3 7" xfId="60371"/>
    <cellStyle name="Normal 4 3 2 2 2 2 2 4" xfId="8203"/>
    <cellStyle name="Normal 4 3 2 2 2 2 2 4 2" xfId="25229"/>
    <cellStyle name="Normal 4 3 2 2 2 2 2 5" xfId="15318"/>
    <cellStyle name="Normal 4 3 2 2 2 2 2 5 2" xfId="25230"/>
    <cellStyle name="Normal 4 3 2 2 2 2 2 6" xfId="25224"/>
    <cellStyle name="Normal 4 3 2 2 2 2 2 7" xfId="34287"/>
    <cellStyle name="Normal 4 3 2 2 2 2 2 8" xfId="41403"/>
    <cellStyle name="Normal 4 3 2 2 2 2 2 9" xfId="48518"/>
    <cellStyle name="Normal 4 3 2 2 2 2 3" xfId="1877"/>
    <cellStyle name="Normal 4 3 2 2 2 2 3 10" xfId="56422"/>
    <cellStyle name="Normal 4 3 2 2 2 2 3 2" xfId="4244"/>
    <cellStyle name="Normal 4 3 2 2 2 2 3 2 2" xfId="11359"/>
    <cellStyle name="Normal 4 3 2 2 2 2 3 2 2 2" xfId="25233"/>
    <cellStyle name="Normal 4 3 2 2 2 2 3 2 3" xfId="25232"/>
    <cellStyle name="Normal 4 3 2 2 2 2 3 2 4" xfId="37444"/>
    <cellStyle name="Normal 4 3 2 2 2 2 3 2 5" xfId="44559"/>
    <cellStyle name="Normal 4 3 2 2 2 2 3 2 6" xfId="51674"/>
    <cellStyle name="Normal 4 3 2 2 2 2 3 2 7" xfId="58789"/>
    <cellStyle name="Normal 4 3 2 2 2 2 3 3" xfId="6615"/>
    <cellStyle name="Normal 4 3 2 2 2 2 3 3 2" xfId="13730"/>
    <cellStyle name="Normal 4 3 2 2 2 2 3 3 2 2" xfId="25235"/>
    <cellStyle name="Normal 4 3 2 2 2 2 3 3 3" xfId="25234"/>
    <cellStyle name="Normal 4 3 2 2 2 2 3 3 4" xfId="39815"/>
    <cellStyle name="Normal 4 3 2 2 2 2 3 3 5" xfId="46930"/>
    <cellStyle name="Normal 4 3 2 2 2 2 3 3 6" xfId="54045"/>
    <cellStyle name="Normal 4 3 2 2 2 2 3 3 7" xfId="61160"/>
    <cellStyle name="Normal 4 3 2 2 2 2 3 4" xfId="8992"/>
    <cellStyle name="Normal 4 3 2 2 2 2 3 4 2" xfId="25236"/>
    <cellStyle name="Normal 4 3 2 2 2 2 3 5" xfId="16107"/>
    <cellStyle name="Normal 4 3 2 2 2 2 3 5 2" xfId="25237"/>
    <cellStyle name="Normal 4 3 2 2 2 2 3 6" xfId="25231"/>
    <cellStyle name="Normal 4 3 2 2 2 2 3 7" xfId="35076"/>
    <cellStyle name="Normal 4 3 2 2 2 2 3 8" xfId="42192"/>
    <cellStyle name="Normal 4 3 2 2 2 2 3 9" xfId="49307"/>
    <cellStyle name="Normal 4 3 2 2 2 2 4" xfId="2656"/>
    <cellStyle name="Normal 4 3 2 2 2 2 4 2" xfId="9771"/>
    <cellStyle name="Normal 4 3 2 2 2 2 4 2 2" xfId="25239"/>
    <cellStyle name="Normal 4 3 2 2 2 2 4 3" xfId="25238"/>
    <cellStyle name="Normal 4 3 2 2 2 2 4 4" xfId="35856"/>
    <cellStyle name="Normal 4 3 2 2 2 2 4 5" xfId="42971"/>
    <cellStyle name="Normal 4 3 2 2 2 2 4 6" xfId="50086"/>
    <cellStyle name="Normal 4 3 2 2 2 2 4 7" xfId="57201"/>
    <cellStyle name="Normal 4 3 2 2 2 2 5" xfId="5027"/>
    <cellStyle name="Normal 4 3 2 2 2 2 5 2" xfId="12142"/>
    <cellStyle name="Normal 4 3 2 2 2 2 5 2 2" xfId="25241"/>
    <cellStyle name="Normal 4 3 2 2 2 2 5 3" xfId="25240"/>
    <cellStyle name="Normal 4 3 2 2 2 2 5 4" xfId="38227"/>
    <cellStyle name="Normal 4 3 2 2 2 2 5 5" xfId="45342"/>
    <cellStyle name="Normal 4 3 2 2 2 2 5 6" xfId="52457"/>
    <cellStyle name="Normal 4 3 2 2 2 2 5 7" xfId="59572"/>
    <cellStyle name="Normal 4 3 2 2 2 2 6" xfId="7404"/>
    <cellStyle name="Normal 4 3 2 2 2 2 6 2" xfId="25242"/>
    <cellStyle name="Normal 4 3 2 2 2 2 7" xfId="14519"/>
    <cellStyle name="Normal 4 3 2 2 2 2 7 2" xfId="25243"/>
    <cellStyle name="Normal 4 3 2 2 2 2 8" xfId="25223"/>
    <cellStyle name="Normal 4 3 2 2 2 2 9" xfId="33488"/>
    <cellStyle name="Normal 4 3 2 2 2 3" xfId="481"/>
    <cellStyle name="Normal 4 3 2 2 2 3 10" xfId="40799"/>
    <cellStyle name="Normal 4 3 2 2 2 3 11" xfId="47914"/>
    <cellStyle name="Normal 4 3 2 2 2 3 12" xfId="55029"/>
    <cellStyle name="Normal 4 3 2 2 2 3 2" xfId="1282"/>
    <cellStyle name="Normal 4 3 2 2 2 3 2 10" xfId="55828"/>
    <cellStyle name="Normal 4 3 2 2 2 3 2 2" xfId="3650"/>
    <cellStyle name="Normal 4 3 2 2 2 3 2 2 2" xfId="10765"/>
    <cellStyle name="Normal 4 3 2 2 2 3 2 2 2 2" xfId="25247"/>
    <cellStyle name="Normal 4 3 2 2 2 3 2 2 3" xfId="25246"/>
    <cellStyle name="Normal 4 3 2 2 2 3 2 2 4" xfId="36850"/>
    <cellStyle name="Normal 4 3 2 2 2 3 2 2 5" xfId="43965"/>
    <cellStyle name="Normal 4 3 2 2 2 3 2 2 6" xfId="51080"/>
    <cellStyle name="Normal 4 3 2 2 2 3 2 2 7" xfId="58195"/>
    <cellStyle name="Normal 4 3 2 2 2 3 2 3" xfId="6021"/>
    <cellStyle name="Normal 4 3 2 2 2 3 2 3 2" xfId="13136"/>
    <cellStyle name="Normal 4 3 2 2 2 3 2 3 2 2" xfId="25249"/>
    <cellStyle name="Normal 4 3 2 2 2 3 2 3 3" xfId="25248"/>
    <cellStyle name="Normal 4 3 2 2 2 3 2 3 4" xfId="39221"/>
    <cellStyle name="Normal 4 3 2 2 2 3 2 3 5" xfId="46336"/>
    <cellStyle name="Normal 4 3 2 2 2 3 2 3 6" xfId="53451"/>
    <cellStyle name="Normal 4 3 2 2 2 3 2 3 7" xfId="60566"/>
    <cellStyle name="Normal 4 3 2 2 2 3 2 4" xfId="8398"/>
    <cellStyle name="Normal 4 3 2 2 2 3 2 4 2" xfId="25250"/>
    <cellStyle name="Normal 4 3 2 2 2 3 2 5" xfId="15513"/>
    <cellStyle name="Normal 4 3 2 2 2 3 2 5 2" xfId="25251"/>
    <cellStyle name="Normal 4 3 2 2 2 3 2 6" xfId="25245"/>
    <cellStyle name="Normal 4 3 2 2 2 3 2 7" xfId="34482"/>
    <cellStyle name="Normal 4 3 2 2 2 3 2 8" xfId="41598"/>
    <cellStyle name="Normal 4 3 2 2 2 3 2 9" xfId="48713"/>
    <cellStyle name="Normal 4 3 2 2 2 3 3" xfId="2072"/>
    <cellStyle name="Normal 4 3 2 2 2 3 3 10" xfId="56617"/>
    <cellStyle name="Normal 4 3 2 2 2 3 3 2" xfId="4439"/>
    <cellStyle name="Normal 4 3 2 2 2 3 3 2 2" xfId="11554"/>
    <cellStyle name="Normal 4 3 2 2 2 3 3 2 2 2" xfId="25254"/>
    <cellStyle name="Normal 4 3 2 2 2 3 3 2 3" xfId="25253"/>
    <cellStyle name="Normal 4 3 2 2 2 3 3 2 4" xfId="37639"/>
    <cellStyle name="Normal 4 3 2 2 2 3 3 2 5" xfId="44754"/>
    <cellStyle name="Normal 4 3 2 2 2 3 3 2 6" xfId="51869"/>
    <cellStyle name="Normal 4 3 2 2 2 3 3 2 7" xfId="58984"/>
    <cellStyle name="Normal 4 3 2 2 2 3 3 3" xfId="6810"/>
    <cellStyle name="Normal 4 3 2 2 2 3 3 3 2" xfId="13925"/>
    <cellStyle name="Normal 4 3 2 2 2 3 3 3 2 2" xfId="25256"/>
    <cellStyle name="Normal 4 3 2 2 2 3 3 3 3" xfId="25255"/>
    <cellStyle name="Normal 4 3 2 2 2 3 3 3 4" xfId="40010"/>
    <cellStyle name="Normal 4 3 2 2 2 3 3 3 5" xfId="47125"/>
    <cellStyle name="Normal 4 3 2 2 2 3 3 3 6" xfId="54240"/>
    <cellStyle name="Normal 4 3 2 2 2 3 3 3 7" xfId="61355"/>
    <cellStyle name="Normal 4 3 2 2 2 3 3 4" xfId="9187"/>
    <cellStyle name="Normal 4 3 2 2 2 3 3 4 2" xfId="25257"/>
    <cellStyle name="Normal 4 3 2 2 2 3 3 5" xfId="16302"/>
    <cellStyle name="Normal 4 3 2 2 2 3 3 5 2" xfId="25258"/>
    <cellStyle name="Normal 4 3 2 2 2 3 3 6" xfId="25252"/>
    <cellStyle name="Normal 4 3 2 2 2 3 3 7" xfId="35271"/>
    <cellStyle name="Normal 4 3 2 2 2 3 3 8" xfId="42387"/>
    <cellStyle name="Normal 4 3 2 2 2 3 3 9" xfId="49502"/>
    <cellStyle name="Normal 4 3 2 2 2 3 4" xfId="2851"/>
    <cellStyle name="Normal 4 3 2 2 2 3 4 2" xfId="9966"/>
    <cellStyle name="Normal 4 3 2 2 2 3 4 2 2" xfId="25260"/>
    <cellStyle name="Normal 4 3 2 2 2 3 4 3" xfId="25259"/>
    <cellStyle name="Normal 4 3 2 2 2 3 4 4" xfId="36051"/>
    <cellStyle name="Normal 4 3 2 2 2 3 4 5" xfId="43166"/>
    <cellStyle name="Normal 4 3 2 2 2 3 4 6" xfId="50281"/>
    <cellStyle name="Normal 4 3 2 2 2 3 4 7" xfId="57396"/>
    <cellStyle name="Normal 4 3 2 2 2 3 5" xfId="5222"/>
    <cellStyle name="Normal 4 3 2 2 2 3 5 2" xfId="12337"/>
    <cellStyle name="Normal 4 3 2 2 2 3 5 2 2" xfId="25262"/>
    <cellStyle name="Normal 4 3 2 2 2 3 5 3" xfId="25261"/>
    <cellStyle name="Normal 4 3 2 2 2 3 5 4" xfId="38422"/>
    <cellStyle name="Normal 4 3 2 2 2 3 5 5" xfId="45537"/>
    <cellStyle name="Normal 4 3 2 2 2 3 5 6" xfId="52652"/>
    <cellStyle name="Normal 4 3 2 2 2 3 5 7" xfId="59767"/>
    <cellStyle name="Normal 4 3 2 2 2 3 6" xfId="7599"/>
    <cellStyle name="Normal 4 3 2 2 2 3 6 2" xfId="25263"/>
    <cellStyle name="Normal 4 3 2 2 2 3 7" xfId="14714"/>
    <cellStyle name="Normal 4 3 2 2 2 3 7 2" xfId="25264"/>
    <cellStyle name="Normal 4 3 2 2 2 3 8" xfId="25244"/>
    <cellStyle name="Normal 4 3 2 2 2 3 9" xfId="33683"/>
    <cellStyle name="Normal 4 3 2 2 2 4" xfId="702"/>
    <cellStyle name="Normal 4 3 2 2 2 4 10" xfId="41020"/>
    <cellStyle name="Normal 4 3 2 2 2 4 11" xfId="48135"/>
    <cellStyle name="Normal 4 3 2 2 2 4 12" xfId="55250"/>
    <cellStyle name="Normal 4 3 2 2 2 4 2" xfId="1503"/>
    <cellStyle name="Normal 4 3 2 2 2 4 2 10" xfId="56049"/>
    <cellStyle name="Normal 4 3 2 2 2 4 2 2" xfId="3871"/>
    <cellStyle name="Normal 4 3 2 2 2 4 2 2 2" xfId="10986"/>
    <cellStyle name="Normal 4 3 2 2 2 4 2 2 2 2" xfId="25268"/>
    <cellStyle name="Normal 4 3 2 2 2 4 2 2 3" xfId="25267"/>
    <cellStyle name="Normal 4 3 2 2 2 4 2 2 4" xfId="37071"/>
    <cellStyle name="Normal 4 3 2 2 2 4 2 2 5" xfId="44186"/>
    <cellStyle name="Normal 4 3 2 2 2 4 2 2 6" xfId="51301"/>
    <cellStyle name="Normal 4 3 2 2 2 4 2 2 7" xfId="58416"/>
    <cellStyle name="Normal 4 3 2 2 2 4 2 3" xfId="6242"/>
    <cellStyle name="Normal 4 3 2 2 2 4 2 3 2" xfId="13357"/>
    <cellStyle name="Normal 4 3 2 2 2 4 2 3 2 2" xfId="25270"/>
    <cellStyle name="Normal 4 3 2 2 2 4 2 3 3" xfId="25269"/>
    <cellStyle name="Normal 4 3 2 2 2 4 2 3 4" xfId="39442"/>
    <cellStyle name="Normal 4 3 2 2 2 4 2 3 5" xfId="46557"/>
    <cellStyle name="Normal 4 3 2 2 2 4 2 3 6" xfId="53672"/>
    <cellStyle name="Normal 4 3 2 2 2 4 2 3 7" xfId="60787"/>
    <cellStyle name="Normal 4 3 2 2 2 4 2 4" xfId="8619"/>
    <cellStyle name="Normal 4 3 2 2 2 4 2 4 2" xfId="25271"/>
    <cellStyle name="Normal 4 3 2 2 2 4 2 5" xfId="15734"/>
    <cellStyle name="Normal 4 3 2 2 2 4 2 5 2" xfId="25272"/>
    <cellStyle name="Normal 4 3 2 2 2 4 2 6" xfId="25266"/>
    <cellStyle name="Normal 4 3 2 2 2 4 2 7" xfId="34703"/>
    <cellStyle name="Normal 4 3 2 2 2 4 2 8" xfId="41819"/>
    <cellStyle name="Normal 4 3 2 2 2 4 2 9" xfId="48934"/>
    <cellStyle name="Normal 4 3 2 2 2 4 3" xfId="2293"/>
    <cellStyle name="Normal 4 3 2 2 2 4 3 10" xfId="56838"/>
    <cellStyle name="Normal 4 3 2 2 2 4 3 2" xfId="4660"/>
    <cellStyle name="Normal 4 3 2 2 2 4 3 2 2" xfId="11775"/>
    <cellStyle name="Normal 4 3 2 2 2 4 3 2 2 2" xfId="25275"/>
    <cellStyle name="Normal 4 3 2 2 2 4 3 2 3" xfId="25274"/>
    <cellStyle name="Normal 4 3 2 2 2 4 3 2 4" xfId="37860"/>
    <cellStyle name="Normal 4 3 2 2 2 4 3 2 5" xfId="44975"/>
    <cellStyle name="Normal 4 3 2 2 2 4 3 2 6" xfId="52090"/>
    <cellStyle name="Normal 4 3 2 2 2 4 3 2 7" xfId="59205"/>
    <cellStyle name="Normal 4 3 2 2 2 4 3 3" xfId="7031"/>
    <cellStyle name="Normal 4 3 2 2 2 4 3 3 2" xfId="14146"/>
    <cellStyle name="Normal 4 3 2 2 2 4 3 3 2 2" xfId="25277"/>
    <cellStyle name="Normal 4 3 2 2 2 4 3 3 3" xfId="25276"/>
    <cellStyle name="Normal 4 3 2 2 2 4 3 3 4" xfId="40231"/>
    <cellStyle name="Normal 4 3 2 2 2 4 3 3 5" xfId="47346"/>
    <cellStyle name="Normal 4 3 2 2 2 4 3 3 6" xfId="54461"/>
    <cellStyle name="Normal 4 3 2 2 2 4 3 3 7" xfId="61576"/>
    <cellStyle name="Normal 4 3 2 2 2 4 3 4" xfId="9408"/>
    <cellStyle name="Normal 4 3 2 2 2 4 3 4 2" xfId="25278"/>
    <cellStyle name="Normal 4 3 2 2 2 4 3 5" xfId="16523"/>
    <cellStyle name="Normal 4 3 2 2 2 4 3 5 2" xfId="25279"/>
    <cellStyle name="Normal 4 3 2 2 2 4 3 6" xfId="25273"/>
    <cellStyle name="Normal 4 3 2 2 2 4 3 7" xfId="35492"/>
    <cellStyle name="Normal 4 3 2 2 2 4 3 8" xfId="42608"/>
    <cellStyle name="Normal 4 3 2 2 2 4 3 9" xfId="49723"/>
    <cellStyle name="Normal 4 3 2 2 2 4 4" xfId="3072"/>
    <cellStyle name="Normal 4 3 2 2 2 4 4 2" xfId="10187"/>
    <cellStyle name="Normal 4 3 2 2 2 4 4 2 2" xfId="25281"/>
    <cellStyle name="Normal 4 3 2 2 2 4 4 3" xfId="25280"/>
    <cellStyle name="Normal 4 3 2 2 2 4 4 4" xfId="36272"/>
    <cellStyle name="Normal 4 3 2 2 2 4 4 5" xfId="43387"/>
    <cellStyle name="Normal 4 3 2 2 2 4 4 6" xfId="50502"/>
    <cellStyle name="Normal 4 3 2 2 2 4 4 7" xfId="57617"/>
    <cellStyle name="Normal 4 3 2 2 2 4 5" xfId="5443"/>
    <cellStyle name="Normal 4 3 2 2 2 4 5 2" xfId="12558"/>
    <cellStyle name="Normal 4 3 2 2 2 4 5 2 2" xfId="25283"/>
    <cellStyle name="Normal 4 3 2 2 2 4 5 3" xfId="25282"/>
    <cellStyle name="Normal 4 3 2 2 2 4 5 4" xfId="38643"/>
    <cellStyle name="Normal 4 3 2 2 2 4 5 5" xfId="45758"/>
    <cellStyle name="Normal 4 3 2 2 2 4 5 6" xfId="52873"/>
    <cellStyle name="Normal 4 3 2 2 2 4 5 7" xfId="59988"/>
    <cellStyle name="Normal 4 3 2 2 2 4 6" xfId="7820"/>
    <cellStyle name="Normal 4 3 2 2 2 4 6 2" xfId="25284"/>
    <cellStyle name="Normal 4 3 2 2 2 4 7" xfId="14935"/>
    <cellStyle name="Normal 4 3 2 2 2 4 7 2" xfId="25285"/>
    <cellStyle name="Normal 4 3 2 2 2 4 8" xfId="25265"/>
    <cellStyle name="Normal 4 3 2 2 2 4 9" xfId="33904"/>
    <cellStyle name="Normal 4 3 2 2 2 5" xfId="892"/>
    <cellStyle name="Normal 4 3 2 2 2 5 10" xfId="55438"/>
    <cellStyle name="Normal 4 3 2 2 2 5 2" xfId="3260"/>
    <cellStyle name="Normal 4 3 2 2 2 5 2 2" xfId="10375"/>
    <cellStyle name="Normal 4 3 2 2 2 5 2 2 2" xfId="25288"/>
    <cellStyle name="Normal 4 3 2 2 2 5 2 3" xfId="25287"/>
    <cellStyle name="Normal 4 3 2 2 2 5 2 4" xfId="36460"/>
    <cellStyle name="Normal 4 3 2 2 2 5 2 5" xfId="43575"/>
    <cellStyle name="Normal 4 3 2 2 2 5 2 6" xfId="50690"/>
    <cellStyle name="Normal 4 3 2 2 2 5 2 7" xfId="57805"/>
    <cellStyle name="Normal 4 3 2 2 2 5 3" xfId="5631"/>
    <cellStyle name="Normal 4 3 2 2 2 5 3 2" xfId="12746"/>
    <cellStyle name="Normal 4 3 2 2 2 5 3 2 2" xfId="25290"/>
    <cellStyle name="Normal 4 3 2 2 2 5 3 3" xfId="25289"/>
    <cellStyle name="Normal 4 3 2 2 2 5 3 4" xfId="38831"/>
    <cellStyle name="Normal 4 3 2 2 2 5 3 5" xfId="45946"/>
    <cellStyle name="Normal 4 3 2 2 2 5 3 6" xfId="53061"/>
    <cellStyle name="Normal 4 3 2 2 2 5 3 7" xfId="60176"/>
    <cellStyle name="Normal 4 3 2 2 2 5 4" xfId="8008"/>
    <cellStyle name="Normal 4 3 2 2 2 5 4 2" xfId="25291"/>
    <cellStyle name="Normal 4 3 2 2 2 5 5" xfId="15123"/>
    <cellStyle name="Normal 4 3 2 2 2 5 5 2" xfId="25292"/>
    <cellStyle name="Normal 4 3 2 2 2 5 6" xfId="25286"/>
    <cellStyle name="Normal 4 3 2 2 2 5 7" xfId="34092"/>
    <cellStyle name="Normal 4 3 2 2 2 5 8" xfId="41208"/>
    <cellStyle name="Normal 4 3 2 2 2 5 9" xfId="48323"/>
    <cellStyle name="Normal 4 3 2 2 2 6" xfId="1682"/>
    <cellStyle name="Normal 4 3 2 2 2 6 10" xfId="56227"/>
    <cellStyle name="Normal 4 3 2 2 2 6 2" xfId="4049"/>
    <cellStyle name="Normal 4 3 2 2 2 6 2 2" xfId="11164"/>
    <cellStyle name="Normal 4 3 2 2 2 6 2 2 2" xfId="25295"/>
    <cellStyle name="Normal 4 3 2 2 2 6 2 3" xfId="25294"/>
    <cellStyle name="Normal 4 3 2 2 2 6 2 4" xfId="37249"/>
    <cellStyle name="Normal 4 3 2 2 2 6 2 5" xfId="44364"/>
    <cellStyle name="Normal 4 3 2 2 2 6 2 6" xfId="51479"/>
    <cellStyle name="Normal 4 3 2 2 2 6 2 7" xfId="58594"/>
    <cellStyle name="Normal 4 3 2 2 2 6 3" xfId="6420"/>
    <cellStyle name="Normal 4 3 2 2 2 6 3 2" xfId="13535"/>
    <cellStyle name="Normal 4 3 2 2 2 6 3 2 2" xfId="25297"/>
    <cellStyle name="Normal 4 3 2 2 2 6 3 3" xfId="25296"/>
    <cellStyle name="Normal 4 3 2 2 2 6 3 4" xfId="39620"/>
    <cellStyle name="Normal 4 3 2 2 2 6 3 5" xfId="46735"/>
    <cellStyle name="Normal 4 3 2 2 2 6 3 6" xfId="53850"/>
    <cellStyle name="Normal 4 3 2 2 2 6 3 7" xfId="60965"/>
    <cellStyle name="Normal 4 3 2 2 2 6 4" xfId="8797"/>
    <cellStyle name="Normal 4 3 2 2 2 6 4 2" xfId="25298"/>
    <cellStyle name="Normal 4 3 2 2 2 6 5" xfId="15912"/>
    <cellStyle name="Normal 4 3 2 2 2 6 5 2" xfId="25299"/>
    <cellStyle name="Normal 4 3 2 2 2 6 6" xfId="25293"/>
    <cellStyle name="Normal 4 3 2 2 2 6 7" xfId="34881"/>
    <cellStyle name="Normal 4 3 2 2 2 6 8" xfId="41997"/>
    <cellStyle name="Normal 4 3 2 2 2 6 9" xfId="49112"/>
    <cellStyle name="Normal 4 3 2 2 2 7" xfId="2461"/>
    <cellStyle name="Normal 4 3 2 2 2 7 2" xfId="9576"/>
    <cellStyle name="Normal 4 3 2 2 2 7 2 2" xfId="25301"/>
    <cellStyle name="Normal 4 3 2 2 2 7 3" xfId="25300"/>
    <cellStyle name="Normal 4 3 2 2 2 7 4" xfId="35661"/>
    <cellStyle name="Normal 4 3 2 2 2 7 5" xfId="42776"/>
    <cellStyle name="Normal 4 3 2 2 2 7 6" xfId="49891"/>
    <cellStyle name="Normal 4 3 2 2 2 7 7" xfId="57006"/>
    <cellStyle name="Normal 4 3 2 2 2 8" xfId="4832"/>
    <cellStyle name="Normal 4 3 2 2 2 8 2" xfId="11947"/>
    <cellStyle name="Normal 4 3 2 2 2 8 2 2" xfId="25303"/>
    <cellStyle name="Normal 4 3 2 2 2 8 3" xfId="25302"/>
    <cellStyle name="Normal 4 3 2 2 2 8 4" xfId="38032"/>
    <cellStyle name="Normal 4 3 2 2 2 8 5" xfId="45147"/>
    <cellStyle name="Normal 4 3 2 2 2 8 6" xfId="52262"/>
    <cellStyle name="Normal 4 3 2 2 2 8 7" xfId="59377"/>
    <cellStyle name="Normal 4 3 2 2 2 9" xfId="7209"/>
    <cellStyle name="Normal 4 3 2 2 2 9 2" xfId="25304"/>
    <cellStyle name="Normal 4 3 2 2 3" xfId="141"/>
    <cellStyle name="Normal 4 3 2 2 3 10" xfId="14381"/>
    <cellStyle name="Normal 4 3 2 2 3 10 2" xfId="25306"/>
    <cellStyle name="Normal 4 3 2 2 3 11" xfId="25305"/>
    <cellStyle name="Normal 4 3 2 2 3 12" xfId="33350"/>
    <cellStyle name="Normal 4 3 2 2 3 13" xfId="40466"/>
    <cellStyle name="Normal 4 3 2 2 3 14" xfId="47581"/>
    <cellStyle name="Normal 4 3 2 2 3 15" xfId="54696"/>
    <cellStyle name="Normal 4 3 2 2 3 2" xfId="343"/>
    <cellStyle name="Normal 4 3 2 2 3 2 10" xfId="40661"/>
    <cellStyle name="Normal 4 3 2 2 3 2 11" xfId="47776"/>
    <cellStyle name="Normal 4 3 2 2 3 2 12" xfId="54891"/>
    <cellStyle name="Normal 4 3 2 2 3 2 2" xfId="1144"/>
    <cellStyle name="Normal 4 3 2 2 3 2 2 10" xfId="55690"/>
    <cellStyle name="Normal 4 3 2 2 3 2 2 2" xfId="3512"/>
    <cellStyle name="Normal 4 3 2 2 3 2 2 2 2" xfId="10627"/>
    <cellStyle name="Normal 4 3 2 2 3 2 2 2 2 2" xfId="25310"/>
    <cellStyle name="Normal 4 3 2 2 3 2 2 2 3" xfId="25309"/>
    <cellStyle name="Normal 4 3 2 2 3 2 2 2 4" xfId="36712"/>
    <cellStyle name="Normal 4 3 2 2 3 2 2 2 5" xfId="43827"/>
    <cellStyle name="Normal 4 3 2 2 3 2 2 2 6" xfId="50942"/>
    <cellStyle name="Normal 4 3 2 2 3 2 2 2 7" xfId="58057"/>
    <cellStyle name="Normal 4 3 2 2 3 2 2 3" xfId="5883"/>
    <cellStyle name="Normal 4 3 2 2 3 2 2 3 2" xfId="12998"/>
    <cellStyle name="Normal 4 3 2 2 3 2 2 3 2 2" xfId="25312"/>
    <cellStyle name="Normal 4 3 2 2 3 2 2 3 3" xfId="25311"/>
    <cellStyle name="Normal 4 3 2 2 3 2 2 3 4" xfId="39083"/>
    <cellStyle name="Normal 4 3 2 2 3 2 2 3 5" xfId="46198"/>
    <cellStyle name="Normal 4 3 2 2 3 2 2 3 6" xfId="53313"/>
    <cellStyle name="Normal 4 3 2 2 3 2 2 3 7" xfId="60428"/>
    <cellStyle name="Normal 4 3 2 2 3 2 2 4" xfId="8260"/>
    <cellStyle name="Normal 4 3 2 2 3 2 2 4 2" xfId="25313"/>
    <cellStyle name="Normal 4 3 2 2 3 2 2 5" xfId="15375"/>
    <cellStyle name="Normal 4 3 2 2 3 2 2 5 2" xfId="25314"/>
    <cellStyle name="Normal 4 3 2 2 3 2 2 6" xfId="25308"/>
    <cellStyle name="Normal 4 3 2 2 3 2 2 7" xfId="34344"/>
    <cellStyle name="Normal 4 3 2 2 3 2 2 8" xfId="41460"/>
    <cellStyle name="Normal 4 3 2 2 3 2 2 9" xfId="48575"/>
    <cellStyle name="Normal 4 3 2 2 3 2 3" xfId="1934"/>
    <cellStyle name="Normal 4 3 2 2 3 2 3 10" xfId="56479"/>
    <cellStyle name="Normal 4 3 2 2 3 2 3 2" xfId="4301"/>
    <cellStyle name="Normal 4 3 2 2 3 2 3 2 2" xfId="11416"/>
    <cellStyle name="Normal 4 3 2 2 3 2 3 2 2 2" xfId="25317"/>
    <cellStyle name="Normal 4 3 2 2 3 2 3 2 3" xfId="25316"/>
    <cellStyle name="Normal 4 3 2 2 3 2 3 2 4" xfId="37501"/>
    <cellStyle name="Normal 4 3 2 2 3 2 3 2 5" xfId="44616"/>
    <cellStyle name="Normal 4 3 2 2 3 2 3 2 6" xfId="51731"/>
    <cellStyle name="Normal 4 3 2 2 3 2 3 2 7" xfId="58846"/>
    <cellStyle name="Normal 4 3 2 2 3 2 3 3" xfId="6672"/>
    <cellStyle name="Normal 4 3 2 2 3 2 3 3 2" xfId="13787"/>
    <cellStyle name="Normal 4 3 2 2 3 2 3 3 2 2" xfId="25319"/>
    <cellStyle name="Normal 4 3 2 2 3 2 3 3 3" xfId="25318"/>
    <cellStyle name="Normal 4 3 2 2 3 2 3 3 4" xfId="39872"/>
    <cellStyle name="Normal 4 3 2 2 3 2 3 3 5" xfId="46987"/>
    <cellStyle name="Normal 4 3 2 2 3 2 3 3 6" xfId="54102"/>
    <cellStyle name="Normal 4 3 2 2 3 2 3 3 7" xfId="61217"/>
    <cellStyle name="Normal 4 3 2 2 3 2 3 4" xfId="9049"/>
    <cellStyle name="Normal 4 3 2 2 3 2 3 4 2" xfId="25320"/>
    <cellStyle name="Normal 4 3 2 2 3 2 3 5" xfId="16164"/>
    <cellStyle name="Normal 4 3 2 2 3 2 3 5 2" xfId="25321"/>
    <cellStyle name="Normal 4 3 2 2 3 2 3 6" xfId="25315"/>
    <cellStyle name="Normal 4 3 2 2 3 2 3 7" xfId="35133"/>
    <cellStyle name="Normal 4 3 2 2 3 2 3 8" xfId="42249"/>
    <cellStyle name="Normal 4 3 2 2 3 2 3 9" xfId="49364"/>
    <cellStyle name="Normal 4 3 2 2 3 2 4" xfId="2713"/>
    <cellStyle name="Normal 4 3 2 2 3 2 4 2" xfId="9828"/>
    <cellStyle name="Normal 4 3 2 2 3 2 4 2 2" xfId="25323"/>
    <cellStyle name="Normal 4 3 2 2 3 2 4 3" xfId="25322"/>
    <cellStyle name="Normal 4 3 2 2 3 2 4 4" xfId="35913"/>
    <cellStyle name="Normal 4 3 2 2 3 2 4 5" xfId="43028"/>
    <cellStyle name="Normal 4 3 2 2 3 2 4 6" xfId="50143"/>
    <cellStyle name="Normal 4 3 2 2 3 2 4 7" xfId="57258"/>
    <cellStyle name="Normal 4 3 2 2 3 2 5" xfId="5084"/>
    <cellStyle name="Normal 4 3 2 2 3 2 5 2" xfId="12199"/>
    <cellStyle name="Normal 4 3 2 2 3 2 5 2 2" xfId="25325"/>
    <cellStyle name="Normal 4 3 2 2 3 2 5 3" xfId="25324"/>
    <cellStyle name="Normal 4 3 2 2 3 2 5 4" xfId="38284"/>
    <cellStyle name="Normal 4 3 2 2 3 2 5 5" xfId="45399"/>
    <cellStyle name="Normal 4 3 2 2 3 2 5 6" xfId="52514"/>
    <cellStyle name="Normal 4 3 2 2 3 2 5 7" xfId="59629"/>
    <cellStyle name="Normal 4 3 2 2 3 2 6" xfId="7461"/>
    <cellStyle name="Normal 4 3 2 2 3 2 6 2" xfId="25326"/>
    <cellStyle name="Normal 4 3 2 2 3 2 7" xfId="14576"/>
    <cellStyle name="Normal 4 3 2 2 3 2 7 2" xfId="25327"/>
    <cellStyle name="Normal 4 3 2 2 3 2 8" xfId="25307"/>
    <cellStyle name="Normal 4 3 2 2 3 2 9" xfId="33545"/>
    <cellStyle name="Normal 4 3 2 2 3 3" xfId="538"/>
    <cellStyle name="Normal 4 3 2 2 3 3 10" xfId="40856"/>
    <cellStyle name="Normal 4 3 2 2 3 3 11" xfId="47971"/>
    <cellStyle name="Normal 4 3 2 2 3 3 12" xfId="55086"/>
    <cellStyle name="Normal 4 3 2 2 3 3 2" xfId="1339"/>
    <cellStyle name="Normal 4 3 2 2 3 3 2 10" xfId="55885"/>
    <cellStyle name="Normal 4 3 2 2 3 3 2 2" xfId="3707"/>
    <cellStyle name="Normal 4 3 2 2 3 3 2 2 2" xfId="10822"/>
    <cellStyle name="Normal 4 3 2 2 3 3 2 2 2 2" xfId="25331"/>
    <cellStyle name="Normal 4 3 2 2 3 3 2 2 3" xfId="25330"/>
    <cellStyle name="Normal 4 3 2 2 3 3 2 2 4" xfId="36907"/>
    <cellStyle name="Normal 4 3 2 2 3 3 2 2 5" xfId="44022"/>
    <cellStyle name="Normal 4 3 2 2 3 3 2 2 6" xfId="51137"/>
    <cellStyle name="Normal 4 3 2 2 3 3 2 2 7" xfId="58252"/>
    <cellStyle name="Normal 4 3 2 2 3 3 2 3" xfId="6078"/>
    <cellStyle name="Normal 4 3 2 2 3 3 2 3 2" xfId="13193"/>
    <cellStyle name="Normal 4 3 2 2 3 3 2 3 2 2" xfId="25333"/>
    <cellStyle name="Normal 4 3 2 2 3 3 2 3 3" xfId="25332"/>
    <cellStyle name="Normal 4 3 2 2 3 3 2 3 4" xfId="39278"/>
    <cellStyle name="Normal 4 3 2 2 3 3 2 3 5" xfId="46393"/>
    <cellStyle name="Normal 4 3 2 2 3 3 2 3 6" xfId="53508"/>
    <cellStyle name="Normal 4 3 2 2 3 3 2 3 7" xfId="60623"/>
    <cellStyle name="Normal 4 3 2 2 3 3 2 4" xfId="8455"/>
    <cellStyle name="Normal 4 3 2 2 3 3 2 4 2" xfId="25334"/>
    <cellStyle name="Normal 4 3 2 2 3 3 2 5" xfId="15570"/>
    <cellStyle name="Normal 4 3 2 2 3 3 2 5 2" xfId="25335"/>
    <cellStyle name="Normal 4 3 2 2 3 3 2 6" xfId="25329"/>
    <cellStyle name="Normal 4 3 2 2 3 3 2 7" xfId="34539"/>
    <cellStyle name="Normal 4 3 2 2 3 3 2 8" xfId="41655"/>
    <cellStyle name="Normal 4 3 2 2 3 3 2 9" xfId="48770"/>
    <cellStyle name="Normal 4 3 2 2 3 3 3" xfId="2129"/>
    <cellStyle name="Normal 4 3 2 2 3 3 3 10" xfId="56674"/>
    <cellStyle name="Normal 4 3 2 2 3 3 3 2" xfId="4496"/>
    <cellStyle name="Normal 4 3 2 2 3 3 3 2 2" xfId="11611"/>
    <cellStyle name="Normal 4 3 2 2 3 3 3 2 2 2" xfId="25338"/>
    <cellStyle name="Normal 4 3 2 2 3 3 3 2 3" xfId="25337"/>
    <cellStyle name="Normal 4 3 2 2 3 3 3 2 4" xfId="37696"/>
    <cellStyle name="Normal 4 3 2 2 3 3 3 2 5" xfId="44811"/>
    <cellStyle name="Normal 4 3 2 2 3 3 3 2 6" xfId="51926"/>
    <cellStyle name="Normal 4 3 2 2 3 3 3 2 7" xfId="59041"/>
    <cellStyle name="Normal 4 3 2 2 3 3 3 3" xfId="6867"/>
    <cellStyle name="Normal 4 3 2 2 3 3 3 3 2" xfId="13982"/>
    <cellStyle name="Normal 4 3 2 2 3 3 3 3 2 2" xfId="25340"/>
    <cellStyle name="Normal 4 3 2 2 3 3 3 3 3" xfId="25339"/>
    <cellStyle name="Normal 4 3 2 2 3 3 3 3 4" xfId="40067"/>
    <cellStyle name="Normal 4 3 2 2 3 3 3 3 5" xfId="47182"/>
    <cellStyle name="Normal 4 3 2 2 3 3 3 3 6" xfId="54297"/>
    <cellStyle name="Normal 4 3 2 2 3 3 3 3 7" xfId="61412"/>
    <cellStyle name="Normal 4 3 2 2 3 3 3 4" xfId="9244"/>
    <cellStyle name="Normal 4 3 2 2 3 3 3 4 2" xfId="25341"/>
    <cellStyle name="Normal 4 3 2 2 3 3 3 5" xfId="16359"/>
    <cellStyle name="Normal 4 3 2 2 3 3 3 5 2" xfId="25342"/>
    <cellStyle name="Normal 4 3 2 2 3 3 3 6" xfId="25336"/>
    <cellStyle name="Normal 4 3 2 2 3 3 3 7" xfId="35328"/>
    <cellStyle name="Normal 4 3 2 2 3 3 3 8" xfId="42444"/>
    <cellStyle name="Normal 4 3 2 2 3 3 3 9" xfId="49559"/>
    <cellStyle name="Normal 4 3 2 2 3 3 4" xfId="2908"/>
    <cellStyle name="Normal 4 3 2 2 3 3 4 2" xfId="10023"/>
    <cellStyle name="Normal 4 3 2 2 3 3 4 2 2" xfId="25344"/>
    <cellStyle name="Normal 4 3 2 2 3 3 4 3" xfId="25343"/>
    <cellStyle name="Normal 4 3 2 2 3 3 4 4" xfId="36108"/>
    <cellStyle name="Normal 4 3 2 2 3 3 4 5" xfId="43223"/>
    <cellStyle name="Normal 4 3 2 2 3 3 4 6" xfId="50338"/>
    <cellStyle name="Normal 4 3 2 2 3 3 4 7" xfId="57453"/>
    <cellStyle name="Normal 4 3 2 2 3 3 5" xfId="5279"/>
    <cellStyle name="Normal 4 3 2 2 3 3 5 2" xfId="12394"/>
    <cellStyle name="Normal 4 3 2 2 3 3 5 2 2" xfId="25346"/>
    <cellStyle name="Normal 4 3 2 2 3 3 5 3" xfId="25345"/>
    <cellStyle name="Normal 4 3 2 2 3 3 5 4" xfId="38479"/>
    <cellStyle name="Normal 4 3 2 2 3 3 5 5" xfId="45594"/>
    <cellStyle name="Normal 4 3 2 2 3 3 5 6" xfId="52709"/>
    <cellStyle name="Normal 4 3 2 2 3 3 5 7" xfId="59824"/>
    <cellStyle name="Normal 4 3 2 2 3 3 6" xfId="7656"/>
    <cellStyle name="Normal 4 3 2 2 3 3 6 2" xfId="25347"/>
    <cellStyle name="Normal 4 3 2 2 3 3 7" xfId="14771"/>
    <cellStyle name="Normal 4 3 2 2 3 3 7 2" xfId="25348"/>
    <cellStyle name="Normal 4 3 2 2 3 3 8" xfId="25328"/>
    <cellStyle name="Normal 4 3 2 2 3 3 9" xfId="33740"/>
    <cellStyle name="Normal 4 3 2 2 3 4" xfId="703"/>
    <cellStyle name="Normal 4 3 2 2 3 4 10" xfId="41021"/>
    <cellStyle name="Normal 4 3 2 2 3 4 11" xfId="48136"/>
    <cellStyle name="Normal 4 3 2 2 3 4 12" xfId="55251"/>
    <cellStyle name="Normal 4 3 2 2 3 4 2" xfId="1504"/>
    <cellStyle name="Normal 4 3 2 2 3 4 2 10" xfId="56050"/>
    <cellStyle name="Normal 4 3 2 2 3 4 2 2" xfId="3872"/>
    <cellStyle name="Normal 4 3 2 2 3 4 2 2 2" xfId="10987"/>
    <cellStyle name="Normal 4 3 2 2 3 4 2 2 2 2" xfId="25352"/>
    <cellStyle name="Normal 4 3 2 2 3 4 2 2 3" xfId="25351"/>
    <cellStyle name="Normal 4 3 2 2 3 4 2 2 4" xfId="37072"/>
    <cellStyle name="Normal 4 3 2 2 3 4 2 2 5" xfId="44187"/>
    <cellStyle name="Normal 4 3 2 2 3 4 2 2 6" xfId="51302"/>
    <cellStyle name="Normal 4 3 2 2 3 4 2 2 7" xfId="58417"/>
    <cellStyle name="Normal 4 3 2 2 3 4 2 3" xfId="6243"/>
    <cellStyle name="Normal 4 3 2 2 3 4 2 3 2" xfId="13358"/>
    <cellStyle name="Normal 4 3 2 2 3 4 2 3 2 2" xfId="25354"/>
    <cellStyle name="Normal 4 3 2 2 3 4 2 3 3" xfId="25353"/>
    <cellStyle name="Normal 4 3 2 2 3 4 2 3 4" xfId="39443"/>
    <cellStyle name="Normal 4 3 2 2 3 4 2 3 5" xfId="46558"/>
    <cellStyle name="Normal 4 3 2 2 3 4 2 3 6" xfId="53673"/>
    <cellStyle name="Normal 4 3 2 2 3 4 2 3 7" xfId="60788"/>
    <cellStyle name="Normal 4 3 2 2 3 4 2 4" xfId="8620"/>
    <cellStyle name="Normal 4 3 2 2 3 4 2 4 2" xfId="25355"/>
    <cellStyle name="Normal 4 3 2 2 3 4 2 5" xfId="15735"/>
    <cellStyle name="Normal 4 3 2 2 3 4 2 5 2" xfId="25356"/>
    <cellStyle name="Normal 4 3 2 2 3 4 2 6" xfId="25350"/>
    <cellStyle name="Normal 4 3 2 2 3 4 2 7" xfId="34704"/>
    <cellStyle name="Normal 4 3 2 2 3 4 2 8" xfId="41820"/>
    <cellStyle name="Normal 4 3 2 2 3 4 2 9" xfId="48935"/>
    <cellStyle name="Normal 4 3 2 2 3 4 3" xfId="2294"/>
    <cellStyle name="Normal 4 3 2 2 3 4 3 10" xfId="56839"/>
    <cellStyle name="Normal 4 3 2 2 3 4 3 2" xfId="4661"/>
    <cellStyle name="Normal 4 3 2 2 3 4 3 2 2" xfId="11776"/>
    <cellStyle name="Normal 4 3 2 2 3 4 3 2 2 2" xfId="25359"/>
    <cellStyle name="Normal 4 3 2 2 3 4 3 2 3" xfId="25358"/>
    <cellStyle name="Normal 4 3 2 2 3 4 3 2 4" xfId="37861"/>
    <cellStyle name="Normal 4 3 2 2 3 4 3 2 5" xfId="44976"/>
    <cellStyle name="Normal 4 3 2 2 3 4 3 2 6" xfId="52091"/>
    <cellStyle name="Normal 4 3 2 2 3 4 3 2 7" xfId="59206"/>
    <cellStyle name="Normal 4 3 2 2 3 4 3 3" xfId="7032"/>
    <cellStyle name="Normal 4 3 2 2 3 4 3 3 2" xfId="14147"/>
    <cellStyle name="Normal 4 3 2 2 3 4 3 3 2 2" xfId="25361"/>
    <cellStyle name="Normal 4 3 2 2 3 4 3 3 3" xfId="25360"/>
    <cellStyle name="Normal 4 3 2 2 3 4 3 3 4" xfId="40232"/>
    <cellStyle name="Normal 4 3 2 2 3 4 3 3 5" xfId="47347"/>
    <cellStyle name="Normal 4 3 2 2 3 4 3 3 6" xfId="54462"/>
    <cellStyle name="Normal 4 3 2 2 3 4 3 3 7" xfId="61577"/>
    <cellStyle name="Normal 4 3 2 2 3 4 3 4" xfId="9409"/>
    <cellStyle name="Normal 4 3 2 2 3 4 3 4 2" xfId="25362"/>
    <cellStyle name="Normal 4 3 2 2 3 4 3 5" xfId="16524"/>
    <cellStyle name="Normal 4 3 2 2 3 4 3 5 2" xfId="25363"/>
    <cellStyle name="Normal 4 3 2 2 3 4 3 6" xfId="25357"/>
    <cellStyle name="Normal 4 3 2 2 3 4 3 7" xfId="35493"/>
    <cellStyle name="Normal 4 3 2 2 3 4 3 8" xfId="42609"/>
    <cellStyle name="Normal 4 3 2 2 3 4 3 9" xfId="49724"/>
    <cellStyle name="Normal 4 3 2 2 3 4 4" xfId="3073"/>
    <cellStyle name="Normal 4 3 2 2 3 4 4 2" xfId="10188"/>
    <cellStyle name="Normal 4 3 2 2 3 4 4 2 2" xfId="25365"/>
    <cellStyle name="Normal 4 3 2 2 3 4 4 3" xfId="25364"/>
    <cellStyle name="Normal 4 3 2 2 3 4 4 4" xfId="36273"/>
    <cellStyle name="Normal 4 3 2 2 3 4 4 5" xfId="43388"/>
    <cellStyle name="Normal 4 3 2 2 3 4 4 6" xfId="50503"/>
    <cellStyle name="Normal 4 3 2 2 3 4 4 7" xfId="57618"/>
    <cellStyle name="Normal 4 3 2 2 3 4 5" xfId="5444"/>
    <cellStyle name="Normal 4 3 2 2 3 4 5 2" xfId="12559"/>
    <cellStyle name="Normal 4 3 2 2 3 4 5 2 2" xfId="25367"/>
    <cellStyle name="Normal 4 3 2 2 3 4 5 3" xfId="25366"/>
    <cellStyle name="Normal 4 3 2 2 3 4 5 4" xfId="38644"/>
    <cellStyle name="Normal 4 3 2 2 3 4 5 5" xfId="45759"/>
    <cellStyle name="Normal 4 3 2 2 3 4 5 6" xfId="52874"/>
    <cellStyle name="Normal 4 3 2 2 3 4 5 7" xfId="59989"/>
    <cellStyle name="Normal 4 3 2 2 3 4 6" xfId="7821"/>
    <cellStyle name="Normal 4 3 2 2 3 4 6 2" xfId="25368"/>
    <cellStyle name="Normal 4 3 2 2 3 4 7" xfId="14936"/>
    <cellStyle name="Normal 4 3 2 2 3 4 7 2" xfId="25369"/>
    <cellStyle name="Normal 4 3 2 2 3 4 8" xfId="25349"/>
    <cellStyle name="Normal 4 3 2 2 3 4 9" xfId="33905"/>
    <cellStyle name="Normal 4 3 2 2 3 5" xfId="949"/>
    <cellStyle name="Normal 4 3 2 2 3 5 10" xfId="55495"/>
    <cellStyle name="Normal 4 3 2 2 3 5 2" xfId="3317"/>
    <cellStyle name="Normal 4 3 2 2 3 5 2 2" xfId="10432"/>
    <cellStyle name="Normal 4 3 2 2 3 5 2 2 2" xfId="25372"/>
    <cellStyle name="Normal 4 3 2 2 3 5 2 3" xfId="25371"/>
    <cellStyle name="Normal 4 3 2 2 3 5 2 4" xfId="36517"/>
    <cellStyle name="Normal 4 3 2 2 3 5 2 5" xfId="43632"/>
    <cellStyle name="Normal 4 3 2 2 3 5 2 6" xfId="50747"/>
    <cellStyle name="Normal 4 3 2 2 3 5 2 7" xfId="57862"/>
    <cellStyle name="Normal 4 3 2 2 3 5 3" xfId="5688"/>
    <cellStyle name="Normal 4 3 2 2 3 5 3 2" xfId="12803"/>
    <cellStyle name="Normal 4 3 2 2 3 5 3 2 2" xfId="25374"/>
    <cellStyle name="Normal 4 3 2 2 3 5 3 3" xfId="25373"/>
    <cellStyle name="Normal 4 3 2 2 3 5 3 4" xfId="38888"/>
    <cellStyle name="Normal 4 3 2 2 3 5 3 5" xfId="46003"/>
    <cellStyle name="Normal 4 3 2 2 3 5 3 6" xfId="53118"/>
    <cellStyle name="Normal 4 3 2 2 3 5 3 7" xfId="60233"/>
    <cellStyle name="Normal 4 3 2 2 3 5 4" xfId="8065"/>
    <cellStyle name="Normal 4 3 2 2 3 5 4 2" xfId="25375"/>
    <cellStyle name="Normal 4 3 2 2 3 5 5" xfId="15180"/>
    <cellStyle name="Normal 4 3 2 2 3 5 5 2" xfId="25376"/>
    <cellStyle name="Normal 4 3 2 2 3 5 6" xfId="25370"/>
    <cellStyle name="Normal 4 3 2 2 3 5 7" xfId="34149"/>
    <cellStyle name="Normal 4 3 2 2 3 5 8" xfId="41265"/>
    <cellStyle name="Normal 4 3 2 2 3 5 9" xfId="48380"/>
    <cellStyle name="Normal 4 3 2 2 3 6" xfId="1739"/>
    <cellStyle name="Normal 4 3 2 2 3 6 10" xfId="56284"/>
    <cellStyle name="Normal 4 3 2 2 3 6 2" xfId="4106"/>
    <cellStyle name="Normal 4 3 2 2 3 6 2 2" xfId="11221"/>
    <cellStyle name="Normal 4 3 2 2 3 6 2 2 2" xfId="25379"/>
    <cellStyle name="Normal 4 3 2 2 3 6 2 3" xfId="25378"/>
    <cellStyle name="Normal 4 3 2 2 3 6 2 4" xfId="37306"/>
    <cellStyle name="Normal 4 3 2 2 3 6 2 5" xfId="44421"/>
    <cellStyle name="Normal 4 3 2 2 3 6 2 6" xfId="51536"/>
    <cellStyle name="Normal 4 3 2 2 3 6 2 7" xfId="58651"/>
    <cellStyle name="Normal 4 3 2 2 3 6 3" xfId="6477"/>
    <cellStyle name="Normal 4 3 2 2 3 6 3 2" xfId="13592"/>
    <cellStyle name="Normal 4 3 2 2 3 6 3 2 2" xfId="25381"/>
    <cellStyle name="Normal 4 3 2 2 3 6 3 3" xfId="25380"/>
    <cellStyle name="Normal 4 3 2 2 3 6 3 4" xfId="39677"/>
    <cellStyle name="Normal 4 3 2 2 3 6 3 5" xfId="46792"/>
    <cellStyle name="Normal 4 3 2 2 3 6 3 6" xfId="53907"/>
    <cellStyle name="Normal 4 3 2 2 3 6 3 7" xfId="61022"/>
    <cellStyle name="Normal 4 3 2 2 3 6 4" xfId="8854"/>
    <cellStyle name="Normal 4 3 2 2 3 6 4 2" xfId="25382"/>
    <cellStyle name="Normal 4 3 2 2 3 6 5" xfId="15969"/>
    <cellStyle name="Normal 4 3 2 2 3 6 5 2" xfId="25383"/>
    <cellStyle name="Normal 4 3 2 2 3 6 6" xfId="25377"/>
    <cellStyle name="Normal 4 3 2 2 3 6 7" xfId="34938"/>
    <cellStyle name="Normal 4 3 2 2 3 6 8" xfId="42054"/>
    <cellStyle name="Normal 4 3 2 2 3 6 9" xfId="49169"/>
    <cellStyle name="Normal 4 3 2 2 3 7" xfId="2518"/>
    <cellStyle name="Normal 4 3 2 2 3 7 2" xfId="9633"/>
    <cellStyle name="Normal 4 3 2 2 3 7 2 2" xfId="25385"/>
    <cellStyle name="Normal 4 3 2 2 3 7 3" xfId="25384"/>
    <cellStyle name="Normal 4 3 2 2 3 7 4" xfId="35718"/>
    <cellStyle name="Normal 4 3 2 2 3 7 5" xfId="42833"/>
    <cellStyle name="Normal 4 3 2 2 3 7 6" xfId="49948"/>
    <cellStyle name="Normal 4 3 2 2 3 7 7" xfId="57063"/>
    <cellStyle name="Normal 4 3 2 2 3 8" xfId="4889"/>
    <cellStyle name="Normal 4 3 2 2 3 8 2" xfId="12004"/>
    <cellStyle name="Normal 4 3 2 2 3 8 2 2" xfId="25387"/>
    <cellStyle name="Normal 4 3 2 2 3 8 3" xfId="25386"/>
    <cellStyle name="Normal 4 3 2 2 3 8 4" xfId="38089"/>
    <cellStyle name="Normal 4 3 2 2 3 8 5" xfId="45204"/>
    <cellStyle name="Normal 4 3 2 2 3 8 6" xfId="52319"/>
    <cellStyle name="Normal 4 3 2 2 3 8 7" xfId="59434"/>
    <cellStyle name="Normal 4 3 2 2 3 9" xfId="7266"/>
    <cellStyle name="Normal 4 3 2 2 3 9 2" xfId="25388"/>
    <cellStyle name="Normal 4 3 2 2 4" xfId="251"/>
    <cellStyle name="Normal 4 3 2 2 4 10" xfId="40569"/>
    <cellStyle name="Normal 4 3 2 2 4 11" xfId="47684"/>
    <cellStyle name="Normal 4 3 2 2 4 12" xfId="54799"/>
    <cellStyle name="Normal 4 3 2 2 4 2" xfId="1052"/>
    <cellStyle name="Normal 4 3 2 2 4 2 10" xfId="55598"/>
    <cellStyle name="Normal 4 3 2 2 4 2 2" xfId="3420"/>
    <cellStyle name="Normal 4 3 2 2 4 2 2 2" xfId="10535"/>
    <cellStyle name="Normal 4 3 2 2 4 2 2 2 2" xfId="25392"/>
    <cellStyle name="Normal 4 3 2 2 4 2 2 3" xfId="25391"/>
    <cellStyle name="Normal 4 3 2 2 4 2 2 4" xfId="36620"/>
    <cellStyle name="Normal 4 3 2 2 4 2 2 5" xfId="43735"/>
    <cellStyle name="Normal 4 3 2 2 4 2 2 6" xfId="50850"/>
    <cellStyle name="Normal 4 3 2 2 4 2 2 7" xfId="57965"/>
    <cellStyle name="Normal 4 3 2 2 4 2 3" xfId="5791"/>
    <cellStyle name="Normal 4 3 2 2 4 2 3 2" xfId="12906"/>
    <cellStyle name="Normal 4 3 2 2 4 2 3 2 2" xfId="25394"/>
    <cellStyle name="Normal 4 3 2 2 4 2 3 3" xfId="25393"/>
    <cellStyle name="Normal 4 3 2 2 4 2 3 4" xfId="38991"/>
    <cellStyle name="Normal 4 3 2 2 4 2 3 5" xfId="46106"/>
    <cellStyle name="Normal 4 3 2 2 4 2 3 6" xfId="53221"/>
    <cellStyle name="Normal 4 3 2 2 4 2 3 7" xfId="60336"/>
    <cellStyle name="Normal 4 3 2 2 4 2 4" xfId="8168"/>
    <cellStyle name="Normal 4 3 2 2 4 2 4 2" xfId="25395"/>
    <cellStyle name="Normal 4 3 2 2 4 2 5" xfId="15283"/>
    <cellStyle name="Normal 4 3 2 2 4 2 5 2" xfId="25396"/>
    <cellStyle name="Normal 4 3 2 2 4 2 6" xfId="25390"/>
    <cellStyle name="Normal 4 3 2 2 4 2 7" xfId="34252"/>
    <cellStyle name="Normal 4 3 2 2 4 2 8" xfId="41368"/>
    <cellStyle name="Normal 4 3 2 2 4 2 9" xfId="48483"/>
    <cellStyle name="Normal 4 3 2 2 4 3" xfId="1842"/>
    <cellStyle name="Normal 4 3 2 2 4 3 10" xfId="56387"/>
    <cellStyle name="Normal 4 3 2 2 4 3 2" xfId="4209"/>
    <cellStyle name="Normal 4 3 2 2 4 3 2 2" xfId="11324"/>
    <cellStyle name="Normal 4 3 2 2 4 3 2 2 2" xfId="25399"/>
    <cellStyle name="Normal 4 3 2 2 4 3 2 3" xfId="25398"/>
    <cellStyle name="Normal 4 3 2 2 4 3 2 4" xfId="37409"/>
    <cellStyle name="Normal 4 3 2 2 4 3 2 5" xfId="44524"/>
    <cellStyle name="Normal 4 3 2 2 4 3 2 6" xfId="51639"/>
    <cellStyle name="Normal 4 3 2 2 4 3 2 7" xfId="58754"/>
    <cellStyle name="Normal 4 3 2 2 4 3 3" xfId="6580"/>
    <cellStyle name="Normal 4 3 2 2 4 3 3 2" xfId="13695"/>
    <cellStyle name="Normal 4 3 2 2 4 3 3 2 2" xfId="25401"/>
    <cellStyle name="Normal 4 3 2 2 4 3 3 3" xfId="25400"/>
    <cellStyle name="Normal 4 3 2 2 4 3 3 4" xfId="39780"/>
    <cellStyle name="Normal 4 3 2 2 4 3 3 5" xfId="46895"/>
    <cellStyle name="Normal 4 3 2 2 4 3 3 6" xfId="54010"/>
    <cellStyle name="Normal 4 3 2 2 4 3 3 7" xfId="61125"/>
    <cellStyle name="Normal 4 3 2 2 4 3 4" xfId="8957"/>
    <cellStyle name="Normal 4 3 2 2 4 3 4 2" xfId="25402"/>
    <cellStyle name="Normal 4 3 2 2 4 3 5" xfId="16072"/>
    <cellStyle name="Normal 4 3 2 2 4 3 5 2" xfId="25403"/>
    <cellStyle name="Normal 4 3 2 2 4 3 6" xfId="25397"/>
    <cellStyle name="Normal 4 3 2 2 4 3 7" xfId="35041"/>
    <cellStyle name="Normal 4 3 2 2 4 3 8" xfId="42157"/>
    <cellStyle name="Normal 4 3 2 2 4 3 9" xfId="49272"/>
    <cellStyle name="Normal 4 3 2 2 4 4" xfId="2621"/>
    <cellStyle name="Normal 4 3 2 2 4 4 2" xfId="9736"/>
    <cellStyle name="Normal 4 3 2 2 4 4 2 2" xfId="25405"/>
    <cellStyle name="Normal 4 3 2 2 4 4 3" xfId="25404"/>
    <cellStyle name="Normal 4 3 2 2 4 4 4" xfId="35821"/>
    <cellStyle name="Normal 4 3 2 2 4 4 5" xfId="42936"/>
    <cellStyle name="Normal 4 3 2 2 4 4 6" xfId="50051"/>
    <cellStyle name="Normal 4 3 2 2 4 4 7" xfId="57166"/>
    <cellStyle name="Normal 4 3 2 2 4 5" xfId="4992"/>
    <cellStyle name="Normal 4 3 2 2 4 5 2" xfId="12107"/>
    <cellStyle name="Normal 4 3 2 2 4 5 2 2" xfId="25407"/>
    <cellStyle name="Normal 4 3 2 2 4 5 3" xfId="25406"/>
    <cellStyle name="Normal 4 3 2 2 4 5 4" xfId="38192"/>
    <cellStyle name="Normal 4 3 2 2 4 5 5" xfId="45307"/>
    <cellStyle name="Normal 4 3 2 2 4 5 6" xfId="52422"/>
    <cellStyle name="Normal 4 3 2 2 4 5 7" xfId="59537"/>
    <cellStyle name="Normal 4 3 2 2 4 6" xfId="7369"/>
    <cellStyle name="Normal 4 3 2 2 4 6 2" xfId="25408"/>
    <cellStyle name="Normal 4 3 2 2 4 7" xfId="14484"/>
    <cellStyle name="Normal 4 3 2 2 4 7 2" xfId="25409"/>
    <cellStyle name="Normal 4 3 2 2 4 8" xfId="25389"/>
    <cellStyle name="Normal 4 3 2 2 4 9" xfId="33453"/>
    <cellStyle name="Normal 4 3 2 2 5" xfId="446"/>
    <cellStyle name="Normal 4 3 2 2 5 10" xfId="40764"/>
    <cellStyle name="Normal 4 3 2 2 5 11" xfId="47879"/>
    <cellStyle name="Normal 4 3 2 2 5 12" xfId="54994"/>
    <cellStyle name="Normal 4 3 2 2 5 2" xfId="1247"/>
    <cellStyle name="Normal 4 3 2 2 5 2 10" xfId="55793"/>
    <cellStyle name="Normal 4 3 2 2 5 2 2" xfId="3615"/>
    <cellStyle name="Normal 4 3 2 2 5 2 2 2" xfId="10730"/>
    <cellStyle name="Normal 4 3 2 2 5 2 2 2 2" xfId="25413"/>
    <cellStyle name="Normal 4 3 2 2 5 2 2 3" xfId="25412"/>
    <cellStyle name="Normal 4 3 2 2 5 2 2 4" xfId="36815"/>
    <cellStyle name="Normal 4 3 2 2 5 2 2 5" xfId="43930"/>
    <cellStyle name="Normal 4 3 2 2 5 2 2 6" xfId="51045"/>
    <cellStyle name="Normal 4 3 2 2 5 2 2 7" xfId="58160"/>
    <cellStyle name="Normal 4 3 2 2 5 2 3" xfId="5986"/>
    <cellStyle name="Normal 4 3 2 2 5 2 3 2" xfId="13101"/>
    <cellStyle name="Normal 4 3 2 2 5 2 3 2 2" xfId="25415"/>
    <cellStyle name="Normal 4 3 2 2 5 2 3 3" xfId="25414"/>
    <cellStyle name="Normal 4 3 2 2 5 2 3 4" xfId="39186"/>
    <cellStyle name="Normal 4 3 2 2 5 2 3 5" xfId="46301"/>
    <cellStyle name="Normal 4 3 2 2 5 2 3 6" xfId="53416"/>
    <cellStyle name="Normal 4 3 2 2 5 2 3 7" xfId="60531"/>
    <cellStyle name="Normal 4 3 2 2 5 2 4" xfId="8363"/>
    <cellStyle name="Normal 4 3 2 2 5 2 4 2" xfId="25416"/>
    <cellStyle name="Normal 4 3 2 2 5 2 5" xfId="15478"/>
    <cellStyle name="Normal 4 3 2 2 5 2 5 2" xfId="25417"/>
    <cellStyle name="Normal 4 3 2 2 5 2 6" xfId="25411"/>
    <cellStyle name="Normal 4 3 2 2 5 2 7" xfId="34447"/>
    <cellStyle name="Normal 4 3 2 2 5 2 8" xfId="41563"/>
    <cellStyle name="Normal 4 3 2 2 5 2 9" xfId="48678"/>
    <cellStyle name="Normal 4 3 2 2 5 3" xfId="2037"/>
    <cellStyle name="Normal 4 3 2 2 5 3 10" xfId="56582"/>
    <cellStyle name="Normal 4 3 2 2 5 3 2" xfId="4404"/>
    <cellStyle name="Normal 4 3 2 2 5 3 2 2" xfId="11519"/>
    <cellStyle name="Normal 4 3 2 2 5 3 2 2 2" xfId="25420"/>
    <cellStyle name="Normal 4 3 2 2 5 3 2 3" xfId="25419"/>
    <cellStyle name="Normal 4 3 2 2 5 3 2 4" xfId="37604"/>
    <cellStyle name="Normal 4 3 2 2 5 3 2 5" xfId="44719"/>
    <cellStyle name="Normal 4 3 2 2 5 3 2 6" xfId="51834"/>
    <cellStyle name="Normal 4 3 2 2 5 3 2 7" xfId="58949"/>
    <cellStyle name="Normal 4 3 2 2 5 3 3" xfId="6775"/>
    <cellStyle name="Normal 4 3 2 2 5 3 3 2" xfId="13890"/>
    <cellStyle name="Normal 4 3 2 2 5 3 3 2 2" xfId="25422"/>
    <cellStyle name="Normal 4 3 2 2 5 3 3 3" xfId="25421"/>
    <cellStyle name="Normal 4 3 2 2 5 3 3 4" xfId="39975"/>
    <cellStyle name="Normal 4 3 2 2 5 3 3 5" xfId="47090"/>
    <cellStyle name="Normal 4 3 2 2 5 3 3 6" xfId="54205"/>
    <cellStyle name="Normal 4 3 2 2 5 3 3 7" xfId="61320"/>
    <cellStyle name="Normal 4 3 2 2 5 3 4" xfId="9152"/>
    <cellStyle name="Normal 4 3 2 2 5 3 4 2" xfId="25423"/>
    <cellStyle name="Normal 4 3 2 2 5 3 5" xfId="16267"/>
    <cellStyle name="Normal 4 3 2 2 5 3 5 2" xfId="25424"/>
    <cellStyle name="Normal 4 3 2 2 5 3 6" xfId="25418"/>
    <cellStyle name="Normal 4 3 2 2 5 3 7" xfId="35236"/>
    <cellStyle name="Normal 4 3 2 2 5 3 8" xfId="42352"/>
    <cellStyle name="Normal 4 3 2 2 5 3 9" xfId="49467"/>
    <cellStyle name="Normal 4 3 2 2 5 4" xfId="2816"/>
    <cellStyle name="Normal 4 3 2 2 5 4 2" xfId="9931"/>
    <cellStyle name="Normal 4 3 2 2 5 4 2 2" xfId="25426"/>
    <cellStyle name="Normal 4 3 2 2 5 4 3" xfId="25425"/>
    <cellStyle name="Normal 4 3 2 2 5 4 4" xfId="36016"/>
    <cellStyle name="Normal 4 3 2 2 5 4 5" xfId="43131"/>
    <cellStyle name="Normal 4 3 2 2 5 4 6" xfId="50246"/>
    <cellStyle name="Normal 4 3 2 2 5 4 7" xfId="57361"/>
    <cellStyle name="Normal 4 3 2 2 5 5" xfId="5187"/>
    <cellStyle name="Normal 4 3 2 2 5 5 2" xfId="12302"/>
    <cellStyle name="Normal 4 3 2 2 5 5 2 2" xfId="25428"/>
    <cellStyle name="Normal 4 3 2 2 5 5 3" xfId="25427"/>
    <cellStyle name="Normal 4 3 2 2 5 5 4" xfId="38387"/>
    <cellStyle name="Normal 4 3 2 2 5 5 5" xfId="45502"/>
    <cellStyle name="Normal 4 3 2 2 5 5 6" xfId="52617"/>
    <cellStyle name="Normal 4 3 2 2 5 5 7" xfId="59732"/>
    <cellStyle name="Normal 4 3 2 2 5 6" xfId="7564"/>
    <cellStyle name="Normal 4 3 2 2 5 6 2" xfId="25429"/>
    <cellStyle name="Normal 4 3 2 2 5 7" xfId="14679"/>
    <cellStyle name="Normal 4 3 2 2 5 7 2" xfId="25430"/>
    <cellStyle name="Normal 4 3 2 2 5 8" xfId="25410"/>
    <cellStyle name="Normal 4 3 2 2 5 9" xfId="33648"/>
    <cellStyle name="Normal 4 3 2 2 6" xfId="701"/>
    <cellStyle name="Normal 4 3 2 2 6 10" xfId="41019"/>
    <cellStyle name="Normal 4 3 2 2 6 11" xfId="48134"/>
    <cellStyle name="Normal 4 3 2 2 6 12" xfId="55249"/>
    <cellStyle name="Normal 4 3 2 2 6 2" xfId="1502"/>
    <cellStyle name="Normal 4 3 2 2 6 2 10" xfId="56048"/>
    <cellStyle name="Normal 4 3 2 2 6 2 2" xfId="3870"/>
    <cellStyle name="Normal 4 3 2 2 6 2 2 2" xfId="10985"/>
    <cellStyle name="Normal 4 3 2 2 6 2 2 2 2" xfId="25434"/>
    <cellStyle name="Normal 4 3 2 2 6 2 2 3" xfId="25433"/>
    <cellStyle name="Normal 4 3 2 2 6 2 2 4" xfId="37070"/>
    <cellStyle name="Normal 4 3 2 2 6 2 2 5" xfId="44185"/>
    <cellStyle name="Normal 4 3 2 2 6 2 2 6" xfId="51300"/>
    <cellStyle name="Normal 4 3 2 2 6 2 2 7" xfId="58415"/>
    <cellStyle name="Normal 4 3 2 2 6 2 3" xfId="6241"/>
    <cellStyle name="Normal 4 3 2 2 6 2 3 2" xfId="13356"/>
    <cellStyle name="Normal 4 3 2 2 6 2 3 2 2" xfId="25436"/>
    <cellStyle name="Normal 4 3 2 2 6 2 3 3" xfId="25435"/>
    <cellStyle name="Normal 4 3 2 2 6 2 3 4" xfId="39441"/>
    <cellStyle name="Normal 4 3 2 2 6 2 3 5" xfId="46556"/>
    <cellStyle name="Normal 4 3 2 2 6 2 3 6" xfId="53671"/>
    <cellStyle name="Normal 4 3 2 2 6 2 3 7" xfId="60786"/>
    <cellStyle name="Normal 4 3 2 2 6 2 4" xfId="8618"/>
    <cellStyle name="Normal 4 3 2 2 6 2 4 2" xfId="25437"/>
    <cellStyle name="Normal 4 3 2 2 6 2 5" xfId="15733"/>
    <cellStyle name="Normal 4 3 2 2 6 2 5 2" xfId="25438"/>
    <cellStyle name="Normal 4 3 2 2 6 2 6" xfId="25432"/>
    <cellStyle name="Normal 4 3 2 2 6 2 7" xfId="34702"/>
    <cellStyle name="Normal 4 3 2 2 6 2 8" xfId="41818"/>
    <cellStyle name="Normal 4 3 2 2 6 2 9" xfId="48933"/>
    <cellStyle name="Normal 4 3 2 2 6 3" xfId="2292"/>
    <cellStyle name="Normal 4 3 2 2 6 3 10" xfId="56837"/>
    <cellStyle name="Normal 4 3 2 2 6 3 2" xfId="4659"/>
    <cellStyle name="Normal 4 3 2 2 6 3 2 2" xfId="11774"/>
    <cellStyle name="Normal 4 3 2 2 6 3 2 2 2" xfId="25441"/>
    <cellStyle name="Normal 4 3 2 2 6 3 2 3" xfId="25440"/>
    <cellStyle name="Normal 4 3 2 2 6 3 2 4" xfId="37859"/>
    <cellStyle name="Normal 4 3 2 2 6 3 2 5" xfId="44974"/>
    <cellStyle name="Normal 4 3 2 2 6 3 2 6" xfId="52089"/>
    <cellStyle name="Normal 4 3 2 2 6 3 2 7" xfId="59204"/>
    <cellStyle name="Normal 4 3 2 2 6 3 3" xfId="7030"/>
    <cellStyle name="Normal 4 3 2 2 6 3 3 2" xfId="14145"/>
    <cellStyle name="Normal 4 3 2 2 6 3 3 2 2" xfId="25443"/>
    <cellStyle name="Normal 4 3 2 2 6 3 3 3" xfId="25442"/>
    <cellStyle name="Normal 4 3 2 2 6 3 3 4" xfId="40230"/>
    <cellStyle name="Normal 4 3 2 2 6 3 3 5" xfId="47345"/>
    <cellStyle name="Normal 4 3 2 2 6 3 3 6" xfId="54460"/>
    <cellStyle name="Normal 4 3 2 2 6 3 3 7" xfId="61575"/>
    <cellStyle name="Normal 4 3 2 2 6 3 4" xfId="9407"/>
    <cellStyle name="Normal 4 3 2 2 6 3 4 2" xfId="25444"/>
    <cellStyle name="Normal 4 3 2 2 6 3 5" xfId="16522"/>
    <cellStyle name="Normal 4 3 2 2 6 3 5 2" xfId="25445"/>
    <cellStyle name="Normal 4 3 2 2 6 3 6" xfId="25439"/>
    <cellStyle name="Normal 4 3 2 2 6 3 7" xfId="35491"/>
    <cellStyle name="Normal 4 3 2 2 6 3 8" xfId="42607"/>
    <cellStyle name="Normal 4 3 2 2 6 3 9" xfId="49722"/>
    <cellStyle name="Normal 4 3 2 2 6 4" xfId="3071"/>
    <cellStyle name="Normal 4 3 2 2 6 4 2" xfId="10186"/>
    <cellStyle name="Normal 4 3 2 2 6 4 2 2" xfId="25447"/>
    <cellStyle name="Normal 4 3 2 2 6 4 3" xfId="25446"/>
    <cellStyle name="Normal 4 3 2 2 6 4 4" xfId="36271"/>
    <cellStyle name="Normal 4 3 2 2 6 4 5" xfId="43386"/>
    <cellStyle name="Normal 4 3 2 2 6 4 6" xfId="50501"/>
    <cellStyle name="Normal 4 3 2 2 6 4 7" xfId="57616"/>
    <cellStyle name="Normal 4 3 2 2 6 5" xfId="5442"/>
    <cellStyle name="Normal 4 3 2 2 6 5 2" xfId="12557"/>
    <cellStyle name="Normal 4 3 2 2 6 5 2 2" xfId="25449"/>
    <cellStyle name="Normal 4 3 2 2 6 5 3" xfId="25448"/>
    <cellStyle name="Normal 4 3 2 2 6 5 4" xfId="38642"/>
    <cellStyle name="Normal 4 3 2 2 6 5 5" xfId="45757"/>
    <cellStyle name="Normal 4 3 2 2 6 5 6" xfId="52872"/>
    <cellStyle name="Normal 4 3 2 2 6 5 7" xfId="59987"/>
    <cellStyle name="Normal 4 3 2 2 6 6" xfId="7819"/>
    <cellStyle name="Normal 4 3 2 2 6 6 2" xfId="25450"/>
    <cellStyle name="Normal 4 3 2 2 6 7" xfId="14934"/>
    <cellStyle name="Normal 4 3 2 2 6 7 2" xfId="25451"/>
    <cellStyle name="Normal 4 3 2 2 6 8" xfId="25431"/>
    <cellStyle name="Normal 4 3 2 2 6 9" xfId="33903"/>
    <cellStyle name="Normal 4 3 2 2 7" xfId="857"/>
    <cellStyle name="Normal 4 3 2 2 7 10" xfId="55403"/>
    <cellStyle name="Normal 4 3 2 2 7 2" xfId="3225"/>
    <cellStyle name="Normal 4 3 2 2 7 2 2" xfId="10340"/>
    <cellStyle name="Normal 4 3 2 2 7 2 2 2" xfId="25454"/>
    <cellStyle name="Normal 4 3 2 2 7 2 3" xfId="25453"/>
    <cellStyle name="Normal 4 3 2 2 7 2 4" xfId="36425"/>
    <cellStyle name="Normal 4 3 2 2 7 2 5" xfId="43540"/>
    <cellStyle name="Normal 4 3 2 2 7 2 6" xfId="50655"/>
    <cellStyle name="Normal 4 3 2 2 7 2 7" xfId="57770"/>
    <cellStyle name="Normal 4 3 2 2 7 3" xfId="5596"/>
    <cellStyle name="Normal 4 3 2 2 7 3 2" xfId="12711"/>
    <cellStyle name="Normal 4 3 2 2 7 3 2 2" xfId="25456"/>
    <cellStyle name="Normal 4 3 2 2 7 3 3" xfId="25455"/>
    <cellStyle name="Normal 4 3 2 2 7 3 4" xfId="38796"/>
    <cellStyle name="Normal 4 3 2 2 7 3 5" xfId="45911"/>
    <cellStyle name="Normal 4 3 2 2 7 3 6" xfId="53026"/>
    <cellStyle name="Normal 4 3 2 2 7 3 7" xfId="60141"/>
    <cellStyle name="Normal 4 3 2 2 7 4" xfId="7973"/>
    <cellStyle name="Normal 4 3 2 2 7 4 2" xfId="25457"/>
    <cellStyle name="Normal 4 3 2 2 7 5" xfId="15088"/>
    <cellStyle name="Normal 4 3 2 2 7 5 2" xfId="25458"/>
    <cellStyle name="Normal 4 3 2 2 7 6" xfId="25452"/>
    <cellStyle name="Normal 4 3 2 2 7 7" xfId="34057"/>
    <cellStyle name="Normal 4 3 2 2 7 8" xfId="41173"/>
    <cellStyle name="Normal 4 3 2 2 7 9" xfId="48288"/>
    <cellStyle name="Normal 4 3 2 2 8" xfId="1647"/>
    <cellStyle name="Normal 4 3 2 2 8 10" xfId="56192"/>
    <cellStyle name="Normal 4 3 2 2 8 2" xfId="4014"/>
    <cellStyle name="Normal 4 3 2 2 8 2 2" xfId="11129"/>
    <cellStyle name="Normal 4 3 2 2 8 2 2 2" xfId="25461"/>
    <cellStyle name="Normal 4 3 2 2 8 2 3" xfId="25460"/>
    <cellStyle name="Normal 4 3 2 2 8 2 4" xfId="37214"/>
    <cellStyle name="Normal 4 3 2 2 8 2 5" xfId="44329"/>
    <cellStyle name="Normal 4 3 2 2 8 2 6" xfId="51444"/>
    <cellStyle name="Normal 4 3 2 2 8 2 7" xfId="58559"/>
    <cellStyle name="Normal 4 3 2 2 8 3" xfId="6385"/>
    <cellStyle name="Normal 4 3 2 2 8 3 2" xfId="13500"/>
    <cellStyle name="Normal 4 3 2 2 8 3 2 2" xfId="25463"/>
    <cellStyle name="Normal 4 3 2 2 8 3 3" xfId="25462"/>
    <cellStyle name="Normal 4 3 2 2 8 3 4" xfId="39585"/>
    <cellStyle name="Normal 4 3 2 2 8 3 5" xfId="46700"/>
    <cellStyle name="Normal 4 3 2 2 8 3 6" xfId="53815"/>
    <cellStyle name="Normal 4 3 2 2 8 3 7" xfId="60930"/>
    <cellStyle name="Normal 4 3 2 2 8 4" xfId="8762"/>
    <cellStyle name="Normal 4 3 2 2 8 4 2" xfId="25464"/>
    <cellStyle name="Normal 4 3 2 2 8 5" xfId="15877"/>
    <cellStyle name="Normal 4 3 2 2 8 5 2" xfId="25465"/>
    <cellStyle name="Normal 4 3 2 2 8 6" xfId="25459"/>
    <cellStyle name="Normal 4 3 2 2 8 7" xfId="34846"/>
    <cellStyle name="Normal 4 3 2 2 8 8" xfId="41962"/>
    <cellStyle name="Normal 4 3 2 2 8 9" xfId="49077"/>
    <cellStyle name="Normal 4 3 2 2 9" xfId="2426"/>
    <cellStyle name="Normal 4 3 2 2 9 2" xfId="9541"/>
    <cellStyle name="Normal 4 3 2 2 9 2 2" xfId="25467"/>
    <cellStyle name="Normal 4 3 2 2 9 3" xfId="25466"/>
    <cellStyle name="Normal 4 3 2 2 9 4" xfId="35626"/>
    <cellStyle name="Normal 4 3 2 2 9 5" xfId="42741"/>
    <cellStyle name="Normal 4 3 2 2 9 6" xfId="49856"/>
    <cellStyle name="Normal 4 3 2 2 9 7" xfId="56971"/>
    <cellStyle name="Normal 4 3 2 3" xfId="83"/>
    <cellStyle name="Normal 4 3 2 3 10" xfId="7208"/>
    <cellStyle name="Normal 4 3 2 3 10 2" xfId="25469"/>
    <cellStyle name="Normal 4 3 2 3 11" xfId="14323"/>
    <cellStyle name="Normal 4 3 2 3 11 2" xfId="25470"/>
    <cellStyle name="Normal 4 3 2 3 12" xfId="25468"/>
    <cellStyle name="Normal 4 3 2 3 13" xfId="33292"/>
    <cellStyle name="Normal 4 3 2 3 14" xfId="40408"/>
    <cellStyle name="Normal 4 3 2 3 15" xfId="47523"/>
    <cellStyle name="Normal 4 3 2 3 16" xfId="54638"/>
    <cellStyle name="Normal 4 3 2 3 2" xfId="168"/>
    <cellStyle name="Normal 4 3 2 3 2 10" xfId="14405"/>
    <cellStyle name="Normal 4 3 2 3 2 10 2" xfId="25472"/>
    <cellStyle name="Normal 4 3 2 3 2 11" xfId="25471"/>
    <cellStyle name="Normal 4 3 2 3 2 12" xfId="33374"/>
    <cellStyle name="Normal 4 3 2 3 2 13" xfId="40490"/>
    <cellStyle name="Normal 4 3 2 3 2 14" xfId="47605"/>
    <cellStyle name="Normal 4 3 2 3 2 15" xfId="54720"/>
    <cellStyle name="Normal 4 3 2 3 2 2" xfId="367"/>
    <cellStyle name="Normal 4 3 2 3 2 2 10" xfId="40685"/>
    <cellStyle name="Normal 4 3 2 3 2 2 11" xfId="47800"/>
    <cellStyle name="Normal 4 3 2 3 2 2 12" xfId="54915"/>
    <cellStyle name="Normal 4 3 2 3 2 2 2" xfId="1168"/>
    <cellStyle name="Normal 4 3 2 3 2 2 2 10" xfId="55714"/>
    <cellStyle name="Normal 4 3 2 3 2 2 2 2" xfId="3536"/>
    <cellStyle name="Normal 4 3 2 3 2 2 2 2 2" xfId="10651"/>
    <cellStyle name="Normal 4 3 2 3 2 2 2 2 2 2" xfId="25476"/>
    <cellStyle name="Normal 4 3 2 3 2 2 2 2 3" xfId="25475"/>
    <cellStyle name="Normal 4 3 2 3 2 2 2 2 4" xfId="36736"/>
    <cellStyle name="Normal 4 3 2 3 2 2 2 2 5" xfId="43851"/>
    <cellStyle name="Normal 4 3 2 3 2 2 2 2 6" xfId="50966"/>
    <cellStyle name="Normal 4 3 2 3 2 2 2 2 7" xfId="58081"/>
    <cellStyle name="Normal 4 3 2 3 2 2 2 3" xfId="5907"/>
    <cellStyle name="Normal 4 3 2 3 2 2 2 3 2" xfId="13022"/>
    <cellStyle name="Normal 4 3 2 3 2 2 2 3 2 2" xfId="25478"/>
    <cellStyle name="Normal 4 3 2 3 2 2 2 3 3" xfId="25477"/>
    <cellStyle name="Normal 4 3 2 3 2 2 2 3 4" xfId="39107"/>
    <cellStyle name="Normal 4 3 2 3 2 2 2 3 5" xfId="46222"/>
    <cellStyle name="Normal 4 3 2 3 2 2 2 3 6" xfId="53337"/>
    <cellStyle name="Normal 4 3 2 3 2 2 2 3 7" xfId="60452"/>
    <cellStyle name="Normal 4 3 2 3 2 2 2 4" xfId="8284"/>
    <cellStyle name="Normal 4 3 2 3 2 2 2 4 2" xfId="25479"/>
    <cellStyle name="Normal 4 3 2 3 2 2 2 5" xfId="15399"/>
    <cellStyle name="Normal 4 3 2 3 2 2 2 5 2" xfId="25480"/>
    <cellStyle name="Normal 4 3 2 3 2 2 2 6" xfId="25474"/>
    <cellStyle name="Normal 4 3 2 3 2 2 2 7" xfId="34368"/>
    <cellStyle name="Normal 4 3 2 3 2 2 2 8" xfId="41484"/>
    <cellStyle name="Normal 4 3 2 3 2 2 2 9" xfId="48599"/>
    <cellStyle name="Normal 4 3 2 3 2 2 3" xfId="1958"/>
    <cellStyle name="Normal 4 3 2 3 2 2 3 10" xfId="56503"/>
    <cellStyle name="Normal 4 3 2 3 2 2 3 2" xfId="4325"/>
    <cellStyle name="Normal 4 3 2 3 2 2 3 2 2" xfId="11440"/>
    <cellStyle name="Normal 4 3 2 3 2 2 3 2 2 2" xfId="25483"/>
    <cellStyle name="Normal 4 3 2 3 2 2 3 2 3" xfId="25482"/>
    <cellStyle name="Normal 4 3 2 3 2 2 3 2 4" xfId="37525"/>
    <cellStyle name="Normal 4 3 2 3 2 2 3 2 5" xfId="44640"/>
    <cellStyle name="Normal 4 3 2 3 2 2 3 2 6" xfId="51755"/>
    <cellStyle name="Normal 4 3 2 3 2 2 3 2 7" xfId="58870"/>
    <cellStyle name="Normal 4 3 2 3 2 2 3 3" xfId="6696"/>
    <cellStyle name="Normal 4 3 2 3 2 2 3 3 2" xfId="13811"/>
    <cellStyle name="Normal 4 3 2 3 2 2 3 3 2 2" xfId="25485"/>
    <cellStyle name="Normal 4 3 2 3 2 2 3 3 3" xfId="25484"/>
    <cellStyle name="Normal 4 3 2 3 2 2 3 3 4" xfId="39896"/>
    <cellStyle name="Normal 4 3 2 3 2 2 3 3 5" xfId="47011"/>
    <cellStyle name="Normal 4 3 2 3 2 2 3 3 6" xfId="54126"/>
    <cellStyle name="Normal 4 3 2 3 2 2 3 3 7" xfId="61241"/>
    <cellStyle name="Normal 4 3 2 3 2 2 3 4" xfId="9073"/>
    <cellStyle name="Normal 4 3 2 3 2 2 3 4 2" xfId="25486"/>
    <cellStyle name="Normal 4 3 2 3 2 2 3 5" xfId="16188"/>
    <cellStyle name="Normal 4 3 2 3 2 2 3 5 2" xfId="25487"/>
    <cellStyle name="Normal 4 3 2 3 2 2 3 6" xfId="25481"/>
    <cellStyle name="Normal 4 3 2 3 2 2 3 7" xfId="35157"/>
    <cellStyle name="Normal 4 3 2 3 2 2 3 8" xfId="42273"/>
    <cellStyle name="Normal 4 3 2 3 2 2 3 9" xfId="49388"/>
    <cellStyle name="Normal 4 3 2 3 2 2 4" xfId="2737"/>
    <cellStyle name="Normal 4 3 2 3 2 2 4 2" xfId="9852"/>
    <cellStyle name="Normal 4 3 2 3 2 2 4 2 2" xfId="25489"/>
    <cellStyle name="Normal 4 3 2 3 2 2 4 3" xfId="25488"/>
    <cellStyle name="Normal 4 3 2 3 2 2 4 4" xfId="35937"/>
    <cellStyle name="Normal 4 3 2 3 2 2 4 5" xfId="43052"/>
    <cellStyle name="Normal 4 3 2 3 2 2 4 6" xfId="50167"/>
    <cellStyle name="Normal 4 3 2 3 2 2 4 7" xfId="57282"/>
    <cellStyle name="Normal 4 3 2 3 2 2 5" xfId="5108"/>
    <cellStyle name="Normal 4 3 2 3 2 2 5 2" xfId="12223"/>
    <cellStyle name="Normal 4 3 2 3 2 2 5 2 2" xfId="25491"/>
    <cellStyle name="Normal 4 3 2 3 2 2 5 3" xfId="25490"/>
    <cellStyle name="Normal 4 3 2 3 2 2 5 4" xfId="38308"/>
    <cellStyle name="Normal 4 3 2 3 2 2 5 5" xfId="45423"/>
    <cellStyle name="Normal 4 3 2 3 2 2 5 6" xfId="52538"/>
    <cellStyle name="Normal 4 3 2 3 2 2 5 7" xfId="59653"/>
    <cellStyle name="Normal 4 3 2 3 2 2 6" xfId="7485"/>
    <cellStyle name="Normal 4 3 2 3 2 2 6 2" xfId="25492"/>
    <cellStyle name="Normal 4 3 2 3 2 2 7" xfId="14600"/>
    <cellStyle name="Normal 4 3 2 3 2 2 7 2" xfId="25493"/>
    <cellStyle name="Normal 4 3 2 3 2 2 8" xfId="25473"/>
    <cellStyle name="Normal 4 3 2 3 2 2 9" xfId="33569"/>
    <cellStyle name="Normal 4 3 2 3 2 3" xfId="562"/>
    <cellStyle name="Normal 4 3 2 3 2 3 10" xfId="40880"/>
    <cellStyle name="Normal 4 3 2 3 2 3 11" xfId="47995"/>
    <cellStyle name="Normal 4 3 2 3 2 3 12" xfId="55110"/>
    <cellStyle name="Normal 4 3 2 3 2 3 2" xfId="1363"/>
    <cellStyle name="Normal 4 3 2 3 2 3 2 10" xfId="55909"/>
    <cellStyle name="Normal 4 3 2 3 2 3 2 2" xfId="3731"/>
    <cellStyle name="Normal 4 3 2 3 2 3 2 2 2" xfId="10846"/>
    <cellStyle name="Normal 4 3 2 3 2 3 2 2 2 2" xfId="25497"/>
    <cellStyle name="Normal 4 3 2 3 2 3 2 2 3" xfId="25496"/>
    <cellStyle name="Normal 4 3 2 3 2 3 2 2 4" xfId="36931"/>
    <cellStyle name="Normal 4 3 2 3 2 3 2 2 5" xfId="44046"/>
    <cellStyle name="Normal 4 3 2 3 2 3 2 2 6" xfId="51161"/>
    <cellStyle name="Normal 4 3 2 3 2 3 2 2 7" xfId="58276"/>
    <cellStyle name="Normal 4 3 2 3 2 3 2 3" xfId="6102"/>
    <cellStyle name="Normal 4 3 2 3 2 3 2 3 2" xfId="13217"/>
    <cellStyle name="Normal 4 3 2 3 2 3 2 3 2 2" xfId="25499"/>
    <cellStyle name="Normal 4 3 2 3 2 3 2 3 3" xfId="25498"/>
    <cellStyle name="Normal 4 3 2 3 2 3 2 3 4" xfId="39302"/>
    <cellStyle name="Normal 4 3 2 3 2 3 2 3 5" xfId="46417"/>
    <cellStyle name="Normal 4 3 2 3 2 3 2 3 6" xfId="53532"/>
    <cellStyle name="Normal 4 3 2 3 2 3 2 3 7" xfId="60647"/>
    <cellStyle name="Normal 4 3 2 3 2 3 2 4" xfId="8479"/>
    <cellStyle name="Normal 4 3 2 3 2 3 2 4 2" xfId="25500"/>
    <cellStyle name="Normal 4 3 2 3 2 3 2 5" xfId="15594"/>
    <cellStyle name="Normal 4 3 2 3 2 3 2 5 2" xfId="25501"/>
    <cellStyle name="Normal 4 3 2 3 2 3 2 6" xfId="25495"/>
    <cellStyle name="Normal 4 3 2 3 2 3 2 7" xfId="34563"/>
    <cellStyle name="Normal 4 3 2 3 2 3 2 8" xfId="41679"/>
    <cellStyle name="Normal 4 3 2 3 2 3 2 9" xfId="48794"/>
    <cellStyle name="Normal 4 3 2 3 2 3 3" xfId="2153"/>
    <cellStyle name="Normal 4 3 2 3 2 3 3 10" xfId="56698"/>
    <cellStyle name="Normal 4 3 2 3 2 3 3 2" xfId="4520"/>
    <cellStyle name="Normal 4 3 2 3 2 3 3 2 2" xfId="11635"/>
    <cellStyle name="Normal 4 3 2 3 2 3 3 2 2 2" xfId="25504"/>
    <cellStyle name="Normal 4 3 2 3 2 3 3 2 3" xfId="25503"/>
    <cellStyle name="Normal 4 3 2 3 2 3 3 2 4" xfId="37720"/>
    <cellStyle name="Normal 4 3 2 3 2 3 3 2 5" xfId="44835"/>
    <cellStyle name="Normal 4 3 2 3 2 3 3 2 6" xfId="51950"/>
    <cellStyle name="Normal 4 3 2 3 2 3 3 2 7" xfId="59065"/>
    <cellStyle name="Normal 4 3 2 3 2 3 3 3" xfId="6891"/>
    <cellStyle name="Normal 4 3 2 3 2 3 3 3 2" xfId="14006"/>
    <cellStyle name="Normal 4 3 2 3 2 3 3 3 2 2" xfId="25506"/>
    <cellStyle name="Normal 4 3 2 3 2 3 3 3 3" xfId="25505"/>
    <cellStyle name="Normal 4 3 2 3 2 3 3 3 4" xfId="40091"/>
    <cellStyle name="Normal 4 3 2 3 2 3 3 3 5" xfId="47206"/>
    <cellStyle name="Normal 4 3 2 3 2 3 3 3 6" xfId="54321"/>
    <cellStyle name="Normal 4 3 2 3 2 3 3 3 7" xfId="61436"/>
    <cellStyle name="Normal 4 3 2 3 2 3 3 4" xfId="9268"/>
    <cellStyle name="Normal 4 3 2 3 2 3 3 4 2" xfId="25507"/>
    <cellStyle name="Normal 4 3 2 3 2 3 3 5" xfId="16383"/>
    <cellStyle name="Normal 4 3 2 3 2 3 3 5 2" xfId="25508"/>
    <cellStyle name="Normal 4 3 2 3 2 3 3 6" xfId="25502"/>
    <cellStyle name="Normal 4 3 2 3 2 3 3 7" xfId="35352"/>
    <cellStyle name="Normal 4 3 2 3 2 3 3 8" xfId="42468"/>
    <cellStyle name="Normal 4 3 2 3 2 3 3 9" xfId="49583"/>
    <cellStyle name="Normal 4 3 2 3 2 3 4" xfId="2932"/>
    <cellStyle name="Normal 4 3 2 3 2 3 4 2" xfId="10047"/>
    <cellStyle name="Normal 4 3 2 3 2 3 4 2 2" xfId="25510"/>
    <cellStyle name="Normal 4 3 2 3 2 3 4 3" xfId="25509"/>
    <cellStyle name="Normal 4 3 2 3 2 3 4 4" xfId="36132"/>
    <cellStyle name="Normal 4 3 2 3 2 3 4 5" xfId="43247"/>
    <cellStyle name="Normal 4 3 2 3 2 3 4 6" xfId="50362"/>
    <cellStyle name="Normal 4 3 2 3 2 3 4 7" xfId="57477"/>
    <cellStyle name="Normal 4 3 2 3 2 3 5" xfId="5303"/>
    <cellStyle name="Normal 4 3 2 3 2 3 5 2" xfId="12418"/>
    <cellStyle name="Normal 4 3 2 3 2 3 5 2 2" xfId="25512"/>
    <cellStyle name="Normal 4 3 2 3 2 3 5 3" xfId="25511"/>
    <cellStyle name="Normal 4 3 2 3 2 3 5 4" xfId="38503"/>
    <cellStyle name="Normal 4 3 2 3 2 3 5 5" xfId="45618"/>
    <cellStyle name="Normal 4 3 2 3 2 3 5 6" xfId="52733"/>
    <cellStyle name="Normal 4 3 2 3 2 3 5 7" xfId="59848"/>
    <cellStyle name="Normal 4 3 2 3 2 3 6" xfId="7680"/>
    <cellStyle name="Normal 4 3 2 3 2 3 6 2" xfId="25513"/>
    <cellStyle name="Normal 4 3 2 3 2 3 7" xfId="14795"/>
    <cellStyle name="Normal 4 3 2 3 2 3 7 2" xfId="25514"/>
    <cellStyle name="Normal 4 3 2 3 2 3 8" xfId="25494"/>
    <cellStyle name="Normal 4 3 2 3 2 3 9" xfId="33764"/>
    <cellStyle name="Normal 4 3 2 3 2 4" xfId="705"/>
    <cellStyle name="Normal 4 3 2 3 2 4 10" xfId="41023"/>
    <cellStyle name="Normal 4 3 2 3 2 4 11" xfId="48138"/>
    <cellStyle name="Normal 4 3 2 3 2 4 12" xfId="55253"/>
    <cellStyle name="Normal 4 3 2 3 2 4 2" xfId="1506"/>
    <cellStyle name="Normal 4 3 2 3 2 4 2 10" xfId="56052"/>
    <cellStyle name="Normal 4 3 2 3 2 4 2 2" xfId="3874"/>
    <cellStyle name="Normal 4 3 2 3 2 4 2 2 2" xfId="10989"/>
    <cellStyle name="Normal 4 3 2 3 2 4 2 2 2 2" xfId="25518"/>
    <cellStyle name="Normal 4 3 2 3 2 4 2 2 3" xfId="25517"/>
    <cellStyle name="Normal 4 3 2 3 2 4 2 2 4" xfId="37074"/>
    <cellStyle name="Normal 4 3 2 3 2 4 2 2 5" xfId="44189"/>
    <cellStyle name="Normal 4 3 2 3 2 4 2 2 6" xfId="51304"/>
    <cellStyle name="Normal 4 3 2 3 2 4 2 2 7" xfId="58419"/>
    <cellStyle name="Normal 4 3 2 3 2 4 2 3" xfId="6245"/>
    <cellStyle name="Normal 4 3 2 3 2 4 2 3 2" xfId="13360"/>
    <cellStyle name="Normal 4 3 2 3 2 4 2 3 2 2" xfId="25520"/>
    <cellStyle name="Normal 4 3 2 3 2 4 2 3 3" xfId="25519"/>
    <cellStyle name="Normal 4 3 2 3 2 4 2 3 4" xfId="39445"/>
    <cellStyle name="Normal 4 3 2 3 2 4 2 3 5" xfId="46560"/>
    <cellStyle name="Normal 4 3 2 3 2 4 2 3 6" xfId="53675"/>
    <cellStyle name="Normal 4 3 2 3 2 4 2 3 7" xfId="60790"/>
    <cellStyle name="Normal 4 3 2 3 2 4 2 4" xfId="8622"/>
    <cellStyle name="Normal 4 3 2 3 2 4 2 4 2" xfId="25521"/>
    <cellStyle name="Normal 4 3 2 3 2 4 2 5" xfId="15737"/>
    <cellStyle name="Normal 4 3 2 3 2 4 2 5 2" xfId="25522"/>
    <cellStyle name="Normal 4 3 2 3 2 4 2 6" xfId="25516"/>
    <cellStyle name="Normal 4 3 2 3 2 4 2 7" xfId="34706"/>
    <cellStyle name="Normal 4 3 2 3 2 4 2 8" xfId="41822"/>
    <cellStyle name="Normal 4 3 2 3 2 4 2 9" xfId="48937"/>
    <cellStyle name="Normal 4 3 2 3 2 4 3" xfId="2296"/>
    <cellStyle name="Normal 4 3 2 3 2 4 3 10" xfId="56841"/>
    <cellStyle name="Normal 4 3 2 3 2 4 3 2" xfId="4663"/>
    <cellStyle name="Normal 4 3 2 3 2 4 3 2 2" xfId="11778"/>
    <cellStyle name="Normal 4 3 2 3 2 4 3 2 2 2" xfId="25525"/>
    <cellStyle name="Normal 4 3 2 3 2 4 3 2 3" xfId="25524"/>
    <cellStyle name="Normal 4 3 2 3 2 4 3 2 4" xfId="37863"/>
    <cellStyle name="Normal 4 3 2 3 2 4 3 2 5" xfId="44978"/>
    <cellStyle name="Normal 4 3 2 3 2 4 3 2 6" xfId="52093"/>
    <cellStyle name="Normal 4 3 2 3 2 4 3 2 7" xfId="59208"/>
    <cellStyle name="Normal 4 3 2 3 2 4 3 3" xfId="7034"/>
    <cellStyle name="Normal 4 3 2 3 2 4 3 3 2" xfId="14149"/>
    <cellStyle name="Normal 4 3 2 3 2 4 3 3 2 2" xfId="25527"/>
    <cellStyle name="Normal 4 3 2 3 2 4 3 3 3" xfId="25526"/>
    <cellStyle name="Normal 4 3 2 3 2 4 3 3 4" xfId="40234"/>
    <cellStyle name="Normal 4 3 2 3 2 4 3 3 5" xfId="47349"/>
    <cellStyle name="Normal 4 3 2 3 2 4 3 3 6" xfId="54464"/>
    <cellStyle name="Normal 4 3 2 3 2 4 3 3 7" xfId="61579"/>
    <cellStyle name="Normal 4 3 2 3 2 4 3 4" xfId="9411"/>
    <cellStyle name="Normal 4 3 2 3 2 4 3 4 2" xfId="25528"/>
    <cellStyle name="Normal 4 3 2 3 2 4 3 5" xfId="16526"/>
    <cellStyle name="Normal 4 3 2 3 2 4 3 5 2" xfId="25529"/>
    <cellStyle name="Normal 4 3 2 3 2 4 3 6" xfId="25523"/>
    <cellStyle name="Normal 4 3 2 3 2 4 3 7" xfId="35495"/>
    <cellStyle name="Normal 4 3 2 3 2 4 3 8" xfId="42611"/>
    <cellStyle name="Normal 4 3 2 3 2 4 3 9" xfId="49726"/>
    <cellStyle name="Normal 4 3 2 3 2 4 4" xfId="3075"/>
    <cellStyle name="Normal 4 3 2 3 2 4 4 2" xfId="10190"/>
    <cellStyle name="Normal 4 3 2 3 2 4 4 2 2" xfId="25531"/>
    <cellStyle name="Normal 4 3 2 3 2 4 4 3" xfId="25530"/>
    <cellStyle name="Normal 4 3 2 3 2 4 4 4" xfId="36275"/>
    <cellStyle name="Normal 4 3 2 3 2 4 4 5" xfId="43390"/>
    <cellStyle name="Normal 4 3 2 3 2 4 4 6" xfId="50505"/>
    <cellStyle name="Normal 4 3 2 3 2 4 4 7" xfId="57620"/>
    <cellStyle name="Normal 4 3 2 3 2 4 5" xfId="5446"/>
    <cellStyle name="Normal 4 3 2 3 2 4 5 2" xfId="12561"/>
    <cellStyle name="Normal 4 3 2 3 2 4 5 2 2" xfId="25533"/>
    <cellStyle name="Normal 4 3 2 3 2 4 5 3" xfId="25532"/>
    <cellStyle name="Normal 4 3 2 3 2 4 5 4" xfId="38646"/>
    <cellStyle name="Normal 4 3 2 3 2 4 5 5" xfId="45761"/>
    <cellStyle name="Normal 4 3 2 3 2 4 5 6" xfId="52876"/>
    <cellStyle name="Normal 4 3 2 3 2 4 5 7" xfId="59991"/>
    <cellStyle name="Normal 4 3 2 3 2 4 6" xfId="7823"/>
    <cellStyle name="Normal 4 3 2 3 2 4 6 2" xfId="25534"/>
    <cellStyle name="Normal 4 3 2 3 2 4 7" xfId="14938"/>
    <cellStyle name="Normal 4 3 2 3 2 4 7 2" xfId="25535"/>
    <cellStyle name="Normal 4 3 2 3 2 4 8" xfId="25515"/>
    <cellStyle name="Normal 4 3 2 3 2 4 9" xfId="33907"/>
    <cellStyle name="Normal 4 3 2 3 2 5" xfId="973"/>
    <cellStyle name="Normal 4 3 2 3 2 5 10" xfId="55519"/>
    <cellStyle name="Normal 4 3 2 3 2 5 2" xfId="3341"/>
    <cellStyle name="Normal 4 3 2 3 2 5 2 2" xfId="10456"/>
    <cellStyle name="Normal 4 3 2 3 2 5 2 2 2" xfId="25538"/>
    <cellStyle name="Normal 4 3 2 3 2 5 2 3" xfId="25537"/>
    <cellStyle name="Normal 4 3 2 3 2 5 2 4" xfId="36541"/>
    <cellStyle name="Normal 4 3 2 3 2 5 2 5" xfId="43656"/>
    <cellStyle name="Normal 4 3 2 3 2 5 2 6" xfId="50771"/>
    <cellStyle name="Normal 4 3 2 3 2 5 2 7" xfId="57886"/>
    <cellStyle name="Normal 4 3 2 3 2 5 3" xfId="5712"/>
    <cellStyle name="Normal 4 3 2 3 2 5 3 2" xfId="12827"/>
    <cellStyle name="Normal 4 3 2 3 2 5 3 2 2" xfId="25540"/>
    <cellStyle name="Normal 4 3 2 3 2 5 3 3" xfId="25539"/>
    <cellStyle name="Normal 4 3 2 3 2 5 3 4" xfId="38912"/>
    <cellStyle name="Normal 4 3 2 3 2 5 3 5" xfId="46027"/>
    <cellStyle name="Normal 4 3 2 3 2 5 3 6" xfId="53142"/>
    <cellStyle name="Normal 4 3 2 3 2 5 3 7" xfId="60257"/>
    <cellStyle name="Normal 4 3 2 3 2 5 4" xfId="8089"/>
    <cellStyle name="Normal 4 3 2 3 2 5 4 2" xfId="25541"/>
    <cellStyle name="Normal 4 3 2 3 2 5 5" xfId="15204"/>
    <cellStyle name="Normal 4 3 2 3 2 5 5 2" xfId="25542"/>
    <cellStyle name="Normal 4 3 2 3 2 5 6" xfId="25536"/>
    <cellStyle name="Normal 4 3 2 3 2 5 7" xfId="34173"/>
    <cellStyle name="Normal 4 3 2 3 2 5 8" xfId="41289"/>
    <cellStyle name="Normal 4 3 2 3 2 5 9" xfId="48404"/>
    <cellStyle name="Normal 4 3 2 3 2 6" xfId="1763"/>
    <cellStyle name="Normal 4 3 2 3 2 6 10" xfId="56308"/>
    <cellStyle name="Normal 4 3 2 3 2 6 2" xfId="4130"/>
    <cellStyle name="Normal 4 3 2 3 2 6 2 2" xfId="11245"/>
    <cellStyle name="Normal 4 3 2 3 2 6 2 2 2" xfId="25545"/>
    <cellStyle name="Normal 4 3 2 3 2 6 2 3" xfId="25544"/>
    <cellStyle name="Normal 4 3 2 3 2 6 2 4" xfId="37330"/>
    <cellStyle name="Normal 4 3 2 3 2 6 2 5" xfId="44445"/>
    <cellStyle name="Normal 4 3 2 3 2 6 2 6" xfId="51560"/>
    <cellStyle name="Normal 4 3 2 3 2 6 2 7" xfId="58675"/>
    <cellStyle name="Normal 4 3 2 3 2 6 3" xfId="6501"/>
    <cellStyle name="Normal 4 3 2 3 2 6 3 2" xfId="13616"/>
    <cellStyle name="Normal 4 3 2 3 2 6 3 2 2" xfId="25547"/>
    <cellStyle name="Normal 4 3 2 3 2 6 3 3" xfId="25546"/>
    <cellStyle name="Normal 4 3 2 3 2 6 3 4" xfId="39701"/>
    <cellStyle name="Normal 4 3 2 3 2 6 3 5" xfId="46816"/>
    <cellStyle name="Normal 4 3 2 3 2 6 3 6" xfId="53931"/>
    <cellStyle name="Normal 4 3 2 3 2 6 3 7" xfId="61046"/>
    <cellStyle name="Normal 4 3 2 3 2 6 4" xfId="8878"/>
    <cellStyle name="Normal 4 3 2 3 2 6 4 2" xfId="25548"/>
    <cellStyle name="Normal 4 3 2 3 2 6 5" xfId="15993"/>
    <cellStyle name="Normal 4 3 2 3 2 6 5 2" xfId="25549"/>
    <cellStyle name="Normal 4 3 2 3 2 6 6" xfId="25543"/>
    <cellStyle name="Normal 4 3 2 3 2 6 7" xfId="34962"/>
    <cellStyle name="Normal 4 3 2 3 2 6 8" xfId="42078"/>
    <cellStyle name="Normal 4 3 2 3 2 6 9" xfId="49193"/>
    <cellStyle name="Normal 4 3 2 3 2 7" xfId="2542"/>
    <cellStyle name="Normal 4 3 2 3 2 7 2" xfId="9657"/>
    <cellStyle name="Normal 4 3 2 3 2 7 2 2" xfId="25551"/>
    <cellStyle name="Normal 4 3 2 3 2 7 3" xfId="25550"/>
    <cellStyle name="Normal 4 3 2 3 2 7 4" xfId="35742"/>
    <cellStyle name="Normal 4 3 2 3 2 7 5" xfId="42857"/>
    <cellStyle name="Normal 4 3 2 3 2 7 6" xfId="49972"/>
    <cellStyle name="Normal 4 3 2 3 2 7 7" xfId="57087"/>
    <cellStyle name="Normal 4 3 2 3 2 8" xfId="4913"/>
    <cellStyle name="Normal 4 3 2 3 2 8 2" xfId="12028"/>
    <cellStyle name="Normal 4 3 2 3 2 8 2 2" xfId="25553"/>
    <cellStyle name="Normal 4 3 2 3 2 8 3" xfId="25552"/>
    <cellStyle name="Normal 4 3 2 3 2 8 4" xfId="38113"/>
    <cellStyle name="Normal 4 3 2 3 2 8 5" xfId="45228"/>
    <cellStyle name="Normal 4 3 2 3 2 8 6" xfId="52343"/>
    <cellStyle name="Normal 4 3 2 3 2 8 7" xfId="59458"/>
    <cellStyle name="Normal 4 3 2 3 2 9" xfId="7290"/>
    <cellStyle name="Normal 4 3 2 3 2 9 2" xfId="25554"/>
    <cellStyle name="Normal 4 3 2 3 3" xfId="285"/>
    <cellStyle name="Normal 4 3 2 3 3 10" xfId="40603"/>
    <cellStyle name="Normal 4 3 2 3 3 11" xfId="47718"/>
    <cellStyle name="Normal 4 3 2 3 3 12" xfId="54833"/>
    <cellStyle name="Normal 4 3 2 3 3 2" xfId="1086"/>
    <cellStyle name="Normal 4 3 2 3 3 2 10" xfId="55632"/>
    <cellStyle name="Normal 4 3 2 3 3 2 2" xfId="3454"/>
    <cellStyle name="Normal 4 3 2 3 3 2 2 2" xfId="10569"/>
    <cellStyle name="Normal 4 3 2 3 3 2 2 2 2" xfId="25558"/>
    <cellStyle name="Normal 4 3 2 3 3 2 2 3" xfId="25557"/>
    <cellStyle name="Normal 4 3 2 3 3 2 2 4" xfId="36654"/>
    <cellStyle name="Normal 4 3 2 3 3 2 2 5" xfId="43769"/>
    <cellStyle name="Normal 4 3 2 3 3 2 2 6" xfId="50884"/>
    <cellStyle name="Normal 4 3 2 3 3 2 2 7" xfId="57999"/>
    <cellStyle name="Normal 4 3 2 3 3 2 3" xfId="5825"/>
    <cellStyle name="Normal 4 3 2 3 3 2 3 2" xfId="12940"/>
    <cellStyle name="Normal 4 3 2 3 3 2 3 2 2" xfId="25560"/>
    <cellStyle name="Normal 4 3 2 3 3 2 3 3" xfId="25559"/>
    <cellStyle name="Normal 4 3 2 3 3 2 3 4" xfId="39025"/>
    <cellStyle name="Normal 4 3 2 3 3 2 3 5" xfId="46140"/>
    <cellStyle name="Normal 4 3 2 3 3 2 3 6" xfId="53255"/>
    <cellStyle name="Normal 4 3 2 3 3 2 3 7" xfId="60370"/>
    <cellStyle name="Normal 4 3 2 3 3 2 4" xfId="8202"/>
    <cellStyle name="Normal 4 3 2 3 3 2 4 2" xfId="25561"/>
    <cellStyle name="Normal 4 3 2 3 3 2 5" xfId="15317"/>
    <cellStyle name="Normal 4 3 2 3 3 2 5 2" xfId="25562"/>
    <cellStyle name="Normal 4 3 2 3 3 2 6" xfId="25556"/>
    <cellStyle name="Normal 4 3 2 3 3 2 7" xfId="34286"/>
    <cellStyle name="Normal 4 3 2 3 3 2 8" xfId="41402"/>
    <cellStyle name="Normal 4 3 2 3 3 2 9" xfId="48517"/>
    <cellStyle name="Normal 4 3 2 3 3 3" xfId="1876"/>
    <cellStyle name="Normal 4 3 2 3 3 3 10" xfId="56421"/>
    <cellStyle name="Normal 4 3 2 3 3 3 2" xfId="4243"/>
    <cellStyle name="Normal 4 3 2 3 3 3 2 2" xfId="11358"/>
    <cellStyle name="Normal 4 3 2 3 3 3 2 2 2" xfId="25565"/>
    <cellStyle name="Normal 4 3 2 3 3 3 2 3" xfId="25564"/>
    <cellStyle name="Normal 4 3 2 3 3 3 2 4" xfId="37443"/>
    <cellStyle name="Normal 4 3 2 3 3 3 2 5" xfId="44558"/>
    <cellStyle name="Normal 4 3 2 3 3 3 2 6" xfId="51673"/>
    <cellStyle name="Normal 4 3 2 3 3 3 2 7" xfId="58788"/>
    <cellStyle name="Normal 4 3 2 3 3 3 3" xfId="6614"/>
    <cellStyle name="Normal 4 3 2 3 3 3 3 2" xfId="13729"/>
    <cellStyle name="Normal 4 3 2 3 3 3 3 2 2" xfId="25567"/>
    <cellStyle name="Normal 4 3 2 3 3 3 3 3" xfId="25566"/>
    <cellStyle name="Normal 4 3 2 3 3 3 3 4" xfId="39814"/>
    <cellStyle name="Normal 4 3 2 3 3 3 3 5" xfId="46929"/>
    <cellStyle name="Normal 4 3 2 3 3 3 3 6" xfId="54044"/>
    <cellStyle name="Normal 4 3 2 3 3 3 3 7" xfId="61159"/>
    <cellStyle name="Normal 4 3 2 3 3 3 4" xfId="8991"/>
    <cellStyle name="Normal 4 3 2 3 3 3 4 2" xfId="25568"/>
    <cellStyle name="Normal 4 3 2 3 3 3 5" xfId="16106"/>
    <cellStyle name="Normal 4 3 2 3 3 3 5 2" xfId="25569"/>
    <cellStyle name="Normal 4 3 2 3 3 3 6" xfId="25563"/>
    <cellStyle name="Normal 4 3 2 3 3 3 7" xfId="35075"/>
    <cellStyle name="Normal 4 3 2 3 3 3 8" xfId="42191"/>
    <cellStyle name="Normal 4 3 2 3 3 3 9" xfId="49306"/>
    <cellStyle name="Normal 4 3 2 3 3 4" xfId="2655"/>
    <cellStyle name="Normal 4 3 2 3 3 4 2" xfId="9770"/>
    <cellStyle name="Normal 4 3 2 3 3 4 2 2" xfId="25571"/>
    <cellStyle name="Normal 4 3 2 3 3 4 3" xfId="25570"/>
    <cellStyle name="Normal 4 3 2 3 3 4 4" xfId="35855"/>
    <cellStyle name="Normal 4 3 2 3 3 4 5" xfId="42970"/>
    <cellStyle name="Normal 4 3 2 3 3 4 6" xfId="50085"/>
    <cellStyle name="Normal 4 3 2 3 3 4 7" xfId="57200"/>
    <cellStyle name="Normal 4 3 2 3 3 5" xfId="5026"/>
    <cellStyle name="Normal 4 3 2 3 3 5 2" xfId="12141"/>
    <cellStyle name="Normal 4 3 2 3 3 5 2 2" xfId="25573"/>
    <cellStyle name="Normal 4 3 2 3 3 5 3" xfId="25572"/>
    <cellStyle name="Normal 4 3 2 3 3 5 4" xfId="38226"/>
    <cellStyle name="Normal 4 3 2 3 3 5 5" xfId="45341"/>
    <cellStyle name="Normal 4 3 2 3 3 5 6" xfId="52456"/>
    <cellStyle name="Normal 4 3 2 3 3 5 7" xfId="59571"/>
    <cellStyle name="Normal 4 3 2 3 3 6" xfId="7403"/>
    <cellStyle name="Normal 4 3 2 3 3 6 2" xfId="25574"/>
    <cellStyle name="Normal 4 3 2 3 3 7" xfId="14518"/>
    <cellStyle name="Normal 4 3 2 3 3 7 2" xfId="25575"/>
    <cellStyle name="Normal 4 3 2 3 3 8" xfId="25555"/>
    <cellStyle name="Normal 4 3 2 3 3 9" xfId="33487"/>
    <cellStyle name="Normal 4 3 2 3 4" xfId="480"/>
    <cellStyle name="Normal 4 3 2 3 4 10" xfId="40798"/>
    <cellStyle name="Normal 4 3 2 3 4 11" xfId="47913"/>
    <cellStyle name="Normal 4 3 2 3 4 12" xfId="55028"/>
    <cellStyle name="Normal 4 3 2 3 4 2" xfId="1281"/>
    <cellStyle name="Normal 4 3 2 3 4 2 10" xfId="55827"/>
    <cellStyle name="Normal 4 3 2 3 4 2 2" xfId="3649"/>
    <cellStyle name="Normal 4 3 2 3 4 2 2 2" xfId="10764"/>
    <cellStyle name="Normal 4 3 2 3 4 2 2 2 2" xfId="25579"/>
    <cellStyle name="Normal 4 3 2 3 4 2 2 3" xfId="25578"/>
    <cellStyle name="Normal 4 3 2 3 4 2 2 4" xfId="36849"/>
    <cellStyle name="Normal 4 3 2 3 4 2 2 5" xfId="43964"/>
    <cellStyle name="Normal 4 3 2 3 4 2 2 6" xfId="51079"/>
    <cellStyle name="Normal 4 3 2 3 4 2 2 7" xfId="58194"/>
    <cellStyle name="Normal 4 3 2 3 4 2 3" xfId="6020"/>
    <cellStyle name="Normal 4 3 2 3 4 2 3 2" xfId="13135"/>
    <cellStyle name="Normal 4 3 2 3 4 2 3 2 2" xfId="25581"/>
    <cellStyle name="Normal 4 3 2 3 4 2 3 3" xfId="25580"/>
    <cellStyle name="Normal 4 3 2 3 4 2 3 4" xfId="39220"/>
    <cellStyle name="Normal 4 3 2 3 4 2 3 5" xfId="46335"/>
    <cellStyle name="Normal 4 3 2 3 4 2 3 6" xfId="53450"/>
    <cellStyle name="Normal 4 3 2 3 4 2 3 7" xfId="60565"/>
    <cellStyle name="Normal 4 3 2 3 4 2 4" xfId="8397"/>
    <cellStyle name="Normal 4 3 2 3 4 2 4 2" xfId="25582"/>
    <cellStyle name="Normal 4 3 2 3 4 2 5" xfId="15512"/>
    <cellStyle name="Normal 4 3 2 3 4 2 5 2" xfId="25583"/>
    <cellStyle name="Normal 4 3 2 3 4 2 6" xfId="25577"/>
    <cellStyle name="Normal 4 3 2 3 4 2 7" xfId="34481"/>
    <cellStyle name="Normal 4 3 2 3 4 2 8" xfId="41597"/>
    <cellStyle name="Normal 4 3 2 3 4 2 9" xfId="48712"/>
    <cellStyle name="Normal 4 3 2 3 4 3" xfId="2071"/>
    <cellStyle name="Normal 4 3 2 3 4 3 10" xfId="56616"/>
    <cellStyle name="Normal 4 3 2 3 4 3 2" xfId="4438"/>
    <cellStyle name="Normal 4 3 2 3 4 3 2 2" xfId="11553"/>
    <cellStyle name="Normal 4 3 2 3 4 3 2 2 2" xfId="25586"/>
    <cellStyle name="Normal 4 3 2 3 4 3 2 3" xfId="25585"/>
    <cellStyle name="Normal 4 3 2 3 4 3 2 4" xfId="37638"/>
    <cellStyle name="Normal 4 3 2 3 4 3 2 5" xfId="44753"/>
    <cellStyle name="Normal 4 3 2 3 4 3 2 6" xfId="51868"/>
    <cellStyle name="Normal 4 3 2 3 4 3 2 7" xfId="58983"/>
    <cellStyle name="Normal 4 3 2 3 4 3 3" xfId="6809"/>
    <cellStyle name="Normal 4 3 2 3 4 3 3 2" xfId="13924"/>
    <cellStyle name="Normal 4 3 2 3 4 3 3 2 2" xfId="25588"/>
    <cellStyle name="Normal 4 3 2 3 4 3 3 3" xfId="25587"/>
    <cellStyle name="Normal 4 3 2 3 4 3 3 4" xfId="40009"/>
    <cellStyle name="Normal 4 3 2 3 4 3 3 5" xfId="47124"/>
    <cellStyle name="Normal 4 3 2 3 4 3 3 6" xfId="54239"/>
    <cellStyle name="Normal 4 3 2 3 4 3 3 7" xfId="61354"/>
    <cellStyle name="Normal 4 3 2 3 4 3 4" xfId="9186"/>
    <cellStyle name="Normal 4 3 2 3 4 3 4 2" xfId="25589"/>
    <cellStyle name="Normal 4 3 2 3 4 3 5" xfId="16301"/>
    <cellStyle name="Normal 4 3 2 3 4 3 5 2" xfId="25590"/>
    <cellStyle name="Normal 4 3 2 3 4 3 6" xfId="25584"/>
    <cellStyle name="Normal 4 3 2 3 4 3 7" xfId="35270"/>
    <cellStyle name="Normal 4 3 2 3 4 3 8" xfId="42386"/>
    <cellStyle name="Normal 4 3 2 3 4 3 9" xfId="49501"/>
    <cellStyle name="Normal 4 3 2 3 4 4" xfId="2850"/>
    <cellStyle name="Normal 4 3 2 3 4 4 2" xfId="9965"/>
    <cellStyle name="Normal 4 3 2 3 4 4 2 2" xfId="25592"/>
    <cellStyle name="Normal 4 3 2 3 4 4 3" xfId="25591"/>
    <cellStyle name="Normal 4 3 2 3 4 4 4" xfId="36050"/>
    <cellStyle name="Normal 4 3 2 3 4 4 5" xfId="43165"/>
    <cellStyle name="Normal 4 3 2 3 4 4 6" xfId="50280"/>
    <cellStyle name="Normal 4 3 2 3 4 4 7" xfId="57395"/>
    <cellStyle name="Normal 4 3 2 3 4 5" xfId="5221"/>
    <cellStyle name="Normal 4 3 2 3 4 5 2" xfId="12336"/>
    <cellStyle name="Normal 4 3 2 3 4 5 2 2" xfId="25594"/>
    <cellStyle name="Normal 4 3 2 3 4 5 3" xfId="25593"/>
    <cellStyle name="Normal 4 3 2 3 4 5 4" xfId="38421"/>
    <cellStyle name="Normal 4 3 2 3 4 5 5" xfId="45536"/>
    <cellStyle name="Normal 4 3 2 3 4 5 6" xfId="52651"/>
    <cellStyle name="Normal 4 3 2 3 4 5 7" xfId="59766"/>
    <cellStyle name="Normal 4 3 2 3 4 6" xfId="7598"/>
    <cellStyle name="Normal 4 3 2 3 4 6 2" xfId="25595"/>
    <cellStyle name="Normal 4 3 2 3 4 7" xfId="14713"/>
    <cellStyle name="Normal 4 3 2 3 4 7 2" xfId="25596"/>
    <cellStyle name="Normal 4 3 2 3 4 8" xfId="25576"/>
    <cellStyle name="Normal 4 3 2 3 4 9" xfId="33682"/>
    <cellStyle name="Normal 4 3 2 3 5" xfId="704"/>
    <cellStyle name="Normal 4 3 2 3 5 10" xfId="41022"/>
    <cellStyle name="Normal 4 3 2 3 5 11" xfId="48137"/>
    <cellStyle name="Normal 4 3 2 3 5 12" xfId="55252"/>
    <cellStyle name="Normal 4 3 2 3 5 2" xfId="1505"/>
    <cellStyle name="Normal 4 3 2 3 5 2 10" xfId="56051"/>
    <cellStyle name="Normal 4 3 2 3 5 2 2" xfId="3873"/>
    <cellStyle name="Normal 4 3 2 3 5 2 2 2" xfId="10988"/>
    <cellStyle name="Normal 4 3 2 3 5 2 2 2 2" xfId="25600"/>
    <cellStyle name="Normal 4 3 2 3 5 2 2 3" xfId="25599"/>
    <cellStyle name="Normal 4 3 2 3 5 2 2 4" xfId="37073"/>
    <cellStyle name="Normal 4 3 2 3 5 2 2 5" xfId="44188"/>
    <cellStyle name="Normal 4 3 2 3 5 2 2 6" xfId="51303"/>
    <cellStyle name="Normal 4 3 2 3 5 2 2 7" xfId="58418"/>
    <cellStyle name="Normal 4 3 2 3 5 2 3" xfId="6244"/>
    <cellStyle name="Normal 4 3 2 3 5 2 3 2" xfId="13359"/>
    <cellStyle name="Normal 4 3 2 3 5 2 3 2 2" xfId="25602"/>
    <cellStyle name="Normal 4 3 2 3 5 2 3 3" xfId="25601"/>
    <cellStyle name="Normal 4 3 2 3 5 2 3 4" xfId="39444"/>
    <cellStyle name="Normal 4 3 2 3 5 2 3 5" xfId="46559"/>
    <cellStyle name="Normal 4 3 2 3 5 2 3 6" xfId="53674"/>
    <cellStyle name="Normal 4 3 2 3 5 2 3 7" xfId="60789"/>
    <cellStyle name="Normal 4 3 2 3 5 2 4" xfId="8621"/>
    <cellStyle name="Normal 4 3 2 3 5 2 4 2" xfId="25603"/>
    <cellStyle name="Normal 4 3 2 3 5 2 5" xfId="15736"/>
    <cellStyle name="Normal 4 3 2 3 5 2 5 2" xfId="25604"/>
    <cellStyle name="Normal 4 3 2 3 5 2 6" xfId="25598"/>
    <cellStyle name="Normal 4 3 2 3 5 2 7" xfId="34705"/>
    <cellStyle name="Normal 4 3 2 3 5 2 8" xfId="41821"/>
    <cellStyle name="Normal 4 3 2 3 5 2 9" xfId="48936"/>
    <cellStyle name="Normal 4 3 2 3 5 3" xfId="2295"/>
    <cellStyle name="Normal 4 3 2 3 5 3 10" xfId="56840"/>
    <cellStyle name="Normal 4 3 2 3 5 3 2" xfId="4662"/>
    <cellStyle name="Normal 4 3 2 3 5 3 2 2" xfId="11777"/>
    <cellStyle name="Normal 4 3 2 3 5 3 2 2 2" xfId="25607"/>
    <cellStyle name="Normal 4 3 2 3 5 3 2 3" xfId="25606"/>
    <cellStyle name="Normal 4 3 2 3 5 3 2 4" xfId="37862"/>
    <cellStyle name="Normal 4 3 2 3 5 3 2 5" xfId="44977"/>
    <cellStyle name="Normal 4 3 2 3 5 3 2 6" xfId="52092"/>
    <cellStyle name="Normal 4 3 2 3 5 3 2 7" xfId="59207"/>
    <cellStyle name="Normal 4 3 2 3 5 3 3" xfId="7033"/>
    <cellStyle name="Normal 4 3 2 3 5 3 3 2" xfId="14148"/>
    <cellStyle name="Normal 4 3 2 3 5 3 3 2 2" xfId="25609"/>
    <cellStyle name="Normal 4 3 2 3 5 3 3 3" xfId="25608"/>
    <cellStyle name="Normal 4 3 2 3 5 3 3 4" xfId="40233"/>
    <cellStyle name="Normal 4 3 2 3 5 3 3 5" xfId="47348"/>
    <cellStyle name="Normal 4 3 2 3 5 3 3 6" xfId="54463"/>
    <cellStyle name="Normal 4 3 2 3 5 3 3 7" xfId="61578"/>
    <cellStyle name="Normal 4 3 2 3 5 3 4" xfId="9410"/>
    <cellStyle name="Normal 4 3 2 3 5 3 4 2" xfId="25610"/>
    <cellStyle name="Normal 4 3 2 3 5 3 5" xfId="16525"/>
    <cellStyle name="Normal 4 3 2 3 5 3 5 2" xfId="25611"/>
    <cellStyle name="Normal 4 3 2 3 5 3 6" xfId="25605"/>
    <cellStyle name="Normal 4 3 2 3 5 3 7" xfId="35494"/>
    <cellStyle name="Normal 4 3 2 3 5 3 8" xfId="42610"/>
    <cellStyle name="Normal 4 3 2 3 5 3 9" xfId="49725"/>
    <cellStyle name="Normal 4 3 2 3 5 4" xfId="3074"/>
    <cellStyle name="Normal 4 3 2 3 5 4 2" xfId="10189"/>
    <cellStyle name="Normal 4 3 2 3 5 4 2 2" xfId="25613"/>
    <cellStyle name="Normal 4 3 2 3 5 4 3" xfId="25612"/>
    <cellStyle name="Normal 4 3 2 3 5 4 4" xfId="36274"/>
    <cellStyle name="Normal 4 3 2 3 5 4 5" xfId="43389"/>
    <cellStyle name="Normal 4 3 2 3 5 4 6" xfId="50504"/>
    <cellStyle name="Normal 4 3 2 3 5 4 7" xfId="57619"/>
    <cellStyle name="Normal 4 3 2 3 5 5" xfId="5445"/>
    <cellStyle name="Normal 4 3 2 3 5 5 2" xfId="12560"/>
    <cellStyle name="Normal 4 3 2 3 5 5 2 2" xfId="25615"/>
    <cellStyle name="Normal 4 3 2 3 5 5 3" xfId="25614"/>
    <cellStyle name="Normal 4 3 2 3 5 5 4" xfId="38645"/>
    <cellStyle name="Normal 4 3 2 3 5 5 5" xfId="45760"/>
    <cellStyle name="Normal 4 3 2 3 5 5 6" xfId="52875"/>
    <cellStyle name="Normal 4 3 2 3 5 5 7" xfId="59990"/>
    <cellStyle name="Normal 4 3 2 3 5 6" xfId="7822"/>
    <cellStyle name="Normal 4 3 2 3 5 6 2" xfId="25616"/>
    <cellStyle name="Normal 4 3 2 3 5 7" xfId="14937"/>
    <cellStyle name="Normal 4 3 2 3 5 7 2" xfId="25617"/>
    <cellStyle name="Normal 4 3 2 3 5 8" xfId="25597"/>
    <cellStyle name="Normal 4 3 2 3 5 9" xfId="33906"/>
    <cellStyle name="Normal 4 3 2 3 6" xfId="891"/>
    <cellStyle name="Normal 4 3 2 3 6 10" xfId="55437"/>
    <cellStyle name="Normal 4 3 2 3 6 2" xfId="3259"/>
    <cellStyle name="Normal 4 3 2 3 6 2 2" xfId="10374"/>
    <cellStyle name="Normal 4 3 2 3 6 2 2 2" xfId="25620"/>
    <cellStyle name="Normal 4 3 2 3 6 2 3" xfId="25619"/>
    <cellStyle name="Normal 4 3 2 3 6 2 4" xfId="36459"/>
    <cellStyle name="Normal 4 3 2 3 6 2 5" xfId="43574"/>
    <cellStyle name="Normal 4 3 2 3 6 2 6" xfId="50689"/>
    <cellStyle name="Normal 4 3 2 3 6 2 7" xfId="57804"/>
    <cellStyle name="Normal 4 3 2 3 6 3" xfId="5630"/>
    <cellStyle name="Normal 4 3 2 3 6 3 2" xfId="12745"/>
    <cellStyle name="Normal 4 3 2 3 6 3 2 2" xfId="25622"/>
    <cellStyle name="Normal 4 3 2 3 6 3 3" xfId="25621"/>
    <cellStyle name="Normal 4 3 2 3 6 3 4" xfId="38830"/>
    <cellStyle name="Normal 4 3 2 3 6 3 5" xfId="45945"/>
    <cellStyle name="Normal 4 3 2 3 6 3 6" xfId="53060"/>
    <cellStyle name="Normal 4 3 2 3 6 3 7" xfId="60175"/>
    <cellStyle name="Normal 4 3 2 3 6 4" xfId="8007"/>
    <cellStyle name="Normal 4 3 2 3 6 4 2" xfId="25623"/>
    <cellStyle name="Normal 4 3 2 3 6 5" xfId="15122"/>
    <cellStyle name="Normal 4 3 2 3 6 5 2" xfId="25624"/>
    <cellStyle name="Normal 4 3 2 3 6 6" xfId="25618"/>
    <cellStyle name="Normal 4 3 2 3 6 7" xfId="34091"/>
    <cellStyle name="Normal 4 3 2 3 6 8" xfId="41207"/>
    <cellStyle name="Normal 4 3 2 3 6 9" xfId="48322"/>
    <cellStyle name="Normal 4 3 2 3 7" xfId="1681"/>
    <cellStyle name="Normal 4 3 2 3 7 10" xfId="56226"/>
    <cellStyle name="Normal 4 3 2 3 7 2" xfId="4048"/>
    <cellStyle name="Normal 4 3 2 3 7 2 2" xfId="11163"/>
    <cellStyle name="Normal 4 3 2 3 7 2 2 2" xfId="25627"/>
    <cellStyle name="Normal 4 3 2 3 7 2 3" xfId="25626"/>
    <cellStyle name="Normal 4 3 2 3 7 2 4" xfId="37248"/>
    <cellStyle name="Normal 4 3 2 3 7 2 5" xfId="44363"/>
    <cellStyle name="Normal 4 3 2 3 7 2 6" xfId="51478"/>
    <cellStyle name="Normal 4 3 2 3 7 2 7" xfId="58593"/>
    <cellStyle name="Normal 4 3 2 3 7 3" xfId="6419"/>
    <cellStyle name="Normal 4 3 2 3 7 3 2" xfId="13534"/>
    <cellStyle name="Normal 4 3 2 3 7 3 2 2" xfId="25629"/>
    <cellStyle name="Normal 4 3 2 3 7 3 3" xfId="25628"/>
    <cellStyle name="Normal 4 3 2 3 7 3 4" xfId="39619"/>
    <cellStyle name="Normal 4 3 2 3 7 3 5" xfId="46734"/>
    <cellStyle name="Normal 4 3 2 3 7 3 6" xfId="53849"/>
    <cellStyle name="Normal 4 3 2 3 7 3 7" xfId="60964"/>
    <cellStyle name="Normal 4 3 2 3 7 4" xfId="8796"/>
    <cellStyle name="Normal 4 3 2 3 7 4 2" xfId="25630"/>
    <cellStyle name="Normal 4 3 2 3 7 5" xfId="15911"/>
    <cellStyle name="Normal 4 3 2 3 7 5 2" xfId="25631"/>
    <cellStyle name="Normal 4 3 2 3 7 6" xfId="25625"/>
    <cellStyle name="Normal 4 3 2 3 7 7" xfId="34880"/>
    <cellStyle name="Normal 4 3 2 3 7 8" xfId="41996"/>
    <cellStyle name="Normal 4 3 2 3 7 9" xfId="49111"/>
    <cellStyle name="Normal 4 3 2 3 8" xfId="2460"/>
    <cellStyle name="Normal 4 3 2 3 8 2" xfId="9575"/>
    <cellStyle name="Normal 4 3 2 3 8 2 2" xfId="25633"/>
    <cellStyle name="Normal 4 3 2 3 8 3" xfId="25632"/>
    <cellStyle name="Normal 4 3 2 3 8 4" xfId="35660"/>
    <cellStyle name="Normal 4 3 2 3 8 5" xfId="42775"/>
    <cellStyle name="Normal 4 3 2 3 8 6" xfId="49890"/>
    <cellStyle name="Normal 4 3 2 3 8 7" xfId="57005"/>
    <cellStyle name="Normal 4 3 2 3 9" xfId="4831"/>
    <cellStyle name="Normal 4 3 2 3 9 2" xfId="11946"/>
    <cellStyle name="Normal 4 3 2 3 9 2 2" xfId="25635"/>
    <cellStyle name="Normal 4 3 2 3 9 3" xfId="25634"/>
    <cellStyle name="Normal 4 3 2 3 9 4" xfId="38031"/>
    <cellStyle name="Normal 4 3 2 3 9 5" xfId="45146"/>
    <cellStyle name="Normal 4 3 2 3 9 6" xfId="52261"/>
    <cellStyle name="Normal 4 3 2 3 9 7" xfId="59376"/>
    <cellStyle name="Normal 4 3 2 4" xfId="193"/>
    <cellStyle name="Normal 4 3 2 4 10" xfId="14430"/>
    <cellStyle name="Normal 4 3 2 4 10 2" xfId="25637"/>
    <cellStyle name="Normal 4 3 2 4 11" xfId="25636"/>
    <cellStyle name="Normal 4 3 2 4 12" xfId="33399"/>
    <cellStyle name="Normal 4 3 2 4 13" xfId="40515"/>
    <cellStyle name="Normal 4 3 2 4 14" xfId="47630"/>
    <cellStyle name="Normal 4 3 2 4 15" xfId="54745"/>
    <cellStyle name="Normal 4 3 2 4 2" xfId="392"/>
    <cellStyle name="Normal 4 3 2 4 2 10" xfId="40710"/>
    <cellStyle name="Normal 4 3 2 4 2 11" xfId="47825"/>
    <cellStyle name="Normal 4 3 2 4 2 12" xfId="54940"/>
    <cellStyle name="Normal 4 3 2 4 2 2" xfId="1193"/>
    <cellStyle name="Normal 4 3 2 4 2 2 10" xfId="55739"/>
    <cellStyle name="Normal 4 3 2 4 2 2 2" xfId="3561"/>
    <cellStyle name="Normal 4 3 2 4 2 2 2 2" xfId="10676"/>
    <cellStyle name="Normal 4 3 2 4 2 2 2 2 2" xfId="25641"/>
    <cellStyle name="Normal 4 3 2 4 2 2 2 3" xfId="25640"/>
    <cellStyle name="Normal 4 3 2 4 2 2 2 4" xfId="36761"/>
    <cellStyle name="Normal 4 3 2 4 2 2 2 5" xfId="43876"/>
    <cellStyle name="Normal 4 3 2 4 2 2 2 6" xfId="50991"/>
    <cellStyle name="Normal 4 3 2 4 2 2 2 7" xfId="58106"/>
    <cellStyle name="Normal 4 3 2 4 2 2 3" xfId="5932"/>
    <cellStyle name="Normal 4 3 2 4 2 2 3 2" xfId="13047"/>
    <cellStyle name="Normal 4 3 2 4 2 2 3 2 2" xfId="25643"/>
    <cellStyle name="Normal 4 3 2 4 2 2 3 3" xfId="25642"/>
    <cellStyle name="Normal 4 3 2 4 2 2 3 4" xfId="39132"/>
    <cellStyle name="Normal 4 3 2 4 2 2 3 5" xfId="46247"/>
    <cellStyle name="Normal 4 3 2 4 2 2 3 6" xfId="53362"/>
    <cellStyle name="Normal 4 3 2 4 2 2 3 7" xfId="60477"/>
    <cellStyle name="Normal 4 3 2 4 2 2 4" xfId="8309"/>
    <cellStyle name="Normal 4 3 2 4 2 2 4 2" xfId="25644"/>
    <cellStyle name="Normal 4 3 2 4 2 2 5" xfId="15424"/>
    <cellStyle name="Normal 4 3 2 4 2 2 5 2" xfId="25645"/>
    <cellStyle name="Normal 4 3 2 4 2 2 6" xfId="25639"/>
    <cellStyle name="Normal 4 3 2 4 2 2 7" xfId="34393"/>
    <cellStyle name="Normal 4 3 2 4 2 2 8" xfId="41509"/>
    <cellStyle name="Normal 4 3 2 4 2 2 9" xfId="48624"/>
    <cellStyle name="Normal 4 3 2 4 2 3" xfId="1983"/>
    <cellStyle name="Normal 4 3 2 4 2 3 10" xfId="56528"/>
    <cellStyle name="Normal 4 3 2 4 2 3 2" xfId="4350"/>
    <cellStyle name="Normal 4 3 2 4 2 3 2 2" xfId="11465"/>
    <cellStyle name="Normal 4 3 2 4 2 3 2 2 2" xfId="25648"/>
    <cellStyle name="Normal 4 3 2 4 2 3 2 3" xfId="25647"/>
    <cellStyle name="Normal 4 3 2 4 2 3 2 4" xfId="37550"/>
    <cellStyle name="Normal 4 3 2 4 2 3 2 5" xfId="44665"/>
    <cellStyle name="Normal 4 3 2 4 2 3 2 6" xfId="51780"/>
    <cellStyle name="Normal 4 3 2 4 2 3 2 7" xfId="58895"/>
    <cellStyle name="Normal 4 3 2 4 2 3 3" xfId="6721"/>
    <cellStyle name="Normal 4 3 2 4 2 3 3 2" xfId="13836"/>
    <cellStyle name="Normal 4 3 2 4 2 3 3 2 2" xfId="25650"/>
    <cellStyle name="Normal 4 3 2 4 2 3 3 3" xfId="25649"/>
    <cellStyle name="Normal 4 3 2 4 2 3 3 4" xfId="39921"/>
    <cellStyle name="Normal 4 3 2 4 2 3 3 5" xfId="47036"/>
    <cellStyle name="Normal 4 3 2 4 2 3 3 6" xfId="54151"/>
    <cellStyle name="Normal 4 3 2 4 2 3 3 7" xfId="61266"/>
    <cellStyle name="Normal 4 3 2 4 2 3 4" xfId="9098"/>
    <cellStyle name="Normal 4 3 2 4 2 3 4 2" xfId="25651"/>
    <cellStyle name="Normal 4 3 2 4 2 3 5" xfId="16213"/>
    <cellStyle name="Normal 4 3 2 4 2 3 5 2" xfId="25652"/>
    <cellStyle name="Normal 4 3 2 4 2 3 6" xfId="25646"/>
    <cellStyle name="Normal 4 3 2 4 2 3 7" xfId="35182"/>
    <cellStyle name="Normal 4 3 2 4 2 3 8" xfId="42298"/>
    <cellStyle name="Normal 4 3 2 4 2 3 9" xfId="49413"/>
    <cellStyle name="Normal 4 3 2 4 2 4" xfId="2762"/>
    <cellStyle name="Normal 4 3 2 4 2 4 2" xfId="9877"/>
    <cellStyle name="Normal 4 3 2 4 2 4 2 2" xfId="25654"/>
    <cellStyle name="Normal 4 3 2 4 2 4 3" xfId="25653"/>
    <cellStyle name="Normal 4 3 2 4 2 4 4" xfId="35962"/>
    <cellStyle name="Normal 4 3 2 4 2 4 5" xfId="43077"/>
    <cellStyle name="Normal 4 3 2 4 2 4 6" xfId="50192"/>
    <cellStyle name="Normal 4 3 2 4 2 4 7" xfId="57307"/>
    <cellStyle name="Normal 4 3 2 4 2 5" xfId="5133"/>
    <cellStyle name="Normal 4 3 2 4 2 5 2" xfId="12248"/>
    <cellStyle name="Normal 4 3 2 4 2 5 2 2" xfId="25656"/>
    <cellStyle name="Normal 4 3 2 4 2 5 3" xfId="25655"/>
    <cellStyle name="Normal 4 3 2 4 2 5 4" xfId="38333"/>
    <cellStyle name="Normal 4 3 2 4 2 5 5" xfId="45448"/>
    <cellStyle name="Normal 4 3 2 4 2 5 6" xfId="52563"/>
    <cellStyle name="Normal 4 3 2 4 2 5 7" xfId="59678"/>
    <cellStyle name="Normal 4 3 2 4 2 6" xfId="7510"/>
    <cellStyle name="Normal 4 3 2 4 2 6 2" xfId="25657"/>
    <cellStyle name="Normal 4 3 2 4 2 7" xfId="14625"/>
    <cellStyle name="Normal 4 3 2 4 2 7 2" xfId="25658"/>
    <cellStyle name="Normal 4 3 2 4 2 8" xfId="25638"/>
    <cellStyle name="Normal 4 3 2 4 2 9" xfId="33594"/>
    <cellStyle name="Normal 4 3 2 4 3" xfId="587"/>
    <cellStyle name="Normal 4 3 2 4 3 10" xfId="40905"/>
    <cellStyle name="Normal 4 3 2 4 3 11" xfId="48020"/>
    <cellStyle name="Normal 4 3 2 4 3 12" xfId="55135"/>
    <cellStyle name="Normal 4 3 2 4 3 2" xfId="1388"/>
    <cellStyle name="Normal 4 3 2 4 3 2 10" xfId="55934"/>
    <cellStyle name="Normal 4 3 2 4 3 2 2" xfId="3756"/>
    <cellStyle name="Normal 4 3 2 4 3 2 2 2" xfId="10871"/>
    <cellStyle name="Normal 4 3 2 4 3 2 2 2 2" xfId="25662"/>
    <cellStyle name="Normal 4 3 2 4 3 2 2 3" xfId="25661"/>
    <cellStyle name="Normal 4 3 2 4 3 2 2 4" xfId="36956"/>
    <cellStyle name="Normal 4 3 2 4 3 2 2 5" xfId="44071"/>
    <cellStyle name="Normal 4 3 2 4 3 2 2 6" xfId="51186"/>
    <cellStyle name="Normal 4 3 2 4 3 2 2 7" xfId="58301"/>
    <cellStyle name="Normal 4 3 2 4 3 2 3" xfId="6127"/>
    <cellStyle name="Normal 4 3 2 4 3 2 3 2" xfId="13242"/>
    <cellStyle name="Normal 4 3 2 4 3 2 3 2 2" xfId="25664"/>
    <cellStyle name="Normal 4 3 2 4 3 2 3 3" xfId="25663"/>
    <cellStyle name="Normal 4 3 2 4 3 2 3 4" xfId="39327"/>
    <cellStyle name="Normal 4 3 2 4 3 2 3 5" xfId="46442"/>
    <cellStyle name="Normal 4 3 2 4 3 2 3 6" xfId="53557"/>
    <cellStyle name="Normal 4 3 2 4 3 2 3 7" xfId="60672"/>
    <cellStyle name="Normal 4 3 2 4 3 2 4" xfId="8504"/>
    <cellStyle name="Normal 4 3 2 4 3 2 4 2" xfId="25665"/>
    <cellStyle name="Normal 4 3 2 4 3 2 5" xfId="15619"/>
    <cellStyle name="Normal 4 3 2 4 3 2 5 2" xfId="25666"/>
    <cellStyle name="Normal 4 3 2 4 3 2 6" xfId="25660"/>
    <cellStyle name="Normal 4 3 2 4 3 2 7" xfId="34588"/>
    <cellStyle name="Normal 4 3 2 4 3 2 8" xfId="41704"/>
    <cellStyle name="Normal 4 3 2 4 3 2 9" xfId="48819"/>
    <cellStyle name="Normal 4 3 2 4 3 3" xfId="2178"/>
    <cellStyle name="Normal 4 3 2 4 3 3 10" xfId="56723"/>
    <cellStyle name="Normal 4 3 2 4 3 3 2" xfId="4545"/>
    <cellStyle name="Normal 4 3 2 4 3 3 2 2" xfId="11660"/>
    <cellStyle name="Normal 4 3 2 4 3 3 2 2 2" xfId="25669"/>
    <cellStyle name="Normal 4 3 2 4 3 3 2 3" xfId="25668"/>
    <cellStyle name="Normal 4 3 2 4 3 3 2 4" xfId="37745"/>
    <cellStyle name="Normal 4 3 2 4 3 3 2 5" xfId="44860"/>
    <cellStyle name="Normal 4 3 2 4 3 3 2 6" xfId="51975"/>
    <cellStyle name="Normal 4 3 2 4 3 3 2 7" xfId="59090"/>
    <cellStyle name="Normal 4 3 2 4 3 3 3" xfId="6916"/>
    <cellStyle name="Normal 4 3 2 4 3 3 3 2" xfId="14031"/>
    <cellStyle name="Normal 4 3 2 4 3 3 3 2 2" xfId="25671"/>
    <cellStyle name="Normal 4 3 2 4 3 3 3 3" xfId="25670"/>
    <cellStyle name="Normal 4 3 2 4 3 3 3 4" xfId="40116"/>
    <cellStyle name="Normal 4 3 2 4 3 3 3 5" xfId="47231"/>
    <cellStyle name="Normal 4 3 2 4 3 3 3 6" xfId="54346"/>
    <cellStyle name="Normal 4 3 2 4 3 3 3 7" xfId="61461"/>
    <cellStyle name="Normal 4 3 2 4 3 3 4" xfId="9293"/>
    <cellStyle name="Normal 4 3 2 4 3 3 4 2" xfId="25672"/>
    <cellStyle name="Normal 4 3 2 4 3 3 5" xfId="16408"/>
    <cellStyle name="Normal 4 3 2 4 3 3 5 2" xfId="25673"/>
    <cellStyle name="Normal 4 3 2 4 3 3 6" xfId="25667"/>
    <cellStyle name="Normal 4 3 2 4 3 3 7" xfId="35377"/>
    <cellStyle name="Normal 4 3 2 4 3 3 8" xfId="42493"/>
    <cellStyle name="Normal 4 3 2 4 3 3 9" xfId="49608"/>
    <cellStyle name="Normal 4 3 2 4 3 4" xfId="2957"/>
    <cellStyle name="Normal 4 3 2 4 3 4 2" xfId="10072"/>
    <cellStyle name="Normal 4 3 2 4 3 4 2 2" xfId="25675"/>
    <cellStyle name="Normal 4 3 2 4 3 4 3" xfId="25674"/>
    <cellStyle name="Normal 4 3 2 4 3 4 4" xfId="36157"/>
    <cellStyle name="Normal 4 3 2 4 3 4 5" xfId="43272"/>
    <cellStyle name="Normal 4 3 2 4 3 4 6" xfId="50387"/>
    <cellStyle name="Normal 4 3 2 4 3 4 7" xfId="57502"/>
    <cellStyle name="Normal 4 3 2 4 3 5" xfId="5328"/>
    <cellStyle name="Normal 4 3 2 4 3 5 2" xfId="12443"/>
    <cellStyle name="Normal 4 3 2 4 3 5 2 2" xfId="25677"/>
    <cellStyle name="Normal 4 3 2 4 3 5 3" xfId="25676"/>
    <cellStyle name="Normal 4 3 2 4 3 5 4" xfId="38528"/>
    <cellStyle name="Normal 4 3 2 4 3 5 5" xfId="45643"/>
    <cellStyle name="Normal 4 3 2 4 3 5 6" xfId="52758"/>
    <cellStyle name="Normal 4 3 2 4 3 5 7" xfId="59873"/>
    <cellStyle name="Normal 4 3 2 4 3 6" xfId="7705"/>
    <cellStyle name="Normal 4 3 2 4 3 6 2" xfId="25678"/>
    <cellStyle name="Normal 4 3 2 4 3 7" xfId="14820"/>
    <cellStyle name="Normal 4 3 2 4 3 7 2" xfId="25679"/>
    <cellStyle name="Normal 4 3 2 4 3 8" xfId="25659"/>
    <cellStyle name="Normal 4 3 2 4 3 9" xfId="33789"/>
    <cellStyle name="Normal 4 3 2 4 4" xfId="706"/>
    <cellStyle name="Normal 4 3 2 4 4 10" xfId="41024"/>
    <cellStyle name="Normal 4 3 2 4 4 11" xfId="48139"/>
    <cellStyle name="Normal 4 3 2 4 4 12" xfId="55254"/>
    <cellStyle name="Normal 4 3 2 4 4 2" xfId="1507"/>
    <cellStyle name="Normal 4 3 2 4 4 2 10" xfId="56053"/>
    <cellStyle name="Normal 4 3 2 4 4 2 2" xfId="3875"/>
    <cellStyle name="Normal 4 3 2 4 4 2 2 2" xfId="10990"/>
    <cellStyle name="Normal 4 3 2 4 4 2 2 2 2" xfId="25683"/>
    <cellStyle name="Normal 4 3 2 4 4 2 2 3" xfId="25682"/>
    <cellStyle name="Normal 4 3 2 4 4 2 2 4" xfId="37075"/>
    <cellStyle name="Normal 4 3 2 4 4 2 2 5" xfId="44190"/>
    <cellStyle name="Normal 4 3 2 4 4 2 2 6" xfId="51305"/>
    <cellStyle name="Normal 4 3 2 4 4 2 2 7" xfId="58420"/>
    <cellStyle name="Normal 4 3 2 4 4 2 3" xfId="6246"/>
    <cellStyle name="Normal 4 3 2 4 4 2 3 2" xfId="13361"/>
    <cellStyle name="Normal 4 3 2 4 4 2 3 2 2" xfId="25685"/>
    <cellStyle name="Normal 4 3 2 4 4 2 3 3" xfId="25684"/>
    <cellStyle name="Normal 4 3 2 4 4 2 3 4" xfId="39446"/>
    <cellStyle name="Normal 4 3 2 4 4 2 3 5" xfId="46561"/>
    <cellStyle name="Normal 4 3 2 4 4 2 3 6" xfId="53676"/>
    <cellStyle name="Normal 4 3 2 4 4 2 3 7" xfId="60791"/>
    <cellStyle name="Normal 4 3 2 4 4 2 4" xfId="8623"/>
    <cellStyle name="Normal 4 3 2 4 4 2 4 2" xfId="25686"/>
    <cellStyle name="Normal 4 3 2 4 4 2 5" xfId="15738"/>
    <cellStyle name="Normal 4 3 2 4 4 2 5 2" xfId="25687"/>
    <cellStyle name="Normal 4 3 2 4 4 2 6" xfId="25681"/>
    <cellStyle name="Normal 4 3 2 4 4 2 7" xfId="34707"/>
    <cellStyle name="Normal 4 3 2 4 4 2 8" xfId="41823"/>
    <cellStyle name="Normal 4 3 2 4 4 2 9" xfId="48938"/>
    <cellStyle name="Normal 4 3 2 4 4 3" xfId="2297"/>
    <cellStyle name="Normal 4 3 2 4 4 3 10" xfId="56842"/>
    <cellStyle name="Normal 4 3 2 4 4 3 2" xfId="4664"/>
    <cellStyle name="Normal 4 3 2 4 4 3 2 2" xfId="11779"/>
    <cellStyle name="Normal 4 3 2 4 4 3 2 2 2" xfId="25690"/>
    <cellStyle name="Normal 4 3 2 4 4 3 2 3" xfId="25689"/>
    <cellStyle name="Normal 4 3 2 4 4 3 2 4" xfId="37864"/>
    <cellStyle name="Normal 4 3 2 4 4 3 2 5" xfId="44979"/>
    <cellStyle name="Normal 4 3 2 4 4 3 2 6" xfId="52094"/>
    <cellStyle name="Normal 4 3 2 4 4 3 2 7" xfId="59209"/>
    <cellStyle name="Normal 4 3 2 4 4 3 3" xfId="7035"/>
    <cellStyle name="Normal 4 3 2 4 4 3 3 2" xfId="14150"/>
    <cellStyle name="Normal 4 3 2 4 4 3 3 2 2" xfId="25692"/>
    <cellStyle name="Normal 4 3 2 4 4 3 3 3" xfId="25691"/>
    <cellStyle name="Normal 4 3 2 4 4 3 3 4" xfId="40235"/>
    <cellStyle name="Normal 4 3 2 4 4 3 3 5" xfId="47350"/>
    <cellStyle name="Normal 4 3 2 4 4 3 3 6" xfId="54465"/>
    <cellStyle name="Normal 4 3 2 4 4 3 3 7" xfId="61580"/>
    <cellStyle name="Normal 4 3 2 4 4 3 4" xfId="9412"/>
    <cellStyle name="Normal 4 3 2 4 4 3 4 2" xfId="25693"/>
    <cellStyle name="Normal 4 3 2 4 4 3 5" xfId="16527"/>
    <cellStyle name="Normal 4 3 2 4 4 3 5 2" xfId="25694"/>
    <cellStyle name="Normal 4 3 2 4 4 3 6" xfId="25688"/>
    <cellStyle name="Normal 4 3 2 4 4 3 7" xfId="35496"/>
    <cellStyle name="Normal 4 3 2 4 4 3 8" xfId="42612"/>
    <cellStyle name="Normal 4 3 2 4 4 3 9" xfId="49727"/>
    <cellStyle name="Normal 4 3 2 4 4 4" xfId="3076"/>
    <cellStyle name="Normal 4 3 2 4 4 4 2" xfId="10191"/>
    <cellStyle name="Normal 4 3 2 4 4 4 2 2" xfId="25696"/>
    <cellStyle name="Normal 4 3 2 4 4 4 3" xfId="25695"/>
    <cellStyle name="Normal 4 3 2 4 4 4 4" xfId="36276"/>
    <cellStyle name="Normal 4 3 2 4 4 4 5" xfId="43391"/>
    <cellStyle name="Normal 4 3 2 4 4 4 6" xfId="50506"/>
    <cellStyle name="Normal 4 3 2 4 4 4 7" xfId="57621"/>
    <cellStyle name="Normal 4 3 2 4 4 5" xfId="5447"/>
    <cellStyle name="Normal 4 3 2 4 4 5 2" xfId="12562"/>
    <cellStyle name="Normal 4 3 2 4 4 5 2 2" xfId="25698"/>
    <cellStyle name="Normal 4 3 2 4 4 5 3" xfId="25697"/>
    <cellStyle name="Normal 4 3 2 4 4 5 4" xfId="38647"/>
    <cellStyle name="Normal 4 3 2 4 4 5 5" xfId="45762"/>
    <cellStyle name="Normal 4 3 2 4 4 5 6" xfId="52877"/>
    <cellStyle name="Normal 4 3 2 4 4 5 7" xfId="59992"/>
    <cellStyle name="Normal 4 3 2 4 4 6" xfId="7824"/>
    <cellStyle name="Normal 4 3 2 4 4 6 2" xfId="25699"/>
    <cellStyle name="Normal 4 3 2 4 4 7" xfId="14939"/>
    <cellStyle name="Normal 4 3 2 4 4 7 2" xfId="25700"/>
    <cellStyle name="Normal 4 3 2 4 4 8" xfId="25680"/>
    <cellStyle name="Normal 4 3 2 4 4 9" xfId="33908"/>
    <cellStyle name="Normal 4 3 2 4 5" xfId="998"/>
    <cellStyle name="Normal 4 3 2 4 5 10" xfId="55544"/>
    <cellStyle name="Normal 4 3 2 4 5 2" xfId="3366"/>
    <cellStyle name="Normal 4 3 2 4 5 2 2" xfId="10481"/>
    <cellStyle name="Normal 4 3 2 4 5 2 2 2" xfId="25703"/>
    <cellStyle name="Normal 4 3 2 4 5 2 3" xfId="25702"/>
    <cellStyle name="Normal 4 3 2 4 5 2 4" xfId="36566"/>
    <cellStyle name="Normal 4 3 2 4 5 2 5" xfId="43681"/>
    <cellStyle name="Normal 4 3 2 4 5 2 6" xfId="50796"/>
    <cellStyle name="Normal 4 3 2 4 5 2 7" xfId="57911"/>
    <cellStyle name="Normal 4 3 2 4 5 3" xfId="5737"/>
    <cellStyle name="Normal 4 3 2 4 5 3 2" xfId="12852"/>
    <cellStyle name="Normal 4 3 2 4 5 3 2 2" xfId="25705"/>
    <cellStyle name="Normal 4 3 2 4 5 3 3" xfId="25704"/>
    <cellStyle name="Normal 4 3 2 4 5 3 4" xfId="38937"/>
    <cellStyle name="Normal 4 3 2 4 5 3 5" xfId="46052"/>
    <cellStyle name="Normal 4 3 2 4 5 3 6" xfId="53167"/>
    <cellStyle name="Normal 4 3 2 4 5 3 7" xfId="60282"/>
    <cellStyle name="Normal 4 3 2 4 5 4" xfId="8114"/>
    <cellStyle name="Normal 4 3 2 4 5 4 2" xfId="25706"/>
    <cellStyle name="Normal 4 3 2 4 5 5" xfId="15229"/>
    <cellStyle name="Normal 4 3 2 4 5 5 2" xfId="25707"/>
    <cellStyle name="Normal 4 3 2 4 5 6" xfId="25701"/>
    <cellStyle name="Normal 4 3 2 4 5 7" xfId="34198"/>
    <cellStyle name="Normal 4 3 2 4 5 8" xfId="41314"/>
    <cellStyle name="Normal 4 3 2 4 5 9" xfId="48429"/>
    <cellStyle name="Normal 4 3 2 4 6" xfId="1788"/>
    <cellStyle name="Normal 4 3 2 4 6 10" xfId="56333"/>
    <cellStyle name="Normal 4 3 2 4 6 2" xfId="4155"/>
    <cellStyle name="Normal 4 3 2 4 6 2 2" xfId="11270"/>
    <cellStyle name="Normal 4 3 2 4 6 2 2 2" xfId="25710"/>
    <cellStyle name="Normal 4 3 2 4 6 2 3" xfId="25709"/>
    <cellStyle name="Normal 4 3 2 4 6 2 4" xfId="37355"/>
    <cellStyle name="Normal 4 3 2 4 6 2 5" xfId="44470"/>
    <cellStyle name="Normal 4 3 2 4 6 2 6" xfId="51585"/>
    <cellStyle name="Normal 4 3 2 4 6 2 7" xfId="58700"/>
    <cellStyle name="Normal 4 3 2 4 6 3" xfId="6526"/>
    <cellStyle name="Normal 4 3 2 4 6 3 2" xfId="13641"/>
    <cellStyle name="Normal 4 3 2 4 6 3 2 2" xfId="25712"/>
    <cellStyle name="Normal 4 3 2 4 6 3 3" xfId="25711"/>
    <cellStyle name="Normal 4 3 2 4 6 3 4" xfId="39726"/>
    <cellStyle name="Normal 4 3 2 4 6 3 5" xfId="46841"/>
    <cellStyle name="Normal 4 3 2 4 6 3 6" xfId="53956"/>
    <cellStyle name="Normal 4 3 2 4 6 3 7" xfId="61071"/>
    <cellStyle name="Normal 4 3 2 4 6 4" xfId="8903"/>
    <cellStyle name="Normal 4 3 2 4 6 4 2" xfId="25713"/>
    <cellStyle name="Normal 4 3 2 4 6 5" xfId="16018"/>
    <cellStyle name="Normal 4 3 2 4 6 5 2" xfId="25714"/>
    <cellStyle name="Normal 4 3 2 4 6 6" xfId="25708"/>
    <cellStyle name="Normal 4 3 2 4 6 7" xfId="34987"/>
    <cellStyle name="Normal 4 3 2 4 6 8" xfId="42103"/>
    <cellStyle name="Normal 4 3 2 4 6 9" xfId="49218"/>
    <cellStyle name="Normal 4 3 2 4 7" xfId="2567"/>
    <cellStyle name="Normal 4 3 2 4 7 2" xfId="9682"/>
    <cellStyle name="Normal 4 3 2 4 7 2 2" xfId="25716"/>
    <cellStyle name="Normal 4 3 2 4 7 3" xfId="25715"/>
    <cellStyle name="Normal 4 3 2 4 7 4" xfId="35767"/>
    <cellStyle name="Normal 4 3 2 4 7 5" xfId="42882"/>
    <cellStyle name="Normal 4 3 2 4 7 6" xfId="49997"/>
    <cellStyle name="Normal 4 3 2 4 7 7" xfId="57112"/>
    <cellStyle name="Normal 4 3 2 4 8" xfId="4938"/>
    <cellStyle name="Normal 4 3 2 4 8 2" xfId="12053"/>
    <cellStyle name="Normal 4 3 2 4 8 2 2" xfId="25718"/>
    <cellStyle name="Normal 4 3 2 4 8 3" xfId="25717"/>
    <cellStyle name="Normal 4 3 2 4 8 4" xfId="38138"/>
    <cellStyle name="Normal 4 3 2 4 8 5" xfId="45253"/>
    <cellStyle name="Normal 4 3 2 4 8 6" xfId="52368"/>
    <cellStyle name="Normal 4 3 2 4 8 7" xfId="59483"/>
    <cellStyle name="Normal 4 3 2 4 9" xfId="7315"/>
    <cellStyle name="Normal 4 3 2 4 9 2" xfId="25719"/>
    <cellStyle name="Normal 4 3 2 5" xfId="121"/>
    <cellStyle name="Normal 4 3 2 5 10" xfId="14361"/>
    <cellStyle name="Normal 4 3 2 5 10 2" xfId="25721"/>
    <cellStyle name="Normal 4 3 2 5 11" xfId="25720"/>
    <cellStyle name="Normal 4 3 2 5 12" xfId="33330"/>
    <cellStyle name="Normal 4 3 2 5 13" xfId="40446"/>
    <cellStyle name="Normal 4 3 2 5 14" xfId="47561"/>
    <cellStyle name="Normal 4 3 2 5 15" xfId="54676"/>
    <cellStyle name="Normal 4 3 2 5 2" xfId="323"/>
    <cellStyle name="Normal 4 3 2 5 2 10" xfId="40641"/>
    <cellStyle name="Normal 4 3 2 5 2 11" xfId="47756"/>
    <cellStyle name="Normal 4 3 2 5 2 12" xfId="54871"/>
    <cellStyle name="Normal 4 3 2 5 2 2" xfId="1124"/>
    <cellStyle name="Normal 4 3 2 5 2 2 10" xfId="55670"/>
    <cellStyle name="Normal 4 3 2 5 2 2 2" xfId="3492"/>
    <cellStyle name="Normal 4 3 2 5 2 2 2 2" xfId="10607"/>
    <cellStyle name="Normal 4 3 2 5 2 2 2 2 2" xfId="25725"/>
    <cellStyle name="Normal 4 3 2 5 2 2 2 3" xfId="25724"/>
    <cellStyle name="Normal 4 3 2 5 2 2 2 4" xfId="36692"/>
    <cellStyle name="Normal 4 3 2 5 2 2 2 5" xfId="43807"/>
    <cellStyle name="Normal 4 3 2 5 2 2 2 6" xfId="50922"/>
    <cellStyle name="Normal 4 3 2 5 2 2 2 7" xfId="58037"/>
    <cellStyle name="Normal 4 3 2 5 2 2 3" xfId="5863"/>
    <cellStyle name="Normal 4 3 2 5 2 2 3 2" xfId="12978"/>
    <cellStyle name="Normal 4 3 2 5 2 2 3 2 2" xfId="25727"/>
    <cellStyle name="Normal 4 3 2 5 2 2 3 3" xfId="25726"/>
    <cellStyle name="Normal 4 3 2 5 2 2 3 4" xfId="39063"/>
    <cellStyle name="Normal 4 3 2 5 2 2 3 5" xfId="46178"/>
    <cellStyle name="Normal 4 3 2 5 2 2 3 6" xfId="53293"/>
    <cellStyle name="Normal 4 3 2 5 2 2 3 7" xfId="60408"/>
    <cellStyle name="Normal 4 3 2 5 2 2 4" xfId="8240"/>
    <cellStyle name="Normal 4 3 2 5 2 2 4 2" xfId="25728"/>
    <cellStyle name="Normal 4 3 2 5 2 2 5" xfId="15355"/>
    <cellStyle name="Normal 4 3 2 5 2 2 5 2" xfId="25729"/>
    <cellStyle name="Normal 4 3 2 5 2 2 6" xfId="25723"/>
    <cellStyle name="Normal 4 3 2 5 2 2 7" xfId="34324"/>
    <cellStyle name="Normal 4 3 2 5 2 2 8" xfId="41440"/>
    <cellStyle name="Normal 4 3 2 5 2 2 9" xfId="48555"/>
    <cellStyle name="Normal 4 3 2 5 2 3" xfId="1914"/>
    <cellStyle name="Normal 4 3 2 5 2 3 10" xfId="56459"/>
    <cellStyle name="Normal 4 3 2 5 2 3 2" xfId="4281"/>
    <cellStyle name="Normal 4 3 2 5 2 3 2 2" xfId="11396"/>
    <cellStyle name="Normal 4 3 2 5 2 3 2 2 2" xfId="25732"/>
    <cellStyle name="Normal 4 3 2 5 2 3 2 3" xfId="25731"/>
    <cellStyle name="Normal 4 3 2 5 2 3 2 4" xfId="37481"/>
    <cellStyle name="Normal 4 3 2 5 2 3 2 5" xfId="44596"/>
    <cellStyle name="Normal 4 3 2 5 2 3 2 6" xfId="51711"/>
    <cellStyle name="Normal 4 3 2 5 2 3 2 7" xfId="58826"/>
    <cellStyle name="Normal 4 3 2 5 2 3 3" xfId="6652"/>
    <cellStyle name="Normal 4 3 2 5 2 3 3 2" xfId="13767"/>
    <cellStyle name="Normal 4 3 2 5 2 3 3 2 2" xfId="25734"/>
    <cellStyle name="Normal 4 3 2 5 2 3 3 3" xfId="25733"/>
    <cellStyle name="Normal 4 3 2 5 2 3 3 4" xfId="39852"/>
    <cellStyle name="Normal 4 3 2 5 2 3 3 5" xfId="46967"/>
    <cellStyle name="Normal 4 3 2 5 2 3 3 6" xfId="54082"/>
    <cellStyle name="Normal 4 3 2 5 2 3 3 7" xfId="61197"/>
    <cellStyle name="Normal 4 3 2 5 2 3 4" xfId="9029"/>
    <cellStyle name="Normal 4 3 2 5 2 3 4 2" xfId="25735"/>
    <cellStyle name="Normal 4 3 2 5 2 3 5" xfId="16144"/>
    <cellStyle name="Normal 4 3 2 5 2 3 5 2" xfId="25736"/>
    <cellStyle name="Normal 4 3 2 5 2 3 6" xfId="25730"/>
    <cellStyle name="Normal 4 3 2 5 2 3 7" xfId="35113"/>
    <cellStyle name="Normal 4 3 2 5 2 3 8" xfId="42229"/>
    <cellStyle name="Normal 4 3 2 5 2 3 9" xfId="49344"/>
    <cellStyle name="Normal 4 3 2 5 2 4" xfId="2693"/>
    <cellStyle name="Normal 4 3 2 5 2 4 2" xfId="9808"/>
    <cellStyle name="Normal 4 3 2 5 2 4 2 2" xfId="25738"/>
    <cellStyle name="Normal 4 3 2 5 2 4 3" xfId="25737"/>
    <cellStyle name="Normal 4 3 2 5 2 4 4" xfId="35893"/>
    <cellStyle name="Normal 4 3 2 5 2 4 5" xfId="43008"/>
    <cellStyle name="Normal 4 3 2 5 2 4 6" xfId="50123"/>
    <cellStyle name="Normal 4 3 2 5 2 4 7" xfId="57238"/>
    <cellStyle name="Normal 4 3 2 5 2 5" xfId="5064"/>
    <cellStyle name="Normal 4 3 2 5 2 5 2" xfId="12179"/>
    <cellStyle name="Normal 4 3 2 5 2 5 2 2" xfId="25740"/>
    <cellStyle name="Normal 4 3 2 5 2 5 3" xfId="25739"/>
    <cellStyle name="Normal 4 3 2 5 2 5 4" xfId="38264"/>
    <cellStyle name="Normal 4 3 2 5 2 5 5" xfId="45379"/>
    <cellStyle name="Normal 4 3 2 5 2 5 6" xfId="52494"/>
    <cellStyle name="Normal 4 3 2 5 2 5 7" xfId="59609"/>
    <cellStyle name="Normal 4 3 2 5 2 6" xfId="7441"/>
    <cellStyle name="Normal 4 3 2 5 2 6 2" xfId="25741"/>
    <cellStyle name="Normal 4 3 2 5 2 7" xfId="14556"/>
    <cellStyle name="Normal 4 3 2 5 2 7 2" xfId="25742"/>
    <cellStyle name="Normal 4 3 2 5 2 8" xfId="25722"/>
    <cellStyle name="Normal 4 3 2 5 2 9" xfId="33525"/>
    <cellStyle name="Normal 4 3 2 5 3" xfId="518"/>
    <cellStyle name="Normal 4 3 2 5 3 10" xfId="40836"/>
    <cellStyle name="Normal 4 3 2 5 3 11" xfId="47951"/>
    <cellStyle name="Normal 4 3 2 5 3 12" xfId="55066"/>
    <cellStyle name="Normal 4 3 2 5 3 2" xfId="1319"/>
    <cellStyle name="Normal 4 3 2 5 3 2 10" xfId="55865"/>
    <cellStyle name="Normal 4 3 2 5 3 2 2" xfId="3687"/>
    <cellStyle name="Normal 4 3 2 5 3 2 2 2" xfId="10802"/>
    <cellStyle name="Normal 4 3 2 5 3 2 2 2 2" xfId="25746"/>
    <cellStyle name="Normal 4 3 2 5 3 2 2 3" xfId="25745"/>
    <cellStyle name="Normal 4 3 2 5 3 2 2 4" xfId="36887"/>
    <cellStyle name="Normal 4 3 2 5 3 2 2 5" xfId="44002"/>
    <cellStyle name="Normal 4 3 2 5 3 2 2 6" xfId="51117"/>
    <cellStyle name="Normal 4 3 2 5 3 2 2 7" xfId="58232"/>
    <cellStyle name="Normal 4 3 2 5 3 2 3" xfId="6058"/>
    <cellStyle name="Normal 4 3 2 5 3 2 3 2" xfId="13173"/>
    <cellStyle name="Normal 4 3 2 5 3 2 3 2 2" xfId="25748"/>
    <cellStyle name="Normal 4 3 2 5 3 2 3 3" xfId="25747"/>
    <cellStyle name="Normal 4 3 2 5 3 2 3 4" xfId="39258"/>
    <cellStyle name="Normal 4 3 2 5 3 2 3 5" xfId="46373"/>
    <cellStyle name="Normal 4 3 2 5 3 2 3 6" xfId="53488"/>
    <cellStyle name="Normal 4 3 2 5 3 2 3 7" xfId="60603"/>
    <cellStyle name="Normal 4 3 2 5 3 2 4" xfId="8435"/>
    <cellStyle name="Normal 4 3 2 5 3 2 4 2" xfId="25749"/>
    <cellStyle name="Normal 4 3 2 5 3 2 5" xfId="15550"/>
    <cellStyle name="Normal 4 3 2 5 3 2 5 2" xfId="25750"/>
    <cellStyle name="Normal 4 3 2 5 3 2 6" xfId="25744"/>
    <cellStyle name="Normal 4 3 2 5 3 2 7" xfId="34519"/>
    <cellStyle name="Normal 4 3 2 5 3 2 8" xfId="41635"/>
    <cellStyle name="Normal 4 3 2 5 3 2 9" xfId="48750"/>
    <cellStyle name="Normal 4 3 2 5 3 3" xfId="2109"/>
    <cellStyle name="Normal 4 3 2 5 3 3 10" xfId="56654"/>
    <cellStyle name="Normal 4 3 2 5 3 3 2" xfId="4476"/>
    <cellStyle name="Normal 4 3 2 5 3 3 2 2" xfId="11591"/>
    <cellStyle name="Normal 4 3 2 5 3 3 2 2 2" xfId="25753"/>
    <cellStyle name="Normal 4 3 2 5 3 3 2 3" xfId="25752"/>
    <cellStyle name="Normal 4 3 2 5 3 3 2 4" xfId="37676"/>
    <cellStyle name="Normal 4 3 2 5 3 3 2 5" xfId="44791"/>
    <cellStyle name="Normal 4 3 2 5 3 3 2 6" xfId="51906"/>
    <cellStyle name="Normal 4 3 2 5 3 3 2 7" xfId="59021"/>
    <cellStyle name="Normal 4 3 2 5 3 3 3" xfId="6847"/>
    <cellStyle name="Normal 4 3 2 5 3 3 3 2" xfId="13962"/>
    <cellStyle name="Normal 4 3 2 5 3 3 3 2 2" xfId="25755"/>
    <cellStyle name="Normal 4 3 2 5 3 3 3 3" xfId="25754"/>
    <cellStyle name="Normal 4 3 2 5 3 3 3 4" xfId="40047"/>
    <cellStyle name="Normal 4 3 2 5 3 3 3 5" xfId="47162"/>
    <cellStyle name="Normal 4 3 2 5 3 3 3 6" xfId="54277"/>
    <cellStyle name="Normal 4 3 2 5 3 3 3 7" xfId="61392"/>
    <cellStyle name="Normal 4 3 2 5 3 3 4" xfId="9224"/>
    <cellStyle name="Normal 4 3 2 5 3 3 4 2" xfId="25756"/>
    <cellStyle name="Normal 4 3 2 5 3 3 5" xfId="16339"/>
    <cellStyle name="Normal 4 3 2 5 3 3 5 2" xfId="25757"/>
    <cellStyle name="Normal 4 3 2 5 3 3 6" xfId="25751"/>
    <cellStyle name="Normal 4 3 2 5 3 3 7" xfId="35308"/>
    <cellStyle name="Normal 4 3 2 5 3 3 8" xfId="42424"/>
    <cellStyle name="Normal 4 3 2 5 3 3 9" xfId="49539"/>
    <cellStyle name="Normal 4 3 2 5 3 4" xfId="2888"/>
    <cellStyle name="Normal 4 3 2 5 3 4 2" xfId="10003"/>
    <cellStyle name="Normal 4 3 2 5 3 4 2 2" xfId="25759"/>
    <cellStyle name="Normal 4 3 2 5 3 4 3" xfId="25758"/>
    <cellStyle name="Normal 4 3 2 5 3 4 4" xfId="36088"/>
    <cellStyle name="Normal 4 3 2 5 3 4 5" xfId="43203"/>
    <cellStyle name="Normal 4 3 2 5 3 4 6" xfId="50318"/>
    <cellStyle name="Normal 4 3 2 5 3 4 7" xfId="57433"/>
    <cellStyle name="Normal 4 3 2 5 3 5" xfId="5259"/>
    <cellStyle name="Normal 4 3 2 5 3 5 2" xfId="12374"/>
    <cellStyle name="Normal 4 3 2 5 3 5 2 2" xfId="25761"/>
    <cellStyle name="Normal 4 3 2 5 3 5 3" xfId="25760"/>
    <cellStyle name="Normal 4 3 2 5 3 5 4" xfId="38459"/>
    <cellStyle name="Normal 4 3 2 5 3 5 5" xfId="45574"/>
    <cellStyle name="Normal 4 3 2 5 3 5 6" xfId="52689"/>
    <cellStyle name="Normal 4 3 2 5 3 5 7" xfId="59804"/>
    <cellStyle name="Normal 4 3 2 5 3 6" xfId="7636"/>
    <cellStyle name="Normal 4 3 2 5 3 6 2" xfId="25762"/>
    <cellStyle name="Normal 4 3 2 5 3 7" xfId="14751"/>
    <cellStyle name="Normal 4 3 2 5 3 7 2" xfId="25763"/>
    <cellStyle name="Normal 4 3 2 5 3 8" xfId="25743"/>
    <cellStyle name="Normal 4 3 2 5 3 9" xfId="33720"/>
    <cellStyle name="Normal 4 3 2 5 4" xfId="707"/>
    <cellStyle name="Normal 4 3 2 5 4 10" xfId="41025"/>
    <cellStyle name="Normal 4 3 2 5 4 11" xfId="48140"/>
    <cellStyle name="Normal 4 3 2 5 4 12" xfId="55255"/>
    <cellStyle name="Normal 4 3 2 5 4 2" xfId="1508"/>
    <cellStyle name="Normal 4 3 2 5 4 2 10" xfId="56054"/>
    <cellStyle name="Normal 4 3 2 5 4 2 2" xfId="3876"/>
    <cellStyle name="Normal 4 3 2 5 4 2 2 2" xfId="10991"/>
    <cellStyle name="Normal 4 3 2 5 4 2 2 2 2" xfId="25767"/>
    <cellStyle name="Normal 4 3 2 5 4 2 2 3" xfId="25766"/>
    <cellStyle name="Normal 4 3 2 5 4 2 2 4" xfId="37076"/>
    <cellStyle name="Normal 4 3 2 5 4 2 2 5" xfId="44191"/>
    <cellStyle name="Normal 4 3 2 5 4 2 2 6" xfId="51306"/>
    <cellStyle name="Normal 4 3 2 5 4 2 2 7" xfId="58421"/>
    <cellStyle name="Normal 4 3 2 5 4 2 3" xfId="6247"/>
    <cellStyle name="Normal 4 3 2 5 4 2 3 2" xfId="13362"/>
    <cellStyle name="Normal 4 3 2 5 4 2 3 2 2" xfId="25769"/>
    <cellStyle name="Normal 4 3 2 5 4 2 3 3" xfId="25768"/>
    <cellStyle name="Normal 4 3 2 5 4 2 3 4" xfId="39447"/>
    <cellStyle name="Normal 4 3 2 5 4 2 3 5" xfId="46562"/>
    <cellStyle name="Normal 4 3 2 5 4 2 3 6" xfId="53677"/>
    <cellStyle name="Normal 4 3 2 5 4 2 3 7" xfId="60792"/>
    <cellStyle name="Normal 4 3 2 5 4 2 4" xfId="8624"/>
    <cellStyle name="Normal 4 3 2 5 4 2 4 2" xfId="25770"/>
    <cellStyle name="Normal 4 3 2 5 4 2 5" xfId="15739"/>
    <cellStyle name="Normal 4 3 2 5 4 2 5 2" xfId="25771"/>
    <cellStyle name="Normal 4 3 2 5 4 2 6" xfId="25765"/>
    <cellStyle name="Normal 4 3 2 5 4 2 7" xfId="34708"/>
    <cellStyle name="Normal 4 3 2 5 4 2 8" xfId="41824"/>
    <cellStyle name="Normal 4 3 2 5 4 2 9" xfId="48939"/>
    <cellStyle name="Normal 4 3 2 5 4 3" xfId="2298"/>
    <cellStyle name="Normal 4 3 2 5 4 3 10" xfId="56843"/>
    <cellStyle name="Normal 4 3 2 5 4 3 2" xfId="4665"/>
    <cellStyle name="Normal 4 3 2 5 4 3 2 2" xfId="11780"/>
    <cellStyle name="Normal 4 3 2 5 4 3 2 2 2" xfId="25774"/>
    <cellStyle name="Normal 4 3 2 5 4 3 2 3" xfId="25773"/>
    <cellStyle name="Normal 4 3 2 5 4 3 2 4" xfId="37865"/>
    <cellStyle name="Normal 4 3 2 5 4 3 2 5" xfId="44980"/>
    <cellStyle name="Normal 4 3 2 5 4 3 2 6" xfId="52095"/>
    <cellStyle name="Normal 4 3 2 5 4 3 2 7" xfId="59210"/>
    <cellStyle name="Normal 4 3 2 5 4 3 3" xfId="7036"/>
    <cellStyle name="Normal 4 3 2 5 4 3 3 2" xfId="14151"/>
    <cellStyle name="Normal 4 3 2 5 4 3 3 2 2" xfId="25776"/>
    <cellStyle name="Normal 4 3 2 5 4 3 3 3" xfId="25775"/>
    <cellStyle name="Normal 4 3 2 5 4 3 3 4" xfId="40236"/>
    <cellStyle name="Normal 4 3 2 5 4 3 3 5" xfId="47351"/>
    <cellStyle name="Normal 4 3 2 5 4 3 3 6" xfId="54466"/>
    <cellStyle name="Normal 4 3 2 5 4 3 3 7" xfId="61581"/>
    <cellStyle name="Normal 4 3 2 5 4 3 4" xfId="9413"/>
    <cellStyle name="Normal 4 3 2 5 4 3 4 2" xfId="25777"/>
    <cellStyle name="Normal 4 3 2 5 4 3 5" xfId="16528"/>
    <cellStyle name="Normal 4 3 2 5 4 3 5 2" xfId="25778"/>
    <cellStyle name="Normal 4 3 2 5 4 3 6" xfId="25772"/>
    <cellStyle name="Normal 4 3 2 5 4 3 7" xfId="35497"/>
    <cellStyle name="Normal 4 3 2 5 4 3 8" xfId="42613"/>
    <cellStyle name="Normal 4 3 2 5 4 3 9" xfId="49728"/>
    <cellStyle name="Normal 4 3 2 5 4 4" xfId="3077"/>
    <cellStyle name="Normal 4 3 2 5 4 4 2" xfId="10192"/>
    <cellStyle name="Normal 4 3 2 5 4 4 2 2" xfId="25780"/>
    <cellStyle name="Normal 4 3 2 5 4 4 3" xfId="25779"/>
    <cellStyle name="Normal 4 3 2 5 4 4 4" xfId="36277"/>
    <cellStyle name="Normal 4 3 2 5 4 4 5" xfId="43392"/>
    <cellStyle name="Normal 4 3 2 5 4 4 6" xfId="50507"/>
    <cellStyle name="Normal 4 3 2 5 4 4 7" xfId="57622"/>
    <cellStyle name="Normal 4 3 2 5 4 5" xfId="5448"/>
    <cellStyle name="Normal 4 3 2 5 4 5 2" xfId="12563"/>
    <cellStyle name="Normal 4 3 2 5 4 5 2 2" xfId="25782"/>
    <cellStyle name="Normal 4 3 2 5 4 5 3" xfId="25781"/>
    <cellStyle name="Normal 4 3 2 5 4 5 4" xfId="38648"/>
    <cellStyle name="Normal 4 3 2 5 4 5 5" xfId="45763"/>
    <cellStyle name="Normal 4 3 2 5 4 5 6" xfId="52878"/>
    <cellStyle name="Normal 4 3 2 5 4 5 7" xfId="59993"/>
    <cellStyle name="Normal 4 3 2 5 4 6" xfId="7825"/>
    <cellStyle name="Normal 4 3 2 5 4 6 2" xfId="25783"/>
    <cellStyle name="Normal 4 3 2 5 4 7" xfId="14940"/>
    <cellStyle name="Normal 4 3 2 5 4 7 2" xfId="25784"/>
    <cellStyle name="Normal 4 3 2 5 4 8" xfId="25764"/>
    <cellStyle name="Normal 4 3 2 5 4 9" xfId="33909"/>
    <cellStyle name="Normal 4 3 2 5 5" xfId="929"/>
    <cellStyle name="Normal 4 3 2 5 5 10" xfId="55475"/>
    <cellStyle name="Normal 4 3 2 5 5 2" xfId="3297"/>
    <cellStyle name="Normal 4 3 2 5 5 2 2" xfId="10412"/>
    <cellStyle name="Normal 4 3 2 5 5 2 2 2" xfId="25787"/>
    <cellStyle name="Normal 4 3 2 5 5 2 3" xfId="25786"/>
    <cellStyle name="Normal 4 3 2 5 5 2 4" xfId="36497"/>
    <cellStyle name="Normal 4 3 2 5 5 2 5" xfId="43612"/>
    <cellStyle name="Normal 4 3 2 5 5 2 6" xfId="50727"/>
    <cellStyle name="Normal 4 3 2 5 5 2 7" xfId="57842"/>
    <cellStyle name="Normal 4 3 2 5 5 3" xfId="5668"/>
    <cellStyle name="Normal 4 3 2 5 5 3 2" xfId="12783"/>
    <cellStyle name="Normal 4 3 2 5 5 3 2 2" xfId="25789"/>
    <cellStyle name="Normal 4 3 2 5 5 3 3" xfId="25788"/>
    <cellStyle name="Normal 4 3 2 5 5 3 4" xfId="38868"/>
    <cellStyle name="Normal 4 3 2 5 5 3 5" xfId="45983"/>
    <cellStyle name="Normal 4 3 2 5 5 3 6" xfId="53098"/>
    <cellStyle name="Normal 4 3 2 5 5 3 7" xfId="60213"/>
    <cellStyle name="Normal 4 3 2 5 5 4" xfId="8045"/>
    <cellStyle name="Normal 4 3 2 5 5 4 2" xfId="25790"/>
    <cellStyle name="Normal 4 3 2 5 5 5" xfId="15160"/>
    <cellStyle name="Normal 4 3 2 5 5 5 2" xfId="25791"/>
    <cellStyle name="Normal 4 3 2 5 5 6" xfId="25785"/>
    <cellStyle name="Normal 4 3 2 5 5 7" xfId="34129"/>
    <cellStyle name="Normal 4 3 2 5 5 8" xfId="41245"/>
    <cellStyle name="Normal 4 3 2 5 5 9" xfId="48360"/>
    <cellStyle name="Normal 4 3 2 5 6" xfId="1719"/>
    <cellStyle name="Normal 4 3 2 5 6 10" xfId="56264"/>
    <cellStyle name="Normal 4 3 2 5 6 2" xfId="4086"/>
    <cellStyle name="Normal 4 3 2 5 6 2 2" xfId="11201"/>
    <cellStyle name="Normal 4 3 2 5 6 2 2 2" xfId="25794"/>
    <cellStyle name="Normal 4 3 2 5 6 2 3" xfId="25793"/>
    <cellStyle name="Normal 4 3 2 5 6 2 4" xfId="37286"/>
    <cellStyle name="Normal 4 3 2 5 6 2 5" xfId="44401"/>
    <cellStyle name="Normal 4 3 2 5 6 2 6" xfId="51516"/>
    <cellStyle name="Normal 4 3 2 5 6 2 7" xfId="58631"/>
    <cellStyle name="Normal 4 3 2 5 6 3" xfId="6457"/>
    <cellStyle name="Normal 4 3 2 5 6 3 2" xfId="13572"/>
    <cellStyle name="Normal 4 3 2 5 6 3 2 2" xfId="25796"/>
    <cellStyle name="Normal 4 3 2 5 6 3 3" xfId="25795"/>
    <cellStyle name="Normal 4 3 2 5 6 3 4" xfId="39657"/>
    <cellStyle name="Normal 4 3 2 5 6 3 5" xfId="46772"/>
    <cellStyle name="Normal 4 3 2 5 6 3 6" xfId="53887"/>
    <cellStyle name="Normal 4 3 2 5 6 3 7" xfId="61002"/>
    <cellStyle name="Normal 4 3 2 5 6 4" xfId="8834"/>
    <cellStyle name="Normal 4 3 2 5 6 4 2" xfId="25797"/>
    <cellStyle name="Normal 4 3 2 5 6 5" xfId="15949"/>
    <cellStyle name="Normal 4 3 2 5 6 5 2" xfId="25798"/>
    <cellStyle name="Normal 4 3 2 5 6 6" xfId="25792"/>
    <cellStyle name="Normal 4 3 2 5 6 7" xfId="34918"/>
    <cellStyle name="Normal 4 3 2 5 6 8" xfId="42034"/>
    <cellStyle name="Normal 4 3 2 5 6 9" xfId="49149"/>
    <cellStyle name="Normal 4 3 2 5 7" xfId="2498"/>
    <cellStyle name="Normal 4 3 2 5 7 2" xfId="9613"/>
    <cellStyle name="Normal 4 3 2 5 7 2 2" xfId="25800"/>
    <cellStyle name="Normal 4 3 2 5 7 3" xfId="25799"/>
    <cellStyle name="Normal 4 3 2 5 7 4" xfId="35698"/>
    <cellStyle name="Normal 4 3 2 5 7 5" xfId="42813"/>
    <cellStyle name="Normal 4 3 2 5 7 6" xfId="49928"/>
    <cellStyle name="Normal 4 3 2 5 7 7" xfId="57043"/>
    <cellStyle name="Normal 4 3 2 5 8" xfId="4869"/>
    <cellStyle name="Normal 4 3 2 5 8 2" xfId="11984"/>
    <cellStyle name="Normal 4 3 2 5 8 2 2" xfId="25802"/>
    <cellStyle name="Normal 4 3 2 5 8 3" xfId="25801"/>
    <cellStyle name="Normal 4 3 2 5 8 4" xfId="38069"/>
    <cellStyle name="Normal 4 3 2 5 8 5" xfId="45184"/>
    <cellStyle name="Normal 4 3 2 5 8 6" xfId="52299"/>
    <cellStyle name="Normal 4 3 2 5 8 7" xfId="59414"/>
    <cellStyle name="Normal 4 3 2 5 9" xfId="7246"/>
    <cellStyle name="Normal 4 3 2 5 9 2" xfId="25803"/>
    <cellStyle name="Normal 4 3 2 6" xfId="229"/>
    <cellStyle name="Normal 4 3 2 6 10" xfId="40547"/>
    <cellStyle name="Normal 4 3 2 6 11" xfId="47662"/>
    <cellStyle name="Normal 4 3 2 6 12" xfId="54777"/>
    <cellStyle name="Normal 4 3 2 6 2" xfId="1030"/>
    <cellStyle name="Normal 4 3 2 6 2 10" xfId="55576"/>
    <cellStyle name="Normal 4 3 2 6 2 2" xfId="3398"/>
    <cellStyle name="Normal 4 3 2 6 2 2 2" xfId="10513"/>
    <cellStyle name="Normal 4 3 2 6 2 2 2 2" xfId="25807"/>
    <cellStyle name="Normal 4 3 2 6 2 2 3" xfId="25806"/>
    <cellStyle name="Normal 4 3 2 6 2 2 4" xfId="36598"/>
    <cellStyle name="Normal 4 3 2 6 2 2 5" xfId="43713"/>
    <cellStyle name="Normal 4 3 2 6 2 2 6" xfId="50828"/>
    <cellStyle name="Normal 4 3 2 6 2 2 7" xfId="57943"/>
    <cellStyle name="Normal 4 3 2 6 2 3" xfId="5769"/>
    <cellStyle name="Normal 4 3 2 6 2 3 2" xfId="12884"/>
    <cellStyle name="Normal 4 3 2 6 2 3 2 2" xfId="25809"/>
    <cellStyle name="Normal 4 3 2 6 2 3 3" xfId="25808"/>
    <cellStyle name="Normal 4 3 2 6 2 3 4" xfId="38969"/>
    <cellStyle name="Normal 4 3 2 6 2 3 5" xfId="46084"/>
    <cellStyle name="Normal 4 3 2 6 2 3 6" xfId="53199"/>
    <cellStyle name="Normal 4 3 2 6 2 3 7" xfId="60314"/>
    <cellStyle name="Normal 4 3 2 6 2 4" xfId="8146"/>
    <cellStyle name="Normal 4 3 2 6 2 4 2" xfId="25810"/>
    <cellStyle name="Normal 4 3 2 6 2 5" xfId="15261"/>
    <cellStyle name="Normal 4 3 2 6 2 5 2" xfId="25811"/>
    <cellStyle name="Normal 4 3 2 6 2 6" xfId="25805"/>
    <cellStyle name="Normal 4 3 2 6 2 7" xfId="34230"/>
    <cellStyle name="Normal 4 3 2 6 2 8" xfId="41346"/>
    <cellStyle name="Normal 4 3 2 6 2 9" xfId="48461"/>
    <cellStyle name="Normal 4 3 2 6 3" xfId="1820"/>
    <cellStyle name="Normal 4 3 2 6 3 10" xfId="56365"/>
    <cellStyle name="Normal 4 3 2 6 3 2" xfId="4187"/>
    <cellStyle name="Normal 4 3 2 6 3 2 2" xfId="11302"/>
    <cellStyle name="Normal 4 3 2 6 3 2 2 2" xfId="25814"/>
    <cellStyle name="Normal 4 3 2 6 3 2 3" xfId="25813"/>
    <cellStyle name="Normal 4 3 2 6 3 2 4" xfId="37387"/>
    <cellStyle name="Normal 4 3 2 6 3 2 5" xfId="44502"/>
    <cellStyle name="Normal 4 3 2 6 3 2 6" xfId="51617"/>
    <cellStyle name="Normal 4 3 2 6 3 2 7" xfId="58732"/>
    <cellStyle name="Normal 4 3 2 6 3 3" xfId="6558"/>
    <cellStyle name="Normal 4 3 2 6 3 3 2" xfId="13673"/>
    <cellStyle name="Normal 4 3 2 6 3 3 2 2" xfId="25816"/>
    <cellStyle name="Normal 4 3 2 6 3 3 3" xfId="25815"/>
    <cellStyle name="Normal 4 3 2 6 3 3 4" xfId="39758"/>
    <cellStyle name="Normal 4 3 2 6 3 3 5" xfId="46873"/>
    <cellStyle name="Normal 4 3 2 6 3 3 6" xfId="53988"/>
    <cellStyle name="Normal 4 3 2 6 3 3 7" xfId="61103"/>
    <cellStyle name="Normal 4 3 2 6 3 4" xfId="8935"/>
    <cellStyle name="Normal 4 3 2 6 3 4 2" xfId="25817"/>
    <cellStyle name="Normal 4 3 2 6 3 5" xfId="16050"/>
    <cellStyle name="Normal 4 3 2 6 3 5 2" xfId="25818"/>
    <cellStyle name="Normal 4 3 2 6 3 6" xfId="25812"/>
    <cellStyle name="Normal 4 3 2 6 3 7" xfId="35019"/>
    <cellStyle name="Normal 4 3 2 6 3 8" xfId="42135"/>
    <cellStyle name="Normal 4 3 2 6 3 9" xfId="49250"/>
    <cellStyle name="Normal 4 3 2 6 4" xfId="2599"/>
    <cellStyle name="Normal 4 3 2 6 4 2" xfId="9714"/>
    <cellStyle name="Normal 4 3 2 6 4 2 2" xfId="25820"/>
    <cellStyle name="Normal 4 3 2 6 4 3" xfId="25819"/>
    <cellStyle name="Normal 4 3 2 6 4 4" xfId="35799"/>
    <cellStyle name="Normal 4 3 2 6 4 5" xfId="42914"/>
    <cellStyle name="Normal 4 3 2 6 4 6" xfId="50029"/>
    <cellStyle name="Normal 4 3 2 6 4 7" xfId="57144"/>
    <cellStyle name="Normal 4 3 2 6 5" xfId="4970"/>
    <cellStyle name="Normal 4 3 2 6 5 2" xfId="12085"/>
    <cellStyle name="Normal 4 3 2 6 5 2 2" xfId="25822"/>
    <cellStyle name="Normal 4 3 2 6 5 3" xfId="25821"/>
    <cellStyle name="Normal 4 3 2 6 5 4" xfId="38170"/>
    <cellStyle name="Normal 4 3 2 6 5 5" xfId="45285"/>
    <cellStyle name="Normal 4 3 2 6 5 6" xfId="52400"/>
    <cellStyle name="Normal 4 3 2 6 5 7" xfId="59515"/>
    <cellStyle name="Normal 4 3 2 6 6" xfId="7347"/>
    <cellStyle name="Normal 4 3 2 6 6 2" xfId="25823"/>
    <cellStyle name="Normal 4 3 2 6 7" xfId="14462"/>
    <cellStyle name="Normal 4 3 2 6 7 2" xfId="25824"/>
    <cellStyle name="Normal 4 3 2 6 8" xfId="25804"/>
    <cellStyle name="Normal 4 3 2 6 9" xfId="33431"/>
    <cellStyle name="Normal 4 3 2 7" xfId="424"/>
    <cellStyle name="Normal 4 3 2 7 10" xfId="40742"/>
    <cellStyle name="Normal 4 3 2 7 11" xfId="47857"/>
    <cellStyle name="Normal 4 3 2 7 12" xfId="54972"/>
    <cellStyle name="Normal 4 3 2 7 2" xfId="1225"/>
    <cellStyle name="Normal 4 3 2 7 2 10" xfId="55771"/>
    <cellStyle name="Normal 4 3 2 7 2 2" xfId="3593"/>
    <cellStyle name="Normal 4 3 2 7 2 2 2" xfId="10708"/>
    <cellStyle name="Normal 4 3 2 7 2 2 2 2" xfId="25828"/>
    <cellStyle name="Normal 4 3 2 7 2 2 3" xfId="25827"/>
    <cellStyle name="Normal 4 3 2 7 2 2 4" xfId="36793"/>
    <cellStyle name="Normal 4 3 2 7 2 2 5" xfId="43908"/>
    <cellStyle name="Normal 4 3 2 7 2 2 6" xfId="51023"/>
    <cellStyle name="Normal 4 3 2 7 2 2 7" xfId="58138"/>
    <cellStyle name="Normal 4 3 2 7 2 3" xfId="5964"/>
    <cellStyle name="Normal 4 3 2 7 2 3 2" xfId="13079"/>
    <cellStyle name="Normal 4 3 2 7 2 3 2 2" xfId="25830"/>
    <cellStyle name="Normal 4 3 2 7 2 3 3" xfId="25829"/>
    <cellStyle name="Normal 4 3 2 7 2 3 4" xfId="39164"/>
    <cellStyle name="Normal 4 3 2 7 2 3 5" xfId="46279"/>
    <cellStyle name="Normal 4 3 2 7 2 3 6" xfId="53394"/>
    <cellStyle name="Normal 4 3 2 7 2 3 7" xfId="60509"/>
    <cellStyle name="Normal 4 3 2 7 2 4" xfId="8341"/>
    <cellStyle name="Normal 4 3 2 7 2 4 2" xfId="25831"/>
    <cellStyle name="Normal 4 3 2 7 2 5" xfId="15456"/>
    <cellStyle name="Normal 4 3 2 7 2 5 2" xfId="25832"/>
    <cellStyle name="Normal 4 3 2 7 2 6" xfId="25826"/>
    <cellStyle name="Normal 4 3 2 7 2 7" xfId="34425"/>
    <cellStyle name="Normal 4 3 2 7 2 8" xfId="41541"/>
    <cellStyle name="Normal 4 3 2 7 2 9" xfId="48656"/>
    <cellStyle name="Normal 4 3 2 7 3" xfId="2015"/>
    <cellStyle name="Normal 4 3 2 7 3 10" xfId="56560"/>
    <cellStyle name="Normal 4 3 2 7 3 2" xfId="4382"/>
    <cellStyle name="Normal 4 3 2 7 3 2 2" xfId="11497"/>
    <cellStyle name="Normal 4 3 2 7 3 2 2 2" xfId="25835"/>
    <cellStyle name="Normal 4 3 2 7 3 2 3" xfId="25834"/>
    <cellStyle name="Normal 4 3 2 7 3 2 4" xfId="37582"/>
    <cellStyle name="Normal 4 3 2 7 3 2 5" xfId="44697"/>
    <cellStyle name="Normal 4 3 2 7 3 2 6" xfId="51812"/>
    <cellStyle name="Normal 4 3 2 7 3 2 7" xfId="58927"/>
    <cellStyle name="Normal 4 3 2 7 3 3" xfId="6753"/>
    <cellStyle name="Normal 4 3 2 7 3 3 2" xfId="13868"/>
    <cellStyle name="Normal 4 3 2 7 3 3 2 2" xfId="25837"/>
    <cellStyle name="Normal 4 3 2 7 3 3 3" xfId="25836"/>
    <cellStyle name="Normal 4 3 2 7 3 3 4" xfId="39953"/>
    <cellStyle name="Normal 4 3 2 7 3 3 5" xfId="47068"/>
    <cellStyle name="Normal 4 3 2 7 3 3 6" xfId="54183"/>
    <cellStyle name="Normal 4 3 2 7 3 3 7" xfId="61298"/>
    <cellStyle name="Normal 4 3 2 7 3 4" xfId="9130"/>
    <cellStyle name="Normal 4 3 2 7 3 4 2" xfId="25838"/>
    <cellStyle name="Normal 4 3 2 7 3 5" xfId="16245"/>
    <cellStyle name="Normal 4 3 2 7 3 5 2" xfId="25839"/>
    <cellStyle name="Normal 4 3 2 7 3 6" xfId="25833"/>
    <cellStyle name="Normal 4 3 2 7 3 7" xfId="35214"/>
    <cellStyle name="Normal 4 3 2 7 3 8" xfId="42330"/>
    <cellStyle name="Normal 4 3 2 7 3 9" xfId="49445"/>
    <cellStyle name="Normal 4 3 2 7 4" xfId="2794"/>
    <cellStyle name="Normal 4 3 2 7 4 2" xfId="9909"/>
    <cellStyle name="Normal 4 3 2 7 4 2 2" xfId="25841"/>
    <cellStyle name="Normal 4 3 2 7 4 3" xfId="25840"/>
    <cellStyle name="Normal 4 3 2 7 4 4" xfId="35994"/>
    <cellStyle name="Normal 4 3 2 7 4 5" xfId="43109"/>
    <cellStyle name="Normal 4 3 2 7 4 6" xfId="50224"/>
    <cellStyle name="Normal 4 3 2 7 4 7" xfId="57339"/>
    <cellStyle name="Normal 4 3 2 7 5" xfId="5165"/>
    <cellStyle name="Normal 4 3 2 7 5 2" xfId="12280"/>
    <cellStyle name="Normal 4 3 2 7 5 2 2" xfId="25843"/>
    <cellStyle name="Normal 4 3 2 7 5 3" xfId="25842"/>
    <cellStyle name="Normal 4 3 2 7 5 4" xfId="38365"/>
    <cellStyle name="Normal 4 3 2 7 5 5" xfId="45480"/>
    <cellStyle name="Normal 4 3 2 7 5 6" xfId="52595"/>
    <cellStyle name="Normal 4 3 2 7 5 7" xfId="59710"/>
    <cellStyle name="Normal 4 3 2 7 6" xfId="7542"/>
    <cellStyle name="Normal 4 3 2 7 6 2" xfId="25844"/>
    <cellStyle name="Normal 4 3 2 7 7" xfId="14657"/>
    <cellStyle name="Normal 4 3 2 7 7 2" xfId="25845"/>
    <cellStyle name="Normal 4 3 2 7 8" xfId="25825"/>
    <cellStyle name="Normal 4 3 2 7 9" xfId="33626"/>
    <cellStyle name="Normal 4 3 2 8" xfId="700"/>
    <cellStyle name="Normal 4 3 2 8 10" xfId="41018"/>
    <cellStyle name="Normal 4 3 2 8 11" xfId="48133"/>
    <cellStyle name="Normal 4 3 2 8 12" xfId="55248"/>
    <cellStyle name="Normal 4 3 2 8 2" xfId="1501"/>
    <cellStyle name="Normal 4 3 2 8 2 10" xfId="56047"/>
    <cellStyle name="Normal 4 3 2 8 2 2" xfId="3869"/>
    <cellStyle name="Normal 4 3 2 8 2 2 2" xfId="10984"/>
    <cellStyle name="Normal 4 3 2 8 2 2 2 2" xfId="25849"/>
    <cellStyle name="Normal 4 3 2 8 2 2 3" xfId="25848"/>
    <cellStyle name="Normal 4 3 2 8 2 2 4" xfId="37069"/>
    <cellStyle name="Normal 4 3 2 8 2 2 5" xfId="44184"/>
    <cellStyle name="Normal 4 3 2 8 2 2 6" xfId="51299"/>
    <cellStyle name="Normal 4 3 2 8 2 2 7" xfId="58414"/>
    <cellStyle name="Normal 4 3 2 8 2 3" xfId="6240"/>
    <cellStyle name="Normal 4 3 2 8 2 3 2" xfId="13355"/>
    <cellStyle name="Normal 4 3 2 8 2 3 2 2" xfId="25851"/>
    <cellStyle name="Normal 4 3 2 8 2 3 3" xfId="25850"/>
    <cellStyle name="Normal 4 3 2 8 2 3 4" xfId="39440"/>
    <cellStyle name="Normal 4 3 2 8 2 3 5" xfId="46555"/>
    <cellStyle name="Normal 4 3 2 8 2 3 6" xfId="53670"/>
    <cellStyle name="Normal 4 3 2 8 2 3 7" xfId="60785"/>
    <cellStyle name="Normal 4 3 2 8 2 4" xfId="8617"/>
    <cellStyle name="Normal 4 3 2 8 2 4 2" xfId="25852"/>
    <cellStyle name="Normal 4 3 2 8 2 5" xfId="15732"/>
    <cellStyle name="Normal 4 3 2 8 2 5 2" xfId="25853"/>
    <cellStyle name="Normal 4 3 2 8 2 6" xfId="25847"/>
    <cellStyle name="Normal 4 3 2 8 2 7" xfId="34701"/>
    <cellStyle name="Normal 4 3 2 8 2 8" xfId="41817"/>
    <cellStyle name="Normal 4 3 2 8 2 9" xfId="48932"/>
    <cellStyle name="Normal 4 3 2 8 3" xfId="2291"/>
    <cellStyle name="Normal 4 3 2 8 3 10" xfId="56836"/>
    <cellStyle name="Normal 4 3 2 8 3 2" xfId="4658"/>
    <cellStyle name="Normal 4 3 2 8 3 2 2" xfId="11773"/>
    <cellStyle name="Normal 4 3 2 8 3 2 2 2" xfId="25856"/>
    <cellStyle name="Normal 4 3 2 8 3 2 3" xfId="25855"/>
    <cellStyle name="Normal 4 3 2 8 3 2 4" xfId="37858"/>
    <cellStyle name="Normal 4 3 2 8 3 2 5" xfId="44973"/>
    <cellStyle name="Normal 4 3 2 8 3 2 6" xfId="52088"/>
    <cellStyle name="Normal 4 3 2 8 3 2 7" xfId="59203"/>
    <cellStyle name="Normal 4 3 2 8 3 3" xfId="7029"/>
    <cellStyle name="Normal 4 3 2 8 3 3 2" xfId="14144"/>
    <cellStyle name="Normal 4 3 2 8 3 3 2 2" xfId="25858"/>
    <cellStyle name="Normal 4 3 2 8 3 3 3" xfId="25857"/>
    <cellStyle name="Normal 4 3 2 8 3 3 4" xfId="40229"/>
    <cellStyle name="Normal 4 3 2 8 3 3 5" xfId="47344"/>
    <cellStyle name="Normal 4 3 2 8 3 3 6" xfId="54459"/>
    <cellStyle name="Normal 4 3 2 8 3 3 7" xfId="61574"/>
    <cellStyle name="Normal 4 3 2 8 3 4" xfId="9406"/>
    <cellStyle name="Normal 4 3 2 8 3 4 2" xfId="25859"/>
    <cellStyle name="Normal 4 3 2 8 3 5" xfId="16521"/>
    <cellStyle name="Normal 4 3 2 8 3 5 2" xfId="25860"/>
    <cellStyle name="Normal 4 3 2 8 3 6" xfId="25854"/>
    <cellStyle name="Normal 4 3 2 8 3 7" xfId="35490"/>
    <cellStyle name="Normal 4 3 2 8 3 8" xfId="42606"/>
    <cellStyle name="Normal 4 3 2 8 3 9" xfId="49721"/>
    <cellStyle name="Normal 4 3 2 8 4" xfId="3070"/>
    <cellStyle name="Normal 4 3 2 8 4 2" xfId="10185"/>
    <cellStyle name="Normal 4 3 2 8 4 2 2" xfId="25862"/>
    <cellStyle name="Normal 4 3 2 8 4 3" xfId="25861"/>
    <cellStyle name="Normal 4 3 2 8 4 4" xfId="36270"/>
    <cellStyle name="Normal 4 3 2 8 4 5" xfId="43385"/>
    <cellStyle name="Normal 4 3 2 8 4 6" xfId="50500"/>
    <cellStyle name="Normal 4 3 2 8 4 7" xfId="57615"/>
    <cellStyle name="Normal 4 3 2 8 5" xfId="5441"/>
    <cellStyle name="Normal 4 3 2 8 5 2" xfId="12556"/>
    <cellStyle name="Normal 4 3 2 8 5 2 2" xfId="25864"/>
    <cellStyle name="Normal 4 3 2 8 5 3" xfId="25863"/>
    <cellStyle name="Normal 4 3 2 8 5 4" xfId="38641"/>
    <cellStyle name="Normal 4 3 2 8 5 5" xfId="45756"/>
    <cellStyle name="Normal 4 3 2 8 5 6" xfId="52871"/>
    <cellStyle name="Normal 4 3 2 8 5 7" xfId="59986"/>
    <cellStyle name="Normal 4 3 2 8 6" xfId="7818"/>
    <cellStyle name="Normal 4 3 2 8 6 2" xfId="25865"/>
    <cellStyle name="Normal 4 3 2 8 7" xfId="14933"/>
    <cellStyle name="Normal 4 3 2 8 7 2" xfId="25866"/>
    <cellStyle name="Normal 4 3 2 8 8" xfId="25846"/>
    <cellStyle name="Normal 4 3 2 8 9" xfId="33902"/>
    <cellStyle name="Normal 4 3 2 9" xfId="835"/>
    <cellStyle name="Normal 4 3 2 9 10" xfId="55381"/>
    <cellStyle name="Normal 4 3 2 9 2" xfId="3203"/>
    <cellStyle name="Normal 4 3 2 9 2 2" xfId="10318"/>
    <cellStyle name="Normal 4 3 2 9 2 2 2" xfId="25869"/>
    <cellStyle name="Normal 4 3 2 9 2 3" xfId="25868"/>
    <cellStyle name="Normal 4 3 2 9 2 4" xfId="36403"/>
    <cellStyle name="Normal 4 3 2 9 2 5" xfId="43518"/>
    <cellStyle name="Normal 4 3 2 9 2 6" xfId="50633"/>
    <cellStyle name="Normal 4 3 2 9 2 7" xfId="57748"/>
    <cellStyle name="Normal 4 3 2 9 3" xfId="5574"/>
    <cellStyle name="Normal 4 3 2 9 3 2" xfId="12689"/>
    <cellStyle name="Normal 4 3 2 9 3 2 2" xfId="25871"/>
    <cellStyle name="Normal 4 3 2 9 3 3" xfId="25870"/>
    <cellStyle name="Normal 4 3 2 9 3 4" xfId="38774"/>
    <cellStyle name="Normal 4 3 2 9 3 5" xfId="45889"/>
    <cellStyle name="Normal 4 3 2 9 3 6" xfId="53004"/>
    <cellStyle name="Normal 4 3 2 9 3 7" xfId="60119"/>
    <cellStyle name="Normal 4 3 2 9 4" xfId="7951"/>
    <cellStyle name="Normal 4 3 2 9 4 2" xfId="25872"/>
    <cellStyle name="Normal 4 3 2 9 5" xfId="15066"/>
    <cellStyle name="Normal 4 3 2 9 5 2" xfId="25873"/>
    <cellStyle name="Normal 4 3 2 9 6" xfId="25867"/>
    <cellStyle name="Normal 4 3 2 9 7" xfId="34035"/>
    <cellStyle name="Normal 4 3 2 9 8" xfId="41151"/>
    <cellStyle name="Normal 4 3 2 9 9" xfId="48266"/>
    <cellStyle name="Normal 4 3 20" xfId="40340"/>
    <cellStyle name="Normal 4 3 21" xfId="47455"/>
    <cellStyle name="Normal 4 3 22" xfId="54570"/>
    <cellStyle name="Normal 4 3 3" xfId="35"/>
    <cellStyle name="Normal 4 3 3 10" xfId="4787"/>
    <cellStyle name="Normal 4 3 3 10 2" xfId="11902"/>
    <cellStyle name="Normal 4 3 3 10 2 2" xfId="25876"/>
    <cellStyle name="Normal 4 3 3 10 3" xfId="25875"/>
    <cellStyle name="Normal 4 3 3 10 4" xfId="37987"/>
    <cellStyle name="Normal 4 3 3 10 5" xfId="45102"/>
    <cellStyle name="Normal 4 3 3 10 6" xfId="52217"/>
    <cellStyle name="Normal 4 3 3 10 7" xfId="59332"/>
    <cellStyle name="Normal 4 3 3 11" xfId="7164"/>
    <cellStyle name="Normal 4 3 3 11 2" xfId="25877"/>
    <cellStyle name="Normal 4 3 3 12" xfId="14279"/>
    <cellStyle name="Normal 4 3 3 12 2" xfId="25878"/>
    <cellStyle name="Normal 4 3 3 13" xfId="25874"/>
    <cellStyle name="Normal 4 3 3 14" xfId="33248"/>
    <cellStyle name="Normal 4 3 3 15" xfId="40364"/>
    <cellStyle name="Normal 4 3 3 16" xfId="47479"/>
    <cellStyle name="Normal 4 3 3 17" xfId="54594"/>
    <cellStyle name="Normal 4 3 3 2" xfId="85"/>
    <cellStyle name="Normal 4 3 3 2 10" xfId="14325"/>
    <cellStyle name="Normal 4 3 3 2 10 2" xfId="25880"/>
    <cellStyle name="Normal 4 3 3 2 11" xfId="25879"/>
    <cellStyle name="Normal 4 3 3 2 12" xfId="33294"/>
    <cellStyle name="Normal 4 3 3 2 13" xfId="40410"/>
    <cellStyle name="Normal 4 3 3 2 14" xfId="47525"/>
    <cellStyle name="Normal 4 3 3 2 15" xfId="54640"/>
    <cellStyle name="Normal 4 3 3 2 2" xfId="287"/>
    <cellStyle name="Normal 4 3 3 2 2 10" xfId="40605"/>
    <cellStyle name="Normal 4 3 3 2 2 11" xfId="47720"/>
    <cellStyle name="Normal 4 3 3 2 2 12" xfId="54835"/>
    <cellStyle name="Normal 4 3 3 2 2 2" xfId="1088"/>
    <cellStyle name="Normal 4 3 3 2 2 2 10" xfId="55634"/>
    <cellStyle name="Normal 4 3 3 2 2 2 2" xfId="3456"/>
    <cellStyle name="Normal 4 3 3 2 2 2 2 2" xfId="10571"/>
    <cellStyle name="Normal 4 3 3 2 2 2 2 2 2" xfId="25884"/>
    <cellStyle name="Normal 4 3 3 2 2 2 2 3" xfId="25883"/>
    <cellStyle name="Normal 4 3 3 2 2 2 2 4" xfId="36656"/>
    <cellStyle name="Normal 4 3 3 2 2 2 2 5" xfId="43771"/>
    <cellStyle name="Normal 4 3 3 2 2 2 2 6" xfId="50886"/>
    <cellStyle name="Normal 4 3 3 2 2 2 2 7" xfId="58001"/>
    <cellStyle name="Normal 4 3 3 2 2 2 3" xfId="5827"/>
    <cellStyle name="Normal 4 3 3 2 2 2 3 2" xfId="12942"/>
    <cellStyle name="Normal 4 3 3 2 2 2 3 2 2" xfId="25886"/>
    <cellStyle name="Normal 4 3 3 2 2 2 3 3" xfId="25885"/>
    <cellStyle name="Normal 4 3 3 2 2 2 3 4" xfId="39027"/>
    <cellStyle name="Normal 4 3 3 2 2 2 3 5" xfId="46142"/>
    <cellStyle name="Normal 4 3 3 2 2 2 3 6" xfId="53257"/>
    <cellStyle name="Normal 4 3 3 2 2 2 3 7" xfId="60372"/>
    <cellStyle name="Normal 4 3 3 2 2 2 4" xfId="8204"/>
    <cellStyle name="Normal 4 3 3 2 2 2 4 2" xfId="25887"/>
    <cellStyle name="Normal 4 3 3 2 2 2 5" xfId="15319"/>
    <cellStyle name="Normal 4 3 3 2 2 2 5 2" xfId="25888"/>
    <cellStyle name="Normal 4 3 3 2 2 2 6" xfId="25882"/>
    <cellStyle name="Normal 4 3 3 2 2 2 7" xfId="34288"/>
    <cellStyle name="Normal 4 3 3 2 2 2 8" xfId="41404"/>
    <cellStyle name="Normal 4 3 3 2 2 2 9" xfId="48519"/>
    <cellStyle name="Normal 4 3 3 2 2 3" xfId="1878"/>
    <cellStyle name="Normal 4 3 3 2 2 3 10" xfId="56423"/>
    <cellStyle name="Normal 4 3 3 2 2 3 2" xfId="4245"/>
    <cellStyle name="Normal 4 3 3 2 2 3 2 2" xfId="11360"/>
    <cellStyle name="Normal 4 3 3 2 2 3 2 2 2" xfId="25891"/>
    <cellStyle name="Normal 4 3 3 2 2 3 2 3" xfId="25890"/>
    <cellStyle name="Normal 4 3 3 2 2 3 2 4" xfId="37445"/>
    <cellStyle name="Normal 4 3 3 2 2 3 2 5" xfId="44560"/>
    <cellStyle name="Normal 4 3 3 2 2 3 2 6" xfId="51675"/>
    <cellStyle name="Normal 4 3 3 2 2 3 2 7" xfId="58790"/>
    <cellStyle name="Normal 4 3 3 2 2 3 3" xfId="6616"/>
    <cellStyle name="Normal 4 3 3 2 2 3 3 2" xfId="13731"/>
    <cellStyle name="Normal 4 3 3 2 2 3 3 2 2" xfId="25893"/>
    <cellStyle name="Normal 4 3 3 2 2 3 3 3" xfId="25892"/>
    <cellStyle name="Normal 4 3 3 2 2 3 3 4" xfId="39816"/>
    <cellStyle name="Normal 4 3 3 2 2 3 3 5" xfId="46931"/>
    <cellStyle name="Normal 4 3 3 2 2 3 3 6" xfId="54046"/>
    <cellStyle name="Normal 4 3 3 2 2 3 3 7" xfId="61161"/>
    <cellStyle name="Normal 4 3 3 2 2 3 4" xfId="8993"/>
    <cellStyle name="Normal 4 3 3 2 2 3 4 2" xfId="25894"/>
    <cellStyle name="Normal 4 3 3 2 2 3 5" xfId="16108"/>
    <cellStyle name="Normal 4 3 3 2 2 3 5 2" xfId="25895"/>
    <cellStyle name="Normal 4 3 3 2 2 3 6" xfId="25889"/>
    <cellStyle name="Normal 4 3 3 2 2 3 7" xfId="35077"/>
    <cellStyle name="Normal 4 3 3 2 2 3 8" xfId="42193"/>
    <cellStyle name="Normal 4 3 3 2 2 3 9" xfId="49308"/>
    <cellStyle name="Normal 4 3 3 2 2 4" xfId="2657"/>
    <cellStyle name="Normal 4 3 3 2 2 4 2" xfId="9772"/>
    <cellStyle name="Normal 4 3 3 2 2 4 2 2" xfId="25897"/>
    <cellStyle name="Normal 4 3 3 2 2 4 3" xfId="25896"/>
    <cellStyle name="Normal 4 3 3 2 2 4 4" xfId="35857"/>
    <cellStyle name="Normal 4 3 3 2 2 4 5" xfId="42972"/>
    <cellStyle name="Normal 4 3 3 2 2 4 6" xfId="50087"/>
    <cellStyle name="Normal 4 3 3 2 2 4 7" xfId="57202"/>
    <cellStyle name="Normal 4 3 3 2 2 5" xfId="5028"/>
    <cellStyle name="Normal 4 3 3 2 2 5 2" xfId="12143"/>
    <cellStyle name="Normal 4 3 3 2 2 5 2 2" xfId="25899"/>
    <cellStyle name="Normal 4 3 3 2 2 5 3" xfId="25898"/>
    <cellStyle name="Normal 4 3 3 2 2 5 4" xfId="38228"/>
    <cellStyle name="Normal 4 3 3 2 2 5 5" xfId="45343"/>
    <cellStyle name="Normal 4 3 3 2 2 5 6" xfId="52458"/>
    <cellStyle name="Normal 4 3 3 2 2 5 7" xfId="59573"/>
    <cellStyle name="Normal 4 3 3 2 2 6" xfId="7405"/>
    <cellStyle name="Normal 4 3 3 2 2 6 2" xfId="25900"/>
    <cellStyle name="Normal 4 3 3 2 2 7" xfId="14520"/>
    <cellStyle name="Normal 4 3 3 2 2 7 2" xfId="25901"/>
    <cellStyle name="Normal 4 3 3 2 2 8" xfId="25881"/>
    <cellStyle name="Normal 4 3 3 2 2 9" xfId="33489"/>
    <cellStyle name="Normal 4 3 3 2 3" xfId="482"/>
    <cellStyle name="Normal 4 3 3 2 3 10" xfId="40800"/>
    <cellStyle name="Normal 4 3 3 2 3 11" xfId="47915"/>
    <cellStyle name="Normal 4 3 3 2 3 12" xfId="55030"/>
    <cellStyle name="Normal 4 3 3 2 3 2" xfId="1283"/>
    <cellStyle name="Normal 4 3 3 2 3 2 10" xfId="55829"/>
    <cellStyle name="Normal 4 3 3 2 3 2 2" xfId="3651"/>
    <cellStyle name="Normal 4 3 3 2 3 2 2 2" xfId="10766"/>
    <cellStyle name="Normal 4 3 3 2 3 2 2 2 2" xfId="25905"/>
    <cellStyle name="Normal 4 3 3 2 3 2 2 3" xfId="25904"/>
    <cellStyle name="Normal 4 3 3 2 3 2 2 4" xfId="36851"/>
    <cellStyle name="Normal 4 3 3 2 3 2 2 5" xfId="43966"/>
    <cellStyle name="Normal 4 3 3 2 3 2 2 6" xfId="51081"/>
    <cellStyle name="Normal 4 3 3 2 3 2 2 7" xfId="58196"/>
    <cellStyle name="Normal 4 3 3 2 3 2 3" xfId="6022"/>
    <cellStyle name="Normal 4 3 3 2 3 2 3 2" xfId="13137"/>
    <cellStyle name="Normal 4 3 3 2 3 2 3 2 2" xfId="25907"/>
    <cellStyle name="Normal 4 3 3 2 3 2 3 3" xfId="25906"/>
    <cellStyle name="Normal 4 3 3 2 3 2 3 4" xfId="39222"/>
    <cellStyle name="Normal 4 3 3 2 3 2 3 5" xfId="46337"/>
    <cellStyle name="Normal 4 3 3 2 3 2 3 6" xfId="53452"/>
    <cellStyle name="Normal 4 3 3 2 3 2 3 7" xfId="60567"/>
    <cellStyle name="Normal 4 3 3 2 3 2 4" xfId="8399"/>
    <cellStyle name="Normal 4 3 3 2 3 2 4 2" xfId="25908"/>
    <cellStyle name="Normal 4 3 3 2 3 2 5" xfId="15514"/>
    <cellStyle name="Normal 4 3 3 2 3 2 5 2" xfId="25909"/>
    <cellStyle name="Normal 4 3 3 2 3 2 6" xfId="25903"/>
    <cellStyle name="Normal 4 3 3 2 3 2 7" xfId="34483"/>
    <cellStyle name="Normal 4 3 3 2 3 2 8" xfId="41599"/>
    <cellStyle name="Normal 4 3 3 2 3 2 9" xfId="48714"/>
    <cellStyle name="Normal 4 3 3 2 3 3" xfId="2073"/>
    <cellStyle name="Normal 4 3 3 2 3 3 10" xfId="56618"/>
    <cellStyle name="Normal 4 3 3 2 3 3 2" xfId="4440"/>
    <cellStyle name="Normal 4 3 3 2 3 3 2 2" xfId="11555"/>
    <cellStyle name="Normal 4 3 3 2 3 3 2 2 2" xfId="25912"/>
    <cellStyle name="Normal 4 3 3 2 3 3 2 3" xfId="25911"/>
    <cellStyle name="Normal 4 3 3 2 3 3 2 4" xfId="37640"/>
    <cellStyle name="Normal 4 3 3 2 3 3 2 5" xfId="44755"/>
    <cellStyle name="Normal 4 3 3 2 3 3 2 6" xfId="51870"/>
    <cellStyle name="Normal 4 3 3 2 3 3 2 7" xfId="58985"/>
    <cellStyle name="Normal 4 3 3 2 3 3 3" xfId="6811"/>
    <cellStyle name="Normal 4 3 3 2 3 3 3 2" xfId="13926"/>
    <cellStyle name="Normal 4 3 3 2 3 3 3 2 2" xfId="25914"/>
    <cellStyle name="Normal 4 3 3 2 3 3 3 3" xfId="25913"/>
    <cellStyle name="Normal 4 3 3 2 3 3 3 4" xfId="40011"/>
    <cellStyle name="Normal 4 3 3 2 3 3 3 5" xfId="47126"/>
    <cellStyle name="Normal 4 3 3 2 3 3 3 6" xfId="54241"/>
    <cellStyle name="Normal 4 3 3 2 3 3 3 7" xfId="61356"/>
    <cellStyle name="Normal 4 3 3 2 3 3 4" xfId="9188"/>
    <cellStyle name="Normal 4 3 3 2 3 3 4 2" xfId="25915"/>
    <cellStyle name="Normal 4 3 3 2 3 3 5" xfId="16303"/>
    <cellStyle name="Normal 4 3 3 2 3 3 5 2" xfId="25916"/>
    <cellStyle name="Normal 4 3 3 2 3 3 6" xfId="25910"/>
    <cellStyle name="Normal 4 3 3 2 3 3 7" xfId="35272"/>
    <cellStyle name="Normal 4 3 3 2 3 3 8" xfId="42388"/>
    <cellStyle name="Normal 4 3 3 2 3 3 9" xfId="49503"/>
    <cellStyle name="Normal 4 3 3 2 3 4" xfId="2852"/>
    <cellStyle name="Normal 4 3 3 2 3 4 2" xfId="9967"/>
    <cellStyle name="Normal 4 3 3 2 3 4 2 2" xfId="25918"/>
    <cellStyle name="Normal 4 3 3 2 3 4 3" xfId="25917"/>
    <cellStyle name="Normal 4 3 3 2 3 4 4" xfId="36052"/>
    <cellStyle name="Normal 4 3 3 2 3 4 5" xfId="43167"/>
    <cellStyle name="Normal 4 3 3 2 3 4 6" xfId="50282"/>
    <cellStyle name="Normal 4 3 3 2 3 4 7" xfId="57397"/>
    <cellStyle name="Normal 4 3 3 2 3 5" xfId="5223"/>
    <cellStyle name="Normal 4 3 3 2 3 5 2" xfId="12338"/>
    <cellStyle name="Normal 4 3 3 2 3 5 2 2" xfId="25920"/>
    <cellStyle name="Normal 4 3 3 2 3 5 3" xfId="25919"/>
    <cellStyle name="Normal 4 3 3 2 3 5 4" xfId="38423"/>
    <cellStyle name="Normal 4 3 3 2 3 5 5" xfId="45538"/>
    <cellStyle name="Normal 4 3 3 2 3 5 6" xfId="52653"/>
    <cellStyle name="Normal 4 3 3 2 3 5 7" xfId="59768"/>
    <cellStyle name="Normal 4 3 3 2 3 6" xfId="7600"/>
    <cellStyle name="Normal 4 3 3 2 3 6 2" xfId="25921"/>
    <cellStyle name="Normal 4 3 3 2 3 7" xfId="14715"/>
    <cellStyle name="Normal 4 3 3 2 3 7 2" xfId="25922"/>
    <cellStyle name="Normal 4 3 3 2 3 8" xfId="25902"/>
    <cellStyle name="Normal 4 3 3 2 3 9" xfId="33684"/>
    <cellStyle name="Normal 4 3 3 2 4" xfId="709"/>
    <cellStyle name="Normal 4 3 3 2 4 10" xfId="41027"/>
    <cellStyle name="Normal 4 3 3 2 4 11" xfId="48142"/>
    <cellStyle name="Normal 4 3 3 2 4 12" xfId="55257"/>
    <cellStyle name="Normal 4 3 3 2 4 2" xfId="1510"/>
    <cellStyle name="Normal 4 3 3 2 4 2 10" xfId="56056"/>
    <cellStyle name="Normal 4 3 3 2 4 2 2" xfId="3878"/>
    <cellStyle name="Normal 4 3 3 2 4 2 2 2" xfId="10993"/>
    <cellStyle name="Normal 4 3 3 2 4 2 2 2 2" xfId="25926"/>
    <cellStyle name="Normal 4 3 3 2 4 2 2 3" xfId="25925"/>
    <cellStyle name="Normal 4 3 3 2 4 2 2 4" xfId="37078"/>
    <cellStyle name="Normal 4 3 3 2 4 2 2 5" xfId="44193"/>
    <cellStyle name="Normal 4 3 3 2 4 2 2 6" xfId="51308"/>
    <cellStyle name="Normal 4 3 3 2 4 2 2 7" xfId="58423"/>
    <cellStyle name="Normal 4 3 3 2 4 2 3" xfId="6249"/>
    <cellStyle name="Normal 4 3 3 2 4 2 3 2" xfId="13364"/>
    <cellStyle name="Normal 4 3 3 2 4 2 3 2 2" xfId="25928"/>
    <cellStyle name="Normal 4 3 3 2 4 2 3 3" xfId="25927"/>
    <cellStyle name="Normal 4 3 3 2 4 2 3 4" xfId="39449"/>
    <cellStyle name="Normal 4 3 3 2 4 2 3 5" xfId="46564"/>
    <cellStyle name="Normal 4 3 3 2 4 2 3 6" xfId="53679"/>
    <cellStyle name="Normal 4 3 3 2 4 2 3 7" xfId="60794"/>
    <cellStyle name="Normal 4 3 3 2 4 2 4" xfId="8626"/>
    <cellStyle name="Normal 4 3 3 2 4 2 4 2" xfId="25929"/>
    <cellStyle name="Normal 4 3 3 2 4 2 5" xfId="15741"/>
    <cellStyle name="Normal 4 3 3 2 4 2 5 2" xfId="25930"/>
    <cellStyle name="Normal 4 3 3 2 4 2 6" xfId="25924"/>
    <cellStyle name="Normal 4 3 3 2 4 2 7" xfId="34710"/>
    <cellStyle name="Normal 4 3 3 2 4 2 8" xfId="41826"/>
    <cellStyle name="Normal 4 3 3 2 4 2 9" xfId="48941"/>
    <cellStyle name="Normal 4 3 3 2 4 3" xfId="2300"/>
    <cellStyle name="Normal 4 3 3 2 4 3 10" xfId="56845"/>
    <cellStyle name="Normal 4 3 3 2 4 3 2" xfId="4667"/>
    <cellStyle name="Normal 4 3 3 2 4 3 2 2" xfId="11782"/>
    <cellStyle name="Normal 4 3 3 2 4 3 2 2 2" xfId="25933"/>
    <cellStyle name="Normal 4 3 3 2 4 3 2 3" xfId="25932"/>
    <cellStyle name="Normal 4 3 3 2 4 3 2 4" xfId="37867"/>
    <cellStyle name="Normal 4 3 3 2 4 3 2 5" xfId="44982"/>
    <cellStyle name="Normal 4 3 3 2 4 3 2 6" xfId="52097"/>
    <cellStyle name="Normal 4 3 3 2 4 3 2 7" xfId="59212"/>
    <cellStyle name="Normal 4 3 3 2 4 3 3" xfId="7038"/>
    <cellStyle name="Normal 4 3 3 2 4 3 3 2" xfId="14153"/>
    <cellStyle name="Normal 4 3 3 2 4 3 3 2 2" xfId="25935"/>
    <cellStyle name="Normal 4 3 3 2 4 3 3 3" xfId="25934"/>
    <cellStyle name="Normal 4 3 3 2 4 3 3 4" xfId="40238"/>
    <cellStyle name="Normal 4 3 3 2 4 3 3 5" xfId="47353"/>
    <cellStyle name="Normal 4 3 3 2 4 3 3 6" xfId="54468"/>
    <cellStyle name="Normal 4 3 3 2 4 3 3 7" xfId="61583"/>
    <cellStyle name="Normal 4 3 3 2 4 3 4" xfId="9415"/>
    <cellStyle name="Normal 4 3 3 2 4 3 4 2" xfId="25936"/>
    <cellStyle name="Normal 4 3 3 2 4 3 5" xfId="16530"/>
    <cellStyle name="Normal 4 3 3 2 4 3 5 2" xfId="25937"/>
    <cellStyle name="Normal 4 3 3 2 4 3 6" xfId="25931"/>
    <cellStyle name="Normal 4 3 3 2 4 3 7" xfId="35499"/>
    <cellStyle name="Normal 4 3 3 2 4 3 8" xfId="42615"/>
    <cellStyle name="Normal 4 3 3 2 4 3 9" xfId="49730"/>
    <cellStyle name="Normal 4 3 3 2 4 4" xfId="3079"/>
    <cellStyle name="Normal 4 3 3 2 4 4 2" xfId="10194"/>
    <cellStyle name="Normal 4 3 3 2 4 4 2 2" xfId="25939"/>
    <cellStyle name="Normal 4 3 3 2 4 4 3" xfId="25938"/>
    <cellStyle name="Normal 4 3 3 2 4 4 4" xfId="36279"/>
    <cellStyle name="Normal 4 3 3 2 4 4 5" xfId="43394"/>
    <cellStyle name="Normal 4 3 3 2 4 4 6" xfId="50509"/>
    <cellStyle name="Normal 4 3 3 2 4 4 7" xfId="57624"/>
    <cellStyle name="Normal 4 3 3 2 4 5" xfId="5450"/>
    <cellStyle name="Normal 4 3 3 2 4 5 2" xfId="12565"/>
    <cellStyle name="Normal 4 3 3 2 4 5 2 2" xfId="25941"/>
    <cellStyle name="Normal 4 3 3 2 4 5 3" xfId="25940"/>
    <cellStyle name="Normal 4 3 3 2 4 5 4" xfId="38650"/>
    <cellStyle name="Normal 4 3 3 2 4 5 5" xfId="45765"/>
    <cellStyle name="Normal 4 3 3 2 4 5 6" xfId="52880"/>
    <cellStyle name="Normal 4 3 3 2 4 5 7" xfId="59995"/>
    <cellStyle name="Normal 4 3 3 2 4 6" xfId="7827"/>
    <cellStyle name="Normal 4 3 3 2 4 6 2" xfId="25942"/>
    <cellStyle name="Normal 4 3 3 2 4 7" xfId="14942"/>
    <cellStyle name="Normal 4 3 3 2 4 7 2" xfId="25943"/>
    <cellStyle name="Normal 4 3 3 2 4 8" xfId="25923"/>
    <cellStyle name="Normal 4 3 3 2 4 9" xfId="33911"/>
    <cellStyle name="Normal 4 3 3 2 5" xfId="893"/>
    <cellStyle name="Normal 4 3 3 2 5 10" xfId="55439"/>
    <cellStyle name="Normal 4 3 3 2 5 2" xfId="3261"/>
    <cellStyle name="Normal 4 3 3 2 5 2 2" xfId="10376"/>
    <cellStyle name="Normal 4 3 3 2 5 2 2 2" xfId="25946"/>
    <cellStyle name="Normal 4 3 3 2 5 2 3" xfId="25945"/>
    <cellStyle name="Normal 4 3 3 2 5 2 4" xfId="36461"/>
    <cellStyle name="Normal 4 3 3 2 5 2 5" xfId="43576"/>
    <cellStyle name="Normal 4 3 3 2 5 2 6" xfId="50691"/>
    <cellStyle name="Normal 4 3 3 2 5 2 7" xfId="57806"/>
    <cellStyle name="Normal 4 3 3 2 5 3" xfId="5632"/>
    <cellStyle name="Normal 4 3 3 2 5 3 2" xfId="12747"/>
    <cellStyle name="Normal 4 3 3 2 5 3 2 2" xfId="25948"/>
    <cellStyle name="Normal 4 3 3 2 5 3 3" xfId="25947"/>
    <cellStyle name="Normal 4 3 3 2 5 3 4" xfId="38832"/>
    <cellStyle name="Normal 4 3 3 2 5 3 5" xfId="45947"/>
    <cellStyle name="Normal 4 3 3 2 5 3 6" xfId="53062"/>
    <cellStyle name="Normal 4 3 3 2 5 3 7" xfId="60177"/>
    <cellStyle name="Normal 4 3 3 2 5 4" xfId="8009"/>
    <cellStyle name="Normal 4 3 3 2 5 4 2" xfId="25949"/>
    <cellStyle name="Normal 4 3 3 2 5 5" xfId="15124"/>
    <cellStyle name="Normal 4 3 3 2 5 5 2" xfId="25950"/>
    <cellStyle name="Normal 4 3 3 2 5 6" xfId="25944"/>
    <cellStyle name="Normal 4 3 3 2 5 7" xfId="34093"/>
    <cellStyle name="Normal 4 3 3 2 5 8" xfId="41209"/>
    <cellStyle name="Normal 4 3 3 2 5 9" xfId="48324"/>
    <cellStyle name="Normal 4 3 3 2 6" xfId="1683"/>
    <cellStyle name="Normal 4 3 3 2 6 10" xfId="56228"/>
    <cellStyle name="Normal 4 3 3 2 6 2" xfId="4050"/>
    <cellStyle name="Normal 4 3 3 2 6 2 2" xfId="11165"/>
    <cellStyle name="Normal 4 3 3 2 6 2 2 2" xfId="25953"/>
    <cellStyle name="Normal 4 3 3 2 6 2 3" xfId="25952"/>
    <cellStyle name="Normal 4 3 3 2 6 2 4" xfId="37250"/>
    <cellStyle name="Normal 4 3 3 2 6 2 5" xfId="44365"/>
    <cellStyle name="Normal 4 3 3 2 6 2 6" xfId="51480"/>
    <cellStyle name="Normal 4 3 3 2 6 2 7" xfId="58595"/>
    <cellStyle name="Normal 4 3 3 2 6 3" xfId="6421"/>
    <cellStyle name="Normal 4 3 3 2 6 3 2" xfId="13536"/>
    <cellStyle name="Normal 4 3 3 2 6 3 2 2" xfId="25955"/>
    <cellStyle name="Normal 4 3 3 2 6 3 3" xfId="25954"/>
    <cellStyle name="Normal 4 3 3 2 6 3 4" xfId="39621"/>
    <cellStyle name="Normal 4 3 3 2 6 3 5" xfId="46736"/>
    <cellStyle name="Normal 4 3 3 2 6 3 6" xfId="53851"/>
    <cellStyle name="Normal 4 3 3 2 6 3 7" xfId="60966"/>
    <cellStyle name="Normal 4 3 3 2 6 4" xfId="8798"/>
    <cellStyle name="Normal 4 3 3 2 6 4 2" xfId="25956"/>
    <cellStyle name="Normal 4 3 3 2 6 5" xfId="15913"/>
    <cellStyle name="Normal 4 3 3 2 6 5 2" xfId="25957"/>
    <cellStyle name="Normal 4 3 3 2 6 6" xfId="25951"/>
    <cellStyle name="Normal 4 3 3 2 6 7" xfId="34882"/>
    <cellStyle name="Normal 4 3 3 2 6 8" xfId="41998"/>
    <cellStyle name="Normal 4 3 3 2 6 9" xfId="49113"/>
    <cellStyle name="Normal 4 3 3 2 7" xfId="2462"/>
    <cellStyle name="Normal 4 3 3 2 7 2" xfId="9577"/>
    <cellStyle name="Normal 4 3 3 2 7 2 2" xfId="25959"/>
    <cellStyle name="Normal 4 3 3 2 7 3" xfId="25958"/>
    <cellStyle name="Normal 4 3 3 2 7 4" xfId="35662"/>
    <cellStyle name="Normal 4 3 3 2 7 5" xfId="42777"/>
    <cellStyle name="Normal 4 3 3 2 7 6" xfId="49892"/>
    <cellStyle name="Normal 4 3 3 2 7 7" xfId="57007"/>
    <cellStyle name="Normal 4 3 3 2 8" xfId="4833"/>
    <cellStyle name="Normal 4 3 3 2 8 2" xfId="11948"/>
    <cellStyle name="Normal 4 3 3 2 8 2 2" xfId="25961"/>
    <cellStyle name="Normal 4 3 3 2 8 3" xfId="25960"/>
    <cellStyle name="Normal 4 3 3 2 8 4" xfId="38033"/>
    <cellStyle name="Normal 4 3 3 2 8 5" xfId="45148"/>
    <cellStyle name="Normal 4 3 3 2 8 6" xfId="52263"/>
    <cellStyle name="Normal 4 3 3 2 8 7" xfId="59378"/>
    <cellStyle name="Normal 4 3 3 2 9" xfId="7210"/>
    <cellStyle name="Normal 4 3 3 2 9 2" xfId="25962"/>
    <cellStyle name="Normal 4 3 3 3" xfId="140"/>
    <cellStyle name="Normal 4 3 3 3 10" xfId="14380"/>
    <cellStyle name="Normal 4 3 3 3 10 2" xfId="25964"/>
    <cellStyle name="Normal 4 3 3 3 11" xfId="25963"/>
    <cellStyle name="Normal 4 3 3 3 12" xfId="33349"/>
    <cellStyle name="Normal 4 3 3 3 13" xfId="40465"/>
    <cellStyle name="Normal 4 3 3 3 14" xfId="47580"/>
    <cellStyle name="Normal 4 3 3 3 15" xfId="54695"/>
    <cellStyle name="Normal 4 3 3 3 2" xfId="342"/>
    <cellStyle name="Normal 4 3 3 3 2 10" xfId="40660"/>
    <cellStyle name="Normal 4 3 3 3 2 11" xfId="47775"/>
    <cellStyle name="Normal 4 3 3 3 2 12" xfId="54890"/>
    <cellStyle name="Normal 4 3 3 3 2 2" xfId="1143"/>
    <cellStyle name="Normal 4 3 3 3 2 2 10" xfId="55689"/>
    <cellStyle name="Normal 4 3 3 3 2 2 2" xfId="3511"/>
    <cellStyle name="Normal 4 3 3 3 2 2 2 2" xfId="10626"/>
    <cellStyle name="Normal 4 3 3 3 2 2 2 2 2" xfId="25968"/>
    <cellStyle name="Normal 4 3 3 3 2 2 2 3" xfId="25967"/>
    <cellStyle name="Normal 4 3 3 3 2 2 2 4" xfId="36711"/>
    <cellStyle name="Normal 4 3 3 3 2 2 2 5" xfId="43826"/>
    <cellStyle name="Normal 4 3 3 3 2 2 2 6" xfId="50941"/>
    <cellStyle name="Normal 4 3 3 3 2 2 2 7" xfId="58056"/>
    <cellStyle name="Normal 4 3 3 3 2 2 3" xfId="5882"/>
    <cellStyle name="Normal 4 3 3 3 2 2 3 2" xfId="12997"/>
    <cellStyle name="Normal 4 3 3 3 2 2 3 2 2" xfId="25970"/>
    <cellStyle name="Normal 4 3 3 3 2 2 3 3" xfId="25969"/>
    <cellStyle name="Normal 4 3 3 3 2 2 3 4" xfId="39082"/>
    <cellStyle name="Normal 4 3 3 3 2 2 3 5" xfId="46197"/>
    <cellStyle name="Normal 4 3 3 3 2 2 3 6" xfId="53312"/>
    <cellStyle name="Normal 4 3 3 3 2 2 3 7" xfId="60427"/>
    <cellStyle name="Normal 4 3 3 3 2 2 4" xfId="8259"/>
    <cellStyle name="Normal 4 3 3 3 2 2 4 2" xfId="25971"/>
    <cellStyle name="Normal 4 3 3 3 2 2 5" xfId="15374"/>
    <cellStyle name="Normal 4 3 3 3 2 2 5 2" xfId="25972"/>
    <cellStyle name="Normal 4 3 3 3 2 2 6" xfId="25966"/>
    <cellStyle name="Normal 4 3 3 3 2 2 7" xfId="34343"/>
    <cellStyle name="Normal 4 3 3 3 2 2 8" xfId="41459"/>
    <cellStyle name="Normal 4 3 3 3 2 2 9" xfId="48574"/>
    <cellStyle name="Normal 4 3 3 3 2 3" xfId="1933"/>
    <cellStyle name="Normal 4 3 3 3 2 3 10" xfId="56478"/>
    <cellStyle name="Normal 4 3 3 3 2 3 2" xfId="4300"/>
    <cellStyle name="Normal 4 3 3 3 2 3 2 2" xfId="11415"/>
    <cellStyle name="Normal 4 3 3 3 2 3 2 2 2" xfId="25975"/>
    <cellStyle name="Normal 4 3 3 3 2 3 2 3" xfId="25974"/>
    <cellStyle name="Normal 4 3 3 3 2 3 2 4" xfId="37500"/>
    <cellStyle name="Normal 4 3 3 3 2 3 2 5" xfId="44615"/>
    <cellStyle name="Normal 4 3 3 3 2 3 2 6" xfId="51730"/>
    <cellStyle name="Normal 4 3 3 3 2 3 2 7" xfId="58845"/>
    <cellStyle name="Normal 4 3 3 3 2 3 3" xfId="6671"/>
    <cellStyle name="Normal 4 3 3 3 2 3 3 2" xfId="13786"/>
    <cellStyle name="Normal 4 3 3 3 2 3 3 2 2" xfId="25977"/>
    <cellStyle name="Normal 4 3 3 3 2 3 3 3" xfId="25976"/>
    <cellStyle name="Normal 4 3 3 3 2 3 3 4" xfId="39871"/>
    <cellStyle name="Normal 4 3 3 3 2 3 3 5" xfId="46986"/>
    <cellStyle name="Normal 4 3 3 3 2 3 3 6" xfId="54101"/>
    <cellStyle name="Normal 4 3 3 3 2 3 3 7" xfId="61216"/>
    <cellStyle name="Normal 4 3 3 3 2 3 4" xfId="9048"/>
    <cellStyle name="Normal 4 3 3 3 2 3 4 2" xfId="25978"/>
    <cellStyle name="Normal 4 3 3 3 2 3 5" xfId="16163"/>
    <cellStyle name="Normal 4 3 3 3 2 3 5 2" xfId="25979"/>
    <cellStyle name="Normal 4 3 3 3 2 3 6" xfId="25973"/>
    <cellStyle name="Normal 4 3 3 3 2 3 7" xfId="35132"/>
    <cellStyle name="Normal 4 3 3 3 2 3 8" xfId="42248"/>
    <cellStyle name="Normal 4 3 3 3 2 3 9" xfId="49363"/>
    <cellStyle name="Normal 4 3 3 3 2 4" xfId="2712"/>
    <cellStyle name="Normal 4 3 3 3 2 4 2" xfId="9827"/>
    <cellStyle name="Normal 4 3 3 3 2 4 2 2" xfId="25981"/>
    <cellStyle name="Normal 4 3 3 3 2 4 3" xfId="25980"/>
    <cellStyle name="Normal 4 3 3 3 2 4 4" xfId="35912"/>
    <cellStyle name="Normal 4 3 3 3 2 4 5" xfId="43027"/>
    <cellStyle name="Normal 4 3 3 3 2 4 6" xfId="50142"/>
    <cellStyle name="Normal 4 3 3 3 2 4 7" xfId="57257"/>
    <cellStyle name="Normal 4 3 3 3 2 5" xfId="5083"/>
    <cellStyle name="Normal 4 3 3 3 2 5 2" xfId="12198"/>
    <cellStyle name="Normal 4 3 3 3 2 5 2 2" xfId="25983"/>
    <cellStyle name="Normal 4 3 3 3 2 5 3" xfId="25982"/>
    <cellStyle name="Normal 4 3 3 3 2 5 4" xfId="38283"/>
    <cellStyle name="Normal 4 3 3 3 2 5 5" xfId="45398"/>
    <cellStyle name="Normal 4 3 3 3 2 5 6" xfId="52513"/>
    <cellStyle name="Normal 4 3 3 3 2 5 7" xfId="59628"/>
    <cellStyle name="Normal 4 3 3 3 2 6" xfId="7460"/>
    <cellStyle name="Normal 4 3 3 3 2 6 2" xfId="25984"/>
    <cellStyle name="Normal 4 3 3 3 2 7" xfId="14575"/>
    <cellStyle name="Normal 4 3 3 3 2 7 2" xfId="25985"/>
    <cellStyle name="Normal 4 3 3 3 2 8" xfId="25965"/>
    <cellStyle name="Normal 4 3 3 3 2 9" xfId="33544"/>
    <cellStyle name="Normal 4 3 3 3 3" xfId="537"/>
    <cellStyle name="Normal 4 3 3 3 3 10" xfId="40855"/>
    <cellStyle name="Normal 4 3 3 3 3 11" xfId="47970"/>
    <cellStyle name="Normal 4 3 3 3 3 12" xfId="55085"/>
    <cellStyle name="Normal 4 3 3 3 3 2" xfId="1338"/>
    <cellStyle name="Normal 4 3 3 3 3 2 10" xfId="55884"/>
    <cellStyle name="Normal 4 3 3 3 3 2 2" xfId="3706"/>
    <cellStyle name="Normal 4 3 3 3 3 2 2 2" xfId="10821"/>
    <cellStyle name="Normal 4 3 3 3 3 2 2 2 2" xfId="25989"/>
    <cellStyle name="Normal 4 3 3 3 3 2 2 3" xfId="25988"/>
    <cellStyle name="Normal 4 3 3 3 3 2 2 4" xfId="36906"/>
    <cellStyle name="Normal 4 3 3 3 3 2 2 5" xfId="44021"/>
    <cellStyle name="Normal 4 3 3 3 3 2 2 6" xfId="51136"/>
    <cellStyle name="Normal 4 3 3 3 3 2 2 7" xfId="58251"/>
    <cellStyle name="Normal 4 3 3 3 3 2 3" xfId="6077"/>
    <cellStyle name="Normal 4 3 3 3 3 2 3 2" xfId="13192"/>
    <cellStyle name="Normal 4 3 3 3 3 2 3 2 2" xfId="25991"/>
    <cellStyle name="Normal 4 3 3 3 3 2 3 3" xfId="25990"/>
    <cellStyle name="Normal 4 3 3 3 3 2 3 4" xfId="39277"/>
    <cellStyle name="Normal 4 3 3 3 3 2 3 5" xfId="46392"/>
    <cellStyle name="Normal 4 3 3 3 3 2 3 6" xfId="53507"/>
    <cellStyle name="Normal 4 3 3 3 3 2 3 7" xfId="60622"/>
    <cellStyle name="Normal 4 3 3 3 3 2 4" xfId="8454"/>
    <cellStyle name="Normal 4 3 3 3 3 2 4 2" xfId="25992"/>
    <cellStyle name="Normal 4 3 3 3 3 2 5" xfId="15569"/>
    <cellStyle name="Normal 4 3 3 3 3 2 5 2" xfId="25993"/>
    <cellStyle name="Normal 4 3 3 3 3 2 6" xfId="25987"/>
    <cellStyle name="Normal 4 3 3 3 3 2 7" xfId="34538"/>
    <cellStyle name="Normal 4 3 3 3 3 2 8" xfId="41654"/>
    <cellStyle name="Normal 4 3 3 3 3 2 9" xfId="48769"/>
    <cellStyle name="Normal 4 3 3 3 3 3" xfId="2128"/>
    <cellStyle name="Normal 4 3 3 3 3 3 10" xfId="56673"/>
    <cellStyle name="Normal 4 3 3 3 3 3 2" xfId="4495"/>
    <cellStyle name="Normal 4 3 3 3 3 3 2 2" xfId="11610"/>
    <cellStyle name="Normal 4 3 3 3 3 3 2 2 2" xfId="25996"/>
    <cellStyle name="Normal 4 3 3 3 3 3 2 3" xfId="25995"/>
    <cellStyle name="Normal 4 3 3 3 3 3 2 4" xfId="37695"/>
    <cellStyle name="Normal 4 3 3 3 3 3 2 5" xfId="44810"/>
    <cellStyle name="Normal 4 3 3 3 3 3 2 6" xfId="51925"/>
    <cellStyle name="Normal 4 3 3 3 3 3 2 7" xfId="59040"/>
    <cellStyle name="Normal 4 3 3 3 3 3 3" xfId="6866"/>
    <cellStyle name="Normal 4 3 3 3 3 3 3 2" xfId="13981"/>
    <cellStyle name="Normal 4 3 3 3 3 3 3 2 2" xfId="25998"/>
    <cellStyle name="Normal 4 3 3 3 3 3 3 3" xfId="25997"/>
    <cellStyle name="Normal 4 3 3 3 3 3 3 4" xfId="40066"/>
    <cellStyle name="Normal 4 3 3 3 3 3 3 5" xfId="47181"/>
    <cellStyle name="Normal 4 3 3 3 3 3 3 6" xfId="54296"/>
    <cellStyle name="Normal 4 3 3 3 3 3 3 7" xfId="61411"/>
    <cellStyle name="Normal 4 3 3 3 3 3 4" xfId="9243"/>
    <cellStyle name="Normal 4 3 3 3 3 3 4 2" xfId="25999"/>
    <cellStyle name="Normal 4 3 3 3 3 3 5" xfId="16358"/>
    <cellStyle name="Normal 4 3 3 3 3 3 5 2" xfId="26000"/>
    <cellStyle name="Normal 4 3 3 3 3 3 6" xfId="25994"/>
    <cellStyle name="Normal 4 3 3 3 3 3 7" xfId="35327"/>
    <cellStyle name="Normal 4 3 3 3 3 3 8" xfId="42443"/>
    <cellStyle name="Normal 4 3 3 3 3 3 9" xfId="49558"/>
    <cellStyle name="Normal 4 3 3 3 3 4" xfId="2907"/>
    <cellStyle name="Normal 4 3 3 3 3 4 2" xfId="10022"/>
    <cellStyle name="Normal 4 3 3 3 3 4 2 2" xfId="26002"/>
    <cellStyle name="Normal 4 3 3 3 3 4 3" xfId="26001"/>
    <cellStyle name="Normal 4 3 3 3 3 4 4" xfId="36107"/>
    <cellStyle name="Normal 4 3 3 3 3 4 5" xfId="43222"/>
    <cellStyle name="Normal 4 3 3 3 3 4 6" xfId="50337"/>
    <cellStyle name="Normal 4 3 3 3 3 4 7" xfId="57452"/>
    <cellStyle name="Normal 4 3 3 3 3 5" xfId="5278"/>
    <cellStyle name="Normal 4 3 3 3 3 5 2" xfId="12393"/>
    <cellStyle name="Normal 4 3 3 3 3 5 2 2" xfId="26004"/>
    <cellStyle name="Normal 4 3 3 3 3 5 3" xfId="26003"/>
    <cellStyle name="Normal 4 3 3 3 3 5 4" xfId="38478"/>
    <cellStyle name="Normal 4 3 3 3 3 5 5" xfId="45593"/>
    <cellStyle name="Normal 4 3 3 3 3 5 6" xfId="52708"/>
    <cellStyle name="Normal 4 3 3 3 3 5 7" xfId="59823"/>
    <cellStyle name="Normal 4 3 3 3 3 6" xfId="7655"/>
    <cellStyle name="Normal 4 3 3 3 3 6 2" xfId="26005"/>
    <cellStyle name="Normal 4 3 3 3 3 7" xfId="14770"/>
    <cellStyle name="Normal 4 3 3 3 3 7 2" xfId="26006"/>
    <cellStyle name="Normal 4 3 3 3 3 8" xfId="25986"/>
    <cellStyle name="Normal 4 3 3 3 3 9" xfId="33739"/>
    <cellStyle name="Normal 4 3 3 3 4" xfId="710"/>
    <cellStyle name="Normal 4 3 3 3 4 10" xfId="41028"/>
    <cellStyle name="Normal 4 3 3 3 4 11" xfId="48143"/>
    <cellStyle name="Normal 4 3 3 3 4 12" xfId="55258"/>
    <cellStyle name="Normal 4 3 3 3 4 2" xfId="1511"/>
    <cellStyle name="Normal 4 3 3 3 4 2 10" xfId="56057"/>
    <cellStyle name="Normal 4 3 3 3 4 2 2" xfId="3879"/>
    <cellStyle name="Normal 4 3 3 3 4 2 2 2" xfId="10994"/>
    <cellStyle name="Normal 4 3 3 3 4 2 2 2 2" xfId="26010"/>
    <cellStyle name="Normal 4 3 3 3 4 2 2 3" xfId="26009"/>
    <cellStyle name="Normal 4 3 3 3 4 2 2 4" xfId="37079"/>
    <cellStyle name="Normal 4 3 3 3 4 2 2 5" xfId="44194"/>
    <cellStyle name="Normal 4 3 3 3 4 2 2 6" xfId="51309"/>
    <cellStyle name="Normal 4 3 3 3 4 2 2 7" xfId="58424"/>
    <cellStyle name="Normal 4 3 3 3 4 2 3" xfId="6250"/>
    <cellStyle name="Normal 4 3 3 3 4 2 3 2" xfId="13365"/>
    <cellStyle name="Normal 4 3 3 3 4 2 3 2 2" xfId="26012"/>
    <cellStyle name="Normal 4 3 3 3 4 2 3 3" xfId="26011"/>
    <cellStyle name="Normal 4 3 3 3 4 2 3 4" xfId="39450"/>
    <cellStyle name="Normal 4 3 3 3 4 2 3 5" xfId="46565"/>
    <cellStyle name="Normal 4 3 3 3 4 2 3 6" xfId="53680"/>
    <cellStyle name="Normal 4 3 3 3 4 2 3 7" xfId="60795"/>
    <cellStyle name="Normal 4 3 3 3 4 2 4" xfId="8627"/>
    <cellStyle name="Normal 4 3 3 3 4 2 4 2" xfId="26013"/>
    <cellStyle name="Normal 4 3 3 3 4 2 5" xfId="15742"/>
    <cellStyle name="Normal 4 3 3 3 4 2 5 2" xfId="26014"/>
    <cellStyle name="Normal 4 3 3 3 4 2 6" xfId="26008"/>
    <cellStyle name="Normal 4 3 3 3 4 2 7" xfId="34711"/>
    <cellStyle name="Normal 4 3 3 3 4 2 8" xfId="41827"/>
    <cellStyle name="Normal 4 3 3 3 4 2 9" xfId="48942"/>
    <cellStyle name="Normal 4 3 3 3 4 3" xfId="2301"/>
    <cellStyle name="Normal 4 3 3 3 4 3 10" xfId="56846"/>
    <cellStyle name="Normal 4 3 3 3 4 3 2" xfId="4668"/>
    <cellStyle name="Normal 4 3 3 3 4 3 2 2" xfId="11783"/>
    <cellStyle name="Normal 4 3 3 3 4 3 2 2 2" xfId="26017"/>
    <cellStyle name="Normal 4 3 3 3 4 3 2 3" xfId="26016"/>
    <cellStyle name="Normal 4 3 3 3 4 3 2 4" xfId="37868"/>
    <cellStyle name="Normal 4 3 3 3 4 3 2 5" xfId="44983"/>
    <cellStyle name="Normal 4 3 3 3 4 3 2 6" xfId="52098"/>
    <cellStyle name="Normal 4 3 3 3 4 3 2 7" xfId="59213"/>
    <cellStyle name="Normal 4 3 3 3 4 3 3" xfId="7039"/>
    <cellStyle name="Normal 4 3 3 3 4 3 3 2" xfId="14154"/>
    <cellStyle name="Normal 4 3 3 3 4 3 3 2 2" xfId="26019"/>
    <cellStyle name="Normal 4 3 3 3 4 3 3 3" xfId="26018"/>
    <cellStyle name="Normal 4 3 3 3 4 3 3 4" xfId="40239"/>
    <cellStyle name="Normal 4 3 3 3 4 3 3 5" xfId="47354"/>
    <cellStyle name="Normal 4 3 3 3 4 3 3 6" xfId="54469"/>
    <cellStyle name="Normal 4 3 3 3 4 3 3 7" xfId="61584"/>
    <cellStyle name="Normal 4 3 3 3 4 3 4" xfId="9416"/>
    <cellStyle name="Normal 4 3 3 3 4 3 4 2" xfId="26020"/>
    <cellStyle name="Normal 4 3 3 3 4 3 5" xfId="16531"/>
    <cellStyle name="Normal 4 3 3 3 4 3 5 2" xfId="26021"/>
    <cellStyle name="Normal 4 3 3 3 4 3 6" xfId="26015"/>
    <cellStyle name="Normal 4 3 3 3 4 3 7" xfId="35500"/>
    <cellStyle name="Normal 4 3 3 3 4 3 8" xfId="42616"/>
    <cellStyle name="Normal 4 3 3 3 4 3 9" xfId="49731"/>
    <cellStyle name="Normal 4 3 3 3 4 4" xfId="3080"/>
    <cellStyle name="Normal 4 3 3 3 4 4 2" xfId="10195"/>
    <cellStyle name="Normal 4 3 3 3 4 4 2 2" xfId="26023"/>
    <cellStyle name="Normal 4 3 3 3 4 4 3" xfId="26022"/>
    <cellStyle name="Normal 4 3 3 3 4 4 4" xfId="36280"/>
    <cellStyle name="Normal 4 3 3 3 4 4 5" xfId="43395"/>
    <cellStyle name="Normal 4 3 3 3 4 4 6" xfId="50510"/>
    <cellStyle name="Normal 4 3 3 3 4 4 7" xfId="57625"/>
    <cellStyle name="Normal 4 3 3 3 4 5" xfId="5451"/>
    <cellStyle name="Normal 4 3 3 3 4 5 2" xfId="12566"/>
    <cellStyle name="Normal 4 3 3 3 4 5 2 2" xfId="26025"/>
    <cellStyle name="Normal 4 3 3 3 4 5 3" xfId="26024"/>
    <cellStyle name="Normal 4 3 3 3 4 5 4" xfId="38651"/>
    <cellStyle name="Normal 4 3 3 3 4 5 5" xfId="45766"/>
    <cellStyle name="Normal 4 3 3 3 4 5 6" xfId="52881"/>
    <cellStyle name="Normal 4 3 3 3 4 5 7" xfId="59996"/>
    <cellStyle name="Normal 4 3 3 3 4 6" xfId="7828"/>
    <cellStyle name="Normal 4 3 3 3 4 6 2" xfId="26026"/>
    <cellStyle name="Normal 4 3 3 3 4 7" xfId="14943"/>
    <cellStyle name="Normal 4 3 3 3 4 7 2" xfId="26027"/>
    <cellStyle name="Normal 4 3 3 3 4 8" xfId="26007"/>
    <cellStyle name="Normal 4 3 3 3 4 9" xfId="33912"/>
    <cellStyle name="Normal 4 3 3 3 5" xfId="948"/>
    <cellStyle name="Normal 4 3 3 3 5 10" xfId="55494"/>
    <cellStyle name="Normal 4 3 3 3 5 2" xfId="3316"/>
    <cellStyle name="Normal 4 3 3 3 5 2 2" xfId="10431"/>
    <cellStyle name="Normal 4 3 3 3 5 2 2 2" xfId="26030"/>
    <cellStyle name="Normal 4 3 3 3 5 2 3" xfId="26029"/>
    <cellStyle name="Normal 4 3 3 3 5 2 4" xfId="36516"/>
    <cellStyle name="Normal 4 3 3 3 5 2 5" xfId="43631"/>
    <cellStyle name="Normal 4 3 3 3 5 2 6" xfId="50746"/>
    <cellStyle name="Normal 4 3 3 3 5 2 7" xfId="57861"/>
    <cellStyle name="Normal 4 3 3 3 5 3" xfId="5687"/>
    <cellStyle name="Normal 4 3 3 3 5 3 2" xfId="12802"/>
    <cellStyle name="Normal 4 3 3 3 5 3 2 2" xfId="26032"/>
    <cellStyle name="Normal 4 3 3 3 5 3 3" xfId="26031"/>
    <cellStyle name="Normal 4 3 3 3 5 3 4" xfId="38887"/>
    <cellStyle name="Normal 4 3 3 3 5 3 5" xfId="46002"/>
    <cellStyle name="Normal 4 3 3 3 5 3 6" xfId="53117"/>
    <cellStyle name="Normal 4 3 3 3 5 3 7" xfId="60232"/>
    <cellStyle name="Normal 4 3 3 3 5 4" xfId="8064"/>
    <cellStyle name="Normal 4 3 3 3 5 4 2" xfId="26033"/>
    <cellStyle name="Normal 4 3 3 3 5 5" xfId="15179"/>
    <cellStyle name="Normal 4 3 3 3 5 5 2" xfId="26034"/>
    <cellStyle name="Normal 4 3 3 3 5 6" xfId="26028"/>
    <cellStyle name="Normal 4 3 3 3 5 7" xfId="34148"/>
    <cellStyle name="Normal 4 3 3 3 5 8" xfId="41264"/>
    <cellStyle name="Normal 4 3 3 3 5 9" xfId="48379"/>
    <cellStyle name="Normal 4 3 3 3 6" xfId="1738"/>
    <cellStyle name="Normal 4 3 3 3 6 10" xfId="56283"/>
    <cellStyle name="Normal 4 3 3 3 6 2" xfId="4105"/>
    <cellStyle name="Normal 4 3 3 3 6 2 2" xfId="11220"/>
    <cellStyle name="Normal 4 3 3 3 6 2 2 2" xfId="26037"/>
    <cellStyle name="Normal 4 3 3 3 6 2 3" xfId="26036"/>
    <cellStyle name="Normal 4 3 3 3 6 2 4" xfId="37305"/>
    <cellStyle name="Normal 4 3 3 3 6 2 5" xfId="44420"/>
    <cellStyle name="Normal 4 3 3 3 6 2 6" xfId="51535"/>
    <cellStyle name="Normal 4 3 3 3 6 2 7" xfId="58650"/>
    <cellStyle name="Normal 4 3 3 3 6 3" xfId="6476"/>
    <cellStyle name="Normal 4 3 3 3 6 3 2" xfId="13591"/>
    <cellStyle name="Normal 4 3 3 3 6 3 2 2" xfId="26039"/>
    <cellStyle name="Normal 4 3 3 3 6 3 3" xfId="26038"/>
    <cellStyle name="Normal 4 3 3 3 6 3 4" xfId="39676"/>
    <cellStyle name="Normal 4 3 3 3 6 3 5" xfId="46791"/>
    <cellStyle name="Normal 4 3 3 3 6 3 6" xfId="53906"/>
    <cellStyle name="Normal 4 3 3 3 6 3 7" xfId="61021"/>
    <cellStyle name="Normal 4 3 3 3 6 4" xfId="8853"/>
    <cellStyle name="Normal 4 3 3 3 6 4 2" xfId="26040"/>
    <cellStyle name="Normal 4 3 3 3 6 5" xfId="15968"/>
    <cellStyle name="Normal 4 3 3 3 6 5 2" xfId="26041"/>
    <cellStyle name="Normal 4 3 3 3 6 6" xfId="26035"/>
    <cellStyle name="Normal 4 3 3 3 6 7" xfId="34937"/>
    <cellStyle name="Normal 4 3 3 3 6 8" xfId="42053"/>
    <cellStyle name="Normal 4 3 3 3 6 9" xfId="49168"/>
    <cellStyle name="Normal 4 3 3 3 7" xfId="2517"/>
    <cellStyle name="Normal 4 3 3 3 7 2" xfId="9632"/>
    <cellStyle name="Normal 4 3 3 3 7 2 2" xfId="26043"/>
    <cellStyle name="Normal 4 3 3 3 7 3" xfId="26042"/>
    <cellStyle name="Normal 4 3 3 3 7 4" xfId="35717"/>
    <cellStyle name="Normal 4 3 3 3 7 5" xfId="42832"/>
    <cellStyle name="Normal 4 3 3 3 7 6" xfId="49947"/>
    <cellStyle name="Normal 4 3 3 3 7 7" xfId="57062"/>
    <cellStyle name="Normal 4 3 3 3 8" xfId="4888"/>
    <cellStyle name="Normal 4 3 3 3 8 2" xfId="12003"/>
    <cellStyle name="Normal 4 3 3 3 8 2 2" xfId="26045"/>
    <cellStyle name="Normal 4 3 3 3 8 3" xfId="26044"/>
    <cellStyle name="Normal 4 3 3 3 8 4" xfId="38088"/>
    <cellStyle name="Normal 4 3 3 3 8 5" xfId="45203"/>
    <cellStyle name="Normal 4 3 3 3 8 6" xfId="52318"/>
    <cellStyle name="Normal 4 3 3 3 8 7" xfId="59433"/>
    <cellStyle name="Normal 4 3 3 3 9" xfId="7265"/>
    <cellStyle name="Normal 4 3 3 3 9 2" xfId="26046"/>
    <cellStyle name="Normal 4 3 3 4" xfId="241"/>
    <cellStyle name="Normal 4 3 3 4 10" xfId="40559"/>
    <cellStyle name="Normal 4 3 3 4 11" xfId="47674"/>
    <cellStyle name="Normal 4 3 3 4 12" xfId="54789"/>
    <cellStyle name="Normal 4 3 3 4 2" xfId="1042"/>
    <cellStyle name="Normal 4 3 3 4 2 10" xfId="55588"/>
    <cellStyle name="Normal 4 3 3 4 2 2" xfId="3410"/>
    <cellStyle name="Normal 4 3 3 4 2 2 2" xfId="10525"/>
    <cellStyle name="Normal 4 3 3 4 2 2 2 2" xfId="26050"/>
    <cellStyle name="Normal 4 3 3 4 2 2 3" xfId="26049"/>
    <cellStyle name="Normal 4 3 3 4 2 2 4" xfId="36610"/>
    <cellStyle name="Normal 4 3 3 4 2 2 5" xfId="43725"/>
    <cellStyle name="Normal 4 3 3 4 2 2 6" xfId="50840"/>
    <cellStyle name="Normal 4 3 3 4 2 2 7" xfId="57955"/>
    <cellStyle name="Normal 4 3 3 4 2 3" xfId="5781"/>
    <cellStyle name="Normal 4 3 3 4 2 3 2" xfId="12896"/>
    <cellStyle name="Normal 4 3 3 4 2 3 2 2" xfId="26052"/>
    <cellStyle name="Normal 4 3 3 4 2 3 3" xfId="26051"/>
    <cellStyle name="Normal 4 3 3 4 2 3 4" xfId="38981"/>
    <cellStyle name="Normal 4 3 3 4 2 3 5" xfId="46096"/>
    <cellStyle name="Normal 4 3 3 4 2 3 6" xfId="53211"/>
    <cellStyle name="Normal 4 3 3 4 2 3 7" xfId="60326"/>
    <cellStyle name="Normal 4 3 3 4 2 4" xfId="8158"/>
    <cellStyle name="Normal 4 3 3 4 2 4 2" xfId="26053"/>
    <cellStyle name="Normal 4 3 3 4 2 5" xfId="15273"/>
    <cellStyle name="Normal 4 3 3 4 2 5 2" xfId="26054"/>
    <cellStyle name="Normal 4 3 3 4 2 6" xfId="26048"/>
    <cellStyle name="Normal 4 3 3 4 2 7" xfId="34242"/>
    <cellStyle name="Normal 4 3 3 4 2 8" xfId="41358"/>
    <cellStyle name="Normal 4 3 3 4 2 9" xfId="48473"/>
    <cellStyle name="Normal 4 3 3 4 3" xfId="1832"/>
    <cellStyle name="Normal 4 3 3 4 3 10" xfId="56377"/>
    <cellStyle name="Normal 4 3 3 4 3 2" xfId="4199"/>
    <cellStyle name="Normal 4 3 3 4 3 2 2" xfId="11314"/>
    <cellStyle name="Normal 4 3 3 4 3 2 2 2" xfId="26057"/>
    <cellStyle name="Normal 4 3 3 4 3 2 3" xfId="26056"/>
    <cellStyle name="Normal 4 3 3 4 3 2 4" xfId="37399"/>
    <cellStyle name="Normal 4 3 3 4 3 2 5" xfId="44514"/>
    <cellStyle name="Normal 4 3 3 4 3 2 6" xfId="51629"/>
    <cellStyle name="Normal 4 3 3 4 3 2 7" xfId="58744"/>
    <cellStyle name="Normal 4 3 3 4 3 3" xfId="6570"/>
    <cellStyle name="Normal 4 3 3 4 3 3 2" xfId="13685"/>
    <cellStyle name="Normal 4 3 3 4 3 3 2 2" xfId="26059"/>
    <cellStyle name="Normal 4 3 3 4 3 3 3" xfId="26058"/>
    <cellStyle name="Normal 4 3 3 4 3 3 4" xfId="39770"/>
    <cellStyle name="Normal 4 3 3 4 3 3 5" xfId="46885"/>
    <cellStyle name="Normal 4 3 3 4 3 3 6" xfId="54000"/>
    <cellStyle name="Normal 4 3 3 4 3 3 7" xfId="61115"/>
    <cellStyle name="Normal 4 3 3 4 3 4" xfId="8947"/>
    <cellStyle name="Normal 4 3 3 4 3 4 2" xfId="26060"/>
    <cellStyle name="Normal 4 3 3 4 3 5" xfId="16062"/>
    <cellStyle name="Normal 4 3 3 4 3 5 2" xfId="26061"/>
    <cellStyle name="Normal 4 3 3 4 3 6" xfId="26055"/>
    <cellStyle name="Normal 4 3 3 4 3 7" xfId="35031"/>
    <cellStyle name="Normal 4 3 3 4 3 8" xfId="42147"/>
    <cellStyle name="Normal 4 3 3 4 3 9" xfId="49262"/>
    <cellStyle name="Normal 4 3 3 4 4" xfId="2611"/>
    <cellStyle name="Normal 4 3 3 4 4 2" xfId="9726"/>
    <cellStyle name="Normal 4 3 3 4 4 2 2" xfId="26063"/>
    <cellStyle name="Normal 4 3 3 4 4 3" xfId="26062"/>
    <cellStyle name="Normal 4 3 3 4 4 4" xfId="35811"/>
    <cellStyle name="Normal 4 3 3 4 4 5" xfId="42926"/>
    <cellStyle name="Normal 4 3 3 4 4 6" xfId="50041"/>
    <cellStyle name="Normal 4 3 3 4 4 7" xfId="57156"/>
    <cellStyle name="Normal 4 3 3 4 5" xfId="4982"/>
    <cellStyle name="Normal 4 3 3 4 5 2" xfId="12097"/>
    <cellStyle name="Normal 4 3 3 4 5 2 2" xfId="26065"/>
    <cellStyle name="Normal 4 3 3 4 5 3" xfId="26064"/>
    <cellStyle name="Normal 4 3 3 4 5 4" xfId="38182"/>
    <cellStyle name="Normal 4 3 3 4 5 5" xfId="45297"/>
    <cellStyle name="Normal 4 3 3 4 5 6" xfId="52412"/>
    <cellStyle name="Normal 4 3 3 4 5 7" xfId="59527"/>
    <cellStyle name="Normal 4 3 3 4 6" xfId="7359"/>
    <cellStyle name="Normal 4 3 3 4 6 2" xfId="26066"/>
    <cellStyle name="Normal 4 3 3 4 7" xfId="14474"/>
    <cellStyle name="Normal 4 3 3 4 7 2" xfId="26067"/>
    <cellStyle name="Normal 4 3 3 4 8" xfId="26047"/>
    <cellStyle name="Normal 4 3 3 4 9" xfId="33443"/>
    <cellStyle name="Normal 4 3 3 5" xfId="436"/>
    <cellStyle name="Normal 4 3 3 5 10" xfId="40754"/>
    <cellStyle name="Normal 4 3 3 5 11" xfId="47869"/>
    <cellStyle name="Normal 4 3 3 5 12" xfId="54984"/>
    <cellStyle name="Normal 4 3 3 5 2" xfId="1237"/>
    <cellStyle name="Normal 4 3 3 5 2 10" xfId="55783"/>
    <cellStyle name="Normal 4 3 3 5 2 2" xfId="3605"/>
    <cellStyle name="Normal 4 3 3 5 2 2 2" xfId="10720"/>
    <cellStyle name="Normal 4 3 3 5 2 2 2 2" xfId="26071"/>
    <cellStyle name="Normal 4 3 3 5 2 2 3" xfId="26070"/>
    <cellStyle name="Normal 4 3 3 5 2 2 4" xfId="36805"/>
    <cellStyle name="Normal 4 3 3 5 2 2 5" xfId="43920"/>
    <cellStyle name="Normal 4 3 3 5 2 2 6" xfId="51035"/>
    <cellStyle name="Normal 4 3 3 5 2 2 7" xfId="58150"/>
    <cellStyle name="Normal 4 3 3 5 2 3" xfId="5976"/>
    <cellStyle name="Normal 4 3 3 5 2 3 2" xfId="13091"/>
    <cellStyle name="Normal 4 3 3 5 2 3 2 2" xfId="26073"/>
    <cellStyle name="Normal 4 3 3 5 2 3 3" xfId="26072"/>
    <cellStyle name="Normal 4 3 3 5 2 3 4" xfId="39176"/>
    <cellStyle name="Normal 4 3 3 5 2 3 5" xfId="46291"/>
    <cellStyle name="Normal 4 3 3 5 2 3 6" xfId="53406"/>
    <cellStyle name="Normal 4 3 3 5 2 3 7" xfId="60521"/>
    <cellStyle name="Normal 4 3 3 5 2 4" xfId="8353"/>
    <cellStyle name="Normal 4 3 3 5 2 4 2" xfId="26074"/>
    <cellStyle name="Normal 4 3 3 5 2 5" xfId="15468"/>
    <cellStyle name="Normal 4 3 3 5 2 5 2" xfId="26075"/>
    <cellStyle name="Normal 4 3 3 5 2 6" xfId="26069"/>
    <cellStyle name="Normal 4 3 3 5 2 7" xfId="34437"/>
    <cellStyle name="Normal 4 3 3 5 2 8" xfId="41553"/>
    <cellStyle name="Normal 4 3 3 5 2 9" xfId="48668"/>
    <cellStyle name="Normal 4 3 3 5 3" xfId="2027"/>
    <cellStyle name="Normal 4 3 3 5 3 10" xfId="56572"/>
    <cellStyle name="Normal 4 3 3 5 3 2" xfId="4394"/>
    <cellStyle name="Normal 4 3 3 5 3 2 2" xfId="11509"/>
    <cellStyle name="Normal 4 3 3 5 3 2 2 2" xfId="26078"/>
    <cellStyle name="Normal 4 3 3 5 3 2 3" xfId="26077"/>
    <cellStyle name="Normal 4 3 3 5 3 2 4" xfId="37594"/>
    <cellStyle name="Normal 4 3 3 5 3 2 5" xfId="44709"/>
    <cellStyle name="Normal 4 3 3 5 3 2 6" xfId="51824"/>
    <cellStyle name="Normal 4 3 3 5 3 2 7" xfId="58939"/>
    <cellStyle name="Normal 4 3 3 5 3 3" xfId="6765"/>
    <cellStyle name="Normal 4 3 3 5 3 3 2" xfId="13880"/>
    <cellStyle name="Normal 4 3 3 5 3 3 2 2" xfId="26080"/>
    <cellStyle name="Normal 4 3 3 5 3 3 3" xfId="26079"/>
    <cellStyle name="Normal 4 3 3 5 3 3 4" xfId="39965"/>
    <cellStyle name="Normal 4 3 3 5 3 3 5" xfId="47080"/>
    <cellStyle name="Normal 4 3 3 5 3 3 6" xfId="54195"/>
    <cellStyle name="Normal 4 3 3 5 3 3 7" xfId="61310"/>
    <cellStyle name="Normal 4 3 3 5 3 4" xfId="9142"/>
    <cellStyle name="Normal 4 3 3 5 3 4 2" xfId="26081"/>
    <cellStyle name="Normal 4 3 3 5 3 5" xfId="16257"/>
    <cellStyle name="Normal 4 3 3 5 3 5 2" xfId="26082"/>
    <cellStyle name="Normal 4 3 3 5 3 6" xfId="26076"/>
    <cellStyle name="Normal 4 3 3 5 3 7" xfId="35226"/>
    <cellStyle name="Normal 4 3 3 5 3 8" xfId="42342"/>
    <cellStyle name="Normal 4 3 3 5 3 9" xfId="49457"/>
    <cellStyle name="Normal 4 3 3 5 4" xfId="2806"/>
    <cellStyle name="Normal 4 3 3 5 4 2" xfId="9921"/>
    <cellStyle name="Normal 4 3 3 5 4 2 2" xfId="26084"/>
    <cellStyle name="Normal 4 3 3 5 4 3" xfId="26083"/>
    <cellStyle name="Normal 4 3 3 5 4 4" xfId="36006"/>
    <cellStyle name="Normal 4 3 3 5 4 5" xfId="43121"/>
    <cellStyle name="Normal 4 3 3 5 4 6" xfId="50236"/>
    <cellStyle name="Normal 4 3 3 5 4 7" xfId="57351"/>
    <cellStyle name="Normal 4 3 3 5 5" xfId="5177"/>
    <cellStyle name="Normal 4 3 3 5 5 2" xfId="12292"/>
    <cellStyle name="Normal 4 3 3 5 5 2 2" xfId="26086"/>
    <cellStyle name="Normal 4 3 3 5 5 3" xfId="26085"/>
    <cellStyle name="Normal 4 3 3 5 5 4" xfId="38377"/>
    <cellStyle name="Normal 4 3 3 5 5 5" xfId="45492"/>
    <cellStyle name="Normal 4 3 3 5 5 6" xfId="52607"/>
    <cellStyle name="Normal 4 3 3 5 5 7" xfId="59722"/>
    <cellStyle name="Normal 4 3 3 5 6" xfId="7554"/>
    <cellStyle name="Normal 4 3 3 5 6 2" xfId="26087"/>
    <cellStyle name="Normal 4 3 3 5 7" xfId="14669"/>
    <cellStyle name="Normal 4 3 3 5 7 2" xfId="26088"/>
    <cellStyle name="Normal 4 3 3 5 8" xfId="26068"/>
    <cellStyle name="Normal 4 3 3 5 9" xfId="33638"/>
    <cellStyle name="Normal 4 3 3 6" xfId="708"/>
    <cellStyle name="Normal 4 3 3 6 10" xfId="41026"/>
    <cellStyle name="Normal 4 3 3 6 11" xfId="48141"/>
    <cellStyle name="Normal 4 3 3 6 12" xfId="55256"/>
    <cellStyle name="Normal 4 3 3 6 2" xfId="1509"/>
    <cellStyle name="Normal 4 3 3 6 2 10" xfId="56055"/>
    <cellStyle name="Normal 4 3 3 6 2 2" xfId="3877"/>
    <cellStyle name="Normal 4 3 3 6 2 2 2" xfId="10992"/>
    <cellStyle name="Normal 4 3 3 6 2 2 2 2" xfId="26092"/>
    <cellStyle name="Normal 4 3 3 6 2 2 3" xfId="26091"/>
    <cellStyle name="Normal 4 3 3 6 2 2 4" xfId="37077"/>
    <cellStyle name="Normal 4 3 3 6 2 2 5" xfId="44192"/>
    <cellStyle name="Normal 4 3 3 6 2 2 6" xfId="51307"/>
    <cellStyle name="Normal 4 3 3 6 2 2 7" xfId="58422"/>
    <cellStyle name="Normal 4 3 3 6 2 3" xfId="6248"/>
    <cellStyle name="Normal 4 3 3 6 2 3 2" xfId="13363"/>
    <cellStyle name="Normal 4 3 3 6 2 3 2 2" xfId="26094"/>
    <cellStyle name="Normal 4 3 3 6 2 3 3" xfId="26093"/>
    <cellStyle name="Normal 4 3 3 6 2 3 4" xfId="39448"/>
    <cellStyle name="Normal 4 3 3 6 2 3 5" xfId="46563"/>
    <cellStyle name="Normal 4 3 3 6 2 3 6" xfId="53678"/>
    <cellStyle name="Normal 4 3 3 6 2 3 7" xfId="60793"/>
    <cellStyle name="Normal 4 3 3 6 2 4" xfId="8625"/>
    <cellStyle name="Normal 4 3 3 6 2 4 2" xfId="26095"/>
    <cellStyle name="Normal 4 3 3 6 2 5" xfId="15740"/>
    <cellStyle name="Normal 4 3 3 6 2 5 2" xfId="26096"/>
    <cellStyle name="Normal 4 3 3 6 2 6" xfId="26090"/>
    <cellStyle name="Normal 4 3 3 6 2 7" xfId="34709"/>
    <cellStyle name="Normal 4 3 3 6 2 8" xfId="41825"/>
    <cellStyle name="Normal 4 3 3 6 2 9" xfId="48940"/>
    <cellStyle name="Normal 4 3 3 6 3" xfId="2299"/>
    <cellStyle name="Normal 4 3 3 6 3 10" xfId="56844"/>
    <cellStyle name="Normal 4 3 3 6 3 2" xfId="4666"/>
    <cellStyle name="Normal 4 3 3 6 3 2 2" xfId="11781"/>
    <cellStyle name="Normal 4 3 3 6 3 2 2 2" xfId="26099"/>
    <cellStyle name="Normal 4 3 3 6 3 2 3" xfId="26098"/>
    <cellStyle name="Normal 4 3 3 6 3 2 4" xfId="37866"/>
    <cellStyle name="Normal 4 3 3 6 3 2 5" xfId="44981"/>
    <cellStyle name="Normal 4 3 3 6 3 2 6" xfId="52096"/>
    <cellStyle name="Normal 4 3 3 6 3 2 7" xfId="59211"/>
    <cellStyle name="Normal 4 3 3 6 3 3" xfId="7037"/>
    <cellStyle name="Normal 4 3 3 6 3 3 2" xfId="14152"/>
    <cellStyle name="Normal 4 3 3 6 3 3 2 2" xfId="26101"/>
    <cellStyle name="Normal 4 3 3 6 3 3 3" xfId="26100"/>
    <cellStyle name="Normal 4 3 3 6 3 3 4" xfId="40237"/>
    <cellStyle name="Normal 4 3 3 6 3 3 5" xfId="47352"/>
    <cellStyle name="Normal 4 3 3 6 3 3 6" xfId="54467"/>
    <cellStyle name="Normal 4 3 3 6 3 3 7" xfId="61582"/>
    <cellStyle name="Normal 4 3 3 6 3 4" xfId="9414"/>
    <cellStyle name="Normal 4 3 3 6 3 4 2" xfId="26102"/>
    <cellStyle name="Normal 4 3 3 6 3 5" xfId="16529"/>
    <cellStyle name="Normal 4 3 3 6 3 5 2" xfId="26103"/>
    <cellStyle name="Normal 4 3 3 6 3 6" xfId="26097"/>
    <cellStyle name="Normal 4 3 3 6 3 7" xfId="35498"/>
    <cellStyle name="Normal 4 3 3 6 3 8" xfId="42614"/>
    <cellStyle name="Normal 4 3 3 6 3 9" xfId="49729"/>
    <cellStyle name="Normal 4 3 3 6 4" xfId="3078"/>
    <cellStyle name="Normal 4 3 3 6 4 2" xfId="10193"/>
    <cellStyle name="Normal 4 3 3 6 4 2 2" xfId="26105"/>
    <cellStyle name="Normal 4 3 3 6 4 3" xfId="26104"/>
    <cellStyle name="Normal 4 3 3 6 4 4" xfId="36278"/>
    <cellStyle name="Normal 4 3 3 6 4 5" xfId="43393"/>
    <cellStyle name="Normal 4 3 3 6 4 6" xfId="50508"/>
    <cellStyle name="Normal 4 3 3 6 4 7" xfId="57623"/>
    <cellStyle name="Normal 4 3 3 6 5" xfId="5449"/>
    <cellStyle name="Normal 4 3 3 6 5 2" xfId="12564"/>
    <cellStyle name="Normal 4 3 3 6 5 2 2" xfId="26107"/>
    <cellStyle name="Normal 4 3 3 6 5 3" xfId="26106"/>
    <cellStyle name="Normal 4 3 3 6 5 4" xfId="38649"/>
    <cellStyle name="Normal 4 3 3 6 5 5" xfId="45764"/>
    <cellStyle name="Normal 4 3 3 6 5 6" xfId="52879"/>
    <cellStyle name="Normal 4 3 3 6 5 7" xfId="59994"/>
    <cellStyle name="Normal 4 3 3 6 6" xfId="7826"/>
    <cellStyle name="Normal 4 3 3 6 6 2" xfId="26108"/>
    <cellStyle name="Normal 4 3 3 6 7" xfId="14941"/>
    <cellStyle name="Normal 4 3 3 6 7 2" xfId="26109"/>
    <cellStyle name="Normal 4 3 3 6 8" xfId="26089"/>
    <cellStyle name="Normal 4 3 3 6 9" xfId="33910"/>
    <cellStyle name="Normal 4 3 3 7" xfId="847"/>
    <cellStyle name="Normal 4 3 3 7 10" xfId="55393"/>
    <cellStyle name="Normal 4 3 3 7 2" xfId="3215"/>
    <cellStyle name="Normal 4 3 3 7 2 2" xfId="10330"/>
    <cellStyle name="Normal 4 3 3 7 2 2 2" xfId="26112"/>
    <cellStyle name="Normal 4 3 3 7 2 3" xfId="26111"/>
    <cellStyle name="Normal 4 3 3 7 2 4" xfId="36415"/>
    <cellStyle name="Normal 4 3 3 7 2 5" xfId="43530"/>
    <cellStyle name="Normal 4 3 3 7 2 6" xfId="50645"/>
    <cellStyle name="Normal 4 3 3 7 2 7" xfId="57760"/>
    <cellStyle name="Normal 4 3 3 7 3" xfId="5586"/>
    <cellStyle name="Normal 4 3 3 7 3 2" xfId="12701"/>
    <cellStyle name="Normal 4 3 3 7 3 2 2" xfId="26114"/>
    <cellStyle name="Normal 4 3 3 7 3 3" xfId="26113"/>
    <cellStyle name="Normal 4 3 3 7 3 4" xfId="38786"/>
    <cellStyle name="Normal 4 3 3 7 3 5" xfId="45901"/>
    <cellStyle name="Normal 4 3 3 7 3 6" xfId="53016"/>
    <cellStyle name="Normal 4 3 3 7 3 7" xfId="60131"/>
    <cellStyle name="Normal 4 3 3 7 4" xfId="7963"/>
    <cellStyle name="Normal 4 3 3 7 4 2" xfId="26115"/>
    <cellStyle name="Normal 4 3 3 7 5" xfId="15078"/>
    <cellStyle name="Normal 4 3 3 7 5 2" xfId="26116"/>
    <cellStyle name="Normal 4 3 3 7 6" xfId="26110"/>
    <cellStyle name="Normal 4 3 3 7 7" xfId="34047"/>
    <cellStyle name="Normal 4 3 3 7 8" xfId="41163"/>
    <cellStyle name="Normal 4 3 3 7 9" xfId="48278"/>
    <cellStyle name="Normal 4 3 3 8" xfId="1637"/>
    <cellStyle name="Normal 4 3 3 8 10" xfId="56182"/>
    <cellStyle name="Normal 4 3 3 8 2" xfId="4004"/>
    <cellStyle name="Normal 4 3 3 8 2 2" xfId="11119"/>
    <cellStyle name="Normal 4 3 3 8 2 2 2" xfId="26119"/>
    <cellStyle name="Normal 4 3 3 8 2 3" xfId="26118"/>
    <cellStyle name="Normal 4 3 3 8 2 4" xfId="37204"/>
    <cellStyle name="Normal 4 3 3 8 2 5" xfId="44319"/>
    <cellStyle name="Normal 4 3 3 8 2 6" xfId="51434"/>
    <cellStyle name="Normal 4 3 3 8 2 7" xfId="58549"/>
    <cellStyle name="Normal 4 3 3 8 3" xfId="6375"/>
    <cellStyle name="Normal 4 3 3 8 3 2" xfId="13490"/>
    <cellStyle name="Normal 4 3 3 8 3 2 2" xfId="26121"/>
    <cellStyle name="Normal 4 3 3 8 3 3" xfId="26120"/>
    <cellStyle name="Normal 4 3 3 8 3 4" xfId="39575"/>
    <cellStyle name="Normal 4 3 3 8 3 5" xfId="46690"/>
    <cellStyle name="Normal 4 3 3 8 3 6" xfId="53805"/>
    <cellStyle name="Normal 4 3 3 8 3 7" xfId="60920"/>
    <cellStyle name="Normal 4 3 3 8 4" xfId="8752"/>
    <cellStyle name="Normal 4 3 3 8 4 2" xfId="26122"/>
    <cellStyle name="Normal 4 3 3 8 5" xfId="15867"/>
    <cellStyle name="Normal 4 3 3 8 5 2" xfId="26123"/>
    <cellStyle name="Normal 4 3 3 8 6" xfId="26117"/>
    <cellStyle name="Normal 4 3 3 8 7" xfId="34836"/>
    <cellStyle name="Normal 4 3 3 8 8" xfId="41952"/>
    <cellStyle name="Normal 4 3 3 8 9" xfId="49067"/>
    <cellStyle name="Normal 4 3 3 9" xfId="2416"/>
    <cellStyle name="Normal 4 3 3 9 2" xfId="9531"/>
    <cellStyle name="Normal 4 3 3 9 2 2" xfId="26125"/>
    <cellStyle name="Normal 4 3 3 9 3" xfId="26124"/>
    <cellStyle name="Normal 4 3 3 9 4" xfId="35616"/>
    <cellStyle name="Normal 4 3 3 9 5" xfId="42731"/>
    <cellStyle name="Normal 4 3 3 9 6" xfId="49846"/>
    <cellStyle name="Normal 4 3 3 9 7" xfId="56961"/>
    <cellStyle name="Normal 4 3 4" xfId="82"/>
    <cellStyle name="Normal 4 3 4 10" xfId="7207"/>
    <cellStyle name="Normal 4 3 4 10 2" xfId="26127"/>
    <cellStyle name="Normal 4 3 4 11" xfId="14322"/>
    <cellStyle name="Normal 4 3 4 11 2" xfId="26128"/>
    <cellStyle name="Normal 4 3 4 12" xfId="26126"/>
    <cellStyle name="Normal 4 3 4 13" xfId="33291"/>
    <cellStyle name="Normal 4 3 4 14" xfId="40407"/>
    <cellStyle name="Normal 4 3 4 15" xfId="47522"/>
    <cellStyle name="Normal 4 3 4 16" xfId="54637"/>
    <cellStyle name="Normal 4 3 4 2" xfId="167"/>
    <cellStyle name="Normal 4 3 4 2 10" xfId="14404"/>
    <cellStyle name="Normal 4 3 4 2 10 2" xfId="26130"/>
    <cellStyle name="Normal 4 3 4 2 11" xfId="26129"/>
    <cellStyle name="Normal 4 3 4 2 12" xfId="33373"/>
    <cellStyle name="Normal 4 3 4 2 13" xfId="40489"/>
    <cellStyle name="Normal 4 3 4 2 14" xfId="47604"/>
    <cellStyle name="Normal 4 3 4 2 15" xfId="54719"/>
    <cellStyle name="Normal 4 3 4 2 2" xfId="366"/>
    <cellStyle name="Normal 4 3 4 2 2 10" xfId="40684"/>
    <cellStyle name="Normal 4 3 4 2 2 11" xfId="47799"/>
    <cellStyle name="Normal 4 3 4 2 2 12" xfId="54914"/>
    <cellStyle name="Normal 4 3 4 2 2 2" xfId="1167"/>
    <cellStyle name="Normal 4 3 4 2 2 2 10" xfId="55713"/>
    <cellStyle name="Normal 4 3 4 2 2 2 2" xfId="3535"/>
    <cellStyle name="Normal 4 3 4 2 2 2 2 2" xfId="10650"/>
    <cellStyle name="Normal 4 3 4 2 2 2 2 2 2" xfId="26134"/>
    <cellStyle name="Normal 4 3 4 2 2 2 2 3" xfId="26133"/>
    <cellStyle name="Normal 4 3 4 2 2 2 2 4" xfId="36735"/>
    <cellStyle name="Normal 4 3 4 2 2 2 2 5" xfId="43850"/>
    <cellStyle name="Normal 4 3 4 2 2 2 2 6" xfId="50965"/>
    <cellStyle name="Normal 4 3 4 2 2 2 2 7" xfId="58080"/>
    <cellStyle name="Normal 4 3 4 2 2 2 3" xfId="5906"/>
    <cellStyle name="Normal 4 3 4 2 2 2 3 2" xfId="13021"/>
    <cellStyle name="Normal 4 3 4 2 2 2 3 2 2" xfId="26136"/>
    <cellStyle name="Normal 4 3 4 2 2 2 3 3" xfId="26135"/>
    <cellStyle name="Normal 4 3 4 2 2 2 3 4" xfId="39106"/>
    <cellStyle name="Normal 4 3 4 2 2 2 3 5" xfId="46221"/>
    <cellStyle name="Normal 4 3 4 2 2 2 3 6" xfId="53336"/>
    <cellStyle name="Normal 4 3 4 2 2 2 3 7" xfId="60451"/>
    <cellStyle name="Normal 4 3 4 2 2 2 4" xfId="8283"/>
    <cellStyle name="Normal 4 3 4 2 2 2 4 2" xfId="26137"/>
    <cellStyle name="Normal 4 3 4 2 2 2 5" xfId="15398"/>
    <cellStyle name="Normal 4 3 4 2 2 2 5 2" xfId="26138"/>
    <cellStyle name="Normal 4 3 4 2 2 2 6" xfId="26132"/>
    <cellStyle name="Normal 4 3 4 2 2 2 7" xfId="34367"/>
    <cellStyle name="Normal 4 3 4 2 2 2 8" xfId="41483"/>
    <cellStyle name="Normal 4 3 4 2 2 2 9" xfId="48598"/>
    <cellStyle name="Normal 4 3 4 2 2 3" xfId="1957"/>
    <cellStyle name="Normal 4 3 4 2 2 3 10" xfId="56502"/>
    <cellStyle name="Normal 4 3 4 2 2 3 2" xfId="4324"/>
    <cellStyle name="Normal 4 3 4 2 2 3 2 2" xfId="11439"/>
    <cellStyle name="Normal 4 3 4 2 2 3 2 2 2" xfId="26141"/>
    <cellStyle name="Normal 4 3 4 2 2 3 2 3" xfId="26140"/>
    <cellStyle name="Normal 4 3 4 2 2 3 2 4" xfId="37524"/>
    <cellStyle name="Normal 4 3 4 2 2 3 2 5" xfId="44639"/>
    <cellStyle name="Normal 4 3 4 2 2 3 2 6" xfId="51754"/>
    <cellStyle name="Normal 4 3 4 2 2 3 2 7" xfId="58869"/>
    <cellStyle name="Normal 4 3 4 2 2 3 3" xfId="6695"/>
    <cellStyle name="Normal 4 3 4 2 2 3 3 2" xfId="13810"/>
    <cellStyle name="Normal 4 3 4 2 2 3 3 2 2" xfId="26143"/>
    <cellStyle name="Normal 4 3 4 2 2 3 3 3" xfId="26142"/>
    <cellStyle name="Normal 4 3 4 2 2 3 3 4" xfId="39895"/>
    <cellStyle name="Normal 4 3 4 2 2 3 3 5" xfId="47010"/>
    <cellStyle name="Normal 4 3 4 2 2 3 3 6" xfId="54125"/>
    <cellStyle name="Normal 4 3 4 2 2 3 3 7" xfId="61240"/>
    <cellStyle name="Normal 4 3 4 2 2 3 4" xfId="9072"/>
    <cellStyle name="Normal 4 3 4 2 2 3 4 2" xfId="26144"/>
    <cellStyle name="Normal 4 3 4 2 2 3 5" xfId="16187"/>
    <cellStyle name="Normal 4 3 4 2 2 3 5 2" xfId="26145"/>
    <cellStyle name="Normal 4 3 4 2 2 3 6" xfId="26139"/>
    <cellStyle name="Normal 4 3 4 2 2 3 7" xfId="35156"/>
    <cellStyle name="Normal 4 3 4 2 2 3 8" xfId="42272"/>
    <cellStyle name="Normal 4 3 4 2 2 3 9" xfId="49387"/>
    <cellStyle name="Normal 4 3 4 2 2 4" xfId="2736"/>
    <cellStyle name="Normal 4 3 4 2 2 4 2" xfId="9851"/>
    <cellStyle name="Normal 4 3 4 2 2 4 2 2" xfId="26147"/>
    <cellStyle name="Normal 4 3 4 2 2 4 3" xfId="26146"/>
    <cellStyle name="Normal 4 3 4 2 2 4 4" xfId="35936"/>
    <cellStyle name="Normal 4 3 4 2 2 4 5" xfId="43051"/>
    <cellStyle name="Normal 4 3 4 2 2 4 6" xfId="50166"/>
    <cellStyle name="Normal 4 3 4 2 2 4 7" xfId="57281"/>
    <cellStyle name="Normal 4 3 4 2 2 5" xfId="5107"/>
    <cellStyle name="Normal 4 3 4 2 2 5 2" xfId="12222"/>
    <cellStyle name="Normal 4 3 4 2 2 5 2 2" xfId="26149"/>
    <cellStyle name="Normal 4 3 4 2 2 5 3" xfId="26148"/>
    <cellStyle name="Normal 4 3 4 2 2 5 4" xfId="38307"/>
    <cellStyle name="Normal 4 3 4 2 2 5 5" xfId="45422"/>
    <cellStyle name="Normal 4 3 4 2 2 5 6" xfId="52537"/>
    <cellStyle name="Normal 4 3 4 2 2 5 7" xfId="59652"/>
    <cellStyle name="Normal 4 3 4 2 2 6" xfId="7484"/>
    <cellStyle name="Normal 4 3 4 2 2 6 2" xfId="26150"/>
    <cellStyle name="Normal 4 3 4 2 2 7" xfId="14599"/>
    <cellStyle name="Normal 4 3 4 2 2 7 2" xfId="26151"/>
    <cellStyle name="Normal 4 3 4 2 2 8" xfId="26131"/>
    <cellStyle name="Normal 4 3 4 2 2 9" xfId="33568"/>
    <cellStyle name="Normal 4 3 4 2 3" xfId="561"/>
    <cellStyle name="Normal 4 3 4 2 3 10" xfId="40879"/>
    <cellStyle name="Normal 4 3 4 2 3 11" xfId="47994"/>
    <cellStyle name="Normal 4 3 4 2 3 12" xfId="55109"/>
    <cellStyle name="Normal 4 3 4 2 3 2" xfId="1362"/>
    <cellStyle name="Normal 4 3 4 2 3 2 10" xfId="55908"/>
    <cellStyle name="Normal 4 3 4 2 3 2 2" xfId="3730"/>
    <cellStyle name="Normal 4 3 4 2 3 2 2 2" xfId="10845"/>
    <cellStyle name="Normal 4 3 4 2 3 2 2 2 2" xfId="26155"/>
    <cellStyle name="Normal 4 3 4 2 3 2 2 3" xfId="26154"/>
    <cellStyle name="Normal 4 3 4 2 3 2 2 4" xfId="36930"/>
    <cellStyle name="Normal 4 3 4 2 3 2 2 5" xfId="44045"/>
    <cellStyle name="Normal 4 3 4 2 3 2 2 6" xfId="51160"/>
    <cellStyle name="Normal 4 3 4 2 3 2 2 7" xfId="58275"/>
    <cellStyle name="Normal 4 3 4 2 3 2 3" xfId="6101"/>
    <cellStyle name="Normal 4 3 4 2 3 2 3 2" xfId="13216"/>
    <cellStyle name="Normal 4 3 4 2 3 2 3 2 2" xfId="26157"/>
    <cellStyle name="Normal 4 3 4 2 3 2 3 3" xfId="26156"/>
    <cellStyle name="Normal 4 3 4 2 3 2 3 4" xfId="39301"/>
    <cellStyle name="Normal 4 3 4 2 3 2 3 5" xfId="46416"/>
    <cellStyle name="Normal 4 3 4 2 3 2 3 6" xfId="53531"/>
    <cellStyle name="Normal 4 3 4 2 3 2 3 7" xfId="60646"/>
    <cellStyle name="Normal 4 3 4 2 3 2 4" xfId="8478"/>
    <cellStyle name="Normal 4 3 4 2 3 2 4 2" xfId="26158"/>
    <cellStyle name="Normal 4 3 4 2 3 2 5" xfId="15593"/>
    <cellStyle name="Normal 4 3 4 2 3 2 5 2" xfId="26159"/>
    <cellStyle name="Normal 4 3 4 2 3 2 6" xfId="26153"/>
    <cellStyle name="Normal 4 3 4 2 3 2 7" xfId="34562"/>
    <cellStyle name="Normal 4 3 4 2 3 2 8" xfId="41678"/>
    <cellStyle name="Normal 4 3 4 2 3 2 9" xfId="48793"/>
    <cellStyle name="Normal 4 3 4 2 3 3" xfId="2152"/>
    <cellStyle name="Normal 4 3 4 2 3 3 10" xfId="56697"/>
    <cellStyle name="Normal 4 3 4 2 3 3 2" xfId="4519"/>
    <cellStyle name="Normal 4 3 4 2 3 3 2 2" xfId="11634"/>
    <cellStyle name="Normal 4 3 4 2 3 3 2 2 2" xfId="26162"/>
    <cellStyle name="Normal 4 3 4 2 3 3 2 3" xfId="26161"/>
    <cellStyle name="Normal 4 3 4 2 3 3 2 4" xfId="37719"/>
    <cellStyle name="Normal 4 3 4 2 3 3 2 5" xfId="44834"/>
    <cellStyle name="Normal 4 3 4 2 3 3 2 6" xfId="51949"/>
    <cellStyle name="Normal 4 3 4 2 3 3 2 7" xfId="59064"/>
    <cellStyle name="Normal 4 3 4 2 3 3 3" xfId="6890"/>
    <cellStyle name="Normal 4 3 4 2 3 3 3 2" xfId="14005"/>
    <cellStyle name="Normal 4 3 4 2 3 3 3 2 2" xfId="26164"/>
    <cellStyle name="Normal 4 3 4 2 3 3 3 3" xfId="26163"/>
    <cellStyle name="Normal 4 3 4 2 3 3 3 4" xfId="40090"/>
    <cellStyle name="Normal 4 3 4 2 3 3 3 5" xfId="47205"/>
    <cellStyle name="Normal 4 3 4 2 3 3 3 6" xfId="54320"/>
    <cellStyle name="Normal 4 3 4 2 3 3 3 7" xfId="61435"/>
    <cellStyle name="Normal 4 3 4 2 3 3 4" xfId="9267"/>
    <cellStyle name="Normal 4 3 4 2 3 3 4 2" xfId="26165"/>
    <cellStyle name="Normal 4 3 4 2 3 3 5" xfId="16382"/>
    <cellStyle name="Normal 4 3 4 2 3 3 5 2" xfId="26166"/>
    <cellStyle name="Normal 4 3 4 2 3 3 6" xfId="26160"/>
    <cellStyle name="Normal 4 3 4 2 3 3 7" xfId="35351"/>
    <cellStyle name="Normal 4 3 4 2 3 3 8" xfId="42467"/>
    <cellStyle name="Normal 4 3 4 2 3 3 9" xfId="49582"/>
    <cellStyle name="Normal 4 3 4 2 3 4" xfId="2931"/>
    <cellStyle name="Normal 4 3 4 2 3 4 2" xfId="10046"/>
    <cellStyle name="Normal 4 3 4 2 3 4 2 2" xfId="26168"/>
    <cellStyle name="Normal 4 3 4 2 3 4 3" xfId="26167"/>
    <cellStyle name="Normal 4 3 4 2 3 4 4" xfId="36131"/>
    <cellStyle name="Normal 4 3 4 2 3 4 5" xfId="43246"/>
    <cellStyle name="Normal 4 3 4 2 3 4 6" xfId="50361"/>
    <cellStyle name="Normal 4 3 4 2 3 4 7" xfId="57476"/>
    <cellStyle name="Normal 4 3 4 2 3 5" xfId="5302"/>
    <cellStyle name="Normal 4 3 4 2 3 5 2" xfId="12417"/>
    <cellStyle name="Normal 4 3 4 2 3 5 2 2" xfId="26170"/>
    <cellStyle name="Normal 4 3 4 2 3 5 3" xfId="26169"/>
    <cellStyle name="Normal 4 3 4 2 3 5 4" xfId="38502"/>
    <cellStyle name="Normal 4 3 4 2 3 5 5" xfId="45617"/>
    <cellStyle name="Normal 4 3 4 2 3 5 6" xfId="52732"/>
    <cellStyle name="Normal 4 3 4 2 3 5 7" xfId="59847"/>
    <cellStyle name="Normal 4 3 4 2 3 6" xfId="7679"/>
    <cellStyle name="Normal 4 3 4 2 3 6 2" xfId="26171"/>
    <cellStyle name="Normal 4 3 4 2 3 7" xfId="14794"/>
    <cellStyle name="Normal 4 3 4 2 3 7 2" xfId="26172"/>
    <cellStyle name="Normal 4 3 4 2 3 8" xfId="26152"/>
    <cellStyle name="Normal 4 3 4 2 3 9" xfId="33763"/>
    <cellStyle name="Normal 4 3 4 2 4" xfId="712"/>
    <cellStyle name="Normal 4 3 4 2 4 10" xfId="41030"/>
    <cellStyle name="Normal 4 3 4 2 4 11" xfId="48145"/>
    <cellStyle name="Normal 4 3 4 2 4 12" xfId="55260"/>
    <cellStyle name="Normal 4 3 4 2 4 2" xfId="1513"/>
    <cellStyle name="Normal 4 3 4 2 4 2 10" xfId="56059"/>
    <cellStyle name="Normal 4 3 4 2 4 2 2" xfId="3881"/>
    <cellStyle name="Normal 4 3 4 2 4 2 2 2" xfId="10996"/>
    <cellStyle name="Normal 4 3 4 2 4 2 2 2 2" xfId="26176"/>
    <cellStyle name="Normal 4 3 4 2 4 2 2 3" xfId="26175"/>
    <cellStyle name="Normal 4 3 4 2 4 2 2 4" xfId="37081"/>
    <cellStyle name="Normal 4 3 4 2 4 2 2 5" xfId="44196"/>
    <cellStyle name="Normal 4 3 4 2 4 2 2 6" xfId="51311"/>
    <cellStyle name="Normal 4 3 4 2 4 2 2 7" xfId="58426"/>
    <cellStyle name="Normal 4 3 4 2 4 2 3" xfId="6252"/>
    <cellStyle name="Normal 4 3 4 2 4 2 3 2" xfId="13367"/>
    <cellStyle name="Normal 4 3 4 2 4 2 3 2 2" xfId="26178"/>
    <cellStyle name="Normal 4 3 4 2 4 2 3 3" xfId="26177"/>
    <cellStyle name="Normal 4 3 4 2 4 2 3 4" xfId="39452"/>
    <cellStyle name="Normal 4 3 4 2 4 2 3 5" xfId="46567"/>
    <cellStyle name="Normal 4 3 4 2 4 2 3 6" xfId="53682"/>
    <cellStyle name="Normal 4 3 4 2 4 2 3 7" xfId="60797"/>
    <cellStyle name="Normal 4 3 4 2 4 2 4" xfId="8629"/>
    <cellStyle name="Normal 4 3 4 2 4 2 4 2" xfId="26179"/>
    <cellStyle name="Normal 4 3 4 2 4 2 5" xfId="15744"/>
    <cellStyle name="Normal 4 3 4 2 4 2 5 2" xfId="26180"/>
    <cellStyle name="Normal 4 3 4 2 4 2 6" xfId="26174"/>
    <cellStyle name="Normal 4 3 4 2 4 2 7" xfId="34713"/>
    <cellStyle name="Normal 4 3 4 2 4 2 8" xfId="41829"/>
    <cellStyle name="Normal 4 3 4 2 4 2 9" xfId="48944"/>
    <cellStyle name="Normal 4 3 4 2 4 3" xfId="2303"/>
    <cellStyle name="Normal 4 3 4 2 4 3 10" xfId="56848"/>
    <cellStyle name="Normal 4 3 4 2 4 3 2" xfId="4670"/>
    <cellStyle name="Normal 4 3 4 2 4 3 2 2" xfId="11785"/>
    <cellStyle name="Normal 4 3 4 2 4 3 2 2 2" xfId="26183"/>
    <cellStyle name="Normal 4 3 4 2 4 3 2 3" xfId="26182"/>
    <cellStyle name="Normal 4 3 4 2 4 3 2 4" xfId="37870"/>
    <cellStyle name="Normal 4 3 4 2 4 3 2 5" xfId="44985"/>
    <cellStyle name="Normal 4 3 4 2 4 3 2 6" xfId="52100"/>
    <cellStyle name="Normal 4 3 4 2 4 3 2 7" xfId="59215"/>
    <cellStyle name="Normal 4 3 4 2 4 3 3" xfId="7041"/>
    <cellStyle name="Normal 4 3 4 2 4 3 3 2" xfId="14156"/>
    <cellStyle name="Normal 4 3 4 2 4 3 3 2 2" xfId="26185"/>
    <cellStyle name="Normal 4 3 4 2 4 3 3 3" xfId="26184"/>
    <cellStyle name="Normal 4 3 4 2 4 3 3 4" xfId="40241"/>
    <cellStyle name="Normal 4 3 4 2 4 3 3 5" xfId="47356"/>
    <cellStyle name="Normal 4 3 4 2 4 3 3 6" xfId="54471"/>
    <cellStyle name="Normal 4 3 4 2 4 3 3 7" xfId="61586"/>
    <cellStyle name="Normal 4 3 4 2 4 3 4" xfId="9418"/>
    <cellStyle name="Normal 4 3 4 2 4 3 4 2" xfId="26186"/>
    <cellStyle name="Normal 4 3 4 2 4 3 5" xfId="16533"/>
    <cellStyle name="Normal 4 3 4 2 4 3 5 2" xfId="26187"/>
    <cellStyle name="Normal 4 3 4 2 4 3 6" xfId="26181"/>
    <cellStyle name="Normal 4 3 4 2 4 3 7" xfId="35502"/>
    <cellStyle name="Normal 4 3 4 2 4 3 8" xfId="42618"/>
    <cellStyle name="Normal 4 3 4 2 4 3 9" xfId="49733"/>
    <cellStyle name="Normal 4 3 4 2 4 4" xfId="3082"/>
    <cellStyle name="Normal 4 3 4 2 4 4 2" xfId="10197"/>
    <cellStyle name="Normal 4 3 4 2 4 4 2 2" xfId="26189"/>
    <cellStyle name="Normal 4 3 4 2 4 4 3" xfId="26188"/>
    <cellStyle name="Normal 4 3 4 2 4 4 4" xfId="36282"/>
    <cellStyle name="Normal 4 3 4 2 4 4 5" xfId="43397"/>
    <cellStyle name="Normal 4 3 4 2 4 4 6" xfId="50512"/>
    <cellStyle name="Normal 4 3 4 2 4 4 7" xfId="57627"/>
    <cellStyle name="Normal 4 3 4 2 4 5" xfId="5453"/>
    <cellStyle name="Normal 4 3 4 2 4 5 2" xfId="12568"/>
    <cellStyle name="Normal 4 3 4 2 4 5 2 2" xfId="26191"/>
    <cellStyle name="Normal 4 3 4 2 4 5 3" xfId="26190"/>
    <cellStyle name="Normal 4 3 4 2 4 5 4" xfId="38653"/>
    <cellStyle name="Normal 4 3 4 2 4 5 5" xfId="45768"/>
    <cellStyle name="Normal 4 3 4 2 4 5 6" xfId="52883"/>
    <cellStyle name="Normal 4 3 4 2 4 5 7" xfId="59998"/>
    <cellStyle name="Normal 4 3 4 2 4 6" xfId="7830"/>
    <cellStyle name="Normal 4 3 4 2 4 6 2" xfId="26192"/>
    <cellStyle name="Normal 4 3 4 2 4 7" xfId="14945"/>
    <cellStyle name="Normal 4 3 4 2 4 7 2" xfId="26193"/>
    <cellStyle name="Normal 4 3 4 2 4 8" xfId="26173"/>
    <cellStyle name="Normal 4 3 4 2 4 9" xfId="33914"/>
    <cellStyle name="Normal 4 3 4 2 5" xfId="972"/>
    <cellStyle name="Normal 4 3 4 2 5 10" xfId="55518"/>
    <cellStyle name="Normal 4 3 4 2 5 2" xfId="3340"/>
    <cellStyle name="Normal 4 3 4 2 5 2 2" xfId="10455"/>
    <cellStyle name="Normal 4 3 4 2 5 2 2 2" xfId="26196"/>
    <cellStyle name="Normal 4 3 4 2 5 2 3" xfId="26195"/>
    <cellStyle name="Normal 4 3 4 2 5 2 4" xfId="36540"/>
    <cellStyle name="Normal 4 3 4 2 5 2 5" xfId="43655"/>
    <cellStyle name="Normal 4 3 4 2 5 2 6" xfId="50770"/>
    <cellStyle name="Normal 4 3 4 2 5 2 7" xfId="57885"/>
    <cellStyle name="Normal 4 3 4 2 5 3" xfId="5711"/>
    <cellStyle name="Normal 4 3 4 2 5 3 2" xfId="12826"/>
    <cellStyle name="Normal 4 3 4 2 5 3 2 2" xfId="26198"/>
    <cellStyle name="Normal 4 3 4 2 5 3 3" xfId="26197"/>
    <cellStyle name="Normal 4 3 4 2 5 3 4" xfId="38911"/>
    <cellStyle name="Normal 4 3 4 2 5 3 5" xfId="46026"/>
    <cellStyle name="Normal 4 3 4 2 5 3 6" xfId="53141"/>
    <cellStyle name="Normal 4 3 4 2 5 3 7" xfId="60256"/>
    <cellStyle name="Normal 4 3 4 2 5 4" xfId="8088"/>
    <cellStyle name="Normal 4 3 4 2 5 4 2" xfId="26199"/>
    <cellStyle name="Normal 4 3 4 2 5 5" xfId="15203"/>
    <cellStyle name="Normal 4 3 4 2 5 5 2" xfId="26200"/>
    <cellStyle name="Normal 4 3 4 2 5 6" xfId="26194"/>
    <cellStyle name="Normal 4 3 4 2 5 7" xfId="34172"/>
    <cellStyle name="Normal 4 3 4 2 5 8" xfId="41288"/>
    <cellStyle name="Normal 4 3 4 2 5 9" xfId="48403"/>
    <cellStyle name="Normal 4 3 4 2 6" xfId="1762"/>
    <cellStyle name="Normal 4 3 4 2 6 10" xfId="56307"/>
    <cellStyle name="Normal 4 3 4 2 6 2" xfId="4129"/>
    <cellStyle name="Normal 4 3 4 2 6 2 2" xfId="11244"/>
    <cellStyle name="Normal 4 3 4 2 6 2 2 2" xfId="26203"/>
    <cellStyle name="Normal 4 3 4 2 6 2 3" xfId="26202"/>
    <cellStyle name="Normal 4 3 4 2 6 2 4" xfId="37329"/>
    <cellStyle name="Normal 4 3 4 2 6 2 5" xfId="44444"/>
    <cellStyle name="Normal 4 3 4 2 6 2 6" xfId="51559"/>
    <cellStyle name="Normal 4 3 4 2 6 2 7" xfId="58674"/>
    <cellStyle name="Normal 4 3 4 2 6 3" xfId="6500"/>
    <cellStyle name="Normal 4 3 4 2 6 3 2" xfId="13615"/>
    <cellStyle name="Normal 4 3 4 2 6 3 2 2" xfId="26205"/>
    <cellStyle name="Normal 4 3 4 2 6 3 3" xfId="26204"/>
    <cellStyle name="Normal 4 3 4 2 6 3 4" xfId="39700"/>
    <cellStyle name="Normal 4 3 4 2 6 3 5" xfId="46815"/>
    <cellStyle name="Normal 4 3 4 2 6 3 6" xfId="53930"/>
    <cellStyle name="Normal 4 3 4 2 6 3 7" xfId="61045"/>
    <cellStyle name="Normal 4 3 4 2 6 4" xfId="8877"/>
    <cellStyle name="Normal 4 3 4 2 6 4 2" xfId="26206"/>
    <cellStyle name="Normal 4 3 4 2 6 5" xfId="15992"/>
    <cellStyle name="Normal 4 3 4 2 6 5 2" xfId="26207"/>
    <cellStyle name="Normal 4 3 4 2 6 6" xfId="26201"/>
    <cellStyle name="Normal 4 3 4 2 6 7" xfId="34961"/>
    <cellStyle name="Normal 4 3 4 2 6 8" xfId="42077"/>
    <cellStyle name="Normal 4 3 4 2 6 9" xfId="49192"/>
    <cellStyle name="Normal 4 3 4 2 7" xfId="2541"/>
    <cellStyle name="Normal 4 3 4 2 7 2" xfId="9656"/>
    <cellStyle name="Normal 4 3 4 2 7 2 2" xfId="26209"/>
    <cellStyle name="Normal 4 3 4 2 7 3" xfId="26208"/>
    <cellStyle name="Normal 4 3 4 2 7 4" xfId="35741"/>
    <cellStyle name="Normal 4 3 4 2 7 5" xfId="42856"/>
    <cellStyle name="Normal 4 3 4 2 7 6" xfId="49971"/>
    <cellStyle name="Normal 4 3 4 2 7 7" xfId="57086"/>
    <cellStyle name="Normal 4 3 4 2 8" xfId="4912"/>
    <cellStyle name="Normal 4 3 4 2 8 2" xfId="12027"/>
    <cellStyle name="Normal 4 3 4 2 8 2 2" xfId="26211"/>
    <cellStyle name="Normal 4 3 4 2 8 3" xfId="26210"/>
    <cellStyle name="Normal 4 3 4 2 8 4" xfId="38112"/>
    <cellStyle name="Normal 4 3 4 2 8 5" xfId="45227"/>
    <cellStyle name="Normal 4 3 4 2 8 6" xfId="52342"/>
    <cellStyle name="Normal 4 3 4 2 8 7" xfId="59457"/>
    <cellStyle name="Normal 4 3 4 2 9" xfId="7289"/>
    <cellStyle name="Normal 4 3 4 2 9 2" xfId="26212"/>
    <cellStyle name="Normal 4 3 4 3" xfId="284"/>
    <cellStyle name="Normal 4 3 4 3 10" xfId="40602"/>
    <cellStyle name="Normal 4 3 4 3 11" xfId="47717"/>
    <cellStyle name="Normal 4 3 4 3 12" xfId="54832"/>
    <cellStyle name="Normal 4 3 4 3 2" xfId="1085"/>
    <cellStyle name="Normal 4 3 4 3 2 10" xfId="55631"/>
    <cellStyle name="Normal 4 3 4 3 2 2" xfId="3453"/>
    <cellStyle name="Normal 4 3 4 3 2 2 2" xfId="10568"/>
    <cellStyle name="Normal 4 3 4 3 2 2 2 2" xfId="26216"/>
    <cellStyle name="Normal 4 3 4 3 2 2 3" xfId="26215"/>
    <cellStyle name="Normal 4 3 4 3 2 2 4" xfId="36653"/>
    <cellStyle name="Normal 4 3 4 3 2 2 5" xfId="43768"/>
    <cellStyle name="Normal 4 3 4 3 2 2 6" xfId="50883"/>
    <cellStyle name="Normal 4 3 4 3 2 2 7" xfId="57998"/>
    <cellStyle name="Normal 4 3 4 3 2 3" xfId="5824"/>
    <cellStyle name="Normal 4 3 4 3 2 3 2" xfId="12939"/>
    <cellStyle name="Normal 4 3 4 3 2 3 2 2" xfId="26218"/>
    <cellStyle name="Normal 4 3 4 3 2 3 3" xfId="26217"/>
    <cellStyle name="Normal 4 3 4 3 2 3 4" xfId="39024"/>
    <cellStyle name="Normal 4 3 4 3 2 3 5" xfId="46139"/>
    <cellStyle name="Normal 4 3 4 3 2 3 6" xfId="53254"/>
    <cellStyle name="Normal 4 3 4 3 2 3 7" xfId="60369"/>
    <cellStyle name="Normal 4 3 4 3 2 4" xfId="8201"/>
    <cellStyle name="Normal 4 3 4 3 2 4 2" xfId="26219"/>
    <cellStyle name="Normal 4 3 4 3 2 5" xfId="15316"/>
    <cellStyle name="Normal 4 3 4 3 2 5 2" xfId="26220"/>
    <cellStyle name="Normal 4 3 4 3 2 6" xfId="26214"/>
    <cellStyle name="Normal 4 3 4 3 2 7" xfId="34285"/>
    <cellStyle name="Normal 4 3 4 3 2 8" xfId="41401"/>
    <cellStyle name="Normal 4 3 4 3 2 9" xfId="48516"/>
    <cellStyle name="Normal 4 3 4 3 3" xfId="1875"/>
    <cellStyle name="Normal 4 3 4 3 3 10" xfId="56420"/>
    <cellStyle name="Normal 4 3 4 3 3 2" xfId="4242"/>
    <cellStyle name="Normal 4 3 4 3 3 2 2" xfId="11357"/>
    <cellStyle name="Normal 4 3 4 3 3 2 2 2" xfId="26223"/>
    <cellStyle name="Normal 4 3 4 3 3 2 3" xfId="26222"/>
    <cellStyle name="Normal 4 3 4 3 3 2 4" xfId="37442"/>
    <cellStyle name="Normal 4 3 4 3 3 2 5" xfId="44557"/>
    <cellStyle name="Normal 4 3 4 3 3 2 6" xfId="51672"/>
    <cellStyle name="Normal 4 3 4 3 3 2 7" xfId="58787"/>
    <cellStyle name="Normal 4 3 4 3 3 3" xfId="6613"/>
    <cellStyle name="Normal 4 3 4 3 3 3 2" xfId="13728"/>
    <cellStyle name="Normal 4 3 4 3 3 3 2 2" xfId="26225"/>
    <cellStyle name="Normal 4 3 4 3 3 3 3" xfId="26224"/>
    <cellStyle name="Normal 4 3 4 3 3 3 4" xfId="39813"/>
    <cellStyle name="Normal 4 3 4 3 3 3 5" xfId="46928"/>
    <cellStyle name="Normal 4 3 4 3 3 3 6" xfId="54043"/>
    <cellStyle name="Normal 4 3 4 3 3 3 7" xfId="61158"/>
    <cellStyle name="Normal 4 3 4 3 3 4" xfId="8990"/>
    <cellStyle name="Normal 4 3 4 3 3 4 2" xfId="26226"/>
    <cellStyle name="Normal 4 3 4 3 3 5" xfId="16105"/>
    <cellStyle name="Normal 4 3 4 3 3 5 2" xfId="26227"/>
    <cellStyle name="Normal 4 3 4 3 3 6" xfId="26221"/>
    <cellStyle name="Normal 4 3 4 3 3 7" xfId="35074"/>
    <cellStyle name="Normal 4 3 4 3 3 8" xfId="42190"/>
    <cellStyle name="Normal 4 3 4 3 3 9" xfId="49305"/>
    <cellStyle name="Normal 4 3 4 3 4" xfId="2654"/>
    <cellStyle name="Normal 4 3 4 3 4 2" xfId="9769"/>
    <cellStyle name="Normal 4 3 4 3 4 2 2" xfId="26229"/>
    <cellStyle name="Normal 4 3 4 3 4 3" xfId="26228"/>
    <cellStyle name="Normal 4 3 4 3 4 4" xfId="35854"/>
    <cellStyle name="Normal 4 3 4 3 4 5" xfId="42969"/>
    <cellStyle name="Normal 4 3 4 3 4 6" xfId="50084"/>
    <cellStyle name="Normal 4 3 4 3 4 7" xfId="57199"/>
    <cellStyle name="Normal 4 3 4 3 5" xfId="5025"/>
    <cellStyle name="Normal 4 3 4 3 5 2" xfId="12140"/>
    <cellStyle name="Normal 4 3 4 3 5 2 2" xfId="26231"/>
    <cellStyle name="Normal 4 3 4 3 5 3" xfId="26230"/>
    <cellStyle name="Normal 4 3 4 3 5 4" xfId="38225"/>
    <cellStyle name="Normal 4 3 4 3 5 5" xfId="45340"/>
    <cellStyle name="Normal 4 3 4 3 5 6" xfId="52455"/>
    <cellStyle name="Normal 4 3 4 3 5 7" xfId="59570"/>
    <cellStyle name="Normal 4 3 4 3 6" xfId="7402"/>
    <cellStyle name="Normal 4 3 4 3 6 2" xfId="26232"/>
    <cellStyle name="Normal 4 3 4 3 7" xfId="14517"/>
    <cellStyle name="Normal 4 3 4 3 7 2" xfId="26233"/>
    <cellStyle name="Normal 4 3 4 3 8" xfId="26213"/>
    <cellStyle name="Normal 4 3 4 3 9" xfId="33486"/>
    <cellStyle name="Normal 4 3 4 4" xfId="479"/>
    <cellStyle name="Normal 4 3 4 4 10" xfId="40797"/>
    <cellStyle name="Normal 4 3 4 4 11" xfId="47912"/>
    <cellStyle name="Normal 4 3 4 4 12" xfId="55027"/>
    <cellStyle name="Normal 4 3 4 4 2" xfId="1280"/>
    <cellStyle name="Normal 4 3 4 4 2 10" xfId="55826"/>
    <cellStyle name="Normal 4 3 4 4 2 2" xfId="3648"/>
    <cellStyle name="Normal 4 3 4 4 2 2 2" xfId="10763"/>
    <cellStyle name="Normal 4 3 4 4 2 2 2 2" xfId="26237"/>
    <cellStyle name="Normal 4 3 4 4 2 2 3" xfId="26236"/>
    <cellStyle name="Normal 4 3 4 4 2 2 4" xfId="36848"/>
    <cellStyle name="Normal 4 3 4 4 2 2 5" xfId="43963"/>
    <cellStyle name="Normal 4 3 4 4 2 2 6" xfId="51078"/>
    <cellStyle name="Normal 4 3 4 4 2 2 7" xfId="58193"/>
    <cellStyle name="Normal 4 3 4 4 2 3" xfId="6019"/>
    <cellStyle name="Normal 4 3 4 4 2 3 2" xfId="13134"/>
    <cellStyle name="Normal 4 3 4 4 2 3 2 2" xfId="26239"/>
    <cellStyle name="Normal 4 3 4 4 2 3 3" xfId="26238"/>
    <cellStyle name="Normal 4 3 4 4 2 3 4" xfId="39219"/>
    <cellStyle name="Normal 4 3 4 4 2 3 5" xfId="46334"/>
    <cellStyle name="Normal 4 3 4 4 2 3 6" xfId="53449"/>
    <cellStyle name="Normal 4 3 4 4 2 3 7" xfId="60564"/>
    <cellStyle name="Normal 4 3 4 4 2 4" xfId="8396"/>
    <cellStyle name="Normal 4 3 4 4 2 4 2" xfId="26240"/>
    <cellStyle name="Normal 4 3 4 4 2 5" xfId="15511"/>
    <cellStyle name="Normal 4 3 4 4 2 5 2" xfId="26241"/>
    <cellStyle name="Normal 4 3 4 4 2 6" xfId="26235"/>
    <cellStyle name="Normal 4 3 4 4 2 7" xfId="34480"/>
    <cellStyle name="Normal 4 3 4 4 2 8" xfId="41596"/>
    <cellStyle name="Normal 4 3 4 4 2 9" xfId="48711"/>
    <cellStyle name="Normal 4 3 4 4 3" xfId="2070"/>
    <cellStyle name="Normal 4 3 4 4 3 10" xfId="56615"/>
    <cellStyle name="Normal 4 3 4 4 3 2" xfId="4437"/>
    <cellStyle name="Normal 4 3 4 4 3 2 2" xfId="11552"/>
    <cellStyle name="Normal 4 3 4 4 3 2 2 2" xfId="26244"/>
    <cellStyle name="Normal 4 3 4 4 3 2 3" xfId="26243"/>
    <cellStyle name="Normal 4 3 4 4 3 2 4" xfId="37637"/>
    <cellStyle name="Normal 4 3 4 4 3 2 5" xfId="44752"/>
    <cellStyle name="Normal 4 3 4 4 3 2 6" xfId="51867"/>
    <cellStyle name="Normal 4 3 4 4 3 2 7" xfId="58982"/>
    <cellStyle name="Normal 4 3 4 4 3 3" xfId="6808"/>
    <cellStyle name="Normal 4 3 4 4 3 3 2" xfId="13923"/>
    <cellStyle name="Normal 4 3 4 4 3 3 2 2" xfId="26246"/>
    <cellStyle name="Normal 4 3 4 4 3 3 3" xfId="26245"/>
    <cellStyle name="Normal 4 3 4 4 3 3 4" xfId="40008"/>
    <cellStyle name="Normal 4 3 4 4 3 3 5" xfId="47123"/>
    <cellStyle name="Normal 4 3 4 4 3 3 6" xfId="54238"/>
    <cellStyle name="Normal 4 3 4 4 3 3 7" xfId="61353"/>
    <cellStyle name="Normal 4 3 4 4 3 4" xfId="9185"/>
    <cellStyle name="Normal 4 3 4 4 3 4 2" xfId="26247"/>
    <cellStyle name="Normal 4 3 4 4 3 5" xfId="16300"/>
    <cellStyle name="Normal 4 3 4 4 3 5 2" xfId="26248"/>
    <cellStyle name="Normal 4 3 4 4 3 6" xfId="26242"/>
    <cellStyle name="Normal 4 3 4 4 3 7" xfId="35269"/>
    <cellStyle name="Normal 4 3 4 4 3 8" xfId="42385"/>
    <cellStyle name="Normal 4 3 4 4 3 9" xfId="49500"/>
    <cellStyle name="Normal 4 3 4 4 4" xfId="2849"/>
    <cellStyle name="Normal 4 3 4 4 4 2" xfId="9964"/>
    <cellStyle name="Normal 4 3 4 4 4 2 2" xfId="26250"/>
    <cellStyle name="Normal 4 3 4 4 4 3" xfId="26249"/>
    <cellStyle name="Normal 4 3 4 4 4 4" xfId="36049"/>
    <cellStyle name="Normal 4 3 4 4 4 5" xfId="43164"/>
    <cellStyle name="Normal 4 3 4 4 4 6" xfId="50279"/>
    <cellStyle name="Normal 4 3 4 4 4 7" xfId="57394"/>
    <cellStyle name="Normal 4 3 4 4 5" xfId="5220"/>
    <cellStyle name="Normal 4 3 4 4 5 2" xfId="12335"/>
    <cellStyle name="Normal 4 3 4 4 5 2 2" xfId="26252"/>
    <cellStyle name="Normal 4 3 4 4 5 3" xfId="26251"/>
    <cellStyle name="Normal 4 3 4 4 5 4" xfId="38420"/>
    <cellStyle name="Normal 4 3 4 4 5 5" xfId="45535"/>
    <cellStyle name="Normal 4 3 4 4 5 6" xfId="52650"/>
    <cellStyle name="Normal 4 3 4 4 5 7" xfId="59765"/>
    <cellStyle name="Normal 4 3 4 4 6" xfId="7597"/>
    <cellStyle name="Normal 4 3 4 4 6 2" xfId="26253"/>
    <cellStyle name="Normal 4 3 4 4 7" xfId="14712"/>
    <cellStyle name="Normal 4 3 4 4 7 2" xfId="26254"/>
    <cellStyle name="Normal 4 3 4 4 8" xfId="26234"/>
    <cellStyle name="Normal 4 3 4 4 9" xfId="33681"/>
    <cellStyle name="Normal 4 3 4 5" xfId="711"/>
    <cellStyle name="Normal 4 3 4 5 10" xfId="41029"/>
    <cellStyle name="Normal 4 3 4 5 11" xfId="48144"/>
    <cellStyle name="Normal 4 3 4 5 12" xfId="55259"/>
    <cellStyle name="Normal 4 3 4 5 2" xfId="1512"/>
    <cellStyle name="Normal 4 3 4 5 2 10" xfId="56058"/>
    <cellStyle name="Normal 4 3 4 5 2 2" xfId="3880"/>
    <cellStyle name="Normal 4 3 4 5 2 2 2" xfId="10995"/>
    <cellStyle name="Normal 4 3 4 5 2 2 2 2" xfId="26258"/>
    <cellStyle name="Normal 4 3 4 5 2 2 3" xfId="26257"/>
    <cellStyle name="Normal 4 3 4 5 2 2 4" xfId="37080"/>
    <cellStyle name="Normal 4 3 4 5 2 2 5" xfId="44195"/>
    <cellStyle name="Normal 4 3 4 5 2 2 6" xfId="51310"/>
    <cellStyle name="Normal 4 3 4 5 2 2 7" xfId="58425"/>
    <cellStyle name="Normal 4 3 4 5 2 3" xfId="6251"/>
    <cellStyle name="Normal 4 3 4 5 2 3 2" xfId="13366"/>
    <cellStyle name="Normal 4 3 4 5 2 3 2 2" xfId="26260"/>
    <cellStyle name="Normal 4 3 4 5 2 3 3" xfId="26259"/>
    <cellStyle name="Normal 4 3 4 5 2 3 4" xfId="39451"/>
    <cellStyle name="Normal 4 3 4 5 2 3 5" xfId="46566"/>
    <cellStyle name="Normal 4 3 4 5 2 3 6" xfId="53681"/>
    <cellStyle name="Normal 4 3 4 5 2 3 7" xfId="60796"/>
    <cellStyle name="Normal 4 3 4 5 2 4" xfId="8628"/>
    <cellStyle name="Normal 4 3 4 5 2 4 2" xfId="26261"/>
    <cellStyle name="Normal 4 3 4 5 2 5" xfId="15743"/>
    <cellStyle name="Normal 4 3 4 5 2 5 2" xfId="26262"/>
    <cellStyle name="Normal 4 3 4 5 2 6" xfId="26256"/>
    <cellStyle name="Normal 4 3 4 5 2 7" xfId="34712"/>
    <cellStyle name="Normal 4 3 4 5 2 8" xfId="41828"/>
    <cellStyle name="Normal 4 3 4 5 2 9" xfId="48943"/>
    <cellStyle name="Normal 4 3 4 5 3" xfId="2302"/>
    <cellStyle name="Normal 4 3 4 5 3 10" xfId="56847"/>
    <cellStyle name="Normal 4 3 4 5 3 2" xfId="4669"/>
    <cellStyle name="Normal 4 3 4 5 3 2 2" xfId="11784"/>
    <cellStyle name="Normal 4 3 4 5 3 2 2 2" xfId="26265"/>
    <cellStyle name="Normal 4 3 4 5 3 2 3" xfId="26264"/>
    <cellStyle name="Normal 4 3 4 5 3 2 4" xfId="37869"/>
    <cellStyle name="Normal 4 3 4 5 3 2 5" xfId="44984"/>
    <cellStyle name="Normal 4 3 4 5 3 2 6" xfId="52099"/>
    <cellStyle name="Normal 4 3 4 5 3 2 7" xfId="59214"/>
    <cellStyle name="Normal 4 3 4 5 3 3" xfId="7040"/>
    <cellStyle name="Normal 4 3 4 5 3 3 2" xfId="14155"/>
    <cellStyle name="Normal 4 3 4 5 3 3 2 2" xfId="26267"/>
    <cellStyle name="Normal 4 3 4 5 3 3 3" xfId="26266"/>
    <cellStyle name="Normal 4 3 4 5 3 3 4" xfId="40240"/>
    <cellStyle name="Normal 4 3 4 5 3 3 5" xfId="47355"/>
    <cellStyle name="Normal 4 3 4 5 3 3 6" xfId="54470"/>
    <cellStyle name="Normal 4 3 4 5 3 3 7" xfId="61585"/>
    <cellStyle name="Normal 4 3 4 5 3 4" xfId="9417"/>
    <cellStyle name="Normal 4 3 4 5 3 4 2" xfId="26268"/>
    <cellStyle name="Normal 4 3 4 5 3 5" xfId="16532"/>
    <cellStyle name="Normal 4 3 4 5 3 5 2" xfId="26269"/>
    <cellStyle name="Normal 4 3 4 5 3 6" xfId="26263"/>
    <cellStyle name="Normal 4 3 4 5 3 7" xfId="35501"/>
    <cellStyle name="Normal 4 3 4 5 3 8" xfId="42617"/>
    <cellStyle name="Normal 4 3 4 5 3 9" xfId="49732"/>
    <cellStyle name="Normal 4 3 4 5 4" xfId="3081"/>
    <cellStyle name="Normal 4 3 4 5 4 2" xfId="10196"/>
    <cellStyle name="Normal 4 3 4 5 4 2 2" xfId="26271"/>
    <cellStyle name="Normal 4 3 4 5 4 3" xfId="26270"/>
    <cellStyle name="Normal 4 3 4 5 4 4" xfId="36281"/>
    <cellStyle name="Normal 4 3 4 5 4 5" xfId="43396"/>
    <cellStyle name="Normal 4 3 4 5 4 6" xfId="50511"/>
    <cellStyle name="Normal 4 3 4 5 4 7" xfId="57626"/>
    <cellStyle name="Normal 4 3 4 5 5" xfId="5452"/>
    <cellStyle name="Normal 4 3 4 5 5 2" xfId="12567"/>
    <cellStyle name="Normal 4 3 4 5 5 2 2" xfId="26273"/>
    <cellStyle name="Normal 4 3 4 5 5 3" xfId="26272"/>
    <cellStyle name="Normal 4 3 4 5 5 4" xfId="38652"/>
    <cellStyle name="Normal 4 3 4 5 5 5" xfId="45767"/>
    <cellStyle name="Normal 4 3 4 5 5 6" xfId="52882"/>
    <cellStyle name="Normal 4 3 4 5 5 7" xfId="59997"/>
    <cellStyle name="Normal 4 3 4 5 6" xfId="7829"/>
    <cellStyle name="Normal 4 3 4 5 6 2" xfId="26274"/>
    <cellStyle name="Normal 4 3 4 5 7" xfId="14944"/>
    <cellStyle name="Normal 4 3 4 5 7 2" xfId="26275"/>
    <cellStyle name="Normal 4 3 4 5 8" xfId="26255"/>
    <cellStyle name="Normal 4 3 4 5 9" xfId="33913"/>
    <cellStyle name="Normal 4 3 4 6" xfId="890"/>
    <cellStyle name="Normal 4 3 4 6 10" xfId="55436"/>
    <cellStyle name="Normal 4 3 4 6 2" xfId="3258"/>
    <cellStyle name="Normal 4 3 4 6 2 2" xfId="10373"/>
    <cellStyle name="Normal 4 3 4 6 2 2 2" xfId="26278"/>
    <cellStyle name="Normal 4 3 4 6 2 3" xfId="26277"/>
    <cellStyle name="Normal 4 3 4 6 2 4" xfId="36458"/>
    <cellStyle name="Normal 4 3 4 6 2 5" xfId="43573"/>
    <cellStyle name="Normal 4 3 4 6 2 6" xfId="50688"/>
    <cellStyle name="Normal 4 3 4 6 2 7" xfId="57803"/>
    <cellStyle name="Normal 4 3 4 6 3" xfId="5629"/>
    <cellStyle name="Normal 4 3 4 6 3 2" xfId="12744"/>
    <cellStyle name="Normal 4 3 4 6 3 2 2" xfId="26280"/>
    <cellStyle name="Normal 4 3 4 6 3 3" xfId="26279"/>
    <cellStyle name="Normal 4 3 4 6 3 4" xfId="38829"/>
    <cellStyle name="Normal 4 3 4 6 3 5" xfId="45944"/>
    <cellStyle name="Normal 4 3 4 6 3 6" xfId="53059"/>
    <cellStyle name="Normal 4 3 4 6 3 7" xfId="60174"/>
    <cellStyle name="Normal 4 3 4 6 4" xfId="8006"/>
    <cellStyle name="Normal 4 3 4 6 4 2" xfId="26281"/>
    <cellStyle name="Normal 4 3 4 6 5" xfId="15121"/>
    <cellStyle name="Normal 4 3 4 6 5 2" xfId="26282"/>
    <cellStyle name="Normal 4 3 4 6 6" xfId="26276"/>
    <cellStyle name="Normal 4 3 4 6 7" xfId="34090"/>
    <cellStyle name="Normal 4 3 4 6 8" xfId="41206"/>
    <cellStyle name="Normal 4 3 4 6 9" xfId="48321"/>
    <cellStyle name="Normal 4 3 4 7" xfId="1680"/>
    <cellStyle name="Normal 4 3 4 7 10" xfId="56225"/>
    <cellStyle name="Normal 4 3 4 7 2" xfId="4047"/>
    <cellStyle name="Normal 4 3 4 7 2 2" xfId="11162"/>
    <cellStyle name="Normal 4 3 4 7 2 2 2" xfId="26285"/>
    <cellStyle name="Normal 4 3 4 7 2 3" xfId="26284"/>
    <cellStyle name="Normal 4 3 4 7 2 4" xfId="37247"/>
    <cellStyle name="Normal 4 3 4 7 2 5" xfId="44362"/>
    <cellStyle name="Normal 4 3 4 7 2 6" xfId="51477"/>
    <cellStyle name="Normal 4 3 4 7 2 7" xfId="58592"/>
    <cellStyle name="Normal 4 3 4 7 3" xfId="6418"/>
    <cellStyle name="Normal 4 3 4 7 3 2" xfId="13533"/>
    <cellStyle name="Normal 4 3 4 7 3 2 2" xfId="26287"/>
    <cellStyle name="Normal 4 3 4 7 3 3" xfId="26286"/>
    <cellStyle name="Normal 4 3 4 7 3 4" xfId="39618"/>
    <cellStyle name="Normal 4 3 4 7 3 5" xfId="46733"/>
    <cellStyle name="Normal 4 3 4 7 3 6" xfId="53848"/>
    <cellStyle name="Normal 4 3 4 7 3 7" xfId="60963"/>
    <cellStyle name="Normal 4 3 4 7 4" xfId="8795"/>
    <cellStyle name="Normal 4 3 4 7 4 2" xfId="26288"/>
    <cellStyle name="Normal 4 3 4 7 5" xfId="15910"/>
    <cellStyle name="Normal 4 3 4 7 5 2" xfId="26289"/>
    <cellStyle name="Normal 4 3 4 7 6" xfId="26283"/>
    <cellStyle name="Normal 4 3 4 7 7" xfId="34879"/>
    <cellStyle name="Normal 4 3 4 7 8" xfId="41995"/>
    <cellStyle name="Normal 4 3 4 7 9" xfId="49110"/>
    <cellStyle name="Normal 4 3 4 8" xfId="2459"/>
    <cellStyle name="Normal 4 3 4 8 2" xfId="9574"/>
    <cellStyle name="Normal 4 3 4 8 2 2" xfId="26291"/>
    <cellStyle name="Normal 4 3 4 8 3" xfId="26290"/>
    <cellStyle name="Normal 4 3 4 8 4" xfId="35659"/>
    <cellStyle name="Normal 4 3 4 8 5" xfId="42774"/>
    <cellStyle name="Normal 4 3 4 8 6" xfId="49889"/>
    <cellStyle name="Normal 4 3 4 8 7" xfId="57004"/>
    <cellStyle name="Normal 4 3 4 9" xfId="4830"/>
    <cellStyle name="Normal 4 3 4 9 2" xfId="11945"/>
    <cellStyle name="Normal 4 3 4 9 2 2" xfId="26293"/>
    <cellStyle name="Normal 4 3 4 9 3" xfId="26292"/>
    <cellStyle name="Normal 4 3 4 9 4" xfId="38030"/>
    <cellStyle name="Normal 4 3 4 9 5" xfId="45145"/>
    <cellStyle name="Normal 4 3 4 9 6" xfId="52260"/>
    <cellStyle name="Normal 4 3 4 9 7" xfId="59375"/>
    <cellStyle name="Normal 4 3 5" xfId="192"/>
    <cellStyle name="Normal 4 3 5 10" xfId="14429"/>
    <cellStyle name="Normal 4 3 5 10 2" xfId="26295"/>
    <cellStyle name="Normal 4 3 5 11" xfId="26294"/>
    <cellStyle name="Normal 4 3 5 12" xfId="33398"/>
    <cellStyle name="Normal 4 3 5 13" xfId="40514"/>
    <cellStyle name="Normal 4 3 5 14" xfId="47629"/>
    <cellStyle name="Normal 4 3 5 15" xfId="54744"/>
    <cellStyle name="Normal 4 3 5 2" xfId="391"/>
    <cellStyle name="Normal 4 3 5 2 10" xfId="40709"/>
    <cellStyle name="Normal 4 3 5 2 11" xfId="47824"/>
    <cellStyle name="Normal 4 3 5 2 12" xfId="54939"/>
    <cellStyle name="Normal 4 3 5 2 2" xfId="1192"/>
    <cellStyle name="Normal 4 3 5 2 2 10" xfId="55738"/>
    <cellStyle name="Normal 4 3 5 2 2 2" xfId="3560"/>
    <cellStyle name="Normal 4 3 5 2 2 2 2" xfId="10675"/>
    <cellStyle name="Normal 4 3 5 2 2 2 2 2" xfId="26299"/>
    <cellStyle name="Normal 4 3 5 2 2 2 3" xfId="26298"/>
    <cellStyle name="Normal 4 3 5 2 2 2 4" xfId="36760"/>
    <cellStyle name="Normal 4 3 5 2 2 2 5" xfId="43875"/>
    <cellStyle name="Normal 4 3 5 2 2 2 6" xfId="50990"/>
    <cellStyle name="Normal 4 3 5 2 2 2 7" xfId="58105"/>
    <cellStyle name="Normal 4 3 5 2 2 3" xfId="5931"/>
    <cellStyle name="Normal 4 3 5 2 2 3 2" xfId="13046"/>
    <cellStyle name="Normal 4 3 5 2 2 3 2 2" xfId="26301"/>
    <cellStyle name="Normal 4 3 5 2 2 3 3" xfId="26300"/>
    <cellStyle name="Normal 4 3 5 2 2 3 4" xfId="39131"/>
    <cellStyle name="Normal 4 3 5 2 2 3 5" xfId="46246"/>
    <cellStyle name="Normal 4 3 5 2 2 3 6" xfId="53361"/>
    <cellStyle name="Normal 4 3 5 2 2 3 7" xfId="60476"/>
    <cellStyle name="Normal 4 3 5 2 2 4" xfId="8308"/>
    <cellStyle name="Normal 4 3 5 2 2 4 2" xfId="26302"/>
    <cellStyle name="Normal 4 3 5 2 2 5" xfId="15423"/>
    <cellStyle name="Normal 4 3 5 2 2 5 2" xfId="26303"/>
    <cellStyle name="Normal 4 3 5 2 2 6" xfId="26297"/>
    <cellStyle name="Normal 4 3 5 2 2 7" xfId="34392"/>
    <cellStyle name="Normal 4 3 5 2 2 8" xfId="41508"/>
    <cellStyle name="Normal 4 3 5 2 2 9" xfId="48623"/>
    <cellStyle name="Normal 4 3 5 2 3" xfId="1982"/>
    <cellStyle name="Normal 4 3 5 2 3 10" xfId="56527"/>
    <cellStyle name="Normal 4 3 5 2 3 2" xfId="4349"/>
    <cellStyle name="Normal 4 3 5 2 3 2 2" xfId="11464"/>
    <cellStyle name="Normal 4 3 5 2 3 2 2 2" xfId="26306"/>
    <cellStyle name="Normal 4 3 5 2 3 2 3" xfId="26305"/>
    <cellStyle name="Normal 4 3 5 2 3 2 4" xfId="37549"/>
    <cellStyle name="Normal 4 3 5 2 3 2 5" xfId="44664"/>
    <cellStyle name="Normal 4 3 5 2 3 2 6" xfId="51779"/>
    <cellStyle name="Normal 4 3 5 2 3 2 7" xfId="58894"/>
    <cellStyle name="Normal 4 3 5 2 3 3" xfId="6720"/>
    <cellStyle name="Normal 4 3 5 2 3 3 2" xfId="13835"/>
    <cellStyle name="Normal 4 3 5 2 3 3 2 2" xfId="26308"/>
    <cellStyle name="Normal 4 3 5 2 3 3 3" xfId="26307"/>
    <cellStyle name="Normal 4 3 5 2 3 3 4" xfId="39920"/>
    <cellStyle name="Normal 4 3 5 2 3 3 5" xfId="47035"/>
    <cellStyle name="Normal 4 3 5 2 3 3 6" xfId="54150"/>
    <cellStyle name="Normal 4 3 5 2 3 3 7" xfId="61265"/>
    <cellStyle name="Normal 4 3 5 2 3 4" xfId="9097"/>
    <cellStyle name="Normal 4 3 5 2 3 4 2" xfId="26309"/>
    <cellStyle name="Normal 4 3 5 2 3 5" xfId="16212"/>
    <cellStyle name="Normal 4 3 5 2 3 5 2" xfId="26310"/>
    <cellStyle name="Normal 4 3 5 2 3 6" xfId="26304"/>
    <cellStyle name="Normal 4 3 5 2 3 7" xfId="35181"/>
    <cellStyle name="Normal 4 3 5 2 3 8" xfId="42297"/>
    <cellStyle name="Normal 4 3 5 2 3 9" xfId="49412"/>
    <cellStyle name="Normal 4 3 5 2 4" xfId="2761"/>
    <cellStyle name="Normal 4 3 5 2 4 2" xfId="9876"/>
    <cellStyle name="Normal 4 3 5 2 4 2 2" xfId="26312"/>
    <cellStyle name="Normal 4 3 5 2 4 3" xfId="26311"/>
    <cellStyle name="Normal 4 3 5 2 4 4" xfId="35961"/>
    <cellStyle name="Normal 4 3 5 2 4 5" xfId="43076"/>
    <cellStyle name="Normal 4 3 5 2 4 6" xfId="50191"/>
    <cellStyle name="Normal 4 3 5 2 4 7" xfId="57306"/>
    <cellStyle name="Normal 4 3 5 2 5" xfId="5132"/>
    <cellStyle name="Normal 4 3 5 2 5 2" xfId="12247"/>
    <cellStyle name="Normal 4 3 5 2 5 2 2" xfId="26314"/>
    <cellStyle name="Normal 4 3 5 2 5 3" xfId="26313"/>
    <cellStyle name="Normal 4 3 5 2 5 4" xfId="38332"/>
    <cellStyle name="Normal 4 3 5 2 5 5" xfId="45447"/>
    <cellStyle name="Normal 4 3 5 2 5 6" xfId="52562"/>
    <cellStyle name="Normal 4 3 5 2 5 7" xfId="59677"/>
    <cellStyle name="Normal 4 3 5 2 6" xfId="7509"/>
    <cellStyle name="Normal 4 3 5 2 6 2" xfId="26315"/>
    <cellStyle name="Normal 4 3 5 2 7" xfId="14624"/>
    <cellStyle name="Normal 4 3 5 2 7 2" xfId="26316"/>
    <cellStyle name="Normal 4 3 5 2 8" xfId="26296"/>
    <cellStyle name="Normal 4 3 5 2 9" xfId="33593"/>
    <cellStyle name="Normal 4 3 5 3" xfId="586"/>
    <cellStyle name="Normal 4 3 5 3 10" xfId="40904"/>
    <cellStyle name="Normal 4 3 5 3 11" xfId="48019"/>
    <cellStyle name="Normal 4 3 5 3 12" xfId="55134"/>
    <cellStyle name="Normal 4 3 5 3 2" xfId="1387"/>
    <cellStyle name="Normal 4 3 5 3 2 10" xfId="55933"/>
    <cellStyle name="Normal 4 3 5 3 2 2" xfId="3755"/>
    <cellStyle name="Normal 4 3 5 3 2 2 2" xfId="10870"/>
    <cellStyle name="Normal 4 3 5 3 2 2 2 2" xfId="26320"/>
    <cellStyle name="Normal 4 3 5 3 2 2 3" xfId="26319"/>
    <cellStyle name="Normal 4 3 5 3 2 2 4" xfId="36955"/>
    <cellStyle name="Normal 4 3 5 3 2 2 5" xfId="44070"/>
    <cellStyle name="Normal 4 3 5 3 2 2 6" xfId="51185"/>
    <cellStyle name="Normal 4 3 5 3 2 2 7" xfId="58300"/>
    <cellStyle name="Normal 4 3 5 3 2 3" xfId="6126"/>
    <cellStyle name="Normal 4 3 5 3 2 3 2" xfId="13241"/>
    <cellStyle name="Normal 4 3 5 3 2 3 2 2" xfId="26322"/>
    <cellStyle name="Normal 4 3 5 3 2 3 3" xfId="26321"/>
    <cellStyle name="Normal 4 3 5 3 2 3 4" xfId="39326"/>
    <cellStyle name="Normal 4 3 5 3 2 3 5" xfId="46441"/>
    <cellStyle name="Normal 4 3 5 3 2 3 6" xfId="53556"/>
    <cellStyle name="Normal 4 3 5 3 2 3 7" xfId="60671"/>
    <cellStyle name="Normal 4 3 5 3 2 4" xfId="8503"/>
    <cellStyle name="Normal 4 3 5 3 2 4 2" xfId="26323"/>
    <cellStyle name="Normal 4 3 5 3 2 5" xfId="15618"/>
    <cellStyle name="Normal 4 3 5 3 2 5 2" xfId="26324"/>
    <cellStyle name="Normal 4 3 5 3 2 6" xfId="26318"/>
    <cellStyle name="Normal 4 3 5 3 2 7" xfId="34587"/>
    <cellStyle name="Normal 4 3 5 3 2 8" xfId="41703"/>
    <cellStyle name="Normal 4 3 5 3 2 9" xfId="48818"/>
    <cellStyle name="Normal 4 3 5 3 3" xfId="2177"/>
    <cellStyle name="Normal 4 3 5 3 3 10" xfId="56722"/>
    <cellStyle name="Normal 4 3 5 3 3 2" xfId="4544"/>
    <cellStyle name="Normal 4 3 5 3 3 2 2" xfId="11659"/>
    <cellStyle name="Normal 4 3 5 3 3 2 2 2" xfId="26327"/>
    <cellStyle name="Normal 4 3 5 3 3 2 3" xfId="26326"/>
    <cellStyle name="Normal 4 3 5 3 3 2 4" xfId="37744"/>
    <cellStyle name="Normal 4 3 5 3 3 2 5" xfId="44859"/>
    <cellStyle name="Normal 4 3 5 3 3 2 6" xfId="51974"/>
    <cellStyle name="Normal 4 3 5 3 3 2 7" xfId="59089"/>
    <cellStyle name="Normal 4 3 5 3 3 3" xfId="6915"/>
    <cellStyle name="Normal 4 3 5 3 3 3 2" xfId="14030"/>
    <cellStyle name="Normal 4 3 5 3 3 3 2 2" xfId="26329"/>
    <cellStyle name="Normal 4 3 5 3 3 3 3" xfId="26328"/>
    <cellStyle name="Normal 4 3 5 3 3 3 4" xfId="40115"/>
    <cellStyle name="Normal 4 3 5 3 3 3 5" xfId="47230"/>
    <cellStyle name="Normal 4 3 5 3 3 3 6" xfId="54345"/>
    <cellStyle name="Normal 4 3 5 3 3 3 7" xfId="61460"/>
    <cellStyle name="Normal 4 3 5 3 3 4" xfId="9292"/>
    <cellStyle name="Normal 4 3 5 3 3 4 2" xfId="26330"/>
    <cellStyle name="Normal 4 3 5 3 3 5" xfId="16407"/>
    <cellStyle name="Normal 4 3 5 3 3 5 2" xfId="26331"/>
    <cellStyle name="Normal 4 3 5 3 3 6" xfId="26325"/>
    <cellStyle name="Normal 4 3 5 3 3 7" xfId="35376"/>
    <cellStyle name="Normal 4 3 5 3 3 8" xfId="42492"/>
    <cellStyle name="Normal 4 3 5 3 3 9" xfId="49607"/>
    <cellStyle name="Normal 4 3 5 3 4" xfId="2956"/>
    <cellStyle name="Normal 4 3 5 3 4 2" xfId="10071"/>
    <cellStyle name="Normal 4 3 5 3 4 2 2" xfId="26333"/>
    <cellStyle name="Normal 4 3 5 3 4 3" xfId="26332"/>
    <cellStyle name="Normal 4 3 5 3 4 4" xfId="36156"/>
    <cellStyle name="Normal 4 3 5 3 4 5" xfId="43271"/>
    <cellStyle name="Normal 4 3 5 3 4 6" xfId="50386"/>
    <cellStyle name="Normal 4 3 5 3 4 7" xfId="57501"/>
    <cellStyle name="Normal 4 3 5 3 5" xfId="5327"/>
    <cellStyle name="Normal 4 3 5 3 5 2" xfId="12442"/>
    <cellStyle name="Normal 4 3 5 3 5 2 2" xfId="26335"/>
    <cellStyle name="Normal 4 3 5 3 5 3" xfId="26334"/>
    <cellStyle name="Normal 4 3 5 3 5 4" xfId="38527"/>
    <cellStyle name="Normal 4 3 5 3 5 5" xfId="45642"/>
    <cellStyle name="Normal 4 3 5 3 5 6" xfId="52757"/>
    <cellStyle name="Normal 4 3 5 3 5 7" xfId="59872"/>
    <cellStyle name="Normal 4 3 5 3 6" xfId="7704"/>
    <cellStyle name="Normal 4 3 5 3 6 2" xfId="26336"/>
    <cellStyle name="Normal 4 3 5 3 7" xfId="14819"/>
    <cellStyle name="Normal 4 3 5 3 7 2" xfId="26337"/>
    <cellStyle name="Normal 4 3 5 3 8" xfId="26317"/>
    <cellStyle name="Normal 4 3 5 3 9" xfId="33788"/>
    <cellStyle name="Normal 4 3 5 4" xfId="713"/>
    <cellStyle name="Normal 4 3 5 4 10" xfId="41031"/>
    <cellStyle name="Normal 4 3 5 4 11" xfId="48146"/>
    <cellStyle name="Normal 4 3 5 4 12" xfId="55261"/>
    <cellStyle name="Normal 4 3 5 4 2" xfId="1514"/>
    <cellStyle name="Normal 4 3 5 4 2 10" xfId="56060"/>
    <cellStyle name="Normal 4 3 5 4 2 2" xfId="3882"/>
    <cellStyle name="Normal 4 3 5 4 2 2 2" xfId="10997"/>
    <cellStyle name="Normal 4 3 5 4 2 2 2 2" xfId="26341"/>
    <cellStyle name="Normal 4 3 5 4 2 2 3" xfId="26340"/>
    <cellStyle name="Normal 4 3 5 4 2 2 4" xfId="37082"/>
    <cellStyle name="Normal 4 3 5 4 2 2 5" xfId="44197"/>
    <cellStyle name="Normal 4 3 5 4 2 2 6" xfId="51312"/>
    <cellStyle name="Normal 4 3 5 4 2 2 7" xfId="58427"/>
    <cellStyle name="Normal 4 3 5 4 2 3" xfId="6253"/>
    <cellStyle name="Normal 4 3 5 4 2 3 2" xfId="13368"/>
    <cellStyle name="Normal 4 3 5 4 2 3 2 2" xfId="26343"/>
    <cellStyle name="Normal 4 3 5 4 2 3 3" xfId="26342"/>
    <cellStyle name="Normal 4 3 5 4 2 3 4" xfId="39453"/>
    <cellStyle name="Normal 4 3 5 4 2 3 5" xfId="46568"/>
    <cellStyle name="Normal 4 3 5 4 2 3 6" xfId="53683"/>
    <cellStyle name="Normal 4 3 5 4 2 3 7" xfId="60798"/>
    <cellStyle name="Normal 4 3 5 4 2 4" xfId="8630"/>
    <cellStyle name="Normal 4 3 5 4 2 4 2" xfId="26344"/>
    <cellStyle name="Normal 4 3 5 4 2 5" xfId="15745"/>
    <cellStyle name="Normal 4 3 5 4 2 5 2" xfId="26345"/>
    <cellStyle name="Normal 4 3 5 4 2 6" xfId="26339"/>
    <cellStyle name="Normal 4 3 5 4 2 7" xfId="34714"/>
    <cellStyle name="Normal 4 3 5 4 2 8" xfId="41830"/>
    <cellStyle name="Normal 4 3 5 4 2 9" xfId="48945"/>
    <cellStyle name="Normal 4 3 5 4 3" xfId="2304"/>
    <cellStyle name="Normal 4 3 5 4 3 10" xfId="56849"/>
    <cellStyle name="Normal 4 3 5 4 3 2" xfId="4671"/>
    <cellStyle name="Normal 4 3 5 4 3 2 2" xfId="11786"/>
    <cellStyle name="Normal 4 3 5 4 3 2 2 2" xfId="26348"/>
    <cellStyle name="Normal 4 3 5 4 3 2 3" xfId="26347"/>
    <cellStyle name="Normal 4 3 5 4 3 2 4" xfId="37871"/>
    <cellStyle name="Normal 4 3 5 4 3 2 5" xfId="44986"/>
    <cellStyle name="Normal 4 3 5 4 3 2 6" xfId="52101"/>
    <cellStyle name="Normal 4 3 5 4 3 2 7" xfId="59216"/>
    <cellStyle name="Normal 4 3 5 4 3 3" xfId="7042"/>
    <cellStyle name="Normal 4 3 5 4 3 3 2" xfId="14157"/>
    <cellStyle name="Normal 4 3 5 4 3 3 2 2" xfId="26350"/>
    <cellStyle name="Normal 4 3 5 4 3 3 3" xfId="26349"/>
    <cellStyle name="Normal 4 3 5 4 3 3 4" xfId="40242"/>
    <cellStyle name="Normal 4 3 5 4 3 3 5" xfId="47357"/>
    <cellStyle name="Normal 4 3 5 4 3 3 6" xfId="54472"/>
    <cellStyle name="Normal 4 3 5 4 3 3 7" xfId="61587"/>
    <cellStyle name="Normal 4 3 5 4 3 4" xfId="9419"/>
    <cellStyle name="Normal 4 3 5 4 3 4 2" xfId="26351"/>
    <cellStyle name="Normal 4 3 5 4 3 5" xfId="16534"/>
    <cellStyle name="Normal 4 3 5 4 3 5 2" xfId="26352"/>
    <cellStyle name="Normal 4 3 5 4 3 6" xfId="26346"/>
    <cellStyle name="Normal 4 3 5 4 3 7" xfId="35503"/>
    <cellStyle name="Normal 4 3 5 4 3 8" xfId="42619"/>
    <cellStyle name="Normal 4 3 5 4 3 9" xfId="49734"/>
    <cellStyle name="Normal 4 3 5 4 4" xfId="3083"/>
    <cellStyle name="Normal 4 3 5 4 4 2" xfId="10198"/>
    <cellStyle name="Normal 4 3 5 4 4 2 2" xfId="26354"/>
    <cellStyle name="Normal 4 3 5 4 4 3" xfId="26353"/>
    <cellStyle name="Normal 4 3 5 4 4 4" xfId="36283"/>
    <cellStyle name="Normal 4 3 5 4 4 5" xfId="43398"/>
    <cellStyle name="Normal 4 3 5 4 4 6" xfId="50513"/>
    <cellStyle name="Normal 4 3 5 4 4 7" xfId="57628"/>
    <cellStyle name="Normal 4 3 5 4 5" xfId="5454"/>
    <cellStyle name="Normal 4 3 5 4 5 2" xfId="12569"/>
    <cellStyle name="Normal 4 3 5 4 5 2 2" xfId="26356"/>
    <cellStyle name="Normal 4 3 5 4 5 3" xfId="26355"/>
    <cellStyle name="Normal 4 3 5 4 5 4" xfId="38654"/>
    <cellStyle name="Normal 4 3 5 4 5 5" xfId="45769"/>
    <cellStyle name="Normal 4 3 5 4 5 6" xfId="52884"/>
    <cellStyle name="Normal 4 3 5 4 5 7" xfId="59999"/>
    <cellStyle name="Normal 4 3 5 4 6" xfId="7831"/>
    <cellStyle name="Normal 4 3 5 4 6 2" xfId="26357"/>
    <cellStyle name="Normal 4 3 5 4 7" xfId="14946"/>
    <cellStyle name="Normal 4 3 5 4 7 2" xfId="26358"/>
    <cellStyle name="Normal 4 3 5 4 8" xfId="26338"/>
    <cellStyle name="Normal 4 3 5 4 9" xfId="33915"/>
    <cellStyle name="Normal 4 3 5 5" xfId="997"/>
    <cellStyle name="Normal 4 3 5 5 10" xfId="55543"/>
    <cellStyle name="Normal 4 3 5 5 2" xfId="3365"/>
    <cellStyle name="Normal 4 3 5 5 2 2" xfId="10480"/>
    <cellStyle name="Normal 4 3 5 5 2 2 2" xfId="26361"/>
    <cellStyle name="Normal 4 3 5 5 2 3" xfId="26360"/>
    <cellStyle name="Normal 4 3 5 5 2 4" xfId="36565"/>
    <cellStyle name="Normal 4 3 5 5 2 5" xfId="43680"/>
    <cellStyle name="Normal 4 3 5 5 2 6" xfId="50795"/>
    <cellStyle name="Normal 4 3 5 5 2 7" xfId="57910"/>
    <cellStyle name="Normal 4 3 5 5 3" xfId="5736"/>
    <cellStyle name="Normal 4 3 5 5 3 2" xfId="12851"/>
    <cellStyle name="Normal 4 3 5 5 3 2 2" xfId="26363"/>
    <cellStyle name="Normal 4 3 5 5 3 3" xfId="26362"/>
    <cellStyle name="Normal 4 3 5 5 3 4" xfId="38936"/>
    <cellStyle name="Normal 4 3 5 5 3 5" xfId="46051"/>
    <cellStyle name="Normal 4 3 5 5 3 6" xfId="53166"/>
    <cellStyle name="Normal 4 3 5 5 3 7" xfId="60281"/>
    <cellStyle name="Normal 4 3 5 5 4" xfId="8113"/>
    <cellStyle name="Normal 4 3 5 5 4 2" xfId="26364"/>
    <cellStyle name="Normal 4 3 5 5 5" xfId="15228"/>
    <cellStyle name="Normal 4 3 5 5 5 2" xfId="26365"/>
    <cellStyle name="Normal 4 3 5 5 6" xfId="26359"/>
    <cellStyle name="Normal 4 3 5 5 7" xfId="34197"/>
    <cellStyle name="Normal 4 3 5 5 8" xfId="41313"/>
    <cellStyle name="Normal 4 3 5 5 9" xfId="48428"/>
    <cellStyle name="Normal 4 3 5 6" xfId="1787"/>
    <cellStyle name="Normal 4 3 5 6 10" xfId="56332"/>
    <cellStyle name="Normal 4 3 5 6 2" xfId="4154"/>
    <cellStyle name="Normal 4 3 5 6 2 2" xfId="11269"/>
    <cellStyle name="Normal 4 3 5 6 2 2 2" xfId="26368"/>
    <cellStyle name="Normal 4 3 5 6 2 3" xfId="26367"/>
    <cellStyle name="Normal 4 3 5 6 2 4" xfId="37354"/>
    <cellStyle name="Normal 4 3 5 6 2 5" xfId="44469"/>
    <cellStyle name="Normal 4 3 5 6 2 6" xfId="51584"/>
    <cellStyle name="Normal 4 3 5 6 2 7" xfId="58699"/>
    <cellStyle name="Normal 4 3 5 6 3" xfId="6525"/>
    <cellStyle name="Normal 4 3 5 6 3 2" xfId="13640"/>
    <cellStyle name="Normal 4 3 5 6 3 2 2" xfId="26370"/>
    <cellStyle name="Normal 4 3 5 6 3 3" xfId="26369"/>
    <cellStyle name="Normal 4 3 5 6 3 4" xfId="39725"/>
    <cellStyle name="Normal 4 3 5 6 3 5" xfId="46840"/>
    <cellStyle name="Normal 4 3 5 6 3 6" xfId="53955"/>
    <cellStyle name="Normal 4 3 5 6 3 7" xfId="61070"/>
    <cellStyle name="Normal 4 3 5 6 4" xfId="8902"/>
    <cellStyle name="Normal 4 3 5 6 4 2" xfId="26371"/>
    <cellStyle name="Normal 4 3 5 6 5" xfId="16017"/>
    <cellStyle name="Normal 4 3 5 6 5 2" xfId="26372"/>
    <cellStyle name="Normal 4 3 5 6 6" xfId="26366"/>
    <cellStyle name="Normal 4 3 5 6 7" xfId="34986"/>
    <cellStyle name="Normal 4 3 5 6 8" xfId="42102"/>
    <cellStyle name="Normal 4 3 5 6 9" xfId="49217"/>
    <cellStyle name="Normal 4 3 5 7" xfId="2566"/>
    <cellStyle name="Normal 4 3 5 7 2" xfId="9681"/>
    <cellStyle name="Normal 4 3 5 7 2 2" xfId="26374"/>
    <cellStyle name="Normal 4 3 5 7 3" xfId="26373"/>
    <cellStyle name="Normal 4 3 5 7 4" xfId="35766"/>
    <cellStyle name="Normal 4 3 5 7 5" xfId="42881"/>
    <cellStyle name="Normal 4 3 5 7 6" xfId="49996"/>
    <cellStyle name="Normal 4 3 5 7 7" xfId="57111"/>
    <cellStyle name="Normal 4 3 5 8" xfId="4937"/>
    <cellStyle name="Normal 4 3 5 8 2" xfId="12052"/>
    <cellStyle name="Normal 4 3 5 8 2 2" xfId="26376"/>
    <cellStyle name="Normal 4 3 5 8 3" xfId="26375"/>
    <cellStyle name="Normal 4 3 5 8 4" xfId="38137"/>
    <cellStyle name="Normal 4 3 5 8 5" xfId="45252"/>
    <cellStyle name="Normal 4 3 5 8 6" xfId="52367"/>
    <cellStyle name="Normal 4 3 5 8 7" xfId="59482"/>
    <cellStyle name="Normal 4 3 5 9" xfId="7314"/>
    <cellStyle name="Normal 4 3 5 9 2" xfId="26377"/>
    <cellStyle name="Normal 4 3 6" xfId="109"/>
    <cellStyle name="Normal 4 3 6 10" xfId="14349"/>
    <cellStyle name="Normal 4 3 6 10 2" xfId="26379"/>
    <cellStyle name="Normal 4 3 6 11" xfId="26378"/>
    <cellStyle name="Normal 4 3 6 12" xfId="33318"/>
    <cellStyle name="Normal 4 3 6 13" xfId="40434"/>
    <cellStyle name="Normal 4 3 6 14" xfId="47549"/>
    <cellStyle name="Normal 4 3 6 15" xfId="54664"/>
    <cellStyle name="Normal 4 3 6 2" xfId="311"/>
    <cellStyle name="Normal 4 3 6 2 10" xfId="40629"/>
    <cellStyle name="Normal 4 3 6 2 11" xfId="47744"/>
    <cellStyle name="Normal 4 3 6 2 12" xfId="54859"/>
    <cellStyle name="Normal 4 3 6 2 2" xfId="1112"/>
    <cellStyle name="Normal 4 3 6 2 2 10" xfId="55658"/>
    <cellStyle name="Normal 4 3 6 2 2 2" xfId="3480"/>
    <cellStyle name="Normal 4 3 6 2 2 2 2" xfId="10595"/>
    <cellStyle name="Normal 4 3 6 2 2 2 2 2" xfId="26383"/>
    <cellStyle name="Normal 4 3 6 2 2 2 3" xfId="26382"/>
    <cellStyle name="Normal 4 3 6 2 2 2 4" xfId="36680"/>
    <cellStyle name="Normal 4 3 6 2 2 2 5" xfId="43795"/>
    <cellStyle name="Normal 4 3 6 2 2 2 6" xfId="50910"/>
    <cellStyle name="Normal 4 3 6 2 2 2 7" xfId="58025"/>
    <cellStyle name="Normal 4 3 6 2 2 3" xfId="5851"/>
    <cellStyle name="Normal 4 3 6 2 2 3 2" xfId="12966"/>
    <cellStyle name="Normal 4 3 6 2 2 3 2 2" xfId="26385"/>
    <cellStyle name="Normal 4 3 6 2 2 3 3" xfId="26384"/>
    <cellStyle name="Normal 4 3 6 2 2 3 4" xfId="39051"/>
    <cellStyle name="Normal 4 3 6 2 2 3 5" xfId="46166"/>
    <cellStyle name="Normal 4 3 6 2 2 3 6" xfId="53281"/>
    <cellStyle name="Normal 4 3 6 2 2 3 7" xfId="60396"/>
    <cellStyle name="Normal 4 3 6 2 2 4" xfId="8228"/>
    <cellStyle name="Normal 4 3 6 2 2 4 2" xfId="26386"/>
    <cellStyle name="Normal 4 3 6 2 2 5" xfId="15343"/>
    <cellStyle name="Normal 4 3 6 2 2 5 2" xfId="26387"/>
    <cellStyle name="Normal 4 3 6 2 2 6" xfId="26381"/>
    <cellStyle name="Normal 4 3 6 2 2 7" xfId="34312"/>
    <cellStyle name="Normal 4 3 6 2 2 8" xfId="41428"/>
    <cellStyle name="Normal 4 3 6 2 2 9" xfId="48543"/>
    <cellStyle name="Normal 4 3 6 2 3" xfId="1902"/>
    <cellStyle name="Normal 4 3 6 2 3 10" xfId="56447"/>
    <cellStyle name="Normal 4 3 6 2 3 2" xfId="4269"/>
    <cellStyle name="Normal 4 3 6 2 3 2 2" xfId="11384"/>
    <cellStyle name="Normal 4 3 6 2 3 2 2 2" xfId="26390"/>
    <cellStyle name="Normal 4 3 6 2 3 2 3" xfId="26389"/>
    <cellStyle name="Normal 4 3 6 2 3 2 4" xfId="37469"/>
    <cellStyle name="Normal 4 3 6 2 3 2 5" xfId="44584"/>
    <cellStyle name="Normal 4 3 6 2 3 2 6" xfId="51699"/>
    <cellStyle name="Normal 4 3 6 2 3 2 7" xfId="58814"/>
    <cellStyle name="Normal 4 3 6 2 3 3" xfId="6640"/>
    <cellStyle name="Normal 4 3 6 2 3 3 2" xfId="13755"/>
    <cellStyle name="Normal 4 3 6 2 3 3 2 2" xfId="26392"/>
    <cellStyle name="Normal 4 3 6 2 3 3 3" xfId="26391"/>
    <cellStyle name="Normal 4 3 6 2 3 3 4" xfId="39840"/>
    <cellStyle name="Normal 4 3 6 2 3 3 5" xfId="46955"/>
    <cellStyle name="Normal 4 3 6 2 3 3 6" xfId="54070"/>
    <cellStyle name="Normal 4 3 6 2 3 3 7" xfId="61185"/>
    <cellStyle name="Normal 4 3 6 2 3 4" xfId="9017"/>
    <cellStyle name="Normal 4 3 6 2 3 4 2" xfId="26393"/>
    <cellStyle name="Normal 4 3 6 2 3 5" xfId="16132"/>
    <cellStyle name="Normal 4 3 6 2 3 5 2" xfId="26394"/>
    <cellStyle name="Normal 4 3 6 2 3 6" xfId="26388"/>
    <cellStyle name="Normal 4 3 6 2 3 7" xfId="35101"/>
    <cellStyle name="Normal 4 3 6 2 3 8" xfId="42217"/>
    <cellStyle name="Normal 4 3 6 2 3 9" xfId="49332"/>
    <cellStyle name="Normal 4 3 6 2 4" xfId="2681"/>
    <cellStyle name="Normal 4 3 6 2 4 2" xfId="9796"/>
    <cellStyle name="Normal 4 3 6 2 4 2 2" xfId="26396"/>
    <cellStyle name="Normal 4 3 6 2 4 3" xfId="26395"/>
    <cellStyle name="Normal 4 3 6 2 4 4" xfId="35881"/>
    <cellStyle name="Normal 4 3 6 2 4 5" xfId="42996"/>
    <cellStyle name="Normal 4 3 6 2 4 6" xfId="50111"/>
    <cellStyle name="Normal 4 3 6 2 4 7" xfId="57226"/>
    <cellStyle name="Normal 4 3 6 2 5" xfId="5052"/>
    <cellStyle name="Normal 4 3 6 2 5 2" xfId="12167"/>
    <cellStyle name="Normal 4 3 6 2 5 2 2" xfId="26398"/>
    <cellStyle name="Normal 4 3 6 2 5 3" xfId="26397"/>
    <cellStyle name="Normal 4 3 6 2 5 4" xfId="38252"/>
    <cellStyle name="Normal 4 3 6 2 5 5" xfId="45367"/>
    <cellStyle name="Normal 4 3 6 2 5 6" xfId="52482"/>
    <cellStyle name="Normal 4 3 6 2 5 7" xfId="59597"/>
    <cellStyle name="Normal 4 3 6 2 6" xfId="7429"/>
    <cellStyle name="Normal 4 3 6 2 6 2" xfId="26399"/>
    <cellStyle name="Normal 4 3 6 2 7" xfId="14544"/>
    <cellStyle name="Normal 4 3 6 2 7 2" xfId="26400"/>
    <cellStyle name="Normal 4 3 6 2 8" xfId="26380"/>
    <cellStyle name="Normal 4 3 6 2 9" xfId="33513"/>
    <cellStyle name="Normal 4 3 6 3" xfId="506"/>
    <cellStyle name="Normal 4 3 6 3 10" xfId="40824"/>
    <cellStyle name="Normal 4 3 6 3 11" xfId="47939"/>
    <cellStyle name="Normal 4 3 6 3 12" xfId="55054"/>
    <cellStyle name="Normal 4 3 6 3 2" xfId="1307"/>
    <cellStyle name="Normal 4 3 6 3 2 10" xfId="55853"/>
    <cellStyle name="Normal 4 3 6 3 2 2" xfId="3675"/>
    <cellStyle name="Normal 4 3 6 3 2 2 2" xfId="10790"/>
    <cellStyle name="Normal 4 3 6 3 2 2 2 2" xfId="26404"/>
    <cellStyle name="Normal 4 3 6 3 2 2 3" xfId="26403"/>
    <cellStyle name="Normal 4 3 6 3 2 2 4" xfId="36875"/>
    <cellStyle name="Normal 4 3 6 3 2 2 5" xfId="43990"/>
    <cellStyle name="Normal 4 3 6 3 2 2 6" xfId="51105"/>
    <cellStyle name="Normal 4 3 6 3 2 2 7" xfId="58220"/>
    <cellStyle name="Normal 4 3 6 3 2 3" xfId="6046"/>
    <cellStyle name="Normal 4 3 6 3 2 3 2" xfId="13161"/>
    <cellStyle name="Normal 4 3 6 3 2 3 2 2" xfId="26406"/>
    <cellStyle name="Normal 4 3 6 3 2 3 3" xfId="26405"/>
    <cellStyle name="Normal 4 3 6 3 2 3 4" xfId="39246"/>
    <cellStyle name="Normal 4 3 6 3 2 3 5" xfId="46361"/>
    <cellStyle name="Normal 4 3 6 3 2 3 6" xfId="53476"/>
    <cellStyle name="Normal 4 3 6 3 2 3 7" xfId="60591"/>
    <cellStyle name="Normal 4 3 6 3 2 4" xfId="8423"/>
    <cellStyle name="Normal 4 3 6 3 2 4 2" xfId="26407"/>
    <cellStyle name="Normal 4 3 6 3 2 5" xfId="15538"/>
    <cellStyle name="Normal 4 3 6 3 2 5 2" xfId="26408"/>
    <cellStyle name="Normal 4 3 6 3 2 6" xfId="26402"/>
    <cellStyle name="Normal 4 3 6 3 2 7" xfId="34507"/>
    <cellStyle name="Normal 4 3 6 3 2 8" xfId="41623"/>
    <cellStyle name="Normal 4 3 6 3 2 9" xfId="48738"/>
    <cellStyle name="Normal 4 3 6 3 3" xfId="2097"/>
    <cellStyle name="Normal 4 3 6 3 3 10" xfId="56642"/>
    <cellStyle name="Normal 4 3 6 3 3 2" xfId="4464"/>
    <cellStyle name="Normal 4 3 6 3 3 2 2" xfId="11579"/>
    <cellStyle name="Normal 4 3 6 3 3 2 2 2" xfId="26411"/>
    <cellStyle name="Normal 4 3 6 3 3 2 3" xfId="26410"/>
    <cellStyle name="Normal 4 3 6 3 3 2 4" xfId="37664"/>
    <cellStyle name="Normal 4 3 6 3 3 2 5" xfId="44779"/>
    <cellStyle name="Normal 4 3 6 3 3 2 6" xfId="51894"/>
    <cellStyle name="Normal 4 3 6 3 3 2 7" xfId="59009"/>
    <cellStyle name="Normal 4 3 6 3 3 3" xfId="6835"/>
    <cellStyle name="Normal 4 3 6 3 3 3 2" xfId="13950"/>
    <cellStyle name="Normal 4 3 6 3 3 3 2 2" xfId="26413"/>
    <cellStyle name="Normal 4 3 6 3 3 3 3" xfId="26412"/>
    <cellStyle name="Normal 4 3 6 3 3 3 4" xfId="40035"/>
    <cellStyle name="Normal 4 3 6 3 3 3 5" xfId="47150"/>
    <cellStyle name="Normal 4 3 6 3 3 3 6" xfId="54265"/>
    <cellStyle name="Normal 4 3 6 3 3 3 7" xfId="61380"/>
    <cellStyle name="Normal 4 3 6 3 3 4" xfId="9212"/>
    <cellStyle name="Normal 4 3 6 3 3 4 2" xfId="26414"/>
    <cellStyle name="Normal 4 3 6 3 3 5" xfId="16327"/>
    <cellStyle name="Normal 4 3 6 3 3 5 2" xfId="26415"/>
    <cellStyle name="Normal 4 3 6 3 3 6" xfId="26409"/>
    <cellStyle name="Normal 4 3 6 3 3 7" xfId="35296"/>
    <cellStyle name="Normal 4 3 6 3 3 8" xfId="42412"/>
    <cellStyle name="Normal 4 3 6 3 3 9" xfId="49527"/>
    <cellStyle name="Normal 4 3 6 3 4" xfId="2876"/>
    <cellStyle name="Normal 4 3 6 3 4 2" xfId="9991"/>
    <cellStyle name="Normal 4 3 6 3 4 2 2" xfId="26417"/>
    <cellStyle name="Normal 4 3 6 3 4 3" xfId="26416"/>
    <cellStyle name="Normal 4 3 6 3 4 4" xfId="36076"/>
    <cellStyle name="Normal 4 3 6 3 4 5" xfId="43191"/>
    <cellStyle name="Normal 4 3 6 3 4 6" xfId="50306"/>
    <cellStyle name="Normal 4 3 6 3 4 7" xfId="57421"/>
    <cellStyle name="Normal 4 3 6 3 5" xfId="5247"/>
    <cellStyle name="Normal 4 3 6 3 5 2" xfId="12362"/>
    <cellStyle name="Normal 4 3 6 3 5 2 2" xfId="26419"/>
    <cellStyle name="Normal 4 3 6 3 5 3" xfId="26418"/>
    <cellStyle name="Normal 4 3 6 3 5 4" xfId="38447"/>
    <cellStyle name="Normal 4 3 6 3 5 5" xfId="45562"/>
    <cellStyle name="Normal 4 3 6 3 5 6" xfId="52677"/>
    <cellStyle name="Normal 4 3 6 3 5 7" xfId="59792"/>
    <cellStyle name="Normal 4 3 6 3 6" xfId="7624"/>
    <cellStyle name="Normal 4 3 6 3 6 2" xfId="26420"/>
    <cellStyle name="Normal 4 3 6 3 7" xfId="14739"/>
    <cellStyle name="Normal 4 3 6 3 7 2" xfId="26421"/>
    <cellStyle name="Normal 4 3 6 3 8" xfId="26401"/>
    <cellStyle name="Normal 4 3 6 3 9" xfId="33708"/>
    <cellStyle name="Normal 4 3 6 4" xfId="714"/>
    <cellStyle name="Normal 4 3 6 4 10" xfId="41032"/>
    <cellStyle name="Normal 4 3 6 4 11" xfId="48147"/>
    <cellStyle name="Normal 4 3 6 4 12" xfId="55262"/>
    <cellStyle name="Normal 4 3 6 4 2" xfId="1515"/>
    <cellStyle name="Normal 4 3 6 4 2 10" xfId="56061"/>
    <cellStyle name="Normal 4 3 6 4 2 2" xfId="3883"/>
    <cellStyle name="Normal 4 3 6 4 2 2 2" xfId="10998"/>
    <cellStyle name="Normal 4 3 6 4 2 2 2 2" xfId="26425"/>
    <cellStyle name="Normal 4 3 6 4 2 2 3" xfId="26424"/>
    <cellStyle name="Normal 4 3 6 4 2 2 4" xfId="37083"/>
    <cellStyle name="Normal 4 3 6 4 2 2 5" xfId="44198"/>
    <cellStyle name="Normal 4 3 6 4 2 2 6" xfId="51313"/>
    <cellStyle name="Normal 4 3 6 4 2 2 7" xfId="58428"/>
    <cellStyle name="Normal 4 3 6 4 2 3" xfId="6254"/>
    <cellStyle name="Normal 4 3 6 4 2 3 2" xfId="13369"/>
    <cellStyle name="Normal 4 3 6 4 2 3 2 2" xfId="26427"/>
    <cellStyle name="Normal 4 3 6 4 2 3 3" xfId="26426"/>
    <cellStyle name="Normal 4 3 6 4 2 3 4" xfId="39454"/>
    <cellStyle name="Normal 4 3 6 4 2 3 5" xfId="46569"/>
    <cellStyle name="Normal 4 3 6 4 2 3 6" xfId="53684"/>
    <cellStyle name="Normal 4 3 6 4 2 3 7" xfId="60799"/>
    <cellStyle name="Normal 4 3 6 4 2 4" xfId="8631"/>
    <cellStyle name="Normal 4 3 6 4 2 4 2" xfId="26428"/>
    <cellStyle name="Normal 4 3 6 4 2 5" xfId="15746"/>
    <cellStyle name="Normal 4 3 6 4 2 5 2" xfId="26429"/>
    <cellStyle name="Normal 4 3 6 4 2 6" xfId="26423"/>
    <cellStyle name="Normal 4 3 6 4 2 7" xfId="34715"/>
    <cellStyle name="Normal 4 3 6 4 2 8" xfId="41831"/>
    <cellStyle name="Normal 4 3 6 4 2 9" xfId="48946"/>
    <cellStyle name="Normal 4 3 6 4 3" xfId="2305"/>
    <cellStyle name="Normal 4 3 6 4 3 10" xfId="56850"/>
    <cellStyle name="Normal 4 3 6 4 3 2" xfId="4672"/>
    <cellStyle name="Normal 4 3 6 4 3 2 2" xfId="11787"/>
    <cellStyle name="Normal 4 3 6 4 3 2 2 2" xfId="26432"/>
    <cellStyle name="Normal 4 3 6 4 3 2 3" xfId="26431"/>
    <cellStyle name="Normal 4 3 6 4 3 2 4" xfId="37872"/>
    <cellStyle name="Normal 4 3 6 4 3 2 5" xfId="44987"/>
    <cellStyle name="Normal 4 3 6 4 3 2 6" xfId="52102"/>
    <cellStyle name="Normal 4 3 6 4 3 2 7" xfId="59217"/>
    <cellStyle name="Normal 4 3 6 4 3 3" xfId="7043"/>
    <cellStyle name="Normal 4 3 6 4 3 3 2" xfId="14158"/>
    <cellStyle name="Normal 4 3 6 4 3 3 2 2" xfId="26434"/>
    <cellStyle name="Normal 4 3 6 4 3 3 3" xfId="26433"/>
    <cellStyle name="Normal 4 3 6 4 3 3 4" xfId="40243"/>
    <cellStyle name="Normal 4 3 6 4 3 3 5" xfId="47358"/>
    <cellStyle name="Normal 4 3 6 4 3 3 6" xfId="54473"/>
    <cellStyle name="Normal 4 3 6 4 3 3 7" xfId="61588"/>
    <cellStyle name="Normal 4 3 6 4 3 4" xfId="9420"/>
    <cellStyle name="Normal 4 3 6 4 3 4 2" xfId="26435"/>
    <cellStyle name="Normal 4 3 6 4 3 5" xfId="16535"/>
    <cellStyle name="Normal 4 3 6 4 3 5 2" xfId="26436"/>
    <cellStyle name="Normal 4 3 6 4 3 6" xfId="26430"/>
    <cellStyle name="Normal 4 3 6 4 3 7" xfId="35504"/>
    <cellStyle name="Normal 4 3 6 4 3 8" xfId="42620"/>
    <cellStyle name="Normal 4 3 6 4 3 9" xfId="49735"/>
    <cellStyle name="Normal 4 3 6 4 4" xfId="3084"/>
    <cellStyle name="Normal 4 3 6 4 4 2" xfId="10199"/>
    <cellStyle name="Normal 4 3 6 4 4 2 2" xfId="26438"/>
    <cellStyle name="Normal 4 3 6 4 4 3" xfId="26437"/>
    <cellStyle name="Normal 4 3 6 4 4 4" xfId="36284"/>
    <cellStyle name="Normal 4 3 6 4 4 5" xfId="43399"/>
    <cellStyle name="Normal 4 3 6 4 4 6" xfId="50514"/>
    <cellStyle name="Normal 4 3 6 4 4 7" xfId="57629"/>
    <cellStyle name="Normal 4 3 6 4 5" xfId="5455"/>
    <cellStyle name="Normal 4 3 6 4 5 2" xfId="12570"/>
    <cellStyle name="Normal 4 3 6 4 5 2 2" xfId="26440"/>
    <cellStyle name="Normal 4 3 6 4 5 3" xfId="26439"/>
    <cellStyle name="Normal 4 3 6 4 5 4" xfId="38655"/>
    <cellStyle name="Normal 4 3 6 4 5 5" xfId="45770"/>
    <cellStyle name="Normal 4 3 6 4 5 6" xfId="52885"/>
    <cellStyle name="Normal 4 3 6 4 5 7" xfId="60000"/>
    <cellStyle name="Normal 4 3 6 4 6" xfId="7832"/>
    <cellStyle name="Normal 4 3 6 4 6 2" xfId="26441"/>
    <cellStyle name="Normal 4 3 6 4 7" xfId="14947"/>
    <cellStyle name="Normal 4 3 6 4 7 2" xfId="26442"/>
    <cellStyle name="Normal 4 3 6 4 8" xfId="26422"/>
    <cellStyle name="Normal 4 3 6 4 9" xfId="33916"/>
    <cellStyle name="Normal 4 3 6 5" xfId="917"/>
    <cellStyle name="Normal 4 3 6 5 10" xfId="55463"/>
    <cellStyle name="Normal 4 3 6 5 2" xfId="3285"/>
    <cellStyle name="Normal 4 3 6 5 2 2" xfId="10400"/>
    <cellStyle name="Normal 4 3 6 5 2 2 2" xfId="26445"/>
    <cellStyle name="Normal 4 3 6 5 2 3" xfId="26444"/>
    <cellStyle name="Normal 4 3 6 5 2 4" xfId="36485"/>
    <cellStyle name="Normal 4 3 6 5 2 5" xfId="43600"/>
    <cellStyle name="Normal 4 3 6 5 2 6" xfId="50715"/>
    <cellStyle name="Normal 4 3 6 5 2 7" xfId="57830"/>
    <cellStyle name="Normal 4 3 6 5 3" xfId="5656"/>
    <cellStyle name="Normal 4 3 6 5 3 2" xfId="12771"/>
    <cellStyle name="Normal 4 3 6 5 3 2 2" xfId="26447"/>
    <cellStyle name="Normal 4 3 6 5 3 3" xfId="26446"/>
    <cellStyle name="Normal 4 3 6 5 3 4" xfId="38856"/>
    <cellStyle name="Normal 4 3 6 5 3 5" xfId="45971"/>
    <cellStyle name="Normal 4 3 6 5 3 6" xfId="53086"/>
    <cellStyle name="Normal 4 3 6 5 3 7" xfId="60201"/>
    <cellStyle name="Normal 4 3 6 5 4" xfId="8033"/>
    <cellStyle name="Normal 4 3 6 5 4 2" xfId="26448"/>
    <cellStyle name="Normal 4 3 6 5 5" xfId="15148"/>
    <cellStyle name="Normal 4 3 6 5 5 2" xfId="26449"/>
    <cellStyle name="Normal 4 3 6 5 6" xfId="26443"/>
    <cellStyle name="Normal 4 3 6 5 7" xfId="34117"/>
    <cellStyle name="Normal 4 3 6 5 8" xfId="41233"/>
    <cellStyle name="Normal 4 3 6 5 9" xfId="48348"/>
    <cellStyle name="Normal 4 3 6 6" xfId="1707"/>
    <cellStyle name="Normal 4 3 6 6 10" xfId="56252"/>
    <cellStyle name="Normal 4 3 6 6 2" xfId="4074"/>
    <cellStyle name="Normal 4 3 6 6 2 2" xfId="11189"/>
    <cellStyle name="Normal 4 3 6 6 2 2 2" xfId="26452"/>
    <cellStyle name="Normal 4 3 6 6 2 3" xfId="26451"/>
    <cellStyle name="Normal 4 3 6 6 2 4" xfId="37274"/>
    <cellStyle name="Normal 4 3 6 6 2 5" xfId="44389"/>
    <cellStyle name="Normal 4 3 6 6 2 6" xfId="51504"/>
    <cellStyle name="Normal 4 3 6 6 2 7" xfId="58619"/>
    <cellStyle name="Normal 4 3 6 6 3" xfId="6445"/>
    <cellStyle name="Normal 4 3 6 6 3 2" xfId="13560"/>
    <cellStyle name="Normal 4 3 6 6 3 2 2" xfId="26454"/>
    <cellStyle name="Normal 4 3 6 6 3 3" xfId="26453"/>
    <cellStyle name="Normal 4 3 6 6 3 4" xfId="39645"/>
    <cellStyle name="Normal 4 3 6 6 3 5" xfId="46760"/>
    <cellStyle name="Normal 4 3 6 6 3 6" xfId="53875"/>
    <cellStyle name="Normal 4 3 6 6 3 7" xfId="60990"/>
    <cellStyle name="Normal 4 3 6 6 4" xfId="8822"/>
    <cellStyle name="Normal 4 3 6 6 4 2" xfId="26455"/>
    <cellStyle name="Normal 4 3 6 6 5" xfId="15937"/>
    <cellStyle name="Normal 4 3 6 6 5 2" xfId="26456"/>
    <cellStyle name="Normal 4 3 6 6 6" xfId="26450"/>
    <cellStyle name="Normal 4 3 6 6 7" xfId="34906"/>
    <cellStyle name="Normal 4 3 6 6 8" xfId="42022"/>
    <cellStyle name="Normal 4 3 6 6 9" xfId="49137"/>
    <cellStyle name="Normal 4 3 6 7" xfId="2486"/>
    <cellStyle name="Normal 4 3 6 7 2" xfId="9601"/>
    <cellStyle name="Normal 4 3 6 7 2 2" xfId="26458"/>
    <cellStyle name="Normal 4 3 6 7 3" xfId="26457"/>
    <cellStyle name="Normal 4 3 6 7 4" xfId="35686"/>
    <cellStyle name="Normal 4 3 6 7 5" xfId="42801"/>
    <cellStyle name="Normal 4 3 6 7 6" xfId="49916"/>
    <cellStyle name="Normal 4 3 6 7 7" xfId="57031"/>
    <cellStyle name="Normal 4 3 6 8" xfId="4857"/>
    <cellStyle name="Normal 4 3 6 8 2" xfId="11972"/>
    <cellStyle name="Normal 4 3 6 8 2 2" xfId="26460"/>
    <cellStyle name="Normal 4 3 6 8 3" xfId="26459"/>
    <cellStyle name="Normal 4 3 6 8 4" xfId="38057"/>
    <cellStyle name="Normal 4 3 6 8 5" xfId="45172"/>
    <cellStyle name="Normal 4 3 6 8 6" xfId="52287"/>
    <cellStyle name="Normal 4 3 6 8 7" xfId="59402"/>
    <cellStyle name="Normal 4 3 6 9" xfId="7234"/>
    <cellStyle name="Normal 4 3 6 9 2" xfId="26461"/>
    <cellStyle name="Normal 4 3 7" xfId="217"/>
    <cellStyle name="Normal 4 3 7 10" xfId="40535"/>
    <cellStyle name="Normal 4 3 7 11" xfId="47650"/>
    <cellStyle name="Normal 4 3 7 12" xfId="54765"/>
    <cellStyle name="Normal 4 3 7 2" xfId="1018"/>
    <cellStyle name="Normal 4 3 7 2 10" xfId="55564"/>
    <cellStyle name="Normal 4 3 7 2 2" xfId="3386"/>
    <cellStyle name="Normal 4 3 7 2 2 2" xfId="10501"/>
    <cellStyle name="Normal 4 3 7 2 2 2 2" xfId="26465"/>
    <cellStyle name="Normal 4 3 7 2 2 3" xfId="26464"/>
    <cellStyle name="Normal 4 3 7 2 2 4" xfId="36586"/>
    <cellStyle name="Normal 4 3 7 2 2 5" xfId="43701"/>
    <cellStyle name="Normal 4 3 7 2 2 6" xfId="50816"/>
    <cellStyle name="Normal 4 3 7 2 2 7" xfId="57931"/>
    <cellStyle name="Normal 4 3 7 2 3" xfId="5757"/>
    <cellStyle name="Normal 4 3 7 2 3 2" xfId="12872"/>
    <cellStyle name="Normal 4 3 7 2 3 2 2" xfId="26467"/>
    <cellStyle name="Normal 4 3 7 2 3 3" xfId="26466"/>
    <cellStyle name="Normal 4 3 7 2 3 4" xfId="38957"/>
    <cellStyle name="Normal 4 3 7 2 3 5" xfId="46072"/>
    <cellStyle name="Normal 4 3 7 2 3 6" xfId="53187"/>
    <cellStyle name="Normal 4 3 7 2 3 7" xfId="60302"/>
    <cellStyle name="Normal 4 3 7 2 4" xfId="8134"/>
    <cellStyle name="Normal 4 3 7 2 4 2" xfId="26468"/>
    <cellStyle name="Normal 4 3 7 2 5" xfId="15249"/>
    <cellStyle name="Normal 4 3 7 2 5 2" xfId="26469"/>
    <cellStyle name="Normal 4 3 7 2 6" xfId="26463"/>
    <cellStyle name="Normal 4 3 7 2 7" xfId="34218"/>
    <cellStyle name="Normal 4 3 7 2 8" xfId="41334"/>
    <cellStyle name="Normal 4 3 7 2 9" xfId="48449"/>
    <cellStyle name="Normal 4 3 7 3" xfId="1808"/>
    <cellStyle name="Normal 4 3 7 3 10" xfId="56353"/>
    <cellStyle name="Normal 4 3 7 3 2" xfId="4175"/>
    <cellStyle name="Normal 4 3 7 3 2 2" xfId="11290"/>
    <cellStyle name="Normal 4 3 7 3 2 2 2" xfId="26472"/>
    <cellStyle name="Normal 4 3 7 3 2 3" xfId="26471"/>
    <cellStyle name="Normal 4 3 7 3 2 4" xfId="37375"/>
    <cellStyle name="Normal 4 3 7 3 2 5" xfId="44490"/>
    <cellStyle name="Normal 4 3 7 3 2 6" xfId="51605"/>
    <cellStyle name="Normal 4 3 7 3 2 7" xfId="58720"/>
    <cellStyle name="Normal 4 3 7 3 3" xfId="6546"/>
    <cellStyle name="Normal 4 3 7 3 3 2" xfId="13661"/>
    <cellStyle name="Normal 4 3 7 3 3 2 2" xfId="26474"/>
    <cellStyle name="Normal 4 3 7 3 3 3" xfId="26473"/>
    <cellStyle name="Normal 4 3 7 3 3 4" xfId="39746"/>
    <cellStyle name="Normal 4 3 7 3 3 5" xfId="46861"/>
    <cellStyle name="Normal 4 3 7 3 3 6" xfId="53976"/>
    <cellStyle name="Normal 4 3 7 3 3 7" xfId="61091"/>
    <cellStyle name="Normal 4 3 7 3 4" xfId="8923"/>
    <cellStyle name="Normal 4 3 7 3 4 2" xfId="26475"/>
    <cellStyle name="Normal 4 3 7 3 5" xfId="16038"/>
    <cellStyle name="Normal 4 3 7 3 5 2" xfId="26476"/>
    <cellStyle name="Normal 4 3 7 3 6" xfId="26470"/>
    <cellStyle name="Normal 4 3 7 3 7" xfId="35007"/>
    <cellStyle name="Normal 4 3 7 3 8" xfId="42123"/>
    <cellStyle name="Normal 4 3 7 3 9" xfId="49238"/>
    <cellStyle name="Normal 4 3 7 4" xfId="2587"/>
    <cellStyle name="Normal 4 3 7 4 2" xfId="9702"/>
    <cellStyle name="Normal 4 3 7 4 2 2" xfId="26478"/>
    <cellStyle name="Normal 4 3 7 4 3" xfId="26477"/>
    <cellStyle name="Normal 4 3 7 4 4" xfId="35787"/>
    <cellStyle name="Normal 4 3 7 4 5" xfId="42902"/>
    <cellStyle name="Normal 4 3 7 4 6" xfId="50017"/>
    <cellStyle name="Normal 4 3 7 4 7" xfId="57132"/>
    <cellStyle name="Normal 4 3 7 5" xfId="4958"/>
    <cellStyle name="Normal 4 3 7 5 2" xfId="12073"/>
    <cellStyle name="Normal 4 3 7 5 2 2" xfId="26480"/>
    <cellStyle name="Normal 4 3 7 5 3" xfId="26479"/>
    <cellStyle name="Normal 4 3 7 5 4" xfId="38158"/>
    <cellStyle name="Normal 4 3 7 5 5" xfId="45273"/>
    <cellStyle name="Normal 4 3 7 5 6" xfId="52388"/>
    <cellStyle name="Normal 4 3 7 5 7" xfId="59503"/>
    <cellStyle name="Normal 4 3 7 6" xfId="7335"/>
    <cellStyle name="Normal 4 3 7 6 2" xfId="26481"/>
    <cellStyle name="Normal 4 3 7 7" xfId="14450"/>
    <cellStyle name="Normal 4 3 7 7 2" xfId="26482"/>
    <cellStyle name="Normal 4 3 7 8" xfId="26462"/>
    <cellStyle name="Normal 4 3 7 9" xfId="33419"/>
    <cellStyle name="Normal 4 3 8" xfId="412"/>
    <cellStyle name="Normal 4 3 8 10" xfId="40730"/>
    <cellStyle name="Normal 4 3 8 11" xfId="47845"/>
    <cellStyle name="Normal 4 3 8 12" xfId="54960"/>
    <cellStyle name="Normal 4 3 8 2" xfId="1213"/>
    <cellStyle name="Normal 4 3 8 2 10" xfId="55759"/>
    <cellStyle name="Normal 4 3 8 2 2" xfId="3581"/>
    <cellStyle name="Normal 4 3 8 2 2 2" xfId="10696"/>
    <cellStyle name="Normal 4 3 8 2 2 2 2" xfId="26486"/>
    <cellStyle name="Normal 4 3 8 2 2 3" xfId="26485"/>
    <cellStyle name="Normal 4 3 8 2 2 4" xfId="36781"/>
    <cellStyle name="Normal 4 3 8 2 2 5" xfId="43896"/>
    <cellStyle name="Normal 4 3 8 2 2 6" xfId="51011"/>
    <cellStyle name="Normal 4 3 8 2 2 7" xfId="58126"/>
    <cellStyle name="Normal 4 3 8 2 3" xfId="5952"/>
    <cellStyle name="Normal 4 3 8 2 3 2" xfId="13067"/>
    <cellStyle name="Normal 4 3 8 2 3 2 2" xfId="26488"/>
    <cellStyle name="Normal 4 3 8 2 3 3" xfId="26487"/>
    <cellStyle name="Normal 4 3 8 2 3 4" xfId="39152"/>
    <cellStyle name="Normal 4 3 8 2 3 5" xfId="46267"/>
    <cellStyle name="Normal 4 3 8 2 3 6" xfId="53382"/>
    <cellStyle name="Normal 4 3 8 2 3 7" xfId="60497"/>
    <cellStyle name="Normal 4 3 8 2 4" xfId="8329"/>
    <cellStyle name="Normal 4 3 8 2 4 2" xfId="26489"/>
    <cellStyle name="Normal 4 3 8 2 5" xfId="15444"/>
    <cellStyle name="Normal 4 3 8 2 5 2" xfId="26490"/>
    <cellStyle name="Normal 4 3 8 2 6" xfId="26484"/>
    <cellStyle name="Normal 4 3 8 2 7" xfId="34413"/>
    <cellStyle name="Normal 4 3 8 2 8" xfId="41529"/>
    <cellStyle name="Normal 4 3 8 2 9" xfId="48644"/>
    <cellStyle name="Normal 4 3 8 3" xfId="2003"/>
    <cellStyle name="Normal 4 3 8 3 10" xfId="56548"/>
    <cellStyle name="Normal 4 3 8 3 2" xfId="4370"/>
    <cellStyle name="Normal 4 3 8 3 2 2" xfId="11485"/>
    <cellStyle name="Normal 4 3 8 3 2 2 2" xfId="26493"/>
    <cellStyle name="Normal 4 3 8 3 2 3" xfId="26492"/>
    <cellStyle name="Normal 4 3 8 3 2 4" xfId="37570"/>
    <cellStyle name="Normal 4 3 8 3 2 5" xfId="44685"/>
    <cellStyle name="Normal 4 3 8 3 2 6" xfId="51800"/>
    <cellStyle name="Normal 4 3 8 3 2 7" xfId="58915"/>
    <cellStyle name="Normal 4 3 8 3 3" xfId="6741"/>
    <cellStyle name="Normal 4 3 8 3 3 2" xfId="13856"/>
    <cellStyle name="Normal 4 3 8 3 3 2 2" xfId="26495"/>
    <cellStyle name="Normal 4 3 8 3 3 3" xfId="26494"/>
    <cellStyle name="Normal 4 3 8 3 3 4" xfId="39941"/>
    <cellStyle name="Normal 4 3 8 3 3 5" xfId="47056"/>
    <cellStyle name="Normal 4 3 8 3 3 6" xfId="54171"/>
    <cellStyle name="Normal 4 3 8 3 3 7" xfId="61286"/>
    <cellStyle name="Normal 4 3 8 3 4" xfId="9118"/>
    <cellStyle name="Normal 4 3 8 3 4 2" xfId="26496"/>
    <cellStyle name="Normal 4 3 8 3 5" xfId="16233"/>
    <cellStyle name="Normal 4 3 8 3 5 2" xfId="26497"/>
    <cellStyle name="Normal 4 3 8 3 6" xfId="26491"/>
    <cellStyle name="Normal 4 3 8 3 7" xfId="35202"/>
    <cellStyle name="Normal 4 3 8 3 8" xfId="42318"/>
    <cellStyle name="Normal 4 3 8 3 9" xfId="49433"/>
    <cellStyle name="Normal 4 3 8 4" xfId="2782"/>
    <cellStyle name="Normal 4 3 8 4 2" xfId="9897"/>
    <cellStyle name="Normal 4 3 8 4 2 2" xfId="26499"/>
    <cellStyle name="Normal 4 3 8 4 3" xfId="26498"/>
    <cellStyle name="Normal 4 3 8 4 4" xfId="35982"/>
    <cellStyle name="Normal 4 3 8 4 5" xfId="43097"/>
    <cellStyle name="Normal 4 3 8 4 6" xfId="50212"/>
    <cellStyle name="Normal 4 3 8 4 7" xfId="57327"/>
    <cellStyle name="Normal 4 3 8 5" xfId="5153"/>
    <cellStyle name="Normal 4 3 8 5 2" xfId="12268"/>
    <cellStyle name="Normal 4 3 8 5 2 2" xfId="26501"/>
    <cellStyle name="Normal 4 3 8 5 3" xfId="26500"/>
    <cellStyle name="Normal 4 3 8 5 4" xfId="38353"/>
    <cellStyle name="Normal 4 3 8 5 5" xfId="45468"/>
    <cellStyle name="Normal 4 3 8 5 6" xfId="52583"/>
    <cellStyle name="Normal 4 3 8 5 7" xfId="59698"/>
    <cellStyle name="Normal 4 3 8 6" xfId="7530"/>
    <cellStyle name="Normal 4 3 8 6 2" xfId="26502"/>
    <cellStyle name="Normal 4 3 8 7" xfId="14645"/>
    <cellStyle name="Normal 4 3 8 7 2" xfId="26503"/>
    <cellStyle name="Normal 4 3 8 8" xfId="26483"/>
    <cellStyle name="Normal 4 3 8 9" xfId="33614"/>
    <cellStyle name="Normal 4 3 9" xfId="699"/>
    <cellStyle name="Normal 4 3 9 10" xfId="41017"/>
    <cellStyle name="Normal 4 3 9 11" xfId="48132"/>
    <cellStyle name="Normal 4 3 9 12" xfId="55247"/>
    <cellStyle name="Normal 4 3 9 2" xfId="1500"/>
    <cellStyle name="Normal 4 3 9 2 10" xfId="56046"/>
    <cellStyle name="Normal 4 3 9 2 2" xfId="3868"/>
    <cellStyle name="Normal 4 3 9 2 2 2" xfId="10983"/>
    <cellStyle name="Normal 4 3 9 2 2 2 2" xfId="26507"/>
    <cellStyle name="Normal 4 3 9 2 2 3" xfId="26506"/>
    <cellStyle name="Normal 4 3 9 2 2 4" xfId="37068"/>
    <cellStyle name="Normal 4 3 9 2 2 5" xfId="44183"/>
    <cellStyle name="Normal 4 3 9 2 2 6" xfId="51298"/>
    <cellStyle name="Normal 4 3 9 2 2 7" xfId="58413"/>
    <cellStyle name="Normal 4 3 9 2 3" xfId="6239"/>
    <cellStyle name="Normal 4 3 9 2 3 2" xfId="13354"/>
    <cellStyle name="Normal 4 3 9 2 3 2 2" xfId="26509"/>
    <cellStyle name="Normal 4 3 9 2 3 3" xfId="26508"/>
    <cellStyle name="Normal 4 3 9 2 3 4" xfId="39439"/>
    <cellStyle name="Normal 4 3 9 2 3 5" xfId="46554"/>
    <cellStyle name="Normal 4 3 9 2 3 6" xfId="53669"/>
    <cellStyle name="Normal 4 3 9 2 3 7" xfId="60784"/>
    <cellStyle name="Normal 4 3 9 2 4" xfId="8616"/>
    <cellStyle name="Normal 4 3 9 2 4 2" xfId="26510"/>
    <cellStyle name="Normal 4 3 9 2 5" xfId="15731"/>
    <cellStyle name="Normal 4 3 9 2 5 2" xfId="26511"/>
    <cellStyle name="Normal 4 3 9 2 6" xfId="26505"/>
    <cellStyle name="Normal 4 3 9 2 7" xfId="34700"/>
    <cellStyle name="Normal 4 3 9 2 8" xfId="41816"/>
    <cellStyle name="Normal 4 3 9 2 9" xfId="48931"/>
    <cellStyle name="Normal 4 3 9 3" xfId="2290"/>
    <cellStyle name="Normal 4 3 9 3 10" xfId="56835"/>
    <cellStyle name="Normal 4 3 9 3 2" xfId="4657"/>
    <cellStyle name="Normal 4 3 9 3 2 2" xfId="11772"/>
    <cellStyle name="Normal 4 3 9 3 2 2 2" xfId="26514"/>
    <cellStyle name="Normal 4 3 9 3 2 3" xfId="26513"/>
    <cellStyle name="Normal 4 3 9 3 2 4" xfId="37857"/>
    <cellStyle name="Normal 4 3 9 3 2 5" xfId="44972"/>
    <cellStyle name="Normal 4 3 9 3 2 6" xfId="52087"/>
    <cellStyle name="Normal 4 3 9 3 2 7" xfId="59202"/>
    <cellStyle name="Normal 4 3 9 3 3" xfId="7028"/>
    <cellStyle name="Normal 4 3 9 3 3 2" xfId="14143"/>
    <cellStyle name="Normal 4 3 9 3 3 2 2" xfId="26516"/>
    <cellStyle name="Normal 4 3 9 3 3 3" xfId="26515"/>
    <cellStyle name="Normal 4 3 9 3 3 4" xfId="40228"/>
    <cellStyle name="Normal 4 3 9 3 3 5" xfId="47343"/>
    <cellStyle name="Normal 4 3 9 3 3 6" xfId="54458"/>
    <cellStyle name="Normal 4 3 9 3 3 7" xfId="61573"/>
    <cellStyle name="Normal 4 3 9 3 4" xfId="9405"/>
    <cellStyle name="Normal 4 3 9 3 4 2" xfId="26517"/>
    <cellStyle name="Normal 4 3 9 3 5" xfId="16520"/>
    <cellStyle name="Normal 4 3 9 3 5 2" xfId="26518"/>
    <cellStyle name="Normal 4 3 9 3 6" xfId="26512"/>
    <cellStyle name="Normal 4 3 9 3 7" xfId="35489"/>
    <cellStyle name="Normal 4 3 9 3 8" xfId="42605"/>
    <cellStyle name="Normal 4 3 9 3 9" xfId="49720"/>
    <cellStyle name="Normal 4 3 9 4" xfId="3069"/>
    <cellStyle name="Normal 4 3 9 4 2" xfId="10184"/>
    <cellStyle name="Normal 4 3 9 4 2 2" xfId="26520"/>
    <cellStyle name="Normal 4 3 9 4 3" xfId="26519"/>
    <cellStyle name="Normal 4 3 9 4 4" xfId="36269"/>
    <cellStyle name="Normal 4 3 9 4 5" xfId="43384"/>
    <cellStyle name="Normal 4 3 9 4 6" xfId="50499"/>
    <cellStyle name="Normal 4 3 9 4 7" xfId="57614"/>
    <cellStyle name="Normal 4 3 9 5" xfId="5440"/>
    <cellStyle name="Normal 4 3 9 5 2" xfId="12555"/>
    <cellStyle name="Normal 4 3 9 5 2 2" xfId="26522"/>
    <cellStyle name="Normal 4 3 9 5 3" xfId="26521"/>
    <cellStyle name="Normal 4 3 9 5 4" xfId="38640"/>
    <cellStyle name="Normal 4 3 9 5 5" xfId="45755"/>
    <cellStyle name="Normal 4 3 9 5 6" xfId="52870"/>
    <cellStyle name="Normal 4 3 9 5 7" xfId="59985"/>
    <cellStyle name="Normal 4 3 9 6" xfId="7817"/>
    <cellStyle name="Normal 4 3 9 6 2" xfId="26523"/>
    <cellStyle name="Normal 4 3 9 7" xfId="14932"/>
    <cellStyle name="Normal 4 3 9 7 2" xfId="26524"/>
    <cellStyle name="Normal 4 3 9 8" xfId="26504"/>
    <cellStyle name="Normal 4 3 9 9" xfId="33901"/>
    <cellStyle name="Normal 4 4" xfId="19"/>
    <cellStyle name="Normal 4 4 10" xfId="1622"/>
    <cellStyle name="Normal 4 4 10 10" xfId="56167"/>
    <cellStyle name="Normal 4 4 10 2" xfId="3989"/>
    <cellStyle name="Normal 4 4 10 2 2" xfId="11104"/>
    <cellStyle name="Normal 4 4 10 2 2 2" xfId="26528"/>
    <cellStyle name="Normal 4 4 10 2 3" xfId="26527"/>
    <cellStyle name="Normal 4 4 10 2 4" xfId="37189"/>
    <cellStyle name="Normal 4 4 10 2 5" xfId="44304"/>
    <cellStyle name="Normal 4 4 10 2 6" xfId="51419"/>
    <cellStyle name="Normal 4 4 10 2 7" xfId="58534"/>
    <cellStyle name="Normal 4 4 10 3" xfId="6360"/>
    <cellStyle name="Normal 4 4 10 3 2" xfId="13475"/>
    <cellStyle name="Normal 4 4 10 3 2 2" xfId="26530"/>
    <cellStyle name="Normal 4 4 10 3 3" xfId="26529"/>
    <cellStyle name="Normal 4 4 10 3 4" xfId="39560"/>
    <cellStyle name="Normal 4 4 10 3 5" xfId="46675"/>
    <cellStyle name="Normal 4 4 10 3 6" xfId="53790"/>
    <cellStyle name="Normal 4 4 10 3 7" xfId="60905"/>
    <cellStyle name="Normal 4 4 10 4" xfId="8737"/>
    <cellStyle name="Normal 4 4 10 4 2" xfId="26531"/>
    <cellStyle name="Normal 4 4 10 5" xfId="15852"/>
    <cellStyle name="Normal 4 4 10 5 2" xfId="26532"/>
    <cellStyle name="Normal 4 4 10 6" xfId="26526"/>
    <cellStyle name="Normal 4 4 10 7" xfId="34821"/>
    <cellStyle name="Normal 4 4 10 8" xfId="41937"/>
    <cellStyle name="Normal 4 4 10 9" xfId="49052"/>
    <cellStyle name="Normal 4 4 11" xfId="2401"/>
    <cellStyle name="Normal 4 4 11 2" xfId="9516"/>
    <cellStyle name="Normal 4 4 11 2 2" xfId="26534"/>
    <cellStyle name="Normal 4 4 11 3" xfId="26533"/>
    <cellStyle name="Normal 4 4 11 4" xfId="35601"/>
    <cellStyle name="Normal 4 4 11 5" xfId="42716"/>
    <cellStyle name="Normal 4 4 11 6" xfId="49831"/>
    <cellStyle name="Normal 4 4 11 7" xfId="56946"/>
    <cellStyle name="Normal 4 4 12" xfId="4772"/>
    <cellStyle name="Normal 4 4 12 2" xfId="11887"/>
    <cellStyle name="Normal 4 4 12 2 2" xfId="26536"/>
    <cellStyle name="Normal 4 4 12 3" xfId="26535"/>
    <cellStyle name="Normal 4 4 12 4" xfId="37972"/>
    <cellStyle name="Normal 4 4 12 5" xfId="45087"/>
    <cellStyle name="Normal 4 4 12 6" xfId="52202"/>
    <cellStyle name="Normal 4 4 12 7" xfId="59317"/>
    <cellStyle name="Normal 4 4 13" xfId="7149"/>
    <cellStyle name="Normal 4 4 13 2" xfId="26537"/>
    <cellStyle name="Normal 4 4 14" xfId="14264"/>
    <cellStyle name="Normal 4 4 14 2" xfId="26538"/>
    <cellStyle name="Normal 4 4 15" xfId="26525"/>
    <cellStyle name="Normal 4 4 16" xfId="33233"/>
    <cellStyle name="Normal 4 4 17" xfId="40349"/>
    <cellStyle name="Normal 4 4 18" xfId="47464"/>
    <cellStyle name="Normal 4 4 19" xfId="54579"/>
    <cellStyle name="Normal 4 4 2" xfId="46"/>
    <cellStyle name="Normal 4 4 2 10" xfId="4798"/>
    <cellStyle name="Normal 4 4 2 10 2" xfId="11913"/>
    <cellStyle name="Normal 4 4 2 10 2 2" xfId="26541"/>
    <cellStyle name="Normal 4 4 2 10 3" xfId="26540"/>
    <cellStyle name="Normal 4 4 2 10 4" xfId="37998"/>
    <cellStyle name="Normal 4 4 2 10 5" xfId="45113"/>
    <cellStyle name="Normal 4 4 2 10 6" xfId="52228"/>
    <cellStyle name="Normal 4 4 2 10 7" xfId="59343"/>
    <cellStyle name="Normal 4 4 2 11" xfId="7175"/>
    <cellStyle name="Normal 4 4 2 11 2" xfId="26542"/>
    <cellStyle name="Normal 4 4 2 12" xfId="14290"/>
    <cellStyle name="Normal 4 4 2 12 2" xfId="26543"/>
    <cellStyle name="Normal 4 4 2 13" xfId="26539"/>
    <cellStyle name="Normal 4 4 2 14" xfId="33259"/>
    <cellStyle name="Normal 4 4 2 15" xfId="40375"/>
    <cellStyle name="Normal 4 4 2 16" xfId="47490"/>
    <cellStyle name="Normal 4 4 2 17" xfId="54605"/>
    <cellStyle name="Normal 4 4 2 2" xfId="87"/>
    <cellStyle name="Normal 4 4 2 2 10" xfId="14327"/>
    <cellStyle name="Normal 4 4 2 2 10 2" xfId="26545"/>
    <cellStyle name="Normal 4 4 2 2 11" xfId="26544"/>
    <cellStyle name="Normal 4 4 2 2 12" xfId="33296"/>
    <cellStyle name="Normal 4 4 2 2 13" xfId="40412"/>
    <cellStyle name="Normal 4 4 2 2 14" xfId="47527"/>
    <cellStyle name="Normal 4 4 2 2 15" xfId="54642"/>
    <cellStyle name="Normal 4 4 2 2 2" xfId="289"/>
    <cellStyle name="Normal 4 4 2 2 2 10" xfId="40607"/>
    <cellStyle name="Normal 4 4 2 2 2 11" xfId="47722"/>
    <cellStyle name="Normal 4 4 2 2 2 12" xfId="54837"/>
    <cellStyle name="Normal 4 4 2 2 2 2" xfId="1090"/>
    <cellStyle name="Normal 4 4 2 2 2 2 10" xfId="55636"/>
    <cellStyle name="Normal 4 4 2 2 2 2 2" xfId="3458"/>
    <cellStyle name="Normal 4 4 2 2 2 2 2 2" xfId="10573"/>
    <cellStyle name="Normal 4 4 2 2 2 2 2 2 2" xfId="26549"/>
    <cellStyle name="Normal 4 4 2 2 2 2 2 3" xfId="26548"/>
    <cellStyle name="Normal 4 4 2 2 2 2 2 4" xfId="36658"/>
    <cellStyle name="Normal 4 4 2 2 2 2 2 5" xfId="43773"/>
    <cellStyle name="Normal 4 4 2 2 2 2 2 6" xfId="50888"/>
    <cellStyle name="Normal 4 4 2 2 2 2 2 7" xfId="58003"/>
    <cellStyle name="Normal 4 4 2 2 2 2 3" xfId="5829"/>
    <cellStyle name="Normal 4 4 2 2 2 2 3 2" xfId="12944"/>
    <cellStyle name="Normal 4 4 2 2 2 2 3 2 2" xfId="26551"/>
    <cellStyle name="Normal 4 4 2 2 2 2 3 3" xfId="26550"/>
    <cellStyle name="Normal 4 4 2 2 2 2 3 4" xfId="39029"/>
    <cellStyle name="Normal 4 4 2 2 2 2 3 5" xfId="46144"/>
    <cellStyle name="Normal 4 4 2 2 2 2 3 6" xfId="53259"/>
    <cellStyle name="Normal 4 4 2 2 2 2 3 7" xfId="60374"/>
    <cellStyle name="Normal 4 4 2 2 2 2 4" xfId="8206"/>
    <cellStyle name="Normal 4 4 2 2 2 2 4 2" xfId="26552"/>
    <cellStyle name="Normal 4 4 2 2 2 2 5" xfId="15321"/>
    <cellStyle name="Normal 4 4 2 2 2 2 5 2" xfId="26553"/>
    <cellStyle name="Normal 4 4 2 2 2 2 6" xfId="26547"/>
    <cellStyle name="Normal 4 4 2 2 2 2 7" xfId="34290"/>
    <cellStyle name="Normal 4 4 2 2 2 2 8" xfId="41406"/>
    <cellStyle name="Normal 4 4 2 2 2 2 9" xfId="48521"/>
    <cellStyle name="Normal 4 4 2 2 2 3" xfId="1880"/>
    <cellStyle name="Normal 4 4 2 2 2 3 10" xfId="56425"/>
    <cellStyle name="Normal 4 4 2 2 2 3 2" xfId="4247"/>
    <cellStyle name="Normal 4 4 2 2 2 3 2 2" xfId="11362"/>
    <cellStyle name="Normal 4 4 2 2 2 3 2 2 2" xfId="26556"/>
    <cellStyle name="Normal 4 4 2 2 2 3 2 3" xfId="26555"/>
    <cellStyle name="Normal 4 4 2 2 2 3 2 4" xfId="37447"/>
    <cellStyle name="Normal 4 4 2 2 2 3 2 5" xfId="44562"/>
    <cellStyle name="Normal 4 4 2 2 2 3 2 6" xfId="51677"/>
    <cellStyle name="Normal 4 4 2 2 2 3 2 7" xfId="58792"/>
    <cellStyle name="Normal 4 4 2 2 2 3 3" xfId="6618"/>
    <cellStyle name="Normal 4 4 2 2 2 3 3 2" xfId="13733"/>
    <cellStyle name="Normal 4 4 2 2 2 3 3 2 2" xfId="26558"/>
    <cellStyle name="Normal 4 4 2 2 2 3 3 3" xfId="26557"/>
    <cellStyle name="Normal 4 4 2 2 2 3 3 4" xfId="39818"/>
    <cellStyle name="Normal 4 4 2 2 2 3 3 5" xfId="46933"/>
    <cellStyle name="Normal 4 4 2 2 2 3 3 6" xfId="54048"/>
    <cellStyle name="Normal 4 4 2 2 2 3 3 7" xfId="61163"/>
    <cellStyle name="Normal 4 4 2 2 2 3 4" xfId="8995"/>
    <cellStyle name="Normal 4 4 2 2 2 3 4 2" xfId="26559"/>
    <cellStyle name="Normal 4 4 2 2 2 3 5" xfId="16110"/>
    <cellStyle name="Normal 4 4 2 2 2 3 5 2" xfId="26560"/>
    <cellStyle name="Normal 4 4 2 2 2 3 6" xfId="26554"/>
    <cellStyle name="Normal 4 4 2 2 2 3 7" xfId="35079"/>
    <cellStyle name="Normal 4 4 2 2 2 3 8" xfId="42195"/>
    <cellStyle name="Normal 4 4 2 2 2 3 9" xfId="49310"/>
    <cellStyle name="Normal 4 4 2 2 2 4" xfId="2659"/>
    <cellStyle name="Normal 4 4 2 2 2 4 2" xfId="9774"/>
    <cellStyle name="Normal 4 4 2 2 2 4 2 2" xfId="26562"/>
    <cellStyle name="Normal 4 4 2 2 2 4 3" xfId="26561"/>
    <cellStyle name="Normal 4 4 2 2 2 4 4" xfId="35859"/>
    <cellStyle name="Normal 4 4 2 2 2 4 5" xfId="42974"/>
    <cellStyle name="Normal 4 4 2 2 2 4 6" xfId="50089"/>
    <cellStyle name="Normal 4 4 2 2 2 4 7" xfId="57204"/>
    <cellStyle name="Normal 4 4 2 2 2 5" xfId="5030"/>
    <cellStyle name="Normal 4 4 2 2 2 5 2" xfId="12145"/>
    <cellStyle name="Normal 4 4 2 2 2 5 2 2" xfId="26564"/>
    <cellStyle name="Normal 4 4 2 2 2 5 3" xfId="26563"/>
    <cellStyle name="Normal 4 4 2 2 2 5 4" xfId="38230"/>
    <cellStyle name="Normal 4 4 2 2 2 5 5" xfId="45345"/>
    <cellStyle name="Normal 4 4 2 2 2 5 6" xfId="52460"/>
    <cellStyle name="Normal 4 4 2 2 2 5 7" xfId="59575"/>
    <cellStyle name="Normal 4 4 2 2 2 6" xfId="7407"/>
    <cellStyle name="Normal 4 4 2 2 2 6 2" xfId="26565"/>
    <cellStyle name="Normal 4 4 2 2 2 7" xfId="14522"/>
    <cellStyle name="Normal 4 4 2 2 2 7 2" xfId="26566"/>
    <cellStyle name="Normal 4 4 2 2 2 8" xfId="26546"/>
    <cellStyle name="Normal 4 4 2 2 2 9" xfId="33491"/>
    <cellStyle name="Normal 4 4 2 2 3" xfId="484"/>
    <cellStyle name="Normal 4 4 2 2 3 10" xfId="40802"/>
    <cellStyle name="Normal 4 4 2 2 3 11" xfId="47917"/>
    <cellStyle name="Normal 4 4 2 2 3 12" xfId="55032"/>
    <cellStyle name="Normal 4 4 2 2 3 2" xfId="1285"/>
    <cellStyle name="Normal 4 4 2 2 3 2 10" xfId="55831"/>
    <cellStyle name="Normal 4 4 2 2 3 2 2" xfId="3653"/>
    <cellStyle name="Normal 4 4 2 2 3 2 2 2" xfId="10768"/>
    <cellStyle name="Normal 4 4 2 2 3 2 2 2 2" xfId="26570"/>
    <cellStyle name="Normal 4 4 2 2 3 2 2 3" xfId="26569"/>
    <cellStyle name="Normal 4 4 2 2 3 2 2 4" xfId="36853"/>
    <cellStyle name="Normal 4 4 2 2 3 2 2 5" xfId="43968"/>
    <cellStyle name="Normal 4 4 2 2 3 2 2 6" xfId="51083"/>
    <cellStyle name="Normal 4 4 2 2 3 2 2 7" xfId="58198"/>
    <cellStyle name="Normal 4 4 2 2 3 2 3" xfId="6024"/>
    <cellStyle name="Normal 4 4 2 2 3 2 3 2" xfId="13139"/>
    <cellStyle name="Normal 4 4 2 2 3 2 3 2 2" xfId="26572"/>
    <cellStyle name="Normal 4 4 2 2 3 2 3 3" xfId="26571"/>
    <cellStyle name="Normal 4 4 2 2 3 2 3 4" xfId="39224"/>
    <cellStyle name="Normal 4 4 2 2 3 2 3 5" xfId="46339"/>
    <cellStyle name="Normal 4 4 2 2 3 2 3 6" xfId="53454"/>
    <cellStyle name="Normal 4 4 2 2 3 2 3 7" xfId="60569"/>
    <cellStyle name="Normal 4 4 2 2 3 2 4" xfId="8401"/>
    <cellStyle name="Normal 4 4 2 2 3 2 4 2" xfId="26573"/>
    <cellStyle name="Normal 4 4 2 2 3 2 5" xfId="15516"/>
    <cellStyle name="Normal 4 4 2 2 3 2 5 2" xfId="26574"/>
    <cellStyle name="Normal 4 4 2 2 3 2 6" xfId="26568"/>
    <cellStyle name="Normal 4 4 2 2 3 2 7" xfId="34485"/>
    <cellStyle name="Normal 4 4 2 2 3 2 8" xfId="41601"/>
    <cellStyle name="Normal 4 4 2 2 3 2 9" xfId="48716"/>
    <cellStyle name="Normal 4 4 2 2 3 3" xfId="2075"/>
    <cellStyle name="Normal 4 4 2 2 3 3 10" xfId="56620"/>
    <cellStyle name="Normal 4 4 2 2 3 3 2" xfId="4442"/>
    <cellStyle name="Normal 4 4 2 2 3 3 2 2" xfId="11557"/>
    <cellStyle name="Normal 4 4 2 2 3 3 2 2 2" xfId="26577"/>
    <cellStyle name="Normal 4 4 2 2 3 3 2 3" xfId="26576"/>
    <cellStyle name="Normal 4 4 2 2 3 3 2 4" xfId="37642"/>
    <cellStyle name="Normal 4 4 2 2 3 3 2 5" xfId="44757"/>
    <cellStyle name="Normal 4 4 2 2 3 3 2 6" xfId="51872"/>
    <cellStyle name="Normal 4 4 2 2 3 3 2 7" xfId="58987"/>
    <cellStyle name="Normal 4 4 2 2 3 3 3" xfId="6813"/>
    <cellStyle name="Normal 4 4 2 2 3 3 3 2" xfId="13928"/>
    <cellStyle name="Normal 4 4 2 2 3 3 3 2 2" xfId="26579"/>
    <cellStyle name="Normal 4 4 2 2 3 3 3 3" xfId="26578"/>
    <cellStyle name="Normal 4 4 2 2 3 3 3 4" xfId="40013"/>
    <cellStyle name="Normal 4 4 2 2 3 3 3 5" xfId="47128"/>
    <cellStyle name="Normal 4 4 2 2 3 3 3 6" xfId="54243"/>
    <cellStyle name="Normal 4 4 2 2 3 3 3 7" xfId="61358"/>
    <cellStyle name="Normal 4 4 2 2 3 3 4" xfId="9190"/>
    <cellStyle name="Normal 4 4 2 2 3 3 4 2" xfId="26580"/>
    <cellStyle name="Normal 4 4 2 2 3 3 5" xfId="16305"/>
    <cellStyle name="Normal 4 4 2 2 3 3 5 2" xfId="26581"/>
    <cellStyle name="Normal 4 4 2 2 3 3 6" xfId="26575"/>
    <cellStyle name="Normal 4 4 2 2 3 3 7" xfId="35274"/>
    <cellStyle name="Normal 4 4 2 2 3 3 8" xfId="42390"/>
    <cellStyle name="Normal 4 4 2 2 3 3 9" xfId="49505"/>
    <cellStyle name="Normal 4 4 2 2 3 4" xfId="2854"/>
    <cellStyle name="Normal 4 4 2 2 3 4 2" xfId="9969"/>
    <cellStyle name="Normal 4 4 2 2 3 4 2 2" xfId="26583"/>
    <cellStyle name="Normal 4 4 2 2 3 4 3" xfId="26582"/>
    <cellStyle name="Normal 4 4 2 2 3 4 4" xfId="36054"/>
    <cellStyle name="Normal 4 4 2 2 3 4 5" xfId="43169"/>
    <cellStyle name="Normal 4 4 2 2 3 4 6" xfId="50284"/>
    <cellStyle name="Normal 4 4 2 2 3 4 7" xfId="57399"/>
    <cellStyle name="Normal 4 4 2 2 3 5" xfId="5225"/>
    <cellStyle name="Normal 4 4 2 2 3 5 2" xfId="12340"/>
    <cellStyle name="Normal 4 4 2 2 3 5 2 2" xfId="26585"/>
    <cellStyle name="Normal 4 4 2 2 3 5 3" xfId="26584"/>
    <cellStyle name="Normal 4 4 2 2 3 5 4" xfId="38425"/>
    <cellStyle name="Normal 4 4 2 2 3 5 5" xfId="45540"/>
    <cellStyle name="Normal 4 4 2 2 3 5 6" xfId="52655"/>
    <cellStyle name="Normal 4 4 2 2 3 5 7" xfId="59770"/>
    <cellStyle name="Normal 4 4 2 2 3 6" xfId="7602"/>
    <cellStyle name="Normal 4 4 2 2 3 6 2" xfId="26586"/>
    <cellStyle name="Normal 4 4 2 2 3 7" xfId="14717"/>
    <cellStyle name="Normal 4 4 2 2 3 7 2" xfId="26587"/>
    <cellStyle name="Normal 4 4 2 2 3 8" xfId="26567"/>
    <cellStyle name="Normal 4 4 2 2 3 9" xfId="33686"/>
    <cellStyle name="Normal 4 4 2 2 4" xfId="717"/>
    <cellStyle name="Normal 4 4 2 2 4 10" xfId="41035"/>
    <cellStyle name="Normal 4 4 2 2 4 11" xfId="48150"/>
    <cellStyle name="Normal 4 4 2 2 4 12" xfId="55265"/>
    <cellStyle name="Normal 4 4 2 2 4 2" xfId="1518"/>
    <cellStyle name="Normal 4 4 2 2 4 2 10" xfId="56064"/>
    <cellStyle name="Normal 4 4 2 2 4 2 2" xfId="3886"/>
    <cellStyle name="Normal 4 4 2 2 4 2 2 2" xfId="11001"/>
    <cellStyle name="Normal 4 4 2 2 4 2 2 2 2" xfId="26591"/>
    <cellStyle name="Normal 4 4 2 2 4 2 2 3" xfId="26590"/>
    <cellStyle name="Normal 4 4 2 2 4 2 2 4" xfId="37086"/>
    <cellStyle name="Normal 4 4 2 2 4 2 2 5" xfId="44201"/>
    <cellStyle name="Normal 4 4 2 2 4 2 2 6" xfId="51316"/>
    <cellStyle name="Normal 4 4 2 2 4 2 2 7" xfId="58431"/>
    <cellStyle name="Normal 4 4 2 2 4 2 3" xfId="6257"/>
    <cellStyle name="Normal 4 4 2 2 4 2 3 2" xfId="13372"/>
    <cellStyle name="Normal 4 4 2 2 4 2 3 2 2" xfId="26593"/>
    <cellStyle name="Normal 4 4 2 2 4 2 3 3" xfId="26592"/>
    <cellStyle name="Normal 4 4 2 2 4 2 3 4" xfId="39457"/>
    <cellStyle name="Normal 4 4 2 2 4 2 3 5" xfId="46572"/>
    <cellStyle name="Normal 4 4 2 2 4 2 3 6" xfId="53687"/>
    <cellStyle name="Normal 4 4 2 2 4 2 3 7" xfId="60802"/>
    <cellStyle name="Normal 4 4 2 2 4 2 4" xfId="8634"/>
    <cellStyle name="Normal 4 4 2 2 4 2 4 2" xfId="26594"/>
    <cellStyle name="Normal 4 4 2 2 4 2 5" xfId="15749"/>
    <cellStyle name="Normal 4 4 2 2 4 2 5 2" xfId="26595"/>
    <cellStyle name="Normal 4 4 2 2 4 2 6" xfId="26589"/>
    <cellStyle name="Normal 4 4 2 2 4 2 7" xfId="34718"/>
    <cellStyle name="Normal 4 4 2 2 4 2 8" xfId="41834"/>
    <cellStyle name="Normal 4 4 2 2 4 2 9" xfId="48949"/>
    <cellStyle name="Normal 4 4 2 2 4 3" xfId="2308"/>
    <cellStyle name="Normal 4 4 2 2 4 3 10" xfId="56853"/>
    <cellStyle name="Normal 4 4 2 2 4 3 2" xfId="4675"/>
    <cellStyle name="Normal 4 4 2 2 4 3 2 2" xfId="11790"/>
    <cellStyle name="Normal 4 4 2 2 4 3 2 2 2" xfId="26598"/>
    <cellStyle name="Normal 4 4 2 2 4 3 2 3" xfId="26597"/>
    <cellStyle name="Normal 4 4 2 2 4 3 2 4" xfId="37875"/>
    <cellStyle name="Normal 4 4 2 2 4 3 2 5" xfId="44990"/>
    <cellStyle name="Normal 4 4 2 2 4 3 2 6" xfId="52105"/>
    <cellStyle name="Normal 4 4 2 2 4 3 2 7" xfId="59220"/>
    <cellStyle name="Normal 4 4 2 2 4 3 3" xfId="7046"/>
    <cellStyle name="Normal 4 4 2 2 4 3 3 2" xfId="14161"/>
    <cellStyle name="Normal 4 4 2 2 4 3 3 2 2" xfId="26600"/>
    <cellStyle name="Normal 4 4 2 2 4 3 3 3" xfId="26599"/>
    <cellStyle name="Normal 4 4 2 2 4 3 3 4" xfId="40246"/>
    <cellStyle name="Normal 4 4 2 2 4 3 3 5" xfId="47361"/>
    <cellStyle name="Normal 4 4 2 2 4 3 3 6" xfId="54476"/>
    <cellStyle name="Normal 4 4 2 2 4 3 3 7" xfId="61591"/>
    <cellStyle name="Normal 4 4 2 2 4 3 4" xfId="9423"/>
    <cellStyle name="Normal 4 4 2 2 4 3 4 2" xfId="26601"/>
    <cellStyle name="Normal 4 4 2 2 4 3 5" xfId="16538"/>
    <cellStyle name="Normal 4 4 2 2 4 3 5 2" xfId="26602"/>
    <cellStyle name="Normal 4 4 2 2 4 3 6" xfId="26596"/>
    <cellStyle name="Normal 4 4 2 2 4 3 7" xfId="35507"/>
    <cellStyle name="Normal 4 4 2 2 4 3 8" xfId="42623"/>
    <cellStyle name="Normal 4 4 2 2 4 3 9" xfId="49738"/>
    <cellStyle name="Normal 4 4 2 2 4 4" xfId="3087"/>
    <cellStyle name="Normal 4 4 2 2 4 4 2" xfId="10202"/>
    <cellStyle name="Normal 4 4 2 2 4 4 2 2" xfId="26604"/>
    <cellStyle name="Normal 4 4 2 2 4 4 3" xfId="26603"/>
    <cellStyle name="Normal 4 4 2 2 4 4 4" xfId="36287"/>
    <cellStyle name="Normal 4 4 2 2 4 4 5" xfId="43402"/>
    <cellStyle name="Normal 4 4 2 2 4 4 6" xfId="50517"/>
    <cellStyle name="Normal 4 4 2 2 4 4 7" xfId="57632"/>
    <cellStyle name="Normal 4 4 2 2 4 5" xfId="5458"/>
    <cellStyle name="Normal 4 4 2 2 4 5 2" xfId="12573"/>
    <cellStyle name="Normal 4 4 2 2 4 5 2 2" xfId="26606"/>
    <cellStyle name="Normal 4 4 2 2 4 5 3" xfId="26605"/>
    <cellStyle name="Normal 4 4 2 2 4 5 4" xfId="38658"/>
    <cellStyle name="Normal 4 4 2 2 4 5 5" xfId="45773"/>
    <cellStyle name="Normal 4 4 2 2 4 5 6" xfId="52888"/>
    <cellStyle name="Normal 4 4 2 2 4 5 7" xfId="60003"/>
    <cellStyle name="Normal 4 4 2 2 4 6" xfId="7835"/>
    <cellStyle name="Normal 4 4 2 2 4 6 2" xfId="26607"/>
    <cellStyle name="Normal 4 4 2 2 4 7" xfId="14950"/>
    <cellStyle name="Normal 4 4 2 2 4 7 2" xfId="26608"/>
    <cellStyle name="Normal 4 4 2 2 4 8" xfId="26588"/>
    <cellStyle name="Normal 4 4 2 2 4 9" xfId="33919"/>
    <cellStyle name="Normal 4 4 2 2 5" xfId="895"/>
    <cellStyle name="Normal 4 4 2 2 5 10" xfId="55441"/>
    <cellStyle name="Normal 4 4 2 2 5 2" xfId="3263"/>
    <cellStyle name="Normal 4 4 2 2 5 2 2" xfId="10378"/>
    <cellStyle name="Normal 4 4 2 2 5 2 2 2" xfId="26611"/>
    <cellStyle name="Normal 4 4 2 2 5 2 3" xfId="26610"/>
    <cellStyle name="Normal 4 4 2 2 5 2 4" xfId="36463"/>
    <cellStyle name="Normal 4 4 2 2 5 2 5" xfId="43578"/>
    <cellStyle name="Normal 4 4 2 2 5 2 6" xfId="50693"/>
    <cellStyle name="Normal 4 4 2 2 5 2 7" xfId="57808"/>
    <cellStyle name="Normal 4 4 2 2 5 3" xfId="5634"/>
    <cellStyle name="Normal 4 4 2 2 5 3 2" xfId="12749"/>
    <cellStyle name="Normal 4 4 2 2 5 3 2 2" xfId="26613"/>
    <cellStyle name="Normal 4 4 2 2 5 3 3" xfId="26612"/>
    <cellStyle name="Normal 4 4 2 2 5 3 4" xfId="38834"/>
    <cellStyle name="Normal 4 4 2 2 5 3 5" xfId="45949"/>
    <cellStyle name="Normal 4 4 2 2 5 3 6" xfId="53064"/>
    <cellStyle name="Normal 4 4 2 2 5 3 7" xfId="60179"/>
    <cellStyle name="Normal 4 4 2 2 5 4" xfId="8011"/>
    <cellStyle name="Normal 4 4 2 2 5 4 2" xfId="26614"/>
    <cellStyle name="Normal 4 4 2 2 5 5" xfId="15126"/>
    <cellStyle name="Normal 4 4 2 2 5 5 2" xfId="26615"/>
    <cellStyle name="Normal 4 4 2 2 5 6" xfId="26609"/>
    <cellStyle name="Normal 4 4 2 2 5 7" xfId="34095"/>
    <cellStyle name="Normal 4 4 2 2 5 8" xfId="41211"/>
    <cellStyle name="Normal 4 4 2 2 5 9" xfId="48326"/>
    <cellStyle name="Normal 4 4 2 2 6" xfId="1685"/>
    <cellStyle name="Normal 4 4 2 2 6 10" xfId="56230"/>
    <cellStyle name="Normal 4 4 2 2 6 2" xfId="4052"/>
    <cellStyle name="Normal 4 4 2 2 6 2 2" xfId="11167"/>
    <cellStyle name="Normal 4 4 2 2 6 2 2 2" xfId="26618"/>
    <cellStyle name="Normal 4 4 2 2 6 2 3" xfId="26617"/>
    <cellStyle name="Normal 4 4 2 2 6 2 4" xfId="37252"/>
    <cellStyle name="Normal 4 4 2 2 6 2 5" xfId="44367"/>
    <cellStyle name="Normal 4 4 2 2 6 2 6" xfId="51482"/>
    <cellStyle name="Normal 4 4 2 2 6 2 7" xfId="58597"/>
    <cellStyle name="Normal 4 4 2 2 6 3" xfId="6423"/>
    <cellStyle name="Normal 4 4 2 2 6 3 2" xfId="13538"/>
    <cellStyle name="Normal 4 4 2 2 6 3 2 2" xfId="26620"/>
    <cellStyle name="Normal 4 4 2 2 6 3 3" xfId="26619"/>
    <cellStyle name="Normal 4 4 2 2 6 3 4" xfId="39623"/>
    <cellStyle name="Normal 4 4 2 2 6 3 5" xfId="46738"/>
    <cellStyle name="Normal 4 4 2 2 6 3 6" xfId="53853"/>
    <cellStyle name="Normal 4 4 2 2 6 3 7" xfId="60968"/>
    <cellStyle name="Normal 4 4 2 2 6 4" xfId="8800"/>
    <cellStyle name="Normal 4 4 2 2 6 4 2" xfId="26621"/>
    <cellStyle name="Normal 4 4 2 2 6 5" xfId="15915"/>
    <cellStyle name="Normal 4 4 2 2 6 5 2" xfId="26622"/>
    <cellStyle name="Normal 4 4 2 2 6 6" xfId="26616"/>
    <cellStyle name="Normal 4 4 2 2 6 7" xfId="34884"/>
    <cellStyle name="Normal 4 4 2 2 6 8" xfId="42000"/>
    <cellStyle name="Normal 4 4 2 2 6 9" xfId="49115"/>
    <cellStyle name="Normal 4 4 2 2 7" xfId="2464"/>
    <cellStyle name="Normal 4 4 2 2 7 2" xfId="9579"/>
    <cellStyle name="Normal 4 4 2 2 7 2 2" xfId="26624"/>
    <cellStyle name="Normal 4 4 2 2 7 3" xfId="26623"/>
    <cellStyle name="Normal 4 4 2 2 7 4" xfId="35664"/>
    <cellStyle name="Normal 4 4 2 2 7 5" xfId="42779"/>
    <cellStyle name="Normal 4 4 2 2 7 6" xfId="49894"/>
    <cellStyle name="Normal 4 4 2 2 7 7" xfId="57009"/>
    <cellStyle name="Normal 4 4 2 2 8" xfId="4835"/>
    <cellStyle name="Normal 4 4 2 2 8 2" xfId="11950"/>
    <cellStyle name="Normal 4 4 2 2 8 2 2" xfId="26626"/>
    <cellStyle name="Normal 4 4 2 2 8 3" xfId="26625"/>
    <cellStyle name="Normal 4 4 2 2 8 4" xfId="38035"/>
    <cellStyle name="Normal 4 4 2 2 8 5" xfId="45150"/>
    <cellStyle name="Normal 4 4 2 2 8 6" xfId="52265"/>
    <cellStyle name="Normal 4 4 2 2 8 7" xfId="59380"/>
    <cellStyle name="Normal 4 4 2 2 9" xfId="7212"/>
    <cellStyle name="Normal 4 4 2 2 9 2" xfId="26627"/>
    <cellStyle name="Normal 4 4 2 3" xfId="142"/>
    <cellStyle name="Normal 4 4 2 3 10" xfId="14382"/>
    <cellStyle name="Normal 4 4 2 3 10 2" xfId="26629"/>
    <cellStyle name="Normal 4 4 2 3 11" xfId="26628"/>
    <cellStyle name="Normal 4 4 2 3 12" xfId="33351"/>
    <cellStyle name="Normal 4 4 2 3 13" xfId="40467"/>
    <cellStyle name="Normal 4 4 2 3 14" xfId="47582"/>
    <cellStyle name="Normal 4 4 2 3 15" xfId="54697"/>
    <cellStyle name="Normal 4 4 2 3 2" xfId="344"/>
    <cellStyle name="Normal 4 4 2 3 2 10" xfId="40662"/>
    <cellStyle name="Normal 4 4 2 3 2 11" xfId="47777"/>
    <cellStyle name="Normal 4 4 2 3 2 12" xfId="54892"/>
    <cellStyle name="Normal 4 4 2 3 2 2" xfId="1145"/>
    <cellStyle name="Normal 4 4 2 3 2 2 10" xfId="55691"/>
    <cellStyle name="Normal 4 4 2 3 2 2 2" xfId="3513"/>
    <cellStyle name="Normal 4 4 2 3 2 2 2 2" xfId="10628"/>
    <cellStyle name="Normal 4 4 2 3 2 2 2 2 2" xfId="26633"/>
    <cellStyle name="Normal 4 4 2 3 2 2 2 3" xfId="26632"/>
    <cellStyle name="Normal 4 4 2 3 2 2 2 4" xfId="36713"/>
    <cellStyle name="Normal 4 4 2 3 2 2 2 5" xfId="43828"/>
    <cellStyle name="Normal 4 4 2 3 2 2 2 6" xfId="50943"/>
    <cellStyle name="Normal 4 4 2 3 2 2 2 7" xfId="58058"/>
    <cellStyle name="Normal 4 4 2 3 2 2 3" xfId="5884"/>
    <cellStyle name="Normal 4 4 2 3 2 2 3 2" xfId="12999"/>
    <cellStyle name="Normal 4 4 2 3 2 2 3 2 2" xfId="26635"/>
    <cellStyle name="Normal 4 4 2 3 2 2 3 3" xfId="26634"/>
    <cellStyle name="Normal 4 4 2 3 2 2 3 4" xfId="39084"/>
    <cellStyle name="Normal 4 4 2 3 2 2 3 5" xfId="46199"/>
    <cellStyle name="Normal 4 4 2 3 2 2 3 6" xfId="53314"/>
    <cellStyle name="Normal 4 4 2 3 2 2 3 7" xfId="60429"/>
    <cellStyle name="Normal 4 4 2 3 2 2 4" xfId="8261"/>
    <cellStyle name="Normal 4 4 2 3 2 2 4 2" xfId="26636"/>
    <cellStyle name="Normal 4 4 2 3 2 2 5" xfId="15376"/>
    <cellStyle name="Normal 4 4 2 3 2 2 5 2" xfId="26637"/>
    <cellStyle name="Normal 4 4 2 3 2 2 6" xfId="26631"/>
    <cellStyle name="Normal 4 4 2 3 2 2 7" xfId="34345"/>
    <cellStyle name="Normal 4 4 2 3 2 2 8" xfId="41461"/>
    <cellStyle name="Normal 4 4 2 3 2 2 9" xfId="48576"/>
    <cellStyle name="Normal 4 4 2 3 2 3" xfId="1935"/>
    <cellStyle name="Normal 4 4 2 3 2 3 10" xfId="56480"/>
    <cellStyle name="Normal 4 4 2 3 2 3 2" xfId="4302"/>
    <cellStyle name="Normal 4 4 2 3 2 3 2 2" xfId="11417"/>
    <cellStyle name="Normal 4 4 2 3 2 3 2 2 2" xfId="26640"/>
    <cellStyle name="Normal 4 4 2 3 2 3 2 3" xfId="26639"/>
    <cellStyle name="Normal 4 4 2 3 2 3 2 4" xfId="37502"/>
    <cellStyle name="Normal 4 4 2 3 2 3 2 5" xfId="44617"/>
    <cellStyle name="Normal 4 4 2 3 2 3 2 6" xfId="51732"/>
    <cellStyle name="Normal 4 4 2 3 2 3 2 7" xfId="58847"/>
    <cellStyle name="Normal 4 4 2 3 2 3 3" xfId="6673"/>
    <cellStyle name="Normal 4 4 2 3 2 3 3 2" xfId="13788"/>
    <cellStyle name="Normal 4 4 2 3 2 3 3 2 2" xfId="26642"/>
    <cellStyle name="Normal 4 4 2 3 2 3 3 3" xfId="26641"/>
    <cellStyle name="Normal 4 4 2 3 2 3 3 4" xfId="39873"/>
    <cellStyle name="Normal 4 4 2 3 2 3 3 5" xfId="46988"/>
    <cellStyle name="Normal 4 4 2 3 2 3 3 6" xfId="54103"/>
    <cellStyle name="Normal 4 4 2 3 2 3 3 7" xfId="61218"/>
    <cellStyle name="Normal 4 4 2 3 2 3 4" xfId="9050"/>
    <cellStyle name="Normal 4 4 2 3 2 3 4 2" xfId="26643"/>
    <cellStyle name="Normal 4 4 2 3 2 3 5" xfId="16165"/>
    <cellStyle name="Normal 4 4 2 3 2 3 5 2" xfId="26644"/>
    <cellStyle name="Normal 4 4 2 3 2 3 6" xfId="26638"/>
    <cellStyle name="Normal 4 4 2 3 2 3 7" xfId="35134"/>
    <cellStyle name="Normal 4 4 2 3 2 3 8" xfId="42250"/>
    <cellStyle name="Normal 4 4 2 3 2 3 9" xfId="49365"/>
    <cellStyle name="Normal 4 4 2 3 2 4" xfId="2714"/>
    <cellStyle name="Normal 4 4 2 3 2 4 2" xfId="9829"/>
    <cellStyle name="Normal 4 4 2 3 2 4 2 2" xfId="26646"/>
    <cellStyle name="Normal 4 4 2 3 2 4 3" xfId="26645"/>
    <cellStyle name="Normal 4 4 2 3 2 4 4" xfId="35914"/>
    <cellStyle name="Normal 4 4 2 3 2 4 5" xfId="43029"/>
    <cellStyle name="Normal 4 4 2 3 2 4 6" xfId="50144"/>
    <cellStyle name="Normal 4 4 2 3 2 4 7" xfId="57259"/>
    <cellStyle name="Normal 4 4 2 3 2 5" xfId="5085"/>
    <cellStyle name="Normal 4 4 2 3 2 5 2" xfId="12200"/>
    <cellStyle name="Normal 4 4 2 3 2 5 2 2" xfId="26648"/>
    <cellStyle name="Normal 4 4 2 3 2 5 3" xfId="26647"/>
    <cellStyle name="Normal 4 4 2 3 2 5 4" xfId="38285"/>
    <cellStyle name="Normal 4 4 2 3 2 5 5" xfId="45400"/>
    <cellStyle name="Normal 4 4 2 3 2 5 6" xfId="52515"/>
    <cellStyle name="Normal 4 4 2 3 2 5 7" xfId="59630"/>
    <cellStyle name="Normal 4 4 2 3 2 6" xfId="7462"/>
    <cellStyle name="Normal 4 4 2 3 2 6 2" xfId="26649"/>
    <cellStyle name="Normal 4 4 2 3 2 7" xfId="14577"/>
    <cellStyle name="Normal 4 4 2 3 2 7 2" xfId="26650"/>
    <cellStyle name="Normal 4 4 2 3 2 8" xfId="26630"/>
    <cellStyle name="Normal 4 4 2 3 2 9" xfId="33546"/>
    <cellStyle name="Normal 4 4 2 3 3" xfId="539"/>
    <cellStyle name="Normal 4 4 2 3 3 10" xfId="40857"/>
    <cellStyle name="Normal 4 4 2 3 3 11" xfId="47972"/>
    <cellStyle name="Normal 4 4 2 3 3 12" xfId="55087"/>
    <cellStyle name="Normal 4 4 2 3 3 2" xfId="1340"/>
    <cellStyle name="Normal 4 4 2 3 3 2 10" xfId="55886"/>
    <cellStyle name="Normal 4 4 2 3 3 2 2" xfId="3708"/>
    <cellStyle name="Normal 4 4 2 3 3 2 2 2" xfId="10823"/>
    <cellStyle name="Normal 4 4 2 3 3 2 2 2 2" xfId="26654"/>
    <cellStyle name="Normal 4 4 2 3 3 2 2 3" xfId="26653"/>
    <cellStyle name="Normal 4 4 2 3 3 2 2 4" xfId="36908"/>
    <cellStyle name="Normal 4 4 2 3 3 2 2 5" xfId="44023"/>
    <cellStyle name="Normal 4 4 2 3 3 2 2 6" xfId="51138"/>
    <cellStyle name="Normal 4 4 2 3 3 2 2 7" xfId="58253"/>
    <cellStyle name="Normal 4 4 2 3 3 2 3" xfId="6079"/>
    <cellStyle name="Normal 4 4 2 3 3 2 3 2" xfId="13194"/>
    <cellStyle name="Normal 4 4 2 3 3 2 3 2 2" xfId="26656"/>
    <cellStyle name="Normal 4 4 2 3 3 2 3 3" xfId="26655"/>
    <cellStyle name="Normal 4 4 2 3 3 2 3 4" xfId="39279"/>
    <cellStyle name="Normal 4 4 2 3 3 2 3 5" xfId="46394"/>
    <cellStyle name="Normal 4 4 2 3 3 2 3 6" xfId="53509"/>
    <cellStyle name="Normal 4 4 2 3 3 2 3 7" xfId="60624"/>
    <cellStyle name="Normal 4 4 2 3 3 2 4" xfId="8456"/>
    <cellStyle name="Normal 4 4 2 3 3 2 4 2" xfId="26657"/>
    <cellStyle name="Normal 4 4 2 3 3 2 5" xfId="15571"/>
    <cellStyle name="Normal 4 4 2 3 3 2 5 2" xfId="26658"/>
    <cellStyle name="Normal 4 4 2 3 3 2 6" xfId="26652"/>
    <cellStyle name="Normal 4 4 2 3 3 2 7" xfId="34540"/>
    <cellStyle name="Normal 4 4 2 3 3 2 8" xfId="41656"/>
    <cellStyle name="Normal 4 4 2 3 3 2 9" xfId="48771"/>
    <cellStyle name="Normal 4 4 2 3 3 3" xfId="2130"/>
    <cellStyle name="Normal 4 4 2 3 3 3 10" xfId="56675"/>
    <cellStyle name="Normal 4 4 2 3 3 3 2" xfId="4497"/>
    <cellStyle name="Normal 4 4 2 3 3 3 2 2" xfId="11612"/>
    <cellStyle name="Normal 4 4 2 3 3 3 2 2 2" xfId="26661"/>
    <cellStyle name="Normal 4 4 2 3 3 3 2 3" xfId="26660"/>
    <cellStyle name="Normal 4 4 2 3 3 3 2 4" xfId="37697"/>
    <cellStyle name="Normal 4 4 2 3 3 3 2 5" xfId="44812"/>
    <cellStyle name="Normal 4 4 2 3 3 3 2 6" xfId="51927"/>
    <cellStyle name="Normal 4 4 2 3 3 3 2 7" xfId="59042"/>
    <cellStyle name="Normal 4 4 2 3 3 3 3" xfId="6868"/>
    <cellStyle name="Normal 4 4 2 3 3 3 3 2" xfId="13983"/>
    <cellStyle name="Normal 4 4 2 3 3 3 3 2 2" xfId="26663"/>
    <cellStyle name="Normal 4 4 2 3 3 3 3 3" xfId="26662"/>
    <cellStyle name="Normal 4 4 2 3 3 3 3 4" xfId="40068"/>
    <cellStyle name="Normal 4 4 2 3 3 3 3 5" xfId="47183"/>
    <cellStyle name="Normal 4 4 2 3 3 3 3 6" xfId="54298"/>
    <cellStyle name="Normal 4 4 2 3 3 3 3 7" xfId="61413"/>
    <cellStyle name="Normal 4 4 2 3 3 3 4" xfId="9245"/>
    <cellStyle name="Normal 4 4 2 3 3 3 4 2" xfId="26664"/>
    <cellStyle name="Normal 4 4 2 3 3 3 5" xfId="16360"/>
    <cellStyle name="Normal 4 4 2 3 3 3 5 2" xfId="26665"/>
    <cellStyle name="Normal 4 4 2 3 3 3 6" xfId="26659"/>
    <cellStyle name="Normal 4 4 2 3 3 3 7" xfId="35329"/>
    <cellStyle name="Normal 4 4 2 3 3 3 8" xfId="42445"/>
    <cellStyle name="Normal 4 4 2 3 3 3 9" xfId="49560"/>
    <cellStyle name="Normal 4 4 2 3 3 4" xfId="2909"/>
    <cellStyle name="Normal 4 4 2 3 3 4 2" xfId="10024"/>
    <cellStyle name="Normal 4 4 2 3 3 4 2 2" xfId="26667"/>
    <cellStyle name="Normal 4 4 2 3 3 4 3" xfId="26666"/>
    <cellStyle name="Normal 4 4 2 3 3 4 4" xfId="36109"/>
    <cellStyle name="Normal 4 4 2 3 3 4 5" xfId="43224"/>
    <cellStyle name="Normal 4 4 2 3 3 4 6" xfId="50339"/>
    <cellStyle name="Normal 4 4 2 3 3 4 7" xfId="57454"/>
    <cellStyle name="Normal 4 4 2 3 3 5" xfId="5280"/>
    <cellStyle name="Normal 4 4 2 3 3 5 2" xfId="12395"/>
    <cellStyle name="Normal 4 4 2 3 3 5 2 2" xfId="26669"/>
    <cellStyle name="Normal 4 4 2 3 3 5 3" xfId="26668"/>
    <cellStyle name="Normal 4 4 2 3 3 5 4" xfId="38480"/>
    <cellStyle name="Normal 4 4 2 3 3 5 5" xfId="45595"/>
    <cellStyle name="Normal 4 4 2 3 3 5 6" xfId="52710"/>
    <cellStyle name="Normal 4 4 2 3 3 5 7" xfId="59825"/>
    <cellStyle name="Normal 4 4 2 3 3 6" xfId="7657"/>
    <cellStyle name="Normal 4 4 2 3 3 6 2" xfId="26670"/>
    <cellStyle name="Normal 4 4 2 3 3 7" xfId="14772"/>
    <cellStyle name="Normal 4 4 2 3 3 7 2" xfId="26671"/>
    <cellStyle name="Normal 4 4 2 3 3 8" xfId="26651"/>
    <cellStyle name="Normal 4 4 2 3 3 9" xfId="33741"/>
    <cellStyle name="Normal 4 4 2 3 4" xfId="718"/>
    <cellStyle name="Normal 4 4 2 3 4 10" xfId="41036"/>
    <cellStyle name="Normal 4 4 2 3 4 11" xfId="48151"/>
    <cellStyle name="Normal 4 4 2 3 4 12" xfId="55266"/>
    <cellStyle name="Normal 4 4 2 3 4 2" xfId="1519"/>
    <cellStyle name="Normal 4 4 2 3 4 2 10" xfId="56065"/>
    <cellStyle name="Normal 4 4 2 3 4 2 2" xfId="3887"/>
    <cellStyle name="Normal 4 4 2 3 4 2 2 2" xfId="11002"/>
    <cellStyle name="Normal 4 4 2 3 4 2 2 2 2" xfId="26675"/>
    <cellStyle name="Normal 4 4 2 3 4 2 2 3" xfId="26674"/>
    <cellStyle name="Normal 4 4 2 3 4 2 2 4" xfId="37087"/>
    <cellStyle name="Normal 4 4 2 3 4 2 2 5" xfId="44202"/>
    <cellStyle name="Normal 4 4 2 3 4 2 2 6" xfId="51317"/>
    <cellStyle name="Normal 4 4 2 3 4 2 2 7" xfId="58432"/>
    <cellStyle name="Normal 4 4 2 3 4 2 3" xfId="6258"/>
    <cellStyle name="Normal 4 4 2 3 4 2 3 2" xfId="13373"/>
    <cellStyle name="Normal 4 4 2 3 4 2 3 2 2" xfId="26677"/>
    <cellStyle name="Normal 4 4 2 3 4 2 3 3" xfId="26676"/>
    <cellStyle name="Normal 4 4 2 3 4 2 3 4" xfId="39458"/>
    <cellStyle name="Normal 4 4 2 3 4 2 3 5" xfId="46573"/>
    <cellStyle name="Normal 4 4 2 3 4 2 3 6" xfId="53688"/>
    <cellStyle name="Normal 4 4 2 3 4 2 3 7" xfId="60803"/>
    <cellStyle name="Normal 4 4 2 3 4 2 4" xfId="8635"/>
    <cellStyle name="Normal 4 4 2 3 4 2 4 2" xfId="26678"/>
    <cellStyle name="Normal 4 4 2 3 4 2 5" xfId="15750"/>
    <cellStyle name="Normal 4 4 2 3 4 2 5 2" xfId="26679"/>
    <cellStyle name="Normal 4 4 2 3 4 2 6" xfId="26673"/>
    <cellStyle name="Normal 4 4 2 3 4 2 7" xfId="34719"/>
    <cellStyle name="Normal 4 4 2 3 4 2 8" xfId="41835"/>
    <cellStyle name="Normal 4 4 2 3 4 2 9" xfId="48950"/>
    <cellStyle name="Normal 4 4 2 3 4 3" xfId="2309"/>
    <cellStyle name="Normal 4 4 2 3 4 3 10" xfId="56854"/>
    <cellStyle name="Normal 4 4 2 3 4 3 2" xfId="4676"/>
    <cellStyle name="Normal 4 4 2 3 4 3 2 2" xfId="11791"/>
    <cellStyle name="Normal 4 4 2 3 4 3 2 2 2" xfId="26682"/>
    <cellStyle name="Normal 4 4 2 3 4 3 2 3" xfId="26681"/>
    <cellStyle name="Normal 4 4 2 3 4 3 2 4" xfId="37876"/>
    <cellStyle name="Normal 4 4 2 3 4 3 2 5" xfId="44991"/>
    <cellStyle name="Normal 4 4 2 3 4 3 2 6" xfId="52106"/>
    <cellStyle name="Normal 4 4 2 3 4 3 2 7" xfId="59221"/>
    <cellStyle name="Normal 4 4 2 3 4 3 3" xfId="7047"/>
    <cellStyle name="Normal 4 4 2 3 4 3 3 2" xfId="14162"/>
    <cellStyle name="Normal 4 4 2 3 4 3 3 2 2" xfId="26684"/>
    <cellStyle name="Normal 4 4 2 3 4 3 3 3" xfId="26683"/>
    <cellStyle name="Normal 4 4 2 3 4 3 3 4" xfId="40247"/>
    <cellStyle name="Normal 4 4 2 3 4 3 3 5" xfId="47362"/>
    <cellStyle name="Normal 4 4 2 3 4 3 3 6" xfId="54477"/>
    <cellStyle name="Normal 4 4 2 3 4 3 3 7" xfId="61592"/>
    <cellStyle name="Normal 4 4 2 3 4 3 4" xfId="9424"/>
    <cellStyle name="Normal 4 4 2 3 4 3 4 2" xfId="26685"/>
    <cellStyle name="Normal 4 4 2 3 4 3 5" xfId="16539"/>
    <cellStyle name="Normal 4 4 2 3 4 3 5 2" xfId="26686"/>
    <cellStyle name="Normal 4 4 2 3 4 3 6" xfId="26680"/>
    <cellStyle name="Normal 4 4 2 3 4 3 7" xfId="35508"/>
    <cellStyle name="Normal 4 4 2 3 4 3 8" xfId="42624"/>
    <cellStyle name="Normal 4 4 2 3 4 3 9" xfId="49739"/>
    <cellStyle name="Normal 4 4 2 3 4 4" xfId="3088"/>
    <cellStyle name="Normal 4 4 2 3 4 4 2" xfId="10203"/>
    <cellStyle name="Normal 4 4 2 3 4 4 2 2" xfId="26688"/>
    <cellStyle name="Normal 4 4 2 3 4 4 3" xfId="26687"/>
    <cellStyle name="Normal 4 4 2 3 4 4 4" xfId="36288"/>
    <cellStyle name="Normal 4 4 2 3 4 4 5" xfId="43403"/>
    <cellStyle name="Normal 4 4 2 3 4 4 6" xfId="50518"/>
    <cellStyle name="Normal 4 4 2 3 4 4 7" xfId="57633"/>
    <cellStyle name="Normal 4 4 2 3 4 5" xfId="5459"/>
    <cellStyle name="Normal 4 4 2 3 4 5 2" xfId="12574"/>
    <cellStyle name="Normal 4 4 2 3 4 5 2 2" xfId="26690"/>
    <cellStyle name="Normal 4 4 2 3 4 5 3" xfId="26689"/>
    <cellStyle name="Normal 4 4 2 3 4 5 4" xfId="38659"/>
    <cellStyle name="Normal 4 4 2 3 4 5 5" xfId="45774"/>
    <cellStyle name="Normal 4 4 2 3 4 5 6" xfId="52889"/>
    <cellStyle name="Normal 4 4 2 3 4 5 7" xfId="60004"/>
    <cellStyle name="Normal 4 4 2 3 4 6" xfId="7836"/>
    <cellStyle name="Normal 4 4 2 3 4 6 2" xfId="26691"/>
    <cellStyle name="Normal 4 4 2 3 4 7" xfId="14951"/>
    <cellStyle name="Normal 4 4 2 3 4 7 2" xfId="26692"/>
    <cellStyle name="Normal 4 4 2 3 4 8" xfId="26672"/>
    <cellStyle name="Normal 4 4 2 3 4 9" xfId="33920"/>
    <cellStyle name="Normal 4 4 2 3 5" xfId="950"/>
    <cellStyle name="Normal 4 4 2 3 5 10" xfId="55496"/>
    <cellStyle name="Normal 4 4 2 3 5 2" xfId="3318"/>
    <cellStyle name="Normal 4 4 2 3 5 2 2" xfId="10433"/>
    <cellStyle name="Normal 4 4 2 3 5 2 2 2" xfId="26695"/>
    <cellStyle name="Normal 4 4 2 3 5 2 3" xfId="26694"/>
    <cellStyle name="Normal 4 4 2 3 5 2 4" xfId="36518"/>
    <cellStyle name="Normal 4 4 2 3 5 2 5" xfId="43633"/>
    <cellStyle name="Normal 4 4 2 3 5 2 6" xfId="50748"/>
    <cellStyle name="Normal 4 4 2 3 5 2 7" xfId="57863"/>
    <cellStyle name="Normal 4 4 2 3 5 3" xfId="5689"/>
    <cellStyle name="Normal 4 4 2 3 5 3 2" xfId="12804"/>
    <cellStyle name="Normal 4 4 2 3 5 3 2 2" xfId="26697"/>
    <cellStyle name="Normal 4 4 2 3 5 3 3" xfId="26696"/>
    <cellStyle name="Normal 4 4 2 3 5 3 4" xfId="38889"/>
    <cellStyle name="Normal 4 4 2 3 5 3 5" xfId="46004"/>
    <cellStyle name="Normal 4 4 2 3 5 3 6" xfId="53119"/>
    <cellStyle name="Normal 4 4 2 3 5 3 7" xfId="60234"/>
    <cellStyle name="Normal 4 4 2 3 5 4" xfId="8066"/>
    <cellStyle name="Normal 4 4 2 3 5 4 2" xfId="26698"/>
    <cellStyle name="Normal 4 4 2 3 5 5" xfId="15181"/>
    <cellStyle name="Normal 4 4 2 3 5 5 2" xfId="26699"/>
    <cellStyle name="Normal 4 4 2 3 5 6" xfId="26693"/>
    <cellStyle name="Normal 4 4 2 3 5 7" xfId="34150"/>
    <cellStyle name="Normal 4 4 2 3 5 8" xfId="41266"/>
    <cellStyle name="Normal 4 4 2 3 5 9" xfId="48381"/>
    <cellStyle name="Normal 4 4 2 3 6" xfId="1740"/>
    <cellStyle name="Normal 4 4 2 3 6 10" xfId="56285"/>
    <cellStyle name="Normal 4 4 2 3 6 2" xfId="4107"/>
    <cellStyle name="Normal 4 4 2 3 6 2 2" xfId="11222"/>
    <cellStyle name="Normal 4 4 2 3 6 2 2 2" xfId="26702"/>
    <cellStyle name="Normal 4 4 2 3 6 2 3" xfId="26701"/>
    <cellStyle name="Normal 4 4 2 3 6 2 4" xfId="37307"/>
    <cellStyle name="Normal 4 4 2 3 6 2 5" xfId="44422"/>
    <cellStyle name="Normal 4 4 2 3 6 2 6" xfId="51537"/>
    <cellStyle name="Normal 4 4 2 3 6 2 7" xfId="58652"/>
    <cellStyle name="Normal 4 4 2 3 6 3" xfId="6478"/>
    <cellStyle name="Normal 4 4 2 3 6 3 2" xfId="13593"/>
    <cellStyle name="Normal 4 4 2 3 6 3 2 2" xfId="26704"/>
    <cellStyle name="Normal 4 4 2 3 6 3 3" xfId="26703"/>
    <cellStyle name="Normal 4 4 2 3 6 3 4" xfId="39678"/>
    <cellStyle name="Normal 4 4 2 3 6 3 5" xfId="46793"/>
    <cellStyle name="Normal 4 4 2 3 6 3 6" xfId="53908"/>
    <cellStyle name="Normal 4 4 2 3 6 3 7" xfId="61023"/>
    <cellStyle name="Normal 4 4 2 3 6 4" xfId="8855"/>
    <cellStyle name="Normal 4 4 2 3 6 4 2" xfId="26705"/>
    <cellStyle name="Normal 4 4 2 3 6 5" xfId="15970"/>
    <cellStyle name="Normal 4 4 2 3 6 5 2" xfId="26706"/>
    <cellStyle name="Normal 4 4 2 3 6 6" xfId="26700"/>
    <cellStyle name="Normal 4 4 2 3 6 7" xfId="34939"/>
    <cellStyle name="Normal 4 4 2 3 6 8" xfId="42055"/>
    <cellStyle name="Normal 4 4 2 3 6 9" xfId="49170"/>
    <cellStyle name="Normal 4 4 2 3 7" xfId="2519"/>
    <cellStyle name="Normal 4 4 2 3 7 2" xfId="9634"/>
    <cellStyle name="Normal 4 4 2 3 7 2 2" xfId="26708"/>
    <cellStyle name="Normal 4 4 2 3 7 3" xfId="26707"/>
    <cellStyle name="Normal 4 4 2 3 7 4" xfId="35719"/>
    <cellStyle name="Normal 4 4 2 3 7 5" xfId="42834"/>
    <cellStyle name="Normal 4 4 2 3 7 6" xfId="49949"/>
    <cellStyle name="Normal 4 4 2 3 7 7" xfId="57064"/>
    <cellStyle name="Normal 4 4 2 3 8" xfId="4890"/>
    <cellStyle name="Normal 4 4 2 3 8 2" xfId="12005"/>
    <cellStyle name="Normal 4 4 2 3 8 2 2" xfId="26710"/>
    <cellStyle name="Normal 4 4 2 3 8 3" xfId="26709"/>
    <cellStyle name="Normal 4 4 2 3 8 4" xfId="38090"/>
    <cellStyle name="Normal 4 4 2 3 8 5" xfId="45205"/>
    <cellStyle name="Normal 4 4 2 3 8 6" xfId="52320"/>
    <cellStyle name="Normal 4 4 2 3 8 7" xfId="59435"/>
    <cellStyle name="Normal 4 4 2 3 9" xfId="7267"/>
    <cellStyle name="Normal 4 4 2 3 9 2" xfId="26711"/>
    <cellStyle name="Normal 4 4 2 4" xfId="252"/>
    <cellStyle name="Normal 4 4 2 4 10" xfId="40570"/>
    <cellStyle name="Normal 4 4 2 4 11" xfId="47685"/>
    <cellStyle name="Normal 4 4 2 4 12" xfId="54800"/>
    <cellStyle name="Normal 4 4 2 4 2" xfId="1053"/>
    <cellStyle name="Normal 4 4 2 4 2 10" xfId="55599"/>
    <cellStyle name="Normal 4 4 2 4 2 2" xfId="3421"/>
    <cellStyle name="Normal 4 4 2 4 2 2 2" xfId="10536"/>
    <cellStyle name="Normal 4 4 2 4 2 2 2 2" xfId="26715"/>
    <cellStyle name="Normal 4 4 2 4 2 2 3" xfId="26714"/>
    <cellStyle name="Normal 4 4 2 4 2 2 4" xfId="36621"/>
    <cellStyle name="Normal 4 4 2 4 2 2 5" xfId="43736"/>
    <cellStyle name="Normal 4 4 2 4 2 2 6" xfId="50851"/>
    <cellStyle name="Normal 4 4 2 4 2 2 7" xfId="57966"/>
    <cellStyle name="Normal 4 4 2 4 2 3" xfId="5792"/>
    <cellStyle name="Normal 4 4 2 4 2 3 2" xfId="12907"/>
    <cellStyle name="Normal 4 4 2 4 2 3 2 2" xfId="26717"/>
    <cellStyle name="Normal 4 4 2 4 2 3 3" xfId="26716"/>
    <cellStyle name="Normal 4 4 2 4 2 3 4" xfId="38992"/>
    <cellStyle name="Normal 4 4 2 4 2 3 5" xfId="46107"/>
    <cellStyle name="Normal 4 4 2 4 2 3 6" xfId="53222"/>
    <cellStyle name="Normal 4 4 2 4 2 3 7" xfId="60337"/>
    <cellStyle name="Normal 4 4 2 4 2 4" xfId="8169"/>
    <cellStyle name="Normal 4 4 2 4 2 4 2" xfId="26718"/>
    <cellStyle name="Normal 4 4 2 4 2 5" xfId="15284"/>
    <cellStyle name="Normal 4 4 2 4 2 5 2" xfId="26719"/>
    <cellStyle name="Normal 4 4 2 4 2 6" xfId="26713"/>
    <cellStyle name="Normal 4 4 2 4 2 7" xfId="34253"/>
    <cellStyle name="Normal 4 4 2 4 2 8" xfId="41369"/>
    <cellStyle name="Normal 4 4 2 4 2 9" xfId="48484"/>
    <cellStyle name="Normal 4 4 2 4 3" xfId="1843"/>
    <cellStyle name="Normal 4 4 2 4 3 10" xfId="56388"/>
    <cellStyle name="Normal 4 4 2 4 3 2" xfId="4210"/>
    <cellStyle name="Normal 4 4 2 4 3 2 2" xfId="11325"/>
    <cellStyle name="Normal 4 4 2 4 3 2 2 2" xfId="26722"/>
    <cellStyle name="Normal 4 4 2 4 3 2 3" xfId="26721"/>
    <cellStyle name="Normal 4 4 2 4 3 2 4" xfId="37410"/>
    <cellStyle name="Normal 4 4 2 4 3 2 5" xfId="44525"/>
    <cellStyle name="Normal 4 4 2 4 3 2 6" xfId="51640"/>
    <cellStyle name="Normal 4 4 2 4 3 2 7" xfId="58755"/>
    <cellStyle name="Normal 4 4 2 4 3 3" xfId="6581"/>
    <cellStyle name="Normal 4 4 2 4 3 3 2" xfId="13696"/>
    <cellStyle name="Normal 4 4 2 4 3 3 2 2" xfId="26724"/>
    <cellStyle name="Normal 4 4 2 4 3 3 3" xfId="26723"/>
    <cellStyle name="Normal 4 4 2 4 3 3 4" xfId="39781"/>
    <cellStyle name="Normal 4 4 2 4 3 3 5" xfId="46896"/>
    <cellStyle name="Normal 4 4 2 4 3 3 6" xfId="54011"/>
    <cellStyle name="Normal 4 4 2 4 3 3 7" xfId="61126"/>
    <cellStyle name="Normal 4 4 2 4 3 4" xfId="8958"/>
    <cellStyle name="Normal 4 4 2 4 3 4 2" xfId="26725"/>
    <cellStyle name="Normal 4 4 2 4 3 5" xfId="16073"/>
    <cellStyle name="Normal 4 4 2 4 3 5 2" xfId="26726"/>
    <cellStyle name="Normal 4 4 2 4 3 6" xfId="26720"/>
    <cellStyle name="Normal 4 4 2 4 3 7" xfId="35042"/>
    <cellStyle name="Normal 4 4 2 4 3 8" xfId="42158"/>
    <cellStyle name="Normal 4 4 2 4 3 9" xfId="49273"/>
    <cellStyle name="Normal 4 4 2 4 4" xfId="2622"/>
    <cellStyle name="Normal 4 4 2 4 4 2" xfId="9737"/>
    <cellStyle name="Normal 4 4 2 4 4 2 2" xfId="26728"/>
    <cellStyle name="Normal 4 4 2 4 4 3" xfId="26727"/>
    <cellStyle name="Normal 4 4 2 4 4 4" xfId="35822"/>
    <cellStyle name="Normal 4 4 2 4 4 5" xfId="42937"/>
    <cellStyle name="Normal 4 4 2 4 4 6" xfId="50052"/>
    <cellStyle name="Normal 4 4 2 4 4 7" xfId="57167"/>
    <cellStyle name="Normal 4 4 2 4 5" xfId="4993"/>
    <cellStyle name="Normal 4 4 2 4 5 2" xfId="12108"/>
    <cellStyle name="Normal 4 4 2 4 5 2 2" xfId="26730"/>
    <cellStyle name="Normal 4 4 2 4 5 3" xfId="26729"/>
    <cellStyle name="Normal 4 4 2 4 5 4" xfId="38193"/>
    <cellStyle name="Normal 4 4 2 4 5 5" xfId="45308"/>
    <cellStyle name="Normal 4 4 2 4 5 6" xfId="52423"/>
    <cellStyle name="Normal 4 4 2 4 5 7" xfId="59538"/>
    <cellStyle name="Normal 4 4 2 4 6" xfId="7370"/>
    <cellStyle name="Normal 4 4 2 4 6 2" xfId="26731"/>
    <cellStyle name="Normal 4 4 2 4 7" xfId="14485"/>
    <cellStyle name="Normal 4 4 2 4 7 2" xfId="26732"/>
    <cellStyle name="Normal 4 4 2 4 8" xfId="26712"/>
    <cellStyle name="Normal 4 4 2 4 9" xfId="33454"/>
    <cellStyle name="Normal 4 4 2 5" xfId="447"/>
    <cellStyle name="Normal 4 4 2 5 10" xfId="40765"/>
    <cellStyle name="Normal 4 4 2 5 11" xfId="47880"/>
    <cellStyle name="Normal 4 4 2 5 12" xfId="54995"/>
    <cellStyle name="Normal 4 4 2 5 2" xfId="1248"/>
    <cellStyle name="Normal 4 4 2 5 2 10" xfId="55794"/>
    <cellStyle name="Normal 4 4 2 5 2 2" xfId="3616"/>
    <cellStyle name="Normal 4 4 2 5 2 2 2" xfId="10731"/>
    <cellStyle name="Normal 4 4 2 5 2 2 2 2" xfId="26736"/>
    <cellStyle name="Normal 4 4 2 5 2 2 3" xfId="26735"/>
    <cellStyle name="Normal 4 4 2 5 2 2 4" xfId="36816"/>
    <cellStyle name="Normal 4 4 2 5 2 2 5" xfId="43931"/>
    <cellStyle name="Normal 4 4 2 5 2 2 6" xfId="51046"/>
    <cellStyle name="Normal 4 4 2 5 2 2 7" xfId="58161"/>
    <cellStyle name="Normal 4 4 2 5 2 3" xfId="5987"/>
    <cellStyle name="Normal 4 4 2 5 2 3 2" xfId="13102"/>
    <cellStyle name="Normal 4 4 2 5 2 3 2 2" xfId="26738"/>
    <cellStyle name="Normal 4 4 2 5 2 3 3" xfId="26737"/>
    <cellStyle name="Normal 4 4 2 5 2 3 4" xfId="39187"/>
    <cellStyle name="Normal 4 4 2 5 2 3 5" xfId="46302"/>
    <cellStyle name="Normal 4 4 2 5 2 3 6" xfId="53417"/>
    <cellStyle name="Normal 4 4 2 5 2 3 7" xfId="60532"/>
    <cellStyle name="Normal 4 4 2 5 2 4" xfId="8364"/>
    <cellStyle name="Normal 4 4 2 5 2 4 2" xfId="26739"/>
    <cellStyle name="Normal 4 4 2 5 2 5" xfId="15479"/>
    <cellStyle name="Normal 4 4 2 5 2 5 2" xfId="26740"/>
    <cellStyle name="Normal 4 4 2 5 2 6" xfId="26734"/>
    <cellStyle name="Normal 4 4 2 5 2 7" xfId="34448"/>
    <cellStyle name="Normal 4 4 2 5 2 8" xfId="41564"/>
    <cellStyle name="Normal 4 4 2 5 2 9" xfId="48679"/>
    <cellStyle name="Normal 4 4 2 5 3" xfId="2038"/>
    <cellStyle name="Normal 4 4 2 5 3 10" xfId="56583"/>
    <cellStyle name="Normal 4 4 2 5 3 2" xfId="4405"/>
    <cellStyle name="Normal 4 4 2 5 3 2 2" xfId="11520"/>
    <cellStyle name="Normal 4 4 2 5 3 2 2 2" xfId="26743"/>
    <cellStyle name="Normal 4 4 2 5 3 2 3" xfId="26742"/>
    <cellStyle name="Normal 4 4 2 5 3 2 4" xfId="37605"/>
    <cellStyle name="Normal 4 4 2 5 3 2 5" xfId="44720"/>
    <cellStyle name="Normal 4 4 2 5 3 2 6" xfId="51835"/>
    <cellStyle name="Normal 4 4 2 5 3 2 7" xfId="58950"/>
    <cellStyle name="Normal 4 4 2 5 3 3" xfId="6776"/>
    <cellStyle name="Normal 4 4 2 5 3 3 2" xfId="13891"/>
    <cellStyle name="Normal 4 4 2 5 3 3 2 2" xfId="26745"/>
    <cellStyle name="Normal 4 4 2 5 3 3 3" xfId="26744"/>
    <cellStyle name="Normal 4 4 2 5 3 3 4" xfId="39976"/>
    <cellStyle name="Normal 4 4 2 5 3 3 5" xfId="47091"/>
    <cellStyle name="Normal 4 4 2 5 3 3 6" xfId="54206"/>
    <cellStyle name="Normal 4 4 2 5 3 3 7" xfId="61321"/>
    <cellStyle name="Normal 4 4 2 5 3 4" xfId="9153"/>
    <cellStyle name="Normal 4 4 2 5 3 4 2" xfId="26746"/>
    <cellStyle name="Normal 4 4 2 5 3 5" xfId="16268"/>
    <cellStyle name="Normal 4 4 2 5 3 5 2" xfId="26747"/>
    <cellStyle name="Normal 4 4 2 5 3 6" xfId="26741"/>
    <cellStyle name="Normal 4 4 2 5 3 7" xfId="35237"/>
    <cellStyle name="Normal 4 4 2 5 3 8" xfId="42353"/>
    <cellStyle name="Normal 4 4 2 5 3 9" xfId="49468"/>
    <cellStyle name="Normal 4 4 2 5 4" xfId="2817"/>
    <cellStyle name="Normal 4 4 2 5 4 2" xfId="9932"/>
    <cellStyle name="Normal 4 4 2 5 4 2 2" xfId="26749"/>
    <cellStyle name="Normal 4 4 2 5 4 3" xfId="26748"/>
    <cellStyle name="Normal 4 4 2 5 4 4" xfId="36017"/>
    <cellStyle name="Normal 4 4 2 5 4 5" xfId="43132"/>
    <cellStyle name="Normal 4 4 2 5 4 6" xfId="50247"/>
    <cellStyle name="Normal 4 4 2 5 4 7" xfId="57362"/>
    <cellStyle name="Normal 4 4 2 5 5" xfId="5188"/>
    <cellStyle name="Normal 4 4 2 5 5 2" xfId="12303"/>
    <cellStyle name="Normal 4 4 2 5 5 2 2" xfId="26751"/>
    <cellStyle name="Normal 4 4 2 5 5 3" xfId="26750"/>
    <cellStyle name="Normal 4 4 2 5 5 4" xfId="38388"/>
    <cellStyle name="Normal 4 4 2 5 5 5" xfId="45503"/>
    <cellStyle name="Normal 4 4 2 5 5 6" xfId="52618"/>
    <cellStyle name="Normal 4 4 2 5 5 7" xfId="59733"/>
    <cellStyle name="Normal 4 4 2 5 6" xfId="7565"/>
    <cellStyle name="Normal 4 4 2 5 6 2" xfId="26752"/>
    <cellStyle name="Normal 4 4 2 5 7" xfId="14680"/>
    <cellStyle name="Normal 4 4 2 5 7 2" xfId="26753"/>
    <cellStyle name="Normal 4 4 2 5 8" xfId="26733"/>
    <cellStyle name="Normal 4 4 2 5 9" xfId="33649"/>
    <cellStyle name="Normal 4 4 2 6" xfId="716"/>
    <cellStyle name="Normal 4 4 2 6 10" xfId="41034"/>
    <cellStyle name="Normal 4 4 2 6 11" xfId="48149"/>
    <cellStyle name="Normal 4 4 2 6 12" xfId="55264"/>
    <cellStyle name="Normal 4 4 2 6 2" xfId="1517"/>
    <cellStyle name="Normal 4 4 2 6 2 10" xfId="56063"/>
    <cellStyle name="Normal 4 4 2 6 2 2" xfId="3885"/>
    <cellStyle name="Normal 4 4 2 6 2 2 2" xfId="11000"/>
    <cellStyle name="Normal 4 4 2 6 2 2 2 2" xfId="26757"/>
    <cellStyle name="Normal 4 4 2 6 2 2 3" xfId="26756"/>
    <cellStyle name="Normal 4 4 2 6 2 2 4" xfId="37085"/>
    <cellStyle name="Normal 4 4 2 6 2 2 5" xfId="44200"/>
    <cellStyle name="Normal 4 4 2 6 2 2 6" xfId="51315"/>
    <cellStyle name="Normal 4 4 2 6 2 2 7" xfId="58430"/>
    <cellStyle name="Normal 4 4 2 6 2 3" xfId="6256"/>
    <cellStyle name="Normal 4 4 2 6 2 3 2" xfId="13371"/>
    <cellStyle name="Normal 4 4 2 6 2 3 2 2" xfId="26759"/>
    <cellStyle name="Normal 4 4 2 6 2 3 3" xfId="26758"/>
    <cellStyle name="Normal 4 4 2 6 2 3 4" xfId="39456"/>
    <cellStyle name="Normal 4 4 2 6 2 3 5" xfId="46571"/>
    <cellStyle name="Normal 4 4 2 6 2 3 6" xfId="53686"/>
    <cellStyle name="Normal 4 4 2 6 2 3 7" xfId="60801"/>
    <cellStyle name="Normal 4 4 2 6 2 4" xfId="8633"/>
    <cellStyle name="Normal 4 4 2 6 2 4 2" xfId="26760"/>
    <cellStyle name="Normal 4 4 2 6 2 5" xfId="15748"/>
    <cellStyle name="Normal 4 4 2 6 2 5 2" xfId="26761"/>
    <cellStyle name="Normal 4 4 2 6 2 6" xfId="26755"/>
    <cellStyle name="Normal 4 4 2 6 2 7" xfId="34717"/>
    <cellStyle name="Normal 4 4 2 6 2 8" xfId="41833"/>
    <cellStyle name="Normal 4 4 2 6 2 9" xfId="48948"/>
    <cellStyle name="Normal 4 4 2 6 3" xfId="2307"/>
    <cellStyle name="Normal 4 4 2 6 3 10" xfId="56852"/>
    <cellStyle name="Normal 4 4 2 6 3 2" xfId="4674"/>
    <cellStyle name="Normal 4 4 2 6 3 2 2" xfId="11789"/>
    <cellStyle name="Normal 4 4 2 6 3 2 2 2" xfId="26764"/>
    <cellStyle name="Normal 4 4 2 6 3 2 3" xfId="26763"/>
    <cellStyle name="Normal 4 4 2 6 3 2 4" xfId="37874"/>
    <cellStyle name="Normal 4 4 2 6 3 2 5" xfId="44989"/>
    <cellStyle name="Normal 4 4 2 6 3 2 6" xfId="52104"/>
    <cellStyle name="Normal 4 4 2 6 3 2 7" xfId="59219"/>
    <cellStyle name="Normal 4 4 2 6 3 3" xfId="7045"/>
    <cellStyle name="Normal 4 4 2 6 3 3 2" xfId="14160"/>
    <cellStyle name="Normal 4 4 2 6 3 3 2 2" xfId="26766"/>
    <cellStyle name="Normal 4 4 2 6 3 3 3" xfId="26765"/>
    <cellStyle name="Normal 4 4 2 6 3 3 4" xfId="40245"/>
    <cellStyle name="Normal 4 4 2 6 3 3 5" xfId="47360"/>
    <cellStyle name="Normal 4 4 2 6 3 3 6" xfId="54475"/>
    <cellStyle name="Normal 4 4 2 6 3 3 7" xfId="61590"/>
    <cellStyle name="Normal 4 4 2 6 3 4" xfId="9422"/>
    <cellStyle name="Normal 4 4 2 6 3 4 2" xfId="26767"/>
    <cellStyle name="Normal 4 4 2 6 3 5" xfId="16537"/>
    <cellStyle name="Normal 4 4 2 6 3 5 2" xfId="26768"/>
    <cellStyle name="Normal 4 4 2 6 3 6" xfId="26762"/>
    <cellStyle name="Normal 4 4 2 6 3 7" xfId="35506"/>
    <cellStyle name="Normal 4 4 2 6 3 8" xfId="42622"/>
    <cellStyle name="Normal 4 4 2 6 3 9" xfId="49737"/>
    <cellStyle name="Normal 4 4 2 6 4" xfId="3086"/>
    <cellStyle name="Normal 4 4 2 6 4 2" xfId="10201"/>
    <cellStyle name="Normal 4 4 2 6 4 2 2" xfId="26770"/>
    <cellStyle name="Normal 4 4 2 6 4 3" xfId="26769"/>
    <cellStyle name="Normal 4 4 2 6 4 4" xfId="36286"/>
    <cellStyle name="Normal 4 4 2 6 4 5" xfId="43401"/>
    <cellStyle name="Normal 4 4 2 6 4 6" xfId="50516"/>
    <cellStyle name="Normal 4 4 2 6 4 7" xfId="57631"/>
    <cellStyle name="Normal 4 4 2 6 5" xfId="5457"/>
    <cellStyle name="Normal 4 4 2 6 5 2" xfId="12572"/>
    <cellStyle name="Normal 4 4 2 6 5 2 2" xfId="26772"/>
    <cellStyle name="Normal 4 4 2 6 5 3" xfId="26771"/>
    <cellStyle name="Normal 4 4 2 6 5 4" xfId="38657"/>
    <cellStyle name="Normal 4 4 2 6 5 5" xfId="45772"/>
    <cellStyle name="Normal 4 4 2 6 5 6" xfId="52887"/>
    <cellStyle name="Normal 4 4 2 6 5 7" xfId="60002"/>
    <cellStyle name="Normal 4 4 2 6 6" xfId="7834"/>
    <cellStyle name="Normal 4 4 2 6 6 2" xfId="26773"/>
    <cellStyle name="Normal 4 4 2 6 7" xfId="14949"/>
    <cellStyle name="Normal 4 4 2 6 7 2" xfId="26774"/>
    <cellStyle name="Normal 4 4 2 6 8" xfId="26754"/>
    <cellStyle name="Normal 4 4 2 6 9" xfId="33918"/>
    <cellStyle name="Normal 4 4 2 7" xfId="858"/>
    <cellStyle name="Normal 4 4 2 7 10" xfId="55404"/>
    <cellStyle name="Normal 4 4 2 7 2" xfId="3226"/>
    <cellStyle name="Normal 4 4 2 7 2 2" xfId="10341"/>
    <cellStyle name="Normal 4 4 2 7 2 2 2" xfId="26777"/>
    <cellStyle name="Normal 4 4 2 7 2 3" xfId="26776"/>
    <cellStyle name="Normal 4 4 2 7 2 4" xfId="36426"/>
    <cellStyle name="Normal 4 4 2 7 2 5" xfId="43541"/>
    <cellStyle name="Normal 4 4 2 7 2 6" xfId="50656"/>
    <cellStyle name="Normal 4 4 2 7 2 7" xfId="57771"/>
    <cellStyle name="Normal 4 4 2 7 3" xfId="5597"/>
    <cellStyle name="Normal 4 4 2 7 3 2" xfId="12712"/>
    <cellStyle name="Normal 4 4 2 7 3 2 2" xfId="26779"/>
    <cellStyle name="Normal 4 4 2 7 3 3" xfId="26778"/>
    <cellStyle name="Normal 4 4 2 7 3 4" xfId="38797"/>
    <cellStyle name="Normal 4 4 2 7 3 5" xfId="45912"/>
    <cellStyle name="Normal 4 4 2 7 3 6" xfId="53027"/>
    <cellStyle name="Normal 4 4 2 7 3 7" xfId="60142"/>
    <cellStyle name="Normal 4 4 2 7 4" xfId="7974"/>
    <cellStyle name="Normal 4 4 2 7 4 2" xfId="26780"/>
    <cellStyle name="Normal 4 4 2 7 5" xfId="15089"/>
    <cellStyle name="Normal 4 4 2 7 5 2" xfId="26781"/>
    <cellStyle name="Normal 4 4 2 7 6" xfId="26775"/>
    <cellStyle name="Normal 4 4 2 7 7" xfId="34058"/>
    <cellStyle name="Normal 4 4 2 7 8" xfId="41174"/>
    <cellStyle name="Normal 4 4 2 7 9" xfId="48289"/>
    <cellStyle name="Normal 4 4 2 8" xfId="1648"/>
    <cellStyle name="Normal 4 4 2 8 10" xfId="56193"/>
    <cellStyle name="Normal 4 4 2 8 2" xfId="4015"/>
    <cellStyle name="Normal 4 4 2 8 2 2" xfId="11130"/>
    <cellStyle name="Normal 4 4 2 8 2 2 2" xfId="26784"/>
    <cellStyle name="Normal 4 4 2 8 2 3" xfId="26783"/>
    <cellStyle name="Normal 4 4 2 8 2 4" xfId="37215"/>
    <cellStyle name="Normal 4 4 2 8 2 5" xfId="44330"/>
    <cellStyle name="Normal 4 4 2 8 2 6" xfId="51445"/>
    <cellStyle name="Normal 4 4 2 8 2 7" xfId="58560"/>
    <cellStyle name="Normal 4 4 2 8 3" xfId="6386"/>
    <cellStyle name="Normal 4 4 2 8 3 2" xfId="13501"/>
    <cellStyle name="Normal 4 4 2 8 3 2 2" xfId="26786"/>
    <cellStyle name="Normal 4 4 2 8 3 3" xfId="26785"/>
    <cellStyle name="Normal 4 4 2 8 3 4" xfId="39586"/>
    <cellStyle name="Normal 4 4 2 8 3 5" xfId="46701"/>
    <cellStyle name="Normal 4 4 2 8 3 6" xfId="53816"/>
    <cellStyle name="Normal 4 4 2 8 3 7" xfId="60931"/>
    <cellStyle name="Normal 4 4 2 8 4" xfId="8763"/>
    <cellStyle name="Normal 4 4 2 8 4 2" xfId="26787"/>
    <cellStyle name="Normal 4 4 2 8 5" xfId="15878"/>
    <cellStyle name="Normal 4 4 2 8 5 2" xfId="26788"/>
    <cellStyle name="Normal 4 4 2 8 6" xfId="26782"/>
    <cellStyle name="Normal 4 4 2 8 7" xfId="34847"/>
    <cellStyle name="Normal 4 4 2 8 8" xfId="41963"/>
    <cellStyle name="Normal 4 4 2 8 9" xfId="49078"/>
    <cellStyle name="Normal 4 4 2 9" xfId="2427"/>
    <cellStyle name="Normal 4 4 2 9 2" xfId="9542"/>
    <cellStyle name="Normal 4 4 2 9 2 2" xfId="26790"/>
    <cellStyle name="Normal 4 4 2 9 3" xfId="26789"/>
    <cellStyle name="Normal 4 4 2 9 4" xfId="35627"/>
    <cellStyle name="Normal 4 4 2 9 5" xfId="42742"/>
    <cellStyle name="Normal 4 4 2 9 6" xfId="49857"/>
    <cellStyle name="Normal 4 4 2 9 7" xfId="56972"/>
    <cellStyle name="Normal 4 4 3" xfId="86"/>
    <cellStyle name="Normal 4 4 3 10" xfId="7211"/>
    <cellStyle name="Normal 4 4 3 10 2" xfId="26792"/>
    <cellStyle name="Normal 4 4 3 11" xfId="14326"/>
    <cellStyle name="Normal 4 4 3 11 2" xfId="26793"/>
    <cellStyle name="Normal 4 4 3 12" xfId="26791"/>
    <cellStyle name="Normal 4 4 3 13" xfId="33295"/>
    <cellStyle name="Normal 4 4 3 14" xfId="40411"/>
    <cellStyle name="Normal 4 4 3 15" xfId="47526"/>
    <cellStyle name="Normal 4 4 3 16" xfId="54641"/>
    <cellStyle name="Normal 4 4 3 2" xfId="169"/>
    <cellStyle name="Normal 4 4 3 2 10" xfId="14406"/>
    <cellStyle name="Normal 4 4 3 2 10 2" xfId="26795"/>
    <cellStyle name="Normal 4 4 3 2 11" xfId="26794"/>
    <cellStyle name="Normal 4 4 3 2 12" xfId="33375"/>
    <cellStyle name="Normal 4 4 3 2 13" xfId="40491"/>
    <cellStyle name="Normal 4 4 3 2 14" xfId="47606"/>
    <cellStyle name="Normal 4 4 3 2 15" xfId="54721"/>
    <cellStyle name="Normal 4 4 3 2 2" xfId="368"/>
    <cellStyle name="Normal 4 4 3 2 2 10" xfId="40686"/>
    <cellStyle name="Normal 4 4 3 2 2 11" xfId="47801"/>
    <cellStyle name="Normal 4 4 3 2 2 12" xfId="54916"/>
    <cellStyle name="Normal 4 4 3 2 2 2" xfId="1169"/>
    <cellStyle name="Normal 4 4 3 2 2 2 10" xfId="55715"/>
    <cellStyle name="Normal 4 4 3 2 2 2 2" xfId="3537"/>
    <cellStyle name="Normal 4 4 3 2 2 2 2 2" xfId="10652"/>
    <cellStyle name="Normal 4 4 3 2 2 2 2 2 2" xfId="26799"/>
    <cellStyle name="Normal 4 4 3 2 2 2 2 3" xfId="26798"/>
    <cellStyle name="Normal 4 4 3 2 2 2 2 4" xfId="36737"/>
    <cellStyle name="Normal 4 4 3 2 2 2 2 5" xfId="43852"/>
    <cellStyle name="Normal 4 4 3 2 2 2 2 6" xfId="50967"/>
    <cellStyle name="Normal 4 4 3 2 2 2 2 7" xfId="58082"/>
    <cellStyle name="Normal 4 4 3 2 2 2 3" xfId="5908"/>
    <cellStyle name="Normal 4 4 3 2 2 2 3 2" xfId="13023"/>
    <cellStyle name="Normal 4 4 3 2 2 2 3 2 2" xfId="26801"/>
    <cellStyle name="Normal 4 4 3 2 2 2 3 3" xfId="26800"/>
    <cellStyle name="Normal 4 4 3 2 2 2 3 4" xfId="39108"/>
    <cellStyle name="Normal 4 4 3 2 2 2 3 5" xfId="46223"/>
    <cellStyle name="Normal 4 4 3 2 2 2 3 6" xfId="53338"/>
    <cellStyle name="Normal 4 4 3 2 2 2 3 7" xfId="60453"/>
    <cellStyle name="Normal 4 4 3 2 2 2 4" xfId="8285"/>
    <cellStyle name="Normal 4 4 3 2 2 2 4 2" xfId="26802"/>
    <cellStyle name="Normal 4 4 3 2 2 2 5" xfId="15400"/>
    <cellStyle name="Normal 4 4 3 2 2 2 5 2" xfId="26803"/>
    <cellStyle name="Normal 4 4 3 2 2 2 6" xfId="26797"/>
    <cellStyle name="Normal 4 4 3 2 2 2 7" xfId="34369"/>
    <cellStyle name="Normal 4 4 3 2 2 2 8" xfId="41485"/>
    <cellStyle name="Normal 4 4 3 2 2 2 9" xfId="48600"/>
    <cellStyle name="Normal 4 4 3 2 2 3" xfId="1959"/>
    <cellStyle name="Normal 4 4 3 2 2 3 10" xfId="56504"/>
    <cellStyle name="Normal 4 4 3 2 2 3 2" xfId="4326"/>
    <cellStyle name="Normal 4 4 3 2 2 3 2 2" xfId="11441"/>
    <cellStyle name="Normal 4 4 3 2 2 3 2 2 2" xfId="26806"/>
    <cellStyle name="Normal 4 4 3 2 2 3 2 3" xfId="26805"/>
    <cellStyle name="Normal 4 4 3 2 2 3 2 4" xfId="37526"/>
    <cellStyle name="Normal 4 4 3 2 2 3 2 5" xfId="44641"/>
    <cellStyle name="Normal 4 4 3 2 2 3 2 6" xfId="51756"/>
    <cellStyle name="Normal 4 4 3 2 2 3 2 7" xfId="58871"/>
    <cellStyle name="Normal 4 4 3 2 2 3 3" xfId="6697"/>
    <cellStyle name="Normal 4 4 3 2 2 3 3 2" xfId="13812"/>
    <cellStyle name="Normal 4 4 3 2 2 3 3 2 2" xfId="26808"/>
    <cellStyle name="Normal 4 4 3 2 2 3 3 3" xfId="26807"/>
    <cellStyle name="Normal 4 4 3 2 2 3 3 4" xfId="39897"/>
    <cellStyle name="Normal 4 4 3 2 2 3 3 5" xfId="47012"/>
    <cellStyle name="Normal 4 4 3 2 2 3 3 6" xfId="54127"/>
    <cellStyle name="Normal 4 4 3 2 2 3 3 7" xfId="61242"/>
    <cellStyle name="Normal 4 4 3 2 2 3 4" xfId="9074"/>
    <cellStyle name="Normal 4 4 3 2 2 3 4 2" xfId="26809"/>
    <cellStyle name="Normal 4 4 3 2 2 3 5" xfId="16189"/>
    <cellStyle name="Normal 4 4 3 2 2 3 5 2" xfId="26810"/>
    <cellStyle name="Normal 4 4 3 2 2 3 6" xfId="26804"/>
    <cellStyle name="Normal 4 4 3 2 2 3 7" xfId="35158"/>
    <cellStyle name="Normal 4 4 3 2 2 3 8" xfId="42274"/>
    <cellStyle name="Normal 4 4 3 2 2 3 9" xfId="49389"/>
    <cellStyle name="Normal 4 4 3 2 2 4" xfId="2738"/>
    <cellStyle name="Normal 4 4 3 2 2 4 2" xfId="9853"/>
    <cellStyle name="Normal 4 4 3 2 2 4 2 2" xfId="26812"/>
    <cellStyle name="Normal 4 4 3 2 2 4 3" xfId="26811"/>
    <cellStyle name="Normal 4 4 3 2 2 4 4" xfId="35938"/>
    <cellStyle name="Normal 4 4 3 2 2 4 5" xfId="43053"/>
    <cellStyle name="Normal 4 4 3 2 2 4 6" xfId="50168"/>
    <cellStyle name="Normal 4 4 3 2 2 4 7" xfId="57283"/>
    <cellStyle name="Normal 4 4 3 2 2 5" xfId="5109"/>
    <cellStyle name="Normal 4 4 3 2 2 5 2" xfId="12224"/>
    <cellStyle name="Normal 4 4 3 2 2 5 2 2" xfId="26814"/>
    <cellStyle name="Normal 4 4 3 2 2 5 3" xfId="26813"/>
    <cellStyle name="Normal 4 4 3 2 2 5 4" xfId="38309"/>
    <cellStyle name="Normal 4 4 3 2 2 5 5" xfId="45424"/>
    <cellStyle name="Normal 4 4 3 2 2 5 6" xfId="52539"/>
    <cellStyle name="Normal 4 4 3 2 2 5 7" xfId="59654"/>
    <cellStyle name="Normal 4 4 3 2 2 6" xfId="7486"/>
    <cellStyle name="Normal 4 4 3 2 2 6 2" xfId="26815"/>
    <cellStyle name="Normal 4 4 3 2 2 7" xfId="14601"/>
    <cellStyle name="Normal 4 4 3 2 2 7 2" xfId="26816"/>
    <cellStyle name="Normal 4 4 3 2 2 8" xfId="26796"/>
    <cellStyle name="Normal 4 4 3 2 2 9" xfId="33570"/>
    <cellStyle name="Normal 4 4 3 2 3" xfId="563"/>
    <cellStyle name="Normal 4 4 3 2 3 10" xfId="40881"/>
    <cellStyle name="Normal 4 4 3 2 3 11" xfId="47996"/>
    <cellStyle name="Normal 4 4 3 2 3 12" xfId="55111"/>
    <cellStyle name="Normal 4 4 3 2 3 2" xfId="1364"/>
    <cellStyle name="Normal 4 4 3 2 3 2 10" xfId="55910"/>
    <cellStyle name="Normal 4 4 3 2 3 2 2" xfId="3732"/>
    <cellStyle name="Normal 4 4 3 2 3 2 2 2" xfId="10847"/>
    <cellStyle name="Normal 4 4 3 2 3 2 2 2 2" xfId="26820"/>
    <cellStyle name="Normal 4 4 3 2 3 2 2 3" xfId="26819"/>
    <cellStyle name="Normal 4 4 3 2 3 2 2 4" xfId="36932"/>
    <cellStyle name="Normal 4 4 3 2 3 2 2 5" xfId="44047"/>
    <cellStyle name="Normal 4 4 3 2 3 2 2 6" xfId="51162"/>
    <cellStyle name="Normal 4 4 3 2 3 2 2 7" xfId="58277"/>
    <cellStyle name="Normal 4 4 3 2 3 2 3" xfId="6103"/>
    <cellStyle name="Normal 4 4 3 2 3 2 3 2" xfId="13218"/>
    <cellStyle name="Normal 4 4 3 2 3 2 3 2 2" xfId="26822"/>
    <cellStyle name="Normal 4 4 3 2 3 2 3 3" xfId="26821"/>
    <cellStyle name="Normal 4 4 3 2 3 2 3 4" xfId="39303"/>
    <cellStyle name="Normal 4 4 3 2 3 2 3 5" xfId="46418"/>
    <cellStyle name="Normal 4 4 3 2 3 2 3 6" xfId="53533"/>
    <cellStyle name="Normal 4 4 3 2 3 2 3 7" xfId="60648"/>
    <cellStyle name="Normal 4 4 3 2 3 2 4" xfId="8480"/>
    <cellStyle name="Normal 4 4 3 2 3 2 4 2" xfId="26823"/>
    <cellStyle name="Normal 4 4 3 2 3 2 5" xfId="15595"/>
    <cellStyle name="Normal 4 4 3 2 3 2 5 2" xfId="26824"/>
    <cellStyle name="Normal 4 4 3 2 3 2 6" xfId="26818"/>
    <cellStyle name="Normal 4 4 3 2 3 2 7" xfId="34564"/>
    <cellStyle name="Normal 4 4 3 2 3 2 8" xfId="41680"/>
    <cellStyle name="Normal 4 4 3 2 3 2 9" xfId="48795"/>
    <cellStyle name="Normal 4 4 3 2 3 3" xfId="2154"/>
    <cellStyle name="Normal 4 4 3 2 3 3 10" xfId="56699"/>
    <cellStyle name="Normal 4 4 3 2 3 3 2" xfId="4521"/>
    <cellStyle name="Normal 4 4 3 2 3 3 2 2" xfId="11636"/>
    <cellStyle name="Normal 4 4 3 2 3 3 2 2 2" xfId="26827"/>
    <cellStyle name="Normal 4 4 3 2 3 3 2 3" xfId="26826"/>
    <cellStyle name="Normal 4 4 3 2 3 3 2 4" xfId="37721"/>
    <cellStyle name="Normal 4 4 3 2 3 3 2 5" xfId="44836"/>
    <cellStyle name="Normal 4 4 3 2 3 3 2 6" xfId="51951"/>
    <cellStyle name="Normal 4 4 3 2 3 3 2 7" xfId="59066"/>
    <cellStyle name="Normal 4 4 3 2 3 3 3" xfId="6892"/>
    <cellStyle name="Normal 4 4 3 2 3 3 3 2" xfId="14007"/>
    <cellStyle name="Normal 4 4 3 2 3 3 3 2 2" xfId="26829"/>
    <cellStyle name="Normal 4 4 3 2 3 3 3 3" xfId="26828"/>
    <cellStyle name="Normal 4 4 3 2 3 3 3 4" xfId="40092"/>
    <cellStyle name="Normal 4 4 3 2 3 3 3 5" xfId="47207"/>
    <cellStyle name="Normal 4 4 3 2 3 3 3 6" xfId="54322"/>
    <cellStyle name="Normal 4 4 3 2 3 3 3 7" xfId="61437"/>
    <cellStyle name="Normal 4 4 3 2 3 3 4" xfId="9269"/>
    <cellStyle name="Normal 4 4 3 2 3 3 4 2" xfId="26830"/>
    <cellStyle name="Normal 4 4 3 2 3 3 5" xfId="16384"/>
    <cellStyle name="Normal 4 4 3 2 3 3 5 2" xfId="26831"/>
    <cellStyle name="Normal 4 4 3 2 3 3 6" xfId="26825"/>
    <cellStyle name="Normal 4 4 3 2 3 3 7" xfId="35353"/>
    <cellStyle name="Normal 4 4 3 2 3 3 8" xfId="42469"/>
    <cellStyle name="Normal 4 4 3 2 3 3 9" xfId="49584"/>
    <cellStyle name="Normal 4 4 3 2 3 4" xfId="2933"/>
    <cellStyle name="Normal 4 4 3 2 3 4 2" xfId="10048"/>
    <cellStyle name="Normal 4 4 3 2 3 4 2 2" xfId="26833"/>
    <cellStyle name="Normal 4 4 3 2 3 4 3" xfId="26832"/>
    <cellStyle name="Normal 4 4 3 2 3 4 4" xfId="36133"/>
    <cellStyle name="Normal 4 4 3 2 3 4 5" xfId="43248"/>
    <cellStyle name="Normal 4 4 3 2 3 4 6" xfId="50363"/>
    <cellStyle name="Normal 4 4 3 2 3 4 7" xfId="57478"/>
    <cellStyle name="Normal 4 4 3 2 3 5" xfId="5304"/>
    <cellStyle name="Normal 4 4 3 2 3 5 2" xfId="12419"/>
    <cellStyle name="Normal 4 4 3 2 3 5 2 2" xfId="26835"/>
    <cellStyle name="Normal 4 4 3 2 3 5 3" xfId="26834"/>
    <cellStyle name="Normal 4 4 3 2 3 5 4" xfId="38504"/>
    <cellStyle name="Normal 4 4 3 2 3 5 5" xfId="45619"/>
    <cellStyle name="Normal 4 4 3 2 3 5 6" xfId="52734"/>
    <cellStyle name="Normal 4 4 3 2 3 5 7" xfId="59849"/>
    <cellStyle name="Normal 4 4 3 2 3 6" xfId="7681"/>
    <cellStyle name="Normal 4 4 3 2 3 6 2" xfId="26836"/>
    <cellStyle name="Normal 4 4 3 2 3 7" xfId="14796"/>
    <cellStyle name="Normal 4 4 3 2 3 7 2" xfId="26837"/>
    <cellStyle name="Normal 4 4 3 2 3 8" xfId="26817"/>
    <cellStyle name="Normal 4 4 3 2 3 9" xfId="33765"/>
    <cellStyle name="Normal 4 4 3 2 4" xfId="720"/>
    <cellStyle name="Normal 4 4 3 2 4 10" xfId="41038"/>
    <cellStyle name="Normal 4 4 3 2 4 11" xfId="48153"/>
    <cellStyle name="Normal 4 4 3 2 4 12" xfId="55268"/>
    <cellStyle name="Normal 4 4 3 2 4 2" xfId="1521"/>
    <cellStyle name="Normal 4 4 3 2 4 2 10" xfId="56067"/>
    <cellStyle name="Normal 4 4 3 2 4 2 2" xfId="3889"/>
    <cellStyle name="Normal 4 4 3 2 4 2 2 2" xfId="11004"/>
    <cellStyle name="Normal 4 4 3 2 4 2 2 2 2" xfId="26841"/>
    <cellStyle name="Normal 4 4 3 2 4 2 2 3" xfId="26840"/>
    <cellStyle name="Normal 4 4 3 2 4 2 2 4" xfId="37089"/>
    <cellStyle name="Normal 4 4 3 2 4 2 2 5" xfId="44204"/>
    <cellStyle name="Normal 4 4 3 2 4 2 2 6" xfId="51319"/>
    <cellStyle name="Normal 4 4 3 2 4 2 2 7" xfId="58434"/>
    <cellStyle name="Normal 4 4 3 2 4 2 3" xfId="6260"/>
    <cellStyle name="Normal 4 4 3 2 4 2 3 2" xfId="13375"/>
    <cellStyle name="Normal 4 4 3 2 4 2 3 2 2" xfId="26843"/>
    <cellStyle name="Normal 4 4 3 2 4 2 3 3" xfId="26842"/>
    <cellStyle name="Normal 4 4 3 2 4 2 3 4" xfId="39460"/>
    <cellStyle name="Normal 4 4 3 2 4 2 3 5" xfId="46575"/>
    <cellStyle name="Normal 4 4 3 2 4 2 3 6" xfId="53690"/>
    <cellStyle name="Normal 4 4 3 2 4 2 3 7" xfId="60805"/>
    <cellStyle name="Normal 4 4 3 2 4 2 4" xfId="8637"/>
    <cellStyle name="Normal 4 4 3 2 4 2 4 2" xfId="26844"/>
    <cellStyle name="Normal 4 4 3 2 4 2 5" xfId="15752"/>
    <cellStyle name="Normal 4 4 3 2 4 2 5 2" xfId="26845"/>
    <cellStyle name="Normal 4 4 3 2 4 2 6" xfId="26839"/>
    <cellStyle name="Normal 4 4 3 2 4 2 7" xfId="34721"/>
    <cellStyle name="Normal 4 4 3 2 4 2 8" xfId="41837"/>
    <cellStyle name="Normal 4 4 3 2 4 2 9" xfId="48952"/>
    <cellStyle name="Normal 4 4 3 2 4 3" xfId="2311"/>
    <cellStyle name="Normal 4 4 3 2 4 3 10" xfId="56856"/>
    <cellStyle name="Normal 4 4 3 2 4 3 2" xfId="4678"/>
    <cellStyle name="Normal 4 4 3 2 4 3 2 2" xfId="11793"/>
    <cellStyle name="Normal 4 4 3 2 4 3 2 2 2" xfId="26848"/>
    <cellStyle name="Normal 4 4 3 2 4 3 2 3" xfId="26847"/>
    <cellStyle name="Normal 4 4 3 2 4 3 2 4" xfId="37878"/>
    <cellStyle name="Normal 4 4 3 2 4 3 2 5" xfId="44993"/>
    <cellStyle name="Normal 4 4 3 2 4 3 2 6" xfId="52108"/>
    <cellStyle name="Normal 4 4 3 2 4 3 2 7" xfId="59223"/>
    <cellStyle name="Normal 4 4 3 2 4 3 3" xfId="7049"/>
    <cellStyle name="Normal 4 4 3 2 4 3 3 2" xfId="14164"/>
    <cellStyle name="Normal 4 4 3 2 4 3 3 2 2" xfId="26850"/>
    <cellStyle name="Normal 4 4 3 2 4 3 3 3" xfId="26849"/>
    <cellStyle name="Normal 4 4 3 2 4 3 3 4" xfId="40249"/>
    <cellStyle name="Normal 4 4 3 2 4 3 3 5" xfId="47364"/>
    <cellStyle name="Normal 4 4 3 2 4 3 3 6" xfId="54479"/>
    <cellStyle name="Normal 4 4 3 2 4 3 3 7" xfId="61594"/>
    <cellStyle name="Normal 4 4 3 2 4 3 4" xfId="9426"/>
    <cellStyle name="Normal 4 4 3 2 4 3 4 2" xfId="26851"/>
    <cellStyle name="Normal 4 4 3 2 4 3 5" xfId="16541"/>
    <cellStyle name="Normal 4 4 3 2 4 3 5 2" xfId="26852"/>
    <cellStyle name="Normal 4 4 3 2 4 3 6" xfId="26846"/>
    <cellStyle name="Normal 4 4 3 2 4 3 7" xfId="35510"/>
    <cellStyle name="Normal 4 4 3 2 4 3 8" xfId="42626"/>
    <cellStyle name="Normal 4 4 3 2 4 3 9" xfId="49741"/>
    <cellStyle name="Normal 4 4 3 2 4 4" xfId="3090"/>
    <cellStyle name="Normal 4 4 3 2 4 4 2" xfId="10205"/>
    <cellStyle name="Normal 4 4 3 2 4 4 2 2" xfId="26854"/>
    <cellStyle name="Normal 4 4 3 2 4 4 3" xfId="26853"/>
    <cellStyle name="Normal 4 4 3 2 4 4 4" xfId="36290"/>
    <cellStyle name="Normal 4 4 3 2 4 4 5" xfId="43405"/>
    <cellStyle name="Normal 4 4 3 2 4 4 6" xfId="50520"/>
    <cellStyle name="Normal 4 4 3 2 4 4 7" xfId="57635"/>
    <cellStyle name="Normal 4 4 3 2 4 5" xfId="5461"/>
    <cellStyle name="Normal 4 4 3 2 4 5 2" xfId="12576"/>
    <cellStyle name="Normal 4 4 3 2 4 5 2 2" xfId="26856"/>
    <cellStyle name="Normal 4 4 3 2 4 5 3" xfId="26855"/>
    <cellStyle name="Normal 4 4 3 2 4 5 4" xfId="38661"/>
    <cellStyle name="Normal 4 4 3 2 4 5 5" xfId="45776"/>
    <cellStyle name="Normal 4 4 3 2 4 5 6" xfId="52891"/>
    <cellStyle name="Normal 4 4 3 2 4 5 7" xfId="60006"/>
    <cellStyle name="Normal 4 4 3 2 4 6" xfId="7838"/>
    <cellStyle name="Normal 4 4 3 2 4 6 2" xfId="26857"/>
    <cellStyle name="Normal 4 4 3 2 4 7" xfId="14953"/>
    <cellStyle name="Normal 4 4 3 2 4 7 2" xfId="26858"/>
    <cellStyle name="Normal 4 4 3 2 4 8" xfId="26838"/>
    <cellStyle name="Normal 4 4 3 2 4 9" xfId="33922"/>
    <cellStyle name="Normal 4 4 3 2 5" xfId="974"/>
    <cellStyle name="Normal 4 4 3 2 5 10" xfId="55520"/>
    <cellStyle name="Normal 4 4 3 2 5 2" xfId="3342"/>
    <cellStyle name="Normal 4 4 3 2 5 2 2" xfId="10457"/>
    <cellStyle name="Normal 4 4 3 2 5 2 2 2" xfId="26861"/>
    <cellStyle name="Normal 4 4 3 2 5 2 3" xfId="26860"/>
    <cellStyle name="Normal 4 4 3 2 5 2 4" xfId="36542"/>
    <cellStyle name="Normal 4 4 3 2 5 2 5" xfId="43657"/>
    <cellStyle name="Normal 4 4 3 2 5 2 6" xfId="50772"/>
    <cellStyle name="Normal 4 4 3 2 5 2 7" xfId="57887"/>
    <cellStyle name="Normal 4 4 3 2 5 3" xfId="5713"/>
    <cellStyle name="Normal 4 4 3 2 5 3 2" xfId="12828"/>
    <cellStyle name="Normal 4 4 3 2 5 3 2 2" xfId="26863"/>
    <cellStyle name="Normal 4 4 3 2 5 3 3" xfId="26862"/>
    <cellStyle name="Normal 4 4 3 2 5 3 4" xfId="38913"/>
    <cellStyle name="Normal 4 4 3 2 5 3 5" xfId="46028"/>
    <cellStyle name="Normal 4 4 3 2 5 3 6" xfId="53143"/>
    <cellStyle name="Normal 4 4 3 2 5 3 7" xfId="60258"/>
    <cellStyle name="Normal 4 4 3 2 5 4" xfId="8090"/>
    <cellStyle name="Normal 4 4 3 2 5 4 2" xfId="26864"/>
    <cellStyle name="Normal 4 4 3 2 5 5" xfId="15205"/>
    <cellStyle name="Normal 4 4 3 2 5 5 2" xfId="26865"/>
    <cellStyle name="Normal 4 4 3 2 5 6" xfId="26859"/>
    <cellStyle name="Normal 4 4 3 2 5 7" xfId="34174"/>
    <cellStyle name="Normal 4 4 3 2 5 8" xfId="41290"/>
    <cellStyle name="Normal 4 4 3 2 5 9" xfId="48405"/>
    <cellStyle name="Normal 4 4 3 2 6" xfId="1764"/>
    <cellStyle name="Normal 4 4 3 2 6 10" xfId="56309"/>
    <cellStyle name="Normal 4 4 3 2 6 2" xfId="4131"/>
    <cellStyle name="Normal 4 4 3 2 6 2 2" xfId="11246"/>
    <cellStyle name="Normal 4 4 3 2 6 2 2 2" xfId="26868"/>
    <cellStyle name="Normal 4 4 3 2 6 2 3" xfId="26867"/>
    <cellStyle name="Normal 4 4 3 2 6 2 4" xfId="37331"/>
    <cellStyle name="Normal 4 4 3 2 6 2 5" xfId="44446"/>
    <cellStyle name="Normal 4 4 3 2 6 2 6" xfId="51561"/>
    <cellStyle name="Normal 4 4 3 2 6 2 7" xfId="58676"/>
    <cellStyle name="Normal 4 4 3 2 6 3" xfId="6502"/>
    <cellStyle name="Normal 4 4 3 2 6 3 2" xfId="13617"/>
    <cellStyle name="Normal 4 4 3 2 6 3 2 2" xfId="26870"/>
    <cellStyle name="Normal 4 4 3 2 6 3 3" xfId="26869"/>
    <cellStyle name="Normal 4 4 3 2 6 3 4" xfId="39702"/>
    <cellStyle name="Normal 4 4 3 2 6 3 5" xfId="46817"/>
    <cellStyle name="Normal 4 4 3 2 6 3 6" xfId="53932"/>
    <cellStyle name="Normal 4 4 3 2 6 3 7" xfId="61047"/>
    <cellStyle name="Normal 4 4 3 2 6 4" xfId="8879"/>
    <cellStyle name="Normal 4 4 3 2 6 4 2" xfId="26871"/>
    <cellStyle name="Normal 4 4 3 2 6 5" xfId="15994"/>
    <cellStyle name="Normal 4 4 3 2 6 5 2" xfId="26872"/>
    <cellStyle name="Normal 4 4 3 2 6 6" xfId="26866"/>
    <cellStyle name="Normal 4 4 3 2 6 7" xfId="34963"/>
    <cellStyle name="Normal 4 4 3 2 6 8" xfId="42079"/>
    <cellStyle name="Normal 4 4 3 2 6 9" xfId="49194"/>
    <cellStyle name="Normal 4 4 3 2 7" xfId="2543"/>
    <cellStyle name="Normal 4 4 3 2 7 2" xfId="9658"/>
    <cellStyle name="Normal 4 4 3 2 7 2 2" xfId="26874"/>
    <cellStyle name="Normal 4 4 3 2 7 3" xfId="26873"/>
    <cellStyle name="Normal 4 4 3 2 7 4" xfId="35743"/>
    <cellStyle name="Normal 4 4 3 2 7 5" xfId="42858"/>
    <cellStyle name="Normal 4 4 3 2 7 6" xfId="49973"/>
    <cellStyle name="Normal 4 4 3 2 7 7" xfId="57088"/>
    <cellStyle name="Normal 4 4 3 2 8" xfId="4914"/>
    <cellStyle name="Normal 4 4 3 2 8 2" xfId="12029"/>
    <cellStyle name="Normal 4 4 3 2 8 2 2" xfId="26876"/>
    <cellStyle name="Normal 4 4 3 2 8 3" xfId="26875"/>
    <cellStyle name="Normal 4 4 3 2 8 4" xfId="38114"/>
    <cellStyle name="Normal 4 4 3 2 8 5" xfId="45229"/>
    <cellStyle name="Normal 4 4 3 2 8 6" xfId="52344"/>
    <cellStyle name="Normal 4 4 3 2 8 7" xfId="59459"/>
    <cellStyle name="Normal 4 4 3 2 9" xfId="7291"/>
    <cellStyle name="Normal 4 4 3 2 9 2" xfId="26877"/>
    <cellStyle name="Normal 4 4 3 3" xfId="288"/>
    <cellStyle name="Normal 4 4 3 3 10" xfId="40606"/>
    <cellStyle name="Normal 4 4 3 3 11" xfId="47721"/>
    <cellStyle name="Normal 4 4 3 3 12" xfId="54836"/>
    <cellStyle name="Normal 4 4 3 3 2" xfId="1089"/>
    <cellStyle name="Normal 4 4 3 3 2 10" xfId="55635"/>
    <cellStyle name="Normal 4 4 3 3 2 2" xfId="3457"/>
    <cellStyle name="Normal 4 4 3 3 2 2 2" xfId="10572"/>
    <cellStyle name="Normal 4 4 3 3 2 2 2 2" xfId="26881"/>
    <cellStyle name="Normal 4 4 3 3 2 2 3" xfId="26880"/>
    <cellStyle name="Normal 4 4 3 3 2 2 4" xfId="36657"/>
    <cellStyle name="Normal 4 4 3 3 2 2 5" xfId="43772"/>
    <cellStyle name="Normal 4 4 3 3 2 2 6" xfId="50887"/>
    <cellStyle name="Normal 4 4 3 3 2 2 7" xfId="58002"/>
    <cellStyle name="Normal 4 4 3 3 2 3" xfId="5828"/>
    <cellStyle name="Normal 4 4 3 3 2 3 2" xfId="12943"/>
    <cellStyle name="Normal 4 4 3 3 2 3 2 2" xfId="26883"/>
    <cellStyle name="Normal 4 4 3 3 2 3 3" xfId="26882"/>
    <cellStyle name="Normal 4 4 3 3 2 3 4" xfId="39028"/>
    <cellStyle name="Normal 4 4 3 3 2 3 5" xfId="46143"/>
    <cellStyle name="Normal 4 4 3 3 2 3 6" xfId="53258"/>
    <cellStyle name="Normal 4 4 3 3 2 3 7" xfId="60373"/>
    <cellStyle name="Normal 4 4 3 3 2 4" xfId="8205"/>
    <cellStyle name="Normal 4 4 3 3 2 4 2" xfId="26884"/>
    <cellStyle name="Normal 4 4 3 3 2 5" xfId="15320"/>
    <cellStyle name="Normal 4 4 3 3 2 5 2" xfId="26885"/>
    <cellStyle name="Normal 4 4 3 3 2 6" xfId="26879"/>
    <cellStyle name="Normal 4 4 3 3 2 7" xfId="34289"/>
    <cellStyle name="Normal 4 4 3 3 2 8" xfId="41405"/>
    <cellStyle name="Normal 4 4 3 3 2 9" xfId="48520"/>
    <cellStyle name="Normal 4 4 3 3 3" xfId="1879"/>
    <cellStyle name="Normal 4 4 3 3 3 10" xfId="56424"/>
    <cellStyle name="Normal 4 4 3 3 3 2" xfId="4246"/>
    <cellStyle name="Normal 4 4 3 3 3 2 2" xfId="11361"/>
    <cellStyle name="Normal 4 4 3 3 3 2 2 2" xfId="26888"/>
    <cellStyle name="Normal 4 4 3 3 3 2 3" xfId="26887"/>
    <cellStyle name="Normal 4 4 3 3 3 2 4" xfId="37446"/>
    <cellStyle name="Normal 4 4 3 3 3 2 5" xfId="44561"/>
    <cellStyle name="Normal 4 4 3 3 3 2 6" xfId="51676"/>
    <cellStyle name="Normal 4 4 3 3 3 2 7" xfId="58791"/>
    <cellStyle name="Normal 4 4 3 3 3 3" xfId="6617"/>
    <cellStyle name="Normal 4 4 3 3 3 3 2" xfId="13732"/>
    <cellStyle name="Normal 4 4 3 3 3 3 2 2" xfId="26890"/>
    <cellStyle name="Normal 4 4 3 3 3 3 3" xfId="26889"/>
    <cellStyle name="Normal 4 4 3 3 3 3 4" xfId="39817"/>
    <cellStyle name="Normal 4 4 3 3 3 3 5" xfId="46932"/>
    <cellStyle name="Normal 4 4 3 3 3 3 6" xfId="54047"/>
    <cellStyle name="Normal 4 4 3 3 3 3 7" xfId="61162"/>
    <cellStyle name="Normal 4 4 3 3 3 4" xfId="8994"/>
    <cellStyle name="Normal 4 4 3 3 3 4 2" xfId="26891"/>
    <cellStyle name="Normal 4 4 3 3 3 5" xfId="16109"/>
    <cellStyle name="Normal 4 4 3 3 3 5 2" xfId="26892"/>
    <cellStyle name="Normal 4 4 3 3 3 6" xfId="26886"/>
    <cellStyle name="Normal 4 4 3 3 3 7" xfId="35078"/>
    <cellStyle name="Normal 4 4 3 3 3 8" xfId="42194"/>
    <cellStyle name="Normal 4 4 3 3 3 9" xfId="49309"/>
    <cellStyle name="Normal 4 4 3 3 4" xfId="2658"/>
    <cellStyle name="Normal 4 4 3 3 4 2" xfId="9773"/>
    <cellStyle name="Normal 4 4 3 3 4 2 2" xfId="26894"/>
    <cellStyle name="Normal 4 4 3 3 4 3" xfId="26893"/>
    <cellStyle name="Normal 4 4 3 3 4 4" xfId="35858"/>
    <cellStyle name="Normal 4 4 3 3 4 5" xfId="42973"/>
    <cellStyle name="Normal 4 4 3 3 4 6" xfId="50088"/>
    <cellStyle name="Normal 4 4 3 3 4 7" xfId="57203"/>
    <cellStyle name="Normal 4 4 3 3 5" xfId="5029"/>
    <cellStyle name="Normal 4 4 3 3 5 2" xfId="12144"/>
    <cellStyle name="Normal 4 4 3 3 5 2 2" xfId="26896"/>
    <cellStyle name="Normal 4 4 3 3 5 3" xfId="26895"/>
    <cellStyle name="Normal 4 4 3 3 5 4" xfId="38229"/>
    <cellStyle name="Normal 4 4 3 3 5 5" xfId="45344"/>
    <cellStyle name="Normal 4 4 3 3 5 6" xfId="52459"/>
    <cellStyle name="Normal 4 4 3 3 5 7" xfId="59574"/>
    <cellStyle name="Normal 4 4 3 3 6" xfId="7406"/>
    <cellStyle name="Normal 4 4 3 3 6 2" xfId="26897"/>
    <cellStyle name="Normal 4 4 3 3 7" xfId="14521"/>
    <cellStyle name="Normal 4 4 3 3 7 2" xfId="26898"/>
    <cellStyle name="Normal 4 4 3 3 8" xfId="26878"/>
    <cellStyle name="Normal 4 4 3 3 9" xfId="33490"/>
    <cellStyle name="Normal 4 4 3 4" xfId="483"/>
    <cellStyle name="Normal 4 4 3 4 10" xfId="40801"/>
    <cellStyle name="Normal 4 4 3 4 11" xfId="47916"/>
    <cellStyle name="Normal 4 4 3 4 12" xfId="55031"/>
    <cellStyle name="Normal 4 4 3 4 2" xfId="1284"/>
    <cellStyle name="Normal 4 4 3 4 2 10" xfId="55830"/>
    <cellStyle name="Normal 4 4 3 4 2 2" xfId="3652"/>
    <cellStyle name="Normal 4 4 3 4 2 2 2" xfId="10767"/>
    <cellStyle name="Normal 4 4 3 4 2 2 2 2" xfId="26902"/>
    <cellStyle name="Normal 4 4 3 4 2 2 3" xfId="26901"/>
    <cellStyle name="Normal 4 4 3 4 2 2 4" xfId="36852"/>
    <cellStyle name="Normal 4 4 3 4 2 2 5" xfId="43967"/>
    <cellStyle name="Normal 4 4 3 4 2 2 6" xfId="51082"/>
    <cellStyle name="Normal 4 4 3 4 2 2 7" xfId="58197"/>
    <cellStyle name="Normal 4 4 3 4 2 3" xfId="6023"/>
    <cellStyle name="Normal 4 4 3 4 2 3 2" xfId="13138"/>
    <cellStyle name="Normal 4 4 3 4 2 3 2 2" xfId="26904"/>
    <cellStyle name="Normal 4 4 3 4 2 3 3" xfId="26903"/>
    <cellStyle name="Normal 4 4 3 4 2 3 4" xfId="39223"/>
    <cellStyle name="Normal 4 4 3 4 2 3 5" xfId="46338"/>
    <cellStyle name="Normal 4 4 3 4 2 3 6" xfId="53453"/>
    <cellStyle name="Normal 4 4 3 4 2 3 7" xfId="60568"/>
    <cellStyle name="Normal 4 4 3 4 2 4" xfId="8400"/>
    <cellStyle name="Normal 4 4 3 4 2 4 2" xfId="26905"/>
    <cellStyle name="Normal 4 4 3 4 2 5" xfId="15515"/>
    <cellStyle name="Normal 4 4 3 4 2 5 2" xfId="26906"/>
    <cellStyle name="Normal 4 4 3 4 2 6" xfId="26900"/>
    <cellStyle name="Normal 4 4 3 4 2 7" xfId="34484"/>
    <cellStyle name="Normal 4 4 3 4 2 8" xfId="41600"/>
    <cellStyle name="Normal 4 4 3 4 2 9" xfId="48715"/>
    <cellStyle name="Normal 4 4 3 4 3" xfId="2074"/>
    <cellStyle name="Normal 4 4 3 4 3 10" xfId="56619"/>
    <cellStyle name="Normal 4 4 3 4 3 2" xfId="4441"/>
    <cellStyle name="Normal 4 4 3 4 3 2 2" xfId="11556"/>
    <cellStyle name="Normal 4 4 3 4 3 2 2 2" xfId="26909"/>
    <cellStyle name="Normal 4 4 3 4 3 2 3" xfId="26908"/>
    <cellStyle name="Normal 4 4 3 4 3 2 4" xfId="37641"/>
    <cellStyle name="Normal 4 4 3 4 3 2 5" xfId="44756"/>
    <cellStyle name="Normal 4 4 3 4 3 2 6" xfId="51871"/>
    <cellStyle name="Normal 4 4 3 4 3 2 7" xfId="58986"/>
    <cellStyle name="Normal 4 4 3 4 3 3" xfId="6812"/>
    <cellStyle name="Normal 4 4 3 4 3 3 2" xfId="13927"/>
    <cellStyle name="Normal 4 4 3 4 3 3 2 2" xfId="26911"/>
    <cellStyle name="Normal 4 4 3 4 3 3 3" xfId="26910"/>
    <cellStyle name="Normal 4 4 3 4 3 3 4" xfId="40012"/>
    <cellStyle name="Normal 4 4 3 4 3 3 5" xfId="47127"/>
    <cellStyle name="Normal 4 4 3 4 3 3 6" xfId="54242"/>
    <cellStyle name="Normal 4 4 3 4 3 3 7" xfId="61357"/>
    <cellStyle name="Normal 4 4 3 4 3 4" xfId="9189"/>
    <cellStyle name="Normal 4 4 3 4 3 4 2" xfId="26912"/>
    <cellStyle name="Normal 4 4 3 4 3 5" xfId="16304"/>
    <cellStyle name="Normal 4 4 3 4 3 5 2" xfId="26913"/>
    <cellStyle name="Normal 4 4 3 4 3 6" xfId="26907"/>
    <cellStyle name="Normal 4 4 3 4 3 7" xfId="35273"/>
    <cellStyle name="Normal 4 4 3 4 3 8" xfId="42389"/>
    <cellStyle name="Normal 4 4 3 4 3 9" xfId="49504"/>
    <cellStyle name="Normal 4 4 3 4 4" xfId="2853"/>
    <cellStyle name="Normal 4 4 3 4 4 2" xfId="9968"/>
    <cellStyle name="Normal 4 4 3 4 4 2 2" xfId="26915"/>
    <cellStyle name="Normal 4 4 3 4 4 3" xfId="26914"/>
    <cellStyle name="Normal 4 4 3 4 4 4" xfId="36053"/>
    <cellStyle name="Normal 4 4 3 4 4 5" xfId="43168"/>
    <cellStyle name="Normal 4 4 3 4 4 6" xfId="50283"/>
    <cellStyle name="Normal 4 4 3 4 4 7" xfId="57398"/>
    <cellStyle name="Normal 4 4 3 4 5" xfId="5224"/>
    <cellStyle name="Normal 4 4 3 4 5 2" xfId="12339"/>
    <cellStyle name="Normal 4 4 3 4 5 2 2" xfId="26917"/>
    <cellStyle name="Normal 4 4 3 4 5 3" xfId="26916"/>
    <cellStyle name="Normal 4 4 3 4 5 4" xfId="38424"/>
    <cellStyle name="Normal 4 4 3 4 5 5" xfId="45539"/>
    <cellStyle name="Normal 4 4 3 4 5 6" xfId="52654"/>
    <cellStyle name="Normal 4 4 3 4 5 7" xfId="59769"/>
    <cellStyle name="Normal 4 4 3 4 6" xfId="7601"/>
    <cellStyle name="Normal 4 4 3 4 6 2" xfId="26918"/>
    <cellStyle name="Normal 4 4 3 4 7" xfId="14716"/>
    <cellStyle name="Normal 4 4 3 4 7 2" xfId="26919"/>
    <cellStyle name="Normal 4 4 3 4 8" xfId="26899"/>
    <cellStyle name="Normal 4 4 3 4 9" xfId="33685"/>
    <cellStyle name="Normal 4 4 3 5" xfId="719"/>
    <cellStyle name="Normal 4 4 3 5 10" xfId="41037"/>
    <cellStyle name="Normal 4 4 3 5 11" xfId="48152"/>
    <cellStyle name="Normal 4 4 3 5 12" xfId="55267"/>
    <cellStyle name="Normal 4 4 3 5 2" xfId="1520"/>
    <cellStyle name="Normal 4 4 3 5 2 10" xfId="56066"/>
    <cellStyle name="Normal 4 4 3 5 2 2" xfId="3888"/>
    <cellStyle name="Normal 4 4 3 5 2 2 2" xfId="11003"/>
    <cellStyle name="Normal 4 4 3 5 2 2 2 2" xfId="26923"/>
    <cellStyle name="Normal 4 4 3 5 2 2 3" xfId="26922"/>
    <cellStyle name="Normal 4 4 3 5 2 2 4" xfId="37088"/>
    <cellStyle name="Normal 4 4 3 5 2 2 5" xfId="44203"/>
    <cellStyle name="Normal 4 4 3 5 2 2 6" xfId="51318"/>
    <cellStyle name="Normal 4 4 3 5 2 2 7" xfId="58433"/>
    <cellStyle name="Normal 4 4 3 5 2 3" xfId="6259"/>
    <cellStyle name="Normal 4 4 3 5 2 3 2" xfId="13374"/>
    <cellStyle name="Normal 4 4 3 5 2 3 2 2" xfId="26925"/>
    <cellStyle name="Normal 4 4 3 5 2 3 3" xfId="26924"/>
    <cellStyle name="Normal 4 4 3 5 2 3 4" xfId="39459"/>
    <cellStyle name="Normal 4 4 3 5 2 3 5" xfId="46574"/>
    <cellStyle name="Normal 4 4 3 5 2 3 6" xfId="53689"/>
    <cellStyle name="Normal 4 4 3 5 2 3 7" xfId="60804"/>
    <cellStyle name="Normal 4 4 3 5 2 4" xfId="8636"/>
    <cellStyle name="Normal 4 4 3 5 2 4 2" xfId="26926"/>
    <cellStyle name="Normal 4 4 3 5 2 5" xfId="15751"/>
    <cellStyle name="Normal 4 4 3 5 2 5 2" xfId="26927"/>
    <cellStyle name="Normal 4 4 3 5 2 6" xfId="26921"/>
    <cellStyle name="Normal 4 4 3 5 2 7" xfId="34720"/>
    <cellStyle name="Normal 4 4 3 5 2 8" xfId="41836"/>
    <cellStyle name="Normal 4 4 3 5 2 9" xfId="48951"/>
    <cellStyle name="Normal 4 4 3 5 3" xfId="2310"/>
    <cellStyle name="Normal 4 4 3 5 3 10" xfId="56855"/>
    <cellStyle name="Normal 4 4 3 5 3 2" xfId="4677"/>
    <cellStyle name="Normal 4 4 3 5 3 2 2" xfId="11792"/>
    <cellStyle name="Normal 4 4 3 5 3 2 2 2" xfId="26930"/>
    <cellStyle name="Normal 4 4 3 5 3 2 3" xfId="26929"/>
    <cellStyle name="Normal 4 4 3 5 3 2 4" xfId="37877"/>
    <cellStyle name="Normal 4 4 3 5 3 2 5" xfId="44992"/>
    <cellStyle name="Normal 4 4 3 5 3 2 6" xfId="52107"/>
    <cellStyle name="Normal 4 4 3 5 3 2 7" xfId="59222"/>
    <cellStyle name="Normal 4 4 3 5 3 3" xfId="7048"/>
    <cellStyle name="Normal 4 4 3 5 3 3 2" xfId="14163"/>
    <cellStyle name="Normal 4 4 3 5 3 3 2 2" xfId="26932"/>
    <cellStyle name="Normal 4 4 3 5 3 3 3" xfId="26931"/>
    <cellStyle name="Normal 4 4 3 5 3 3 4" xfId="40248"/>
    <cellStyle name="Normal 4 4 3 5 3 3 5" xfId="47363"/>
    <cellStyle name="Normal 4 4 3 5 3 3 6" xfId="54478"/>
    <cellStyle name="Normal 4 4 3 5 3 3 7" xfId="61593"/>
    <cellStyle name="Normal 4 4 3 5 3 4" xfId="9425"/>
    <cellStyle name="Normal 4 4 3 5 3 4 2" xfId="26933"/>
    <cellStyle name="Normal 4 4 3 5 3 5" xfId="16540"/>
    <cellStyle name="Normal 4 4 3 5 3 5 2" xfId="26934"/>
    <cellStyle name="Normal 4 4 3 5 3 6" xfId="26928"/>
    <cellStyle name="Normal 4 4 3 5 3 7" xfId="35509"/>
    <cellStyle name="Normal 4 4 3 5 3 8" xfId="42625"/>
    <cellStyle name="Normal 4 4 3 5 3 9" xfId="49740"/>
    <cellStyle name="Normal 4 4 3 5 4" xfId="3089"/>
    <cellStyle name="Normal 4 4 3 5 4 2" xfId="10204"/>
    <cellStyle name="Normal 4 4 3 5 4 2 2" xfId="26936"/>
    <cellStyle name="Normal 4 4 3 5 4 3" xfId="26935"/>
    <cellStyle name="Normal 4 4 3 5 4 4" xfId="36289"/>
    <cellStyle name="Normal 4 4 3 5 4 5" xfId="43404"/>
    <cellStyle name="Normal 4 4 3 5 4 6" xfId="50519"/>
    <cellStyle name="Normal 4 4 3 5 4 7" xfId="57634"/>
    <cellStyle name="Normal 4 4 3 5 5" xfId="5460"/>
    <cellStyle name="Normal 4 4 3 5 5 2" xfId="12575"/>
    <cellStyle name="Normal 4 4 3 5 5 2 2" xfId="26938"/>
    <cellStyle name="Normal 4 4 3 5 5 3" xfId="26937"/>
    <cellStyle name="Normal 4 4 3 5 5 4" xfId="38660"/>
    <cellStyle name="Normal 4 4 3 5 5 5" xfId="45775"/>
    <cellStyle name="Normal 4 4 3 5 5 6" xfId="52890"/>
    <cellStyle name="Normal 4 4 3 5 5 7" xfId="60005"/>
    <cellStyle name="Normal 4 4 3 5 6" xfId="7837"/>
    <cellStyle name="Normal 4 4 3 5 6 2" xfId="26939"/>
    <cellStyle name="Normal 4 4 3 5 7" xfId="14952"/>
    <cellStyle name="Normal 4 4 3 5 7 2" xfId="26940"/>
    <cellStyle name="Normal 4 4 3 5 8" xfId="26920"/>
    <cellStyle name="Normal 4 4 3 5 9" xfId="33921"/>
    <cellStyle name="Normal 4 4 3 6" xfId="894"/>
    <cellStyle name="Normal 4 4 3 6 10" xfId="55440"/>
    <cellStyle name="Normal 4 4 3 6 2" xfId="3262"/>
    <cellStyle name="Normal 4 4 3 6 2 2" xfId="10377"/>
    <cellStyle name="Normal 4 4 3 6 2 2 2" xfId="26943"/>
    <cellStyle name="Normal 4 4 3 6 2 3" xfId="26942"/>
    <cellStyle name="Normal 4 4 3 6 2 4" xfId="36462"/>
    <cellStyle name="Normal 4 4 3 6 2 5" xfId="43577"/>
    <cellStyle name="Normal 4 4 3 6 2 6" xfId="50692"/>
    <cellStyle name="Normal 4 4 3 6 2 7" xfId="57807"/>
    <cellStyle name="Normal 4 4 3 6 3" xfId="5633"/>
    <cellStyle name="Normal 4 4 3 6 3 2" xfId="12748"/>
    <cellStyle name="Normal 4 4 3 6 3 2 2" xfId="26945"/>
    <cellStyle name="Normal 4 4 3 6 3 3" xfId="26944"/>
    <cellStyle name="Normal 4 4 3 6 3 4" xfId="38833"/>
    <cellStyle name="Normal 4 4 3 6 3 5" xfId="45948"/>
    <cellStyle name="Normal 4 4 3 6 3 6" xfId="53063"/>
    <cellStyle name="Normal 4 4 3 6 3 7" xfId="60178"/>
    <cellStyle name="Normal 4 4 3 6 4" xfId="8010"/>
    <cellStyle name="Normal 4 4 3 6 4 2" xfId="26946"/>
    <cellStyle name="Normal 4 4 3 6 5" xfId="15125"/>
    <cellStyle name="Normal 4 4 3 6 5 2" xfId="26947"/>
    <cellStyle name="Normal 4 4 3 6 6" xfId="26941"/>
    <cellStyle name="Normal 4 4 3 6 7" xfId="34094"/>
    <cellStyle name="Normal 4 4 3 6 8" xfId="41210"/>
    <cellStyle name="Normal 4 4 3 6 9" xfId="48325"/>
    <cellStyle name="Normal 4 4 3 7" xfId="1684"/>
    <cellStyle name="Normal 4 4 3 7 10" xfId="56229"/>
    <cellStyle name="Normal 4 4 3 7 2" xfId="4051"/>
    <cellStyle name="Normal 4 4 3 7 2 2" xfId="11166"/>
    <cellStyle name="Normal 4 4 3 7 2 2 2" xfId="26950"/>
    <cellStyle name="Normal 4 4 3 7 2 3" xfId="26949"/>
    <cellStyle name="Normal 4 4 3 7 2 4" xfId="37251"/>
    <cellStyle name="Normal 4 4 3 7 2 5" xfId="44366"/>
    <cellStyle name="Normal 4 4 3 7 2 6" xfId="51481"/>
    <cellStyle name="Normal 4 4 3 7 2 7" xfId="58596"/>
    <cellStyle name="Normal 4 4 3 7 3" xfId="6422"/>
    <cellStyle name="Normal 4 4 3 7 3 2" xfId="13537"/>
    <cellStyle name="Normal 4 4 3 7 3 2 2" xfId="26952"/>
    <cellStyle name="Normal 4 4 3 7 3 3" xfId="26951"/>
    <cellStyle name="Normal 4 4 3 7 3 4" xfId="39622"/>
    <cellStyle name="Normal 4 4 3 7 3 5" xfId="46737"/>
    <cellStyle name="Normal 4 4 3 7 3 6" xfId="53852"/>
    <cellStyle name="Normal 4 4 3 7 3 7" xfId="60967"/>
    <cellStyle name="Normal 4 4 3 7 4" xfId="8799"/>
    <cellStyle name="Normal 4 4 3 7 4 2" xfId="26953"/>
    <cellStyle name="Normal 4 4 3 7 5" xfId="15914"/>
    <cellStyle name="Normal 4 4 3 7 5 2" xfId="26954"/>
    <cellStyle name="Normal 4 4 3 7 6" xfId="26948"/>
    <cellStyle name="Normal 4 4 3 7 7" xfId="34883"/>
    <cellStyle name="Normal 4 4 3 7 8" xfId="41999"/>
    <cellStyle name="Normal 4 4 3 7 9" xfId="49114"/>
    <cellStyle name="Normal 4 4 3 8" xfId="2463"/>
    <cellStyle name="Normal 4 4 3 8 2" xfId="9578"/>
    <cellStyle name="Normal 4 4 3 8 2 2" xfId="26956"/>
    <cellStyle name="Normal 4 4 3 8 3" xfId="26955"/>
    <cellStyle name="Normal 4 4 3 8 4" xfId="35663"/>
    <cellStyle name="Normal 4 4 3 8 5" xfId="42778"/>
    <cellStyle name="Normal 4 4 3 8 6" xfId="49893"/>
    <cellStyle name="Normal 4 4 3 8 7" xfId="57008"/>
    <cellStyle name="Normal 4 4 3 9" xfId="4834"/>
    <cellStyle name="Normal 4 4 3 9 2" xfId="11949"/>
    <cellStyle name="Normal 4 4 3 9 2 2" xfId="26958"/>
    <cellStyle name="Normal 4 4 3 9 3" xfId="26957"/>
    <cellStyle name="Normal 4 4 3 9 4" xfId="38034"/>
    <cellStyle name="Normal 4 4 3 9 5" xfId="45149"/>
    <cellStyle name="Normal 4 4 3 9 6" xfId="52264"/>
    <cellStyle name="Normal 4 4 3 9 7" xfId="59379"/>
    <cellStyle name="Normal 4 4 4" xfId="194"/>
    <cellStyle name="Normal 4 4 4 10" xfId="14431"/>
    <cellStyle name="Normal 4 4 4 10 2" xfId="26960"/>
    <cellStyle name="Normal 4 4 4 11" xfId="26959"/>
    <cellStyle name="Normal 4 4 4 12" xfId="33400"/>
    <cellStyle name="Normal 4 4 4 13" xfId="40516"/>
    <cellStyle name="Normal 4 4 4 14" xfId="47631"/>
    <cellStyle name="Normal 4 4 4 15" xfId="54746"/>
    <cellStyle name="Normal 4 4 4 2" xfId="393"/>
    <cellStyle name="Normal 4 4 4 2 10" xfId="40711"/>
    <cellStyle name="Normal 4 4 4 2 11" xfId="47826"/>
    <cellStyle name="Normal 4 4 4 2 12" xfId="54941"/>
    <cellStyle name="Normal 4 4 4 2 2" xfId="1194"/>
    <cellStyle name="Normal 4 4 4 2 2 10" xfId="55740"/>
    <cellStyle name="Normal 4 4 4 2 2 2" xfId="3562"/>
    <cellStyle name="Normal 4 4 4 2 2 2 2" xfId="10677"/>
    <cellStyle name="Normal 4 4 4 2 2 2 2 2" xfId="26964"/>
    <cellStyle name="Normal 4 4 4 2 2 2 3" xfId="26963"/>
    <cellStyle name="Normal 4 4 4 2 2 2 4" xfId="36762"/>
    <cellStyle name="Normal 4 4 4 2 2 2 5" xfId="43877"/>
    <cellStyle name="Normal 4 4 4 2 2 2 6" xfId="50992"/>
    <cellStyle name="Normal 4 4 4 2 2 2 7" xfId="58107"/>
    <cellStyle name="Normal 4 4 4 2 2 3" xfId="5933"/>
    <cellStyle name="Normal 4 4 4 2 2 3 2" xfId="13048"/>
    <cellStyle name="Normal 4 4 4 2 2 3 2 2" xfId="26966"/>
    <cellStyle name="Normal 4 4 4 2 2 3 3" xfId="26965"/>
    <cellStyle name="Normal 4 4 4 2 2 3 4" xfId="39133"/>
    <cellStyle name="Normal 4 4 4 2 2 3 5" xfId="46248"/>
    <cellStyle name="Normal 4 4 4 2 2 3 6" xfId="53363"/>
    <cellStyle name="Normal 4 4 4 2 2 3 7" xfId="60478"/>
    <cellStyle name="Normal 4 4 4 2 2 4" xfId="8310"/>
    <cellStyle name="Normal 4 4 4 2 2 4 2" xfId="26967"/>
    <cellStyle name="Normal 4 4 4 2 2 5" xfId="15425"/>
    <cellStyle name="Normal 4 4 4 2 2 5 2" xfId="26968"/>
    <cellStyle name="Normal 4 4 4 2 2 6" xfId="26962"/>
    <cellStyle name="Normal 4 4 4 2 2 7" xfId="34394"/>
    <cellStyle name="Normal 4 4 4 2 2 8" xfId="41510"/>
    <cellStyle name="Normal 4 4 4 2 2 9" xfId="48625"/>
    <cellStyle name="Normal 4 4 4 2 3" xfId="1984"/>
    <cellStyle name="Normal 4 4 4 2 3 10" xfId="56529"/>
    <cellStyle name="Normal 4 4 4 2 3 2" xfId="4351"/>
    <cellStyle name="Normal 4 4 4 2 3 2 2" xfId="11466"/>
    <cellStyle name="Normal 4 4 4 2 3 2 2 2" xfId="26971"/>
    <cellStyle name="Normal 4 4 4 2 3 2 3" xfId="26970"/>
    <cellStyle name="Normal 4 4 4 2 3 2 4" xfId="37551"/>
    <cellStyle name="Normal 4 4 4 2 3 2 5" xfId="44666"/>
    <cellStyle name="Normal 4 4 4 2 3 2 6" xfId="51781"/>
    <cellStyle name="Normal 4 4 4 2 3 2 7" xfId="58896"/>
    <cellStyle name="Normal 4 4 4 2 3 3" xfId="6722"/>
    <cellStyle name="Normal 4 4 4 2 3 3 2" xfId="13837"/>
    <cellStyle name="Normal 4 4 4 2 3 3 2 2" xfId="26973"/>
    <cellStyle name="Normal 4 4 4 2 3 3 3" xfId="26972"/>
    <cellStyle name="Normal 4 4 4 2 3 3 4" xfId="39922"/>
    <cellStyle name="Normal 4 4 4 2 3 3 5" xfId="47037"/>
    <cellStyle name="Normal 4 4 4 2 3 3 6" xfId="54152"/>
    <cellStyle name="Normal 4 4 4 2 3 3 7" xfId="61267"/>
    <cellStyle name="Normal 4 4 4 2 3 4" xfId="9099"/>
    <cellStyle name="Normal 4 4 4 2 3 4 2" xfId="26974"/>
    <cellStyle name="Normal 4 4 4 2 3 5" xfId="16214"/>
    <cellStyle name="Normal 4 4 4 2 3 5 2" xfId="26975"/>
    <cellStyle name="Normal 4 4 4 2 3 6" xfId="26969"/>
    <cellStyle name="Normal 4 4 4 2 3 7" xfId="35183"/>
    <cellStyle name="Normal 4 4 4 2 3 8" xfId="42299"/>
    <cellStyle name="Normal 4 4 4 2 3 9" xfId="49414"/>
    <cellStyle name="Normal 4 4 4 2 4" xfId="2763"/>
    <cellStyle name="Normal 4 4 4 2 4 2" xfId="9878"/>
    <cellStyle name="Normal 4 4 4 2 4 2 2" xfId="26977"/>
    <cellStyle name="Normal 4 4 4 2 4 3" xfId="26976"/>
    <cellStyle name="Normal 4 4 4 2 4 4" xfId="35963"/>
    <cellStyle name="Normal 4 4 4 2 4 5" xfId="43078"/>
    <cellStyle name="Normal 4 4 4 2 4 6" xfId="50193"/>
    <cellStyle name="Normal 4 4 4 2 4 7" xfId="57308"/>
    <cellStyle name="Normal 4 4 4 2 5" xfId="5134"/>
    <cellStyle name="Normal 4 4 4 2 5 2" xfId="12249"/>
    <cellStyle name="Normal 4 4 4 2 5 2 2" xfId="26979"/>
    <cellStyle name="Normal 4 4 4 2 5 3" xfId="26978"/>
    <cellStyle name="Normal 4 4 4 2 5 4" xfId="38334"/>
    <cellStyle name="Normal 4 4 4 2 5 5" xfId="45449"/>
    <cellStyle name="Normal 4 4 4 2 5 6" xfId="52564"/>
    <cellStyle name="Normal 4 4 4 2 5 7" xfId="59679"/>
    <cellStyle name="Normal 4 4 4 2 6" xfId="7511"/>
    <cellStyle name="Normal 4 4 4 2 6 2" xfId="26980"/>
    <cellStyle name="Normal 4 4 4 2 7" xfId="14626"/>
    <cellStyle name="Normal 4 4 4 2 7 2" xfId="26981"/>
    <cellStyle name="Normal 4 4 4 2 8" xfId="26961"/>
    <cellStyle name="Normal 4 4 4 2 9" xfId="33595"/>
    <cellStyle name="Normal 4 4 4 3" xfId="588"/>
    <cellStyle name="Normal 4 4 4 3 10" xfId="40906"/>
    <cellStyle name="Normal 4 4 4 3 11" xfId="48021"/>
    <cellStyle name="Normal 4 4 4 3 12" xfId="55136"/>
    <cellStyle name="Normal 4 4 4 3 2" xfId="1389"/>
    <cellStyle name="Normal 4 4 4 3 2 10" xfId="55935"/>
    <cellStyle name="Normal 4 4 4 3 2 2" xfId="3757"/>
    <cellStyle name="Normal 4 4 4 3 2 2 2" xfId="10872"/>
    <cellStyle name="Normal 4 4 4 3 2 2 2 2" xfId="26985"/>
    <cellStyle name="Normal 4 4 4 3 2 2 3" xfId="26984"/>
    <cellStyle name="Normal 4 4 4 3 2 2 4" xfId="36957"/>
    <cellStyle name="Normal 4 4 4 3 2 2 5" xfId="44072"/>
    <cellStyle name="Normal 4 4 4 3 2 2 6" xfId="51187"/>
    <cellStyle name="Normal 4 4 4 3 2 2 7" xfId="58302"/>
    <cellStyle name="Normal 4 4 4 3 2 3" xfId="6128"/>
    <cellStyle name="Normal 4 4 4 3 2 3 2" xfId="13243"/>
    <cellStyle name="Normal 4 4 4 3 2 3 2 2" xfId="26987"/>
    <cellStyle name="Normal 4 4 4 3 2 3 3" xfId="26986"/>
    <cellStyle name="Normal 4 4 4 3 2 3 4" xfId="39328"/>
    <cellStyle name="Normal 4 4 4 3 2 3 5" xfId="46443"/>
    <cellStyle name="Normal 4 4 4 3 2 3 6" xfId="53558"/>
    <cellStyle name="Normal 4 4 4 3 2 3 7" xfId="60673"/>
    <cellStyle name="Normal 4 4 4 3 2 4" xfId="8505"/>
    <cellStyle name="Normal 4 4 4 3 2 4 2" xfId="26988"/>
    <cellStyle name="Normal 4 4 4 3 2 5" xfId="15620"/>
    <cellStyle name="Normal 4 4 4 3 2 5 2" xfId="26989"/>
    <cellStyle name="Normal 4 4 4 3 2 6" xfId="26983"/>
    <cellStyle name="Normal 4 4 4 3 2 7" xfId="34589"/>
    <cellStyle name="Normal 4 4 4 3 2 8" xfId="41705"/>
    <cellStyle name="Normal 4 4 4 3 2 9" xfId="48820"/>
    <cellStyle name="Normal 4 4 4 3 3" xfId="2179"/>
    <cellStyle name="Normal 4 4 4 3 3 10" xfId="56724"/>
    <cellStyle name="Normal 4 4 4 3 3 2" xfId="4546"/>
    <cellStyle name="Normal 4 4 4 3 3 2 2" xfId="11661"/>
    <cellStyle name="Normal 4 4 4 3 3 2 2 2" xfId="26992"/>
    <cellStyle name="Normal 4 4 4 3 3 2 3" xfId="26991"/>
    <cellStyle name="Normal 4 4 4 3 3 2 4" xfId="37746"/>
    <cellStyle name="Normal 4 4 4 3 3 2 5" xfId="44861"/>
    <cellStyle name="Normal 4 4 4 3 3 2 6" xfId="51976"/>
    <cellStyle name="Normal 4 4 4 3 3 2 7" xfId="59091"/>
    <cellStyle name="Normal 4 4 4 3 3 3" xfId="6917"/>
    <cellStyle name="Normal 4 4 4 3 3 3 2" xfId="14032"/>
    <cellStyle name="Normal 4 4 4 3 3 3 2 2" xfId="26994"/>
    <cellStyle name="Normal 4 4 4 3 3 3 3" xfId="26993"/>
    <cellStyle name="Normal 4 4 4 3 3 3 4" xfId="40117"/>
    <cellStyle name="Normal 4 4 4 3 3 3 5" xfId="47232"/>
    <cellStyle name="Normal 4 4 4 3 3 3 6" xfId="54347"/>
    <cellStyle name="Normal 4 4 4 3 3 3 7" xfId="61462"/>
    <cellStyle name="Normal 4 4 4 3 3 4" xfId="9294"/>
    <cellStyle name="Normal 4 4 4 3 3 4 2" xfId="26995"/>
    <cellStyle name="Normal 4 4 4 3 3 5" xfId="16409"/>
    <cellStyle name="Normal 4 4 4 3 3 5 2" xfId="26996"/>
    <cellStyle name="Normal 4 4 4 3 3 6" xfId="26990"/>
    <cellStyle name="Normal 4 4 4 3 3 7" xfId="35378"/>
    <cellStyle name="Normal 4 4 4 3 3 8" xfId="42494"/>
    <cellStyle name="Normal 4 4 4 3 3 9" xfId="49609"/>
    <cellStyle name="Normal 4 4 4 3 4" xfId="2958"/>
    <cellStyle name="Normal 4 4 4 3 4 2" xfId="10073"/>
    <cellStyle name="Normal 4 4 4 3 4 2 2" xfId="26998"/>
    <cellStyle name="Normal 4 4 4 3 4 3" xfId="26997"/>
    <cellStyle name="Normal 4 4 4 3 4 4" xfId="36158"/>
    <cellStyle name="Normal 4 4 4 3 4 5" xfId="43273"/>
    <cellStyle name="Normal 4 4 4 3 4 6" xfId="50388"/>
    <cellStyle name="Normal 4 4 4 3 4 7" xfId="57503"/>
    <cellStyle name="Normal 4 4 4 3 5" xfId="5329"/>
    <cellStyle name="Normal 4 4 4 3 5 2" xfId="12444"/>
    <cellStyle name="Normal 4 4 4 3 5 2 2" xfId="27000"/>
    <cellStyle name="Normal 4 4 4 3 5 3" xfId="26999"/>
    <cellStyle name="Normal 4 4 4 3 5 4" xfId="38529"/>
    <cellStyle name="Normal 4 4 4 3 5 5" xfId="45644"/>
    <cellStyle name="Normal 4 4 4 3 5 6" xfId="52759"/>
    <cellStyle name="Normal 4 4 4 3 5 7" xfId="59874"/>
    <cellStyle name="Normal 4 4 4 3 6" xfId="7706"/>
    <cellStyle name="Normal 4 4 4 3 6 2" xfId="27001"/>
    <cellStyle name="Normal 4 4 4 3 7" xfId="14821"/>
    <cellStyle name="Normal 4 4 4 3 7 2" xfId="27002"/>
    <cellStyle name="Normal 4 4 4 3 8" xfId="26982"/>
    <cellStyle name="Normal 4 4 4 3 9" xfId="33790"/>
    <cellStyle name="Normal 4 4 4 4" xfId="721"/>
    <cellStyle name="Normal 4 4 4 4 10" xfId="41039"/>
    <cellStyle name="Normal 4 4 4 4 11" xfId="48154"/>
    <cellStyle name="Normal 4 4 4 4 12" xfId="55269"/>
    <cellStyle name="Normal 4 4 4 4 2" xfId="1522"/>
    <cellStyle name="Normal 4 4 4 4 2 10" xfId="56068"/>
    <cellStyle name="Normal 4 4 4 4 2 2" xfId="3890"/>
    <cellStyle name="Normal 4 4 4 4 2 2 2" xfId="11005"/>
    <cellStyle name="Normal 4 4 4 4 2 2 2 2" xfId="27006"/>
    <cellStyle name="Normal 4 4 4 4 2 2 3" xfId="27005"/>
    <cellStyle name="Normal 4 4 4 4 2 2 4" xfId="37090"/>
    <cellStyle name="Normal 4 4 4 4 2 2 5" xfId="44205"/>
    <cellStyle name="Normal 4 4 4 4 2 2 6" xfId="51320"/>
    <cellStyle name="Normal 4 4 4 4 2 2 7" xfId="58435"/>
    <cellStyle name="Normal 4 4 4 4 2 3" xfId="6261"/>
    <cellStyle name="Normal 4 4 4 4 2 3 2" xfId="13376"/>
    <cellStyle name="Normal 4 4 4 4 2 3 2 2" xfId="27008"/>
    <cellStyle name="Normal 4 4 4 4 2 3 3" xfId="27007"/>
    <cellStyle name="Normal 4 4 4 4 2 3 4" xfId="39461"/>
    <cellStyle name="Normal 4 4 4 4 2 3 5" xfId="46576"/>
    <cellStyle name="Normal 4 4 4 4 2 3 6" xfId="53691"/>
    <cellStyle name="Normal 4 4 4 4 2 3 7" xfId="60806"/>
    <cellStyle name="Normal 4 4 4 4 2 4" xfId="8638"/>
    <cellStyle name="Normal 4 4 4 4 2 4 2" xfId="27009"/>
    <cellStyle name="Normal 4 4 4 4 2 5" xfId="15753"/>
    <cellStyle name="Normal 4 4 4 4 2 5 2" xfId="27010"/>
    <cellStyle name="Normal 4 4 4 4 2 6" xfId="27004"/>
    <cellStyle name="Normal 4 4 4 4 2 7" xfId="34722"/>
    <cellStyle name="Normal 4 4 4 4 2 8" xfId="41838"/>
    <cellStyle name="Normal 4 4 4 4 2 9" xfId="48953"/>
    <cellStyle name="Normal 4 4 4 4 3" xfId="2312"/>
    <cellStyle name="Normal 4 4 4 4 3 10" xfId="56857"/>
    <cellStyle name="Normal 4 4 4 4 3 2" xfId="4679"/>
    <cellStyle name="Normal 4 4 4 4 3 2 2" xfId="11794"/>
    <cellStyle name="Normal 4 4 4 4 3 2 2 2" xfId="27013"/>
    <cellStyle name="Normal 4 4 4 4 3 2 3" xfId="27012"/>
    <cellStyle name="Normal 4 4 4 4 3 2 4" xfId="37879"/>
    <cellStyle name="Normal 4 4 4 4 3 2 5" xfId="44994"/>
    <cellStyle name="Normal 4 4 4 4 3 2 6" xfId="52109"/>
    <cellStyle name="Normal 4 4 4 4 3 2 7" xfId="59224"/>
    <cellStyle name="Normal 4 4 4 4 3 3" xfId="7050"/>
    <cellStyle name="Normal 4 4 4 4 3 3 2" xfId="14165"/>
    <cellStyle name="Normal 4 4 4 4 3 3 2 2" xfId="27015"/>
    <cellStyle name="Normal 4 4 4 4 3 3 3" xfId="27014"/>
    <cellStyle name="Normal 4 4 4 4 3 3 4" xfId="40250"/>
    <cellStyle name="Normal 4 4 4 4 3 3 5" xfId="47365"/>
    <cellStyle name="Normal 4 4 4 4 3 3 6" xfId="54480"/>
    <cellStyle name="Normal 4 4 4 4 3 3 7" xfId="61595"/>
    <cellStyle name="Normal 4 4 4 4 3 4" xfId="9427"/>
    <cellStyle name="Normal 4 4 4 4 3 4 2" xfId="27016"/>
    <cellStyle name="Normal 4 4 4 4 3 5" xfId="16542"/>
    <cellStyle name="Normal 4 4 4 4 3 5 2" xfId="27017"/>
    <cellStyle name="Normal 4 4 4 4 3 6" xfId="27011"/>
    <cellStyle name="Normal 4 4 4 4 3 7" xfId="35511"/>
    <cellStyle name="Normal 4 4 4 4 3 8" xfId="42627"/>
    <cellStyle name="Normal 4 4 4 4 3 9" xfId="49742"/>
    <cellStyle name="Normal 4 4 4 4 4" xfId="3091"/>
    <cellStyle name="Normal 4 4 4 4 4 2" xfId="10206"/>
    <cellStyle name="Normal 4 4 4 4 4 2 2" xfId="27019"/>
    <cellStyle name="Normal 4 4 4 4 4 3" xfId="27018"/>
    <cellStyle name="Normal 4 4 4 4 4 4" xfId="36291"/>
    <cellStyle name="Normal 4 4 4 4 4 5" xfId="43406"/>
    <cellStyle name="Normal 4 4 4 4 4 6" xfId="50521"/>
    <cellStyle name="Normal 4 4 4 4 4 7" xfId="57636"/>
    <cellStyle name="Normal 4 4 4 4 5" xfId="5462"/>
    <cellStyle name="Normal 4 4 4 4 5 2" xfId="12577"/>
    <cellStyle name="Normal 4 4 4 4 5 2 2" xfId="27021"/>
    <cellStyle name="Normal 4 4 4 4 5 3" xfId="27020"/>
    <cellStyle name="Normal 4 4 4 4 5 4" xfId="38662"/>
    <cellStyle name="Normal 4 4 4 4 5 5" xfId="45777"/>
    <cellStyle name="Normal 4 4 4 4 5 6" xfId="52892"/>
    <cellStyle name="Normal 4 4 4 4 5 7" xfId="60007"/>
    <cellStyle name="Normal 4 4 4 4 6" xfId="7839"/>
    <cellStyle name="Normal 4 4 4 4 6 2" xfId="27022"/>
    <cellStyle name="Normal 4 4 4 4 7" xfId="14954"/>
    <cellStyle name="Normal 4 4 4 4 7 2" xfId="27023"/>
    <cellStyle name="Normal 4 4 4 4 8" xfId="27003"/>
    <cellStyle name="Normal 4 4 4 4 9" xfId="33923"/>
    <cellStyle name="Normal 4 4 4 5" xfId="999"/>
    <cellStyle name="Normal 4 4 4 5 10" xfId="55545"/>
    <cellStyle name="Normal 4 4 4 5 2" xfId="3367"/>
    <cellStyle name="Normal 4 4 4 5 2 2" xfId="10482"/>
    <cellStyle name="Normal 4 4 4 5 2 2 2" xfId="27026"/>
    <cellStyle name="Normal 4 4 4 5 2 3" xfId="27025"/>
    <cellStyle name="Normal 4 4 4 5 2 4" xfId="36567"/>
    <cellStyle name="Normal 4 4 4 5 2 5" xfId="43682"/>
    <cellStyle name="Normal 4 4 4 5 2 6" xfId="50797"/>
    <cellStyle name="Normal 4 4 4 5 2 7" xfId="57912"/>
    <cellStyle name="Normal 4 4 4 5 3" xfId="5738"/>
    <cellStyle name="Normal 4 4 4 5 3 2" xfId="12853"/>
    <cellStyle name="Normal 4 4 4 5 3 2 2" xfId="27028"/>
    <cellStyle name="Normal 4 4 4 5 3 3" xfId="27027"/>
    <cellStyle name="Normal 4 4 4 5 3 4" xfId="38938"/>
    <cellStyle name="Normal 4 4 4 5 3 5" xfId="46053"/>
    <cellStyle name="Normal 4 4 4 5 3 6" xfId="53168"/>
    <cellStyle name="Normal 4 4 4 5 3 7" xfId="60283"/>
    <cellStyle name="Normal 4 4 4 5 4" xfId="8115"/>
    <cellStyle name="Normal 4 4 4 5 4 2" xfId="27029"/>
    <cellStyle name="Normal 4 4 4 5 5" xfId="15230"/>
    <cellStyle name="Normal 4 4 4 5 5 2" xfId="27030"/>
    <cellStyle name="Normal 4 4 4 5 6" xfId="27024"/>
    <cellStyle name="Normal 4 4 4 5 7" xfId="34199"/>
    <cellStyle name="Normal 4 4 4 5 8" xfId="41315"/>
    <cellStyle name="Normal 4 4 4 5 9" xfId="48430"/>
    <cellStyle name="Normal 4 4 4 6" xfId="1789"/>
    <cellStyle name="Normal 4 4 4 6 10" xfId="56334"/>
    <cellStyle name="Normal 4 4 4 6 2" xfId="4156"/>
    <cellStyle name="Normal 4 4 4 6 2 2" xfId="11271"/>
    <cellStyle name="Normal 4 4 4 6 2 2 2" xfId="27033"/>
    <cellStyle name="Normal 4 4 4 6 2 3" xfId="27032"/>
    <cellStyle name="Normal 4 4 4 6 2 4" xfId="37356"/>
    <cellStyle name="Normal 4 4 4 6 2 5" xfId="44471"/>
    <cellStyle name="Normal 4 4 4 6 2 6" xfId="51586"/>
    <cellStyle name="Normal 4 4 4 6 2 7" xfId="58701"/>
    <cellStyle name="Normal 4 4 4 6 3" xfId="6527"/>
    <cellStyle name="Normal 4 4 4 6 3 2" xfId="13642"/>
    <cellStyle name="Normal 4 4 4 6 3 2 2" xfId="27035"/>
    <cellStyle name="Normal 4 4 4 6 3 3" xfId="27034"/>
    <cellStyle name="Normal 4 4 4 6 3 4" xfId="39727"/>
    <cellStyle name="Normal 4 4 4 6 3 5" xfId="46842"/>
    <cellStyle name="Normal 4 4 4 6 3 6" xfId="53957"/>
    <cellStyle name="Normal 4 4 4 6 3 7" xfId="61072"/>
    <cellStyle name="Normal 4 4 4 6 4" xfId="8904"/>
    <cellStyle name="Normal 4 4 4 6 4 2" xfId="27036"/>
    <cellStyle name="Normal 4 4 4 6 5" xfId="16019"/>
    <cellStyle name="Normal 4 4 4 6 5 2" xfId="27037"/>
    <cellStyle name="Normal 4 4 4 6 6" xfId="27031"/>
    <cellStyle name="Normal 4 4 4 6 7" xfId="34988"/>
    <cellStyle name="Normal 4 4 4 6 8" xfId="42104"/>
    <cellStyle name="Normal 4 4 4 6 9" xfId="49219"/>
    <cellStyle name="Normal 4 4 4 7" xfId="2568"/>
    <cellStyle name="Normal 4 4 4 7 2" xfId="9683"/>
    <cellStyle name="Normal 4 4 4 7 2 2" xfId="27039"/>
    <cellStyle name="Normal 4 4 4 7 3" xfId="27038"/>
    <cellStyle name="Normal 4 4 4 7 4" xfId="35768"/>
    <cellStyle name="Normal 4 4 4 7 5" xfId="42883"/>
    <cellStyle name="Normal 4 4 4 7 6" xfId="49998"/>
    <cellStyle name="Normal 4 4 4 7 7" xfId="57113"/>
    <cellStyle name="Normal 4 4 4 8" xfId="4939"/>
    <cellStyle name="Normal 4 4 4 8 2" xfId="12054"/>
    <cellStyle name="Normal 4 4 4 8 2 2" xfId="27041"/>
    <cellStyle name="Normal 4 4 4 8 3" xfId="27040"/>
    <cellStyle name="Normal 4 4 4 8 4" xfId="38139"/>
    <cellStyle name="Normal 4 4 4 8 5" xfId="45254"/>
    <cellStyle name="Normal 4 4 4 8 6" xfId="52369"/>
    <cellStyle name="Normal 4 4 4 8 7" xfId="59484"/>
    <cellStyle name="Normal 4 4 4 9" xfId="7316"/>
    <cellStyle name="Normal 4 4 4 9 2" xfId="27042"/>
    <cellStyle name="Normal 4 4 5" xfId="118"/>
    <cellStyle name="Normal 4 4 5 10" xfId="14358"/>
    <cellStyle name="Normal 4 4 5 10 2" xfId="27044"/>
    <cellStyle name="Normal 4 4 5 11" xfId="27043"/>
    <cellStyle name="Normal 4 4 5 12" xfId="33327"/>
    <cellStyle name="Normal 4 4 5 13" xfId="40443"/>
    <cellStyle name="Normal 4 4 5 14" xfId="47558"/>
    <cellStyle name="Normal 4 4 5 15" xfId="54673"/>
    <cellStyle name="Normal 4 4 5 2" xfId="320"/>
    <cellStyle name="Normal 4 4 5 2 10" xfId="40638"/>
    <cellStyle name="Normal 4 4 5 2 11" xfId="47753"/>
    <cellStyle name="Normal 4 4 5 2 12" xfId="54868"/>
    <cellStyle name="Normal 4 4 5 2 2" xfId="1121"/>
    <cellStyle name="Normal 4 4 5 2 2 10" xfId="55667"/>
    <cellStyle name="Normal 4 4 5 2 2 2" xfId="3489"/>
    <cellStyle name="Normal 4 4 5 2 2 2 2" xfId="10604"/>
    <cellStyle name="Normal 4 4 5 2 2 2 2 2" xfId="27048"/>
    <cellStyle name="Normal 4 4 5 2 2 2 3" xfId="27047"/>
    <cellStyle name="Normal 4 4 5 2 2 2 4" xfId="36689"/>
    <cellStyle name="Normal 4 4 5 2 2 2 5" xfId="43804"/>
    <cellStyle name="Normal 4 4 5 2 2 2 6" xfId="50919"/>
    <cellStyle name="Normal 4 4 5 2 2 2 7" xfId="58034"/>
    <cellStyle name="Normal 4 4 5 2 2 3" xfId="5860"/>
    <cellStyle name="Normal 4 4 5 2 2 3 2" xfId="12975"/>
    <cellStyle name="Normal 4 4 5 2 2 3 2 2" xfId="27050"/>
    <cellStyle name="Normal 4 4 5 2 2 3 3" xfId="27049"/>
    <cellStyle name="Normal 4 4 5 2 2 3 4" xfId="39060"/>
    <cellStyle name="Normal 4 4 5 2 2 3 5" xfId="46175"/>
    <cellStyle name="Normal 4 4 5 2 2 3 6" xfId="53290"/>
    <cellStyle name="Normal 4 4 5 2 2 3 7" xfId="60405"/>
    <cellStyle name="Normal 4 4 5 2 2 4" xfId="8237"/>
    <cellStyle name="Normal 4 4 5 2 2 4 2" xfId="27051"/>
    <cellStyle name="Normal 4 4 5 2 2 5" xfId="15352"/>
    <cellStyle name="Normal 4 4 5 2 2 5 2" xfId="27052"/>
    <cellStyle name="Normal 4 4 5 2 2 6" xfId="27046"/>
    <cellStyle name="Normal 4 4 5 2 2 7" xfId="34321"/>
    <cellStyle name="Normal 4 4 5 2 2 8" xfId="41437"/>
    <cellStyle name="Normal 4 4 5 2 2 9" xfId="48552"/>
    <cellStyle name="Normal 4 4 5 2 3" xfId="1911"/>
    <cellStyle name="Normal 4 4 5 2 3 10" xfId="56456"/>
    <cellStyle name="Normal 4 4 5 2 3 2" xfId="4278"/>
    <cellStyle name="Normal 4 4 5 2 3 2 2" xfId="11393"/>
    <cellStyle name="Normal 4 4 5 2 3 2 2 2" xfId="27055"/>
    <cellStyle name="Normal 4 4 5 2 3 2 3" xfId="27054"/>
    <cellStyle name="Normal 4 4 5 2 3 2 4" xfId="37478"/>
    <cellStyle name="Normal 4 4 5 2 3 2 5" xfId="44593"/>
    <cellStyle name="Normal 4 4 5 2 3 2 6" xfId="51708"/>
    <cellStyle name="Normal 4 4 5 2 3 2 7" xfId="58823"/>
    <cellStyle name="Normal 4 4 5 2 3 3" xfId="6649"/>
    <cellStyle name="Normal 4 4 5 2 3 3 2" xfId="13764"/>
    <cellStyle name="Normal 4 4 5 2 3 3 2 2" xfId="27057"/>
    <cellStyle name="Normal 4 4 5 2 3 3 3" xfId="27056"/>
    <cellStyle name="Normal 4 4 5 2 3 3 4" xfId="39849"/>
    <cellStyle name="Normal 4 4 5 2 3 3 5" xfId="46964"/>
    <cellStyle name="Normal 4 4 5 2 3 3 6" xfId="54079"/>
    <cellStyle name="Normal 4 4 5 2 3 3 7" xfId="61194"/>
    <cellStyle name="Normal 4 4 5 2 3 4" xfId="9026"/>
    <cellStyle name="Normal 4 4 5 2 3 4 2" xfId="27058"/>
    <cellStyle name="Normal 4 4 5 2 3 5" xfId="16141"/>
    <cellStyle name="Normal 4 4 5 2 3 5 2" xfId="27059"/>
    <cellStyle name="Normal 4 4 5 2 3 6" xfId="27053"/>
    <cellStyle name="Normal 4 4 5 2 3 7" xfId="35110"/>
    <cellStyle name="Normal 4 4 5 2 3 8" xfId="42226"/>
    <cellStyle name="Normal 4 4 5 2 3 9" xfId="49341"/>
    <cellStyle name="Normal 4 4 5 2 4" xfId="2690"/>
    <cellStyle name="Normal 4 4 5 2 4 2" xfId="9805"/>
    <cellStyle name="Normal 4 4 5 2 4 2 2" xfId="27061"/>
    <cellStyle name="Normal 4 4 5 2 4 3" xfId="27060"/>
    <cellStyle name="Normal 4 4 5 2 4 4" xfId="35890"/>
    <cellStyle name="Normal 4 4 5 2 4 5" xfId="43005"/>
    <cellStyle name="Normal 4 4 5 2 4 6" xfId="50120"/>
    <cellStyle name="Normal 4 4 5 2 4 7" xfId="57235"/>
    <cellStyle name="Normal 4 4 5 2 5" xfId="5061"/>
    <cellStyle name="Normal 4 4 5 2 5 2" xfId="12176"/>
    <cellStyle name="Normal 4 4 5 2 5 2 2" xfId="27063"/>
    <cellStyle name="Normal 4 4 5 2 5 3" xfId="27062"/>
    <cellStyle name="Normal 4 4 5 2 5 4" xfId="38261"/>
    <cellStyle name="Normal 4 4 5 2 5 5" xfId="45376"/>
    <cellStyle name="Normal 4 4 5 2 5 6" xfId="52491"/>
    <cellStyle name="Normal 4 4 5 2 5 7" xfId="59606"/>
    <cellStyle name="Normal 4 4 5 2 6" xfId="7438"/>
    <cellStyle name="Normal 4 4 5 2 6 2" xfId="27064"/>
    <cellStyle name="Normal 4 4 5 2 7" xfId="14553"/>
    <cellStyle name="Normal 4 4 5 2 7 2" xfId="27065"/>
    <cellStyle name="Normal 4 4 5 2 8" xfId="27045"/>
    <cellStyle name="Normal 4 4 5 2 9" xfId="33522"/>
    <cellStyle name="Normal 4 4 5 3" xfId="515"/>
    <cellStyle name="Normal 4 4 5 3 10" xfId="40833"/>
    <cellStyle name="Normal 4 4 5 3 11" xfId="47948"/>
    <cellStyle name="Normal 4 4 5 3 12" xfId="55063"/>
    <cellStyle name="Normal 4 4 5 3 2" xfId="1316"/>
    <cellStyle name="Normal 4 4 5 3 2 10" xfId="55862"/>
    <cellStyle name="Normal 4 4 5 3 2 2" xfId="3684"/>
    <cellStyle name="Normal 4 4 5 3 2 2 2" xfId="10799"/>
    <cellStyle name="Normal 4 4 5 3 2 2 2 2" xfId="27069"/>
    <cellStyle name="Normal 4 4 5 3 2 2 3" xfId="27068"/>
    <cellStyle name="Normal 4 4 5 3 2 2 4" xfId="36884"/>
    <cellStyle name="Normal 4 4 5 3 2 2 5" xfId="43999"/>
    <cellStyle name="Normal 4 4 5 3 2 2 6" xfId="51114"/>
    <cellStyle name="Normal 4 4 5 3 2 2 7" xfId="58229"/>
    <cellStyle name="Normal 4 4 5 3 2 3" xfId="6055"/>
    <cellStyle name="Normal 4 4 5 3 2 3 2" xfId="13170"/>
    <cellStyle name="Normal 4 4 5 3 2 3 2 2" xfId="27071"/>
    <cellStyle name="Normal 4 4 5 3 2 3 3" xfId="27070"/>
    <cellStyle name="Normal 4 4 5 3 2 3 4" xfId="39255"/>
    <cellStyle name="Normal 4 4 5 3 2 3 5" xfId="46370"/>
    <cellStyle name="Normal 4 4 5 3 2 3 6" xfId="53485"/>
    <cellStyle name="Normal 4 4 5 3 2 3 7" xfId="60600"/>
    <cellStyle name="Normal 4 4 5 3 2 4" xfId="8432"/>
    <cellStyle name="Normal 4 4 5 3 2 4 2" xfId="27072"/>
    <cellStyle name="Normal 4 4 5 3 2 5" xfId="15547"/>
    <cellStyle name="Normal 4 4 5 3 2 5 2" xfId="27073"/>
    <cellStyle name="Normal 4 4 5 3 2 6" xfId="27067"/>
    <cellStyle name="Normal 4 4 5 3 2 7" xfId="34516"/>
    <cellStyle name="Normal 4 4 5 3 2 8" xfId="41632"/>
    <cellStyle name="Normal 4 4 5 3 2 9" xfId="48747"/>
    <cellStyle name="Normal 4 4 5 3 3" xfId="2106"/>
    <cellStyle name="Normal 4 4 5 3 3 10" xfId="56651"/>
    <cellStyle name="Normal 4 4 5 3 3 2" xfId="4473"/>
    <cellStyle name="Normal 4 4 5 3 3 2 2" xfId="11588"/>
    <cellStyle name="Normal 4 4 5 3 3 2 2 2" xfId="27076"/>
    <cellStyle name="Normal 4 4 5 3 3 2 3" xfId="27075"/>
    <cellStyle name="Normal 4 4 5 3 3 2 4" xfId="37673"/>
    <cellStyle name="Normal 4 4 5 3 3 2 5" xfId="44788"/>
    <cellStyle name="Normal 4 4 5 3 3 2 6" xfId="51903"/>
    <cellStyle name="Normal 4 4 5 3 3 2 7" xfId="59018"/>
    <cellStyle name="Normal 4 4 5 3 3 3" xfId="6844"/>
    <cellStyle name="Normal 4 4 5 3 3 3 2" xfId="13959"/>
    <cellStyle name="Normal 4 4 5 3 3 3 2 2" xfId="27078"/>
    <cellStyle name="Normal 4 4 5 3 3 3 3" xfId="27077"/>
    <cellStyle name="Normal 4 4 5 3 3 3 4" xfId="40044"/>
    <cellStyle name="Normal 4 4 5 3 3 3 5" xfId="47159"/>
    <cellStyle name="Normal 4 4 5 3 3 3 6" xfId="54274"/>
    <cellStyle name="Normal 4 4 5 3 3 3 7" xfId="61389"/>
    <cellStyle name="Normal 4 4 5 3 3 4" xfId="9221"/>
    <cellStyle name="Normal 4 4 5 3 3 4 2" xfId="27079"/>
    <cellStyle name="Normal 4 4 5 3 3 5" xfId="16336"/>
    <cellStyle name="Normal 4 4 5 3 3 5 2" xfId="27080"/>
    <cellStyle name="Normal 4 4 5 3 3 6" xfId="27074"/>
    <cellStyle name="Normal 4 4 5 3 3 7" xfId="35305"/>
    <cellStyle name="Normal 4 4 5 3 3 8" xfId="42421"/>
    <cellStyle name="Normal 4 4 5 3 3 9" xfId="49536"/>
    <cellStyle name="Normal 4 4 5 3 4" xfId="2885"/>
    <cellStyle name="Normal 4 4 5 3 4 2" xfId="10000"/>
    <cellStyle name="Normal 4 4 5 3 4 2 2" xfId="27082"/>
    <cellStyle name="Normal 4 4 5 3 4 3" xfId="27081"/>
    <cellStyle name="Normal 4 4 5 3 4 4" xfId="36085"/>
    <cellStyle name="Normal 4 4 5 3 4 5" xfId="43200"/>
    <cellStyle name="Normal 4 4 5 3 4 6" xfId="50315"/>
    <cellStyle name="Normal 4 4 5 3 4 7" xfId="57430"/>
    <cellStyle name="Normal 4 4 5 3 5" xfId="5256"/>
    <cellStyle name="Normal 4 4 5 3 5 2" xfId="12371"/>
    <cellStyle name="Normal 4 4 5 3 5 2 2" xfId="27084"/>
    <cellStyle name="Normal 4 4 5 3 5 3" xfId="27083"/>
    <cellStyle name="Normal 4 4 5 3 5 4" xfId="38456"/>
    <cellStyle name="Normal 4 4 5 3 5 5" xfId="45571"/>
    <cellStyle name="Normal 4 4 5 3 5 6" xfId="52686"/>
    <cellStyle name="Normal 4 4 5 3 5 7" xfId="59801"/>
    <cellStyle name="Normal 4 4 5 3 6" xfId="7633"/>
    <cellStyle name="Normal 4 4 5 3 6 2" xfId="27085"/>
    <cellStyle name="Normal 4 4 5 3 7" xfId="14748"/>
    <cellStyle name="Normal 4 4 5 3 7 2" xfId="27086"/>
    <cellStyle name="Normal 4 4 5 3 8" xfId="27066"/>
    <cellStyle name="Normal 4 4 5 3 9" xfId="33717"/>
    <cellStyle name="Normal 4 4 5 4" xfId="722"/>
    <cellStyle name="Normal 4 4 5 4 10" xfId="41040"/>
    <cellStyle name="Normal 4 4 5 4 11" xfId="48155"/>
    <cellStyle name="Normal 4 4 5 4 12" xfId="55270"/>
    <cellStyle name="Normal 4 4 5 4 2" xfId="1523"/>
    <cellStyle name="Normal 4 4 5 4 2 10" xfId="56069"/>
    <cellStyle name="Normal 4 4 5 4 2 2" xfId="3891"/>
    <cellStyle name="Normal 4 4 5 4 2 2 2" xfId="11006"/>
    <cellStyle name="Normal 4 4 5 4 2 2 2 2" xfId="27090"/>
    <cellStyle name="Normal 4 4 5 4 2 2 3" xfId="27089"/>
    <cellStyle name="Normal 4 4 5 4 2 2 4" xfId="37091"/>
    <cellStyle name="Normal 4 4 5 4 2 2 5" xfId="44206"/>
    <cellStyle name="Normal 4 4 5 4 2 2 6" xfId="51321"/>
    <cellStyle name="Normal 4 4 5 4 2 2 7" xfId="58436"/>
    <cellStyle name="Normal 4 4 5 4 2 3" xfId="6262"/>
    <cellStyle name="Normal 4 4 5 4 2 3 2" xfId="13377"/>
    <cellStyle name="Normal 4 4 5 4 2 3 2 2" xfId="27092"/>
    <cellStyle name="Normal 4 4 5 4 2 3 3" xfId="27091"/>
    <cellStyle name="Normal 4 4 5 4 2 3 4" xfId="39462"/>
    <cellStyle name="Normal 4 4 5 4 2 3 5" xfId="46577"/>
    <cellStyle name="Normal 4 4 5 4 2 3 6" xfId="53692"/>
    <cellStyle name="Normal 4 4 5 4 2 3 7" xfId="60807"/>
    <cellStyle name="Normal 4 4 5 4 2 4" xfId="8639"/>
    <cellStyle name="Normal 4 4 5 4 2 4 2" xfId="27093"/>
    <cellStyle name="Normal 4 4 5 4 2 5" xfId="15754"/>
    <cellStyle name="Normal 4 4 5 4 2 5 2" xfId="27094"/>
    <cellStyle name="Normal 4 4 5 4 2 6" xfId="27088"/>
    <cellStyle name="Normal 4 4 5 4 2 7" xfId="34723"/>
    <cellStyle name="Normal 4 4 5 4 2 8" xfId="41839"/>
    <cellStyle name="Normal 4 4 5 4 2 9" xfId="48954"/>
    <cellStyle name="Normal 4 4 5 4 3" xfId="2313"/>
    <cellStyle name="Normal 4 4 5 4 3 10" xfId="56858"/>
    <cellStyle name="Normal 4 4 5 4 3 2" xfId="4680"/>
    <cellStyle name="Normal 4 4 5 4 3 2 2" xfId="11795"/>
    <cellStyle name="Normal 4 4 5 4 3 2 2 2" xfId="27097"/>
    <cellStyle name="Normal 4 4 5 4 3 2 3" xfId="27096"/>
    <cellStyle name="Normal 4 4 5 4 3 2 4" xfId="37880"/>
    <cellStyle name="Normal 4 4 5 4 3 2 5" xfId="44995"/>
    <cellStyle name="Normal 4 4 5 4 3 2 6" xfId="52110"/>
    <cellStyle name="Normal 4 4 5 4 3 2 7" xfId="59225"/>
    <cellStyle name="Normal 4 4 5 4 3 3" xfId="7051"/>
    <cellStyle name="Normal 4 4 5 4 3 3 2" xfId="14166"/>
    <cellStyle name="Normal 4 4 5 4 3 3 2 2" xfId="27099"/>
    <cellStyle name="Normal 4 4 5 4 3 3 3" xfId="27098"/>
    <cellStyle name="Normal 4 4 5 4 3 3 4" xfId="40251"/>
    <cellStyle name="Normal 4 4 5 4 3 3 5" xfId="47366"/>
    <cellStyle name="Normal 4 4 5 4 3 3 6" xfId="54481"/>
    <cellStyle name="Normal 4 4 5 4 3 3 7" xfId="61596"/>
    <cellStyle name="Normal 4 4 5 4 3 4" xfId="9428"/>
    <cellStyle name="Normal 4 4 5 4 3 4 2" xfId="27100"/>
    <cellStyle name="Normal 4 4 5 4 3 5" xfId="16543"/>
    <cellStyle name="Normal 4 4 5 4 3 5 2" xfId="27101"/>
    <cellStyle name="Normal 4 4 5 4 3 6" xfId="27095"/>
    <cellStyle name="Normal 4 4 5 4 3 7" xfId="35512"/>
    <cellStyle name="Normal 4 4 5 4 3 8" xfId="42628"/>
    <cellStyle name="Normal 4 4 5 4 3 9" xfId="49743"/>
    <cellStyle name="Normal 4 4 5 4 4" xfId="3092"/>
    <cellStyle name="Normal 4 4 5 4 4 2" xfId="10207"/>
    <cellStyle name="Normal 4 4 5 4 4 2 2" xfId="27103"/>
    <cellStyle name="Normal 4 4 5 4 4 3" xfId="27102"/>
    <cellStyle name="Normal 4 4 5 4 4 4" xfId="36292"/>
    <cellStyle name="Normal 4 4 5 4 4 5" xfId="43407"/>
    <cellStyle name="Normal 4 4 5 4 4 6" xfId="50522"/>
    <cellStyle name="Normal 4 4 5 4 4 7" xfId="57637"/>
    <cellStyle name="Normal 4 4 5 4 5" xfId="5463"/>
    <cellStyle name="Normal 4 4 5 4 5 2" xfId="12578"/>
    <cellStyle name="Normal 4 4 5 4 5 2 2" xfId="27105"/>
    <cellStyle name="Normal 4 4 5 4 5 3" xfId="27104"/>
    <cellStyle name="Normal 4 4 5 4 5 4" xfId="38663"/>
    <cellStyle name="Normal 4 4 5 4 5 5" xfId="45778"/>
    <cellStyle name="Normal 4 4 5 4 5 6" xfId="52893"/>
    <cellStyle name="Normal 4 4 5 4 5 7" xfId="60008"/>
    <cellStyle name="Normal 4 4 5 4 6" xfId="7840"/>
    <cellStyle name="Normal 4 4 5 4 6 2" xfId="27106"/>
    <cellStyle name="Normal 4 4 5 4 7" xfId="14955"/>
    <cellStyle name="Normal 4 4 5 4 7 2" xfId="27107"/>
    <cellStyle name="Normal 4 4 5 4 8" xfId="27087"/>
    <cellStyle name="Normal 4 4 5 4 9" xfId="33924"/>
    <cellStyle name="Normal 4 4 5 5" xfId="926"/>
    <cellStyle name="Normal 4 4 5 5 10" xfId="55472"/>
    <cellStyle name="Normal 4 4 5 5 2" xfId="3294"/>
    <cellStyle name="Normal 4 4 5 5 2 2" xfId="10409"/>
    <cellStyle name="Normal 4 4 5 5 2 2 2" xfId="27110"/>
    <cellStyle name="Normal 4 4 5 5 2 3" xfId="27109"/>
    <cellStyle name="Normal 4 4 5 5 2 4" xfId="36494"/>
    <cellStyle name="Normal 4 4 5 5 2 5" xfId="43609"/>
    <cellStyle name="Normal 4 4 5 5 2 6" xfId="50724"/>
    <cellStyle name="Normal 4 4 5 5 2 7" xfId="57839"/>
    <cellStyle name="Normal 4 4 5 5 3" xfId="5665"/>
    <cellStyle name="Normal 4 4 5 5 3 2" xfId="12780"/>
    <cellStyle name="Normal 4 4 5 5 3 2 2" xfId="27112"/>
    <cellStyle name="Normal 4 4 5 5 3 3" xfId="27111"/>
    <cellStyle name="Normal 4 4 5 5 3 4" xfId="38865"/>
    <cellStyle name="Normal 4 4 5 5 3 5" xfId="45980"/>
    <cellStyle name="Normal 4 4 5 5 3 6" xfId="53095"/>
    <cellStyle name="Normal 4 4 5 5 3 7" xfId="60210"/>
    <cellStyle name="Normal 4 4 5 5 4" xfId="8042"/>
    <cellStyle name="Normal 4 4 5 5 4 2" xfId="27113"/>
    <cellStyle name="Normal 4 4 5 5 5" xfId="15157"/>
    <cellStyle name="Normal 4 4 5 5 5 2" xfId="27114"/>
    <cellStyle name="Normal 4 4 5 5 6" xfId="27108"/>
    <cellStyle name="Normal 4 4 5 5 7" xfId="34126"/>
    <cellStyle name="Normal 4 4 5 5 8" xfId="41242"/>
    <cellStyle name="Normal 4 4 5 5 9" xfId="48357"/>
    <cellStyle name="Normal 4 4 5 6" xfId="1716"/>
    <cellStyle name="Normal 4 4 5 6 10" xfId="56261"/>
    <cellStyle name="Normal 4 4 5 6 2" xfId="4083"/>
    <cellStyle name="Normal 4 4 5 6 2 2" xfId="11198"/>
    <cellStyle name="Normal 4 4 5 6 2 2 2" xfId="27117"/>
    <cellStyle name="Normal 4 4 5 6 2 3" xfId="27116"/>
    <cellStyle name="Normal 4 4 5 6 2 4" xfId="37283"/>
    <cellStyle name="Normal 4 4 5 6 2 5" xfId="44398"/>
    <cellStyle name="Normal 4 4 5 6 2 6" xfId="51513"/>
    <cellStyle name="Normal 4 4 5 6 2 7" xfId="58628"/>
    <cellStyle name="Normal 4 4 5 6 3" xfId="6454"/>
    <cellStyle name="Normal 4 4 5 6 3 2" xfId="13569"/>
    <cellStyle name="Normal 4 4 5 6 3 2 2" xfId="27119"/>
    <cellStyle name="Normal 4 4 5 6 3 3" xfId="27118"/>
    <cellStyle name="Normal 4 4 5 6 3 4" xfId="39654"/>
    <cellStyle name="Normal 4 4 5 6 3 5" xfId="46769"/>
    <cellStyle name="Normal 4 4 5 6 3 6" xfId="53884"/>
    <cellStyle name="Normal 4 4 5 6 3 7" xfId="60999"/>
    <cellStyle name="Normal 4 4 5 6 4" xfId="8831"/>
    <cellStyle name="Normal 4 4 5 6 4 2" xfId="27120"/>
    <cellStyle name="Normal 4 4 5 6 5" xfId="15946"/>
    <cellStyle name="Normal 4 4 5 6 5 2" xfId="27121"/>
    <cellStyle name="Normal 4 4 5 6 6" xfId="27115"/>
    <cellStyle name="Normal 4 4 5 6 7" xfId="34915"/>
    <cellStyle name="Normal 4 4 5 6 8" xfId="42031"/>
    <cellStyle name="Normal 4 4 5 6 9" xfId="49146"/>
    <cellStyle name="Normal 4 4 5 7" xfId="2495"/>
    <cellStyle name="Normal 4 4 5 7 2" xfId="9610"/>
    <cellStyle name="Normal 4 4 5 7 2 2" xfId="27123"/>
    <cellStyle name="Normal 4 4 5 7 3" xfId="27122"/>
    <cellStyle name="Normal 4 4 5 7 4" xfId="35695"/>
    <cellStyle name="Normal 4 4 5 7 5" xfId="42810"/>
    <cellStyle name="Normal 4 4 5 7 6" xfId="49925"/>
    <cellStyle name="Normal 4 4 5 7 7" xfId="57040"/>
    <cellStyle name="Normal 4 4 5 8" xfId="4866"/>
    <cellStyle name="Normal 4 4 5 8 2" xfId="11981"/>
    <cellStyle name="Normal 4 4 5 8 2 2" xfId="27125"/>
    <cellStyle name="Normal 4 4 5 8 3" xfId="27124"/>
    <cellStyle name="Normal 4 4 5 8 4" xfId="38066"/>
    <cellStyle name="Normal 4 4 5 8 5" xfId="45181"/>
    <cellStyle name="Normal 4 4 5 8 6" xfId="52296"/>
    <cellStyle name="Normal 4 4 5 8 7" xfId="59411"/>
    <cellStyle name="Normal 4 4 5 9" xfId="7243"/>
    <cellStyle name="Normal 4 4 5 9 2" xfId="27126"/>
    <cellStyle name="Normal 4 4 6" xfId="226"/>
    <cellStyle name="Normal 4 4 6 10" xfId="40544"/>
    <cellStyle name="Normal 4 4 6 11" xfId="47659"/>
    <cellStyle name="Normal 4 4 6 12" xfId="54774"/>
    <cellStyle name="Normal 4 4 6 2" xfId="1027"/>
    <cellStyle name="Normal 4 4 6 2 10" xfId="55573"/>
    <cellStyle name="Normal 4 4 6 2 2" xfId="3395"/>
    <cellStyle name="Normal 4 4 6 2 2 2" xfId="10510"/>
    <cellStyle name="Normal 4 4 6 2 2 2 2" xfId="27130"/>
    <cellStyle name="Normal 4 4 6 2 2 3" xfId="27129"/>
    <cellStyle name="Normal 4 4 6 2 2 4" xfId="36595"/>
    <cellStyle name="Normal 4 4 6 2 2 5" xfId="43710"/>
    <cellStyle name="Normal 4 4 6 2 2 6" xfId="50825"/>
    <cellStyle name="Normal 4 4 6 2 2 7" xfId="57940"/>
    <cellStyle name="Normal 4 4 6 2 3" xfId="5766"/>
    <cellStyle name="Normal 4 4 6 2 3 2" xfId="12881"/>
    <cellStyle name="Normal 4 4 6 2 3 2 2" xfId="27132"/>
    <cellStyle name="Normal 4 4 6 2 3 3" xfId="27131"/>
    <cellStyle name="Normal 4 4 6 2 3 4" xfId="38966"/>
    <cellStyle name="Normal 4 4 6 2 3 5" xfId="46081"/>
    <cellStyle name="Normal 4 4 6 2 3 6" xfId="53196"/>
    <cellStyle name="Normal 4 4 6 2 3 7" xfId="60311"/>
    <cellStyle name="Normal 4 4 6 2 4" xfId="8143"/>
    <cellStyle name="Normal 4 4 6 2 4 2" xfId="27133"/>
    <cellStyle name="Normal 4 4 6 2 5" xfId="15258"/>
    <cellStyle name="Normal 4 4 6 2 5 2" xfId="27134"/>
    <cellStyle name="Normal 4 4 6 2 6" xfId="27128"/>
    <cellStyle name="Normal 4 4 6 2 7" xfId="34227"/>
    <cellStyle name="Normal 4 4 6 2 8" xfId="41343"/>
    <cellStyle name="Normal 4 4 6 2 9" xfId="48458"/>
    <cellStyle name="Normal 4 4 6 3" xfId="1817"/>
    <cellStyle name="Normal 4 4 6 3 10" xfId="56362"/>
    <cellStyle name="Normal 4 4 6 3 2" xfId="4184"/>
    <cellStyle name="Normal 4 4 6 3 2 2" xfId="11299"/>
    <cellStyle name="Normal 4 4 6 3 2 2 2" xfId="27137"/>
    <cellStyle name="Normal 4 4 6 3 2 3" xfId="27136"/>
    <cellStyle name="Normal 4 4 6 3 2 4" xfId="37384"/>
    <cellStyle name="Normal 4 4 6 3 2 5" xfId="44499"/>
    <cellStyle name="Normal 4 4 6 3 2 6" xfId="51614"/>
    <cellStyle name="Normal 4 4 6 3 2 7" xfId="58729"/>
    <cellStyle name="Normal 4 4 6 3 3" xfId="6555"/>
    <cellStyle name="Normal 4 4 6 3 3 2" xfId="13670"/>
    <cellStyle name="Normal 4 4 6 3 3 2 2" xfId="27139"/>
    <cellStyle name="Normal 4 4 6 3 3 3" xfId="27138"/>
    <cellStyle name="Normal 4 4 6 3 3 4" xfId="39755"/>
    <cellStyle name="Normal 4 4 6 3 3 5" xfId="46870"/>
    <cellStyle name="Normal 4 4 6 3 3 6" xfId="53985"/>
    <cellStyle name="Normal 4 4 6 3 3 7" xfId="61100"/>
    <cellStyle name="Normal 4 4 6 3 4" xfId="8932"/>
    <cellStyle name="Normal 4 4 6 3 4 2" xfId="27140"/>
    <cellStyle name="Normal 4 4 6 3 5" xfId="16047"/>
    <cellStyle name="Normal 4 4 6 3 5 2" xfId="27141"/>
    <cellStyle name="Normal 4 4 6 3 6" xfId="27135"/>
    <cellStyle name="Normal 4 4 6 3 7" xfId="35016"/>
    <cellStyle name="Normal 4 4 6 3 8" xfId="42132"/>
    <cellStyle name="Normal 4 4 6 3 9" xfId="49247"/>
    <cellStyle name="Normal 4 4 6 4" xfId="2596"/>
    <cellStyle name="Normal 4 4 6 4 2" xfId="9711"/>
    <cellStyle name="Normal 4 4 6 4 2 2" xfId="27143"/>
    <cellStyle name="Normal 4 4 6 4 3" xfId="27142"/>
    <cellStyle name="Normal 4 4 6 4 4" xfId="35796"/>
    <cellStyle name="Normal 4 4 6 4 5" xfId="42911"/>
    <cellStyle name="Normal 4 4 6 4 6" xfId="50026"/>
    <cellStyle name="Normal 4 4 6 4 7" xfId="57141"/>
    <cellStyle name="Normal 4 4 6 5" xfId="4967"/>
    <cellStyle name="Normal 4 4 6 5 2" xfId="12082"/>
    <cellStyle name="Normal 4 4 6 5 2 2" xfId="27145"/>
    <cellStyle name="Normal 4 4 6 5 3" xfId="27144"/>
    <cellStyle name="Normal 4 4 6 5 4" xfId="38167"/>
    <cellStyle name="Normal 4 4 6 5 5" xfId="45282"/>
    <cellStyle name="Normal 4 4 6 5 6" xfId="52397"/>
    <cellStyle name="Normal 4 4 6 5 7" xfId="59512"/>
    <cellStyle name="Normal 4 4 6 6" xfId="7344"/>
    <cellStyle name="Normal 4 4 6 6 2" xfId="27146"/>
    <cellStyle name="Normal 4 4 6 7" xfId="14459"/>
    <cellStyle name="Normal 4 4 6 7 2" xfId="27147"/>
    <cellStyle name="Normal 4 4 6 8" xfId="27127"/>
    <cellStyle name="Normal 4 4 6 9" xfId="33428"/>
    <cellStyle name="Normal 4 4 7" xfId="421"/>
    <cellStyle name="Normal 4 4 7 10" xfId="40739"/>
    <cellStyle name="Normal 4 4 7 11" xfId="47854"/>
    <cellStyle name="Normal 4 4 7 12" xfId="54969"/>
    <cellStyle name="Normal 4 4 7 2" xfId="1222"/>
    <cellStyle name="Normal 4 4 7 2 10" xfId="55768"/>
    <cellStyle name="Normal 4 4 7 2 2" xfId="3590"/>
    <cellStyle name="Normal 4 4 7 2 2 2" xfId="10705"/>
    <cellStyle name="Normal 4 4 7 2 2 2 2" xfId="27151"/>
    <cellStyle name="Normal 4 4 7 2 2 3" xfId="27150"/>
    <cellStyle name="Normal 4 4 7 2 2 4" xfId="36790"/>
    <cellStyle name="Normal 4 4 7 2 2 5" xfId="43905"/>
    <cellStyle name="Normal 4 4 7 2 2 6" xfId="51020"/>
    <cellStyle name="Normal 4 4 7 2 2 7" xfId="58135"/>
    <cellStyle name="Normal 4 4 7 2 3" xfId="5961"/>
    <cellStyle name="Normal 4 4 7 2 3 2" xfId="13076"/>
    <cellStyle name="Normal 4 4 7 2 3 2 2" xfId="27153"/>
    <cellStyle name="Normal 4 4 7 2 3 3" xfId="27152"/>
    <cellStyle name="Normal 4 4 7 2 3 4" xfId="39161"/>
    <cellStyle name="Normal 4 4 7 2 3 5" xfId="46276"/>
    <cellStyle name="Normal 4 4 7 2 3 6" xfId="53391"/>
    <cellStyle name="Normal 4 4 7 2 3 7" xfId="60506"/>
    <cellStyle name="Normal 4 4 7 2 4" xfId="8338"/>
    <cellStyle name="Normal 4 4 7 2 4 2" xfId="27154"/>
    <cellStyle name="Normal 4 4 7 2 5" xfId="15453"/>
    <cellStyle name="Normal 4 4 7 2 5 2" xfId="27155"/>
    <cellStyle name="Normal 4 4 7 2 6" xfId="27149"/>
    <cellStyle name="Normal 4 4 7 2 7" xfId="34422"/>
    <cellStyle name="Normal 4 4 7 2 8" xfId="41538"/>
    <cellStyle name="Normal 4 4 7 2 9" xfId="48653"/>
    <cellStyle name="Normal 4 4 7 3" xfId="2012"/>
    <cellStyle name="Normal 4 4 7 3 10" xfId="56557"/>
    <cellStyle name="Normal 4 4 7 3 2" xfId="4379"/>
    <cellStyle name="Normal 4 4 7 3 2 2" xfId="11494"/>
    <cellStyle name="Normal 4 4 7 3 2 2 2" xfId="27158"/>
    <cellStyle name="Normal 4 4 7 3 2 3" xfId="27157"/>
    <cellStyle name="Normal 4 4 7 3 2 4" xfId="37579"/>
    <cellStyle name="Normal 4 4 7 3 2 5" xfId="44694"/>
    <cellStyle name="Normal 4 4 7 3 2 6" xfId="51809"/>
    <cellStyle name="Normal 4 4 7 3 2 7" xfId="58924"/>
    <cellStyle name="Normal 4 4 7 3 3" xfId="6750"/>
    <cellStyle name="Normal 4 4 7 3 3 2" xfId="13865"/>
    <cellStyle name="Normal 4 4 7 3 3 2 2" xfId="27160"/>
    <cellStyle name="Normal 4 4 7 3 3 3" xfId="27159"/>
    <cellStyle name="Normal 4 4 7 3 3 4" xfId="39950"/>
    <cellStyle name="Normal 4 4 7 3 3 5" xfId="47065"/>
    <cellStyle name="Normal 4 4 7 3 3 6" xfId="54180"/>
    <cellStyle name="Normal 4 4 7 3 3 7" xfId="61295"/>
    <cellStyle name="Normal 4 4 7 3 4" xfId="9127"/>
    <cellStyle name="Normal 4 4 7 3 4 2" xfId="27161"/>
    <cellStyle name="Normal 4 4 7 3 5" xfId="16242"/>
    <cellStyle name="Normal 4 4 7 3 5 2" xfId="27162"/>
    <cellStyle name="Normal 4 4 7 3 6" xfId="27156"/>
    <cellStyle name="Normal 4 4 7 3 7" xfId="35211"/>
    <cellStyle name="Normal 4 4 7 3 8" xfId="42327"/>
    <cellStyle name="Normal 4 4 7 3 9" xfId="49442"/>
    <cellStyle name="Normal 4 4 7 4" xfId="2791"/>
    <cellStyle name="Normal 4 4 7 4 2" xfId="9906"/>
    <cellStyle name="Normal 4 4 7 4 2 2" xfId="27164"/>
    <cellStyle name="Normal 4 4 7 4 3" xfId="27163"/>
    <cellStyle name="Normal 4 4 7 4 4" xfId="35991"/>
    <cellStyle name="Normal 4 4 7 4 5" xfId="43106"/>
    <cellStyle name="Normal 4 4 7 4 6" xfId="50221"/>
    <cellStyle name="Normal 4 4 7 4 7" xfId="57336"/>
    <cellStyle name="Normal 4 4 7 5" xfId="5162"/>
    <cellStyle name="Normal 4 4 7 5 2" xfId="12277"/>
    <cellStyle name="Normal 4 4 7 5 2 2" xfId="27166"/>
    <cellStyle name="Normal 4 4 7 5 3" xfId="27165"/>
    <cellStyle name="Normal 4 4 7 5 4" xfId="38362"/>
    <cellStyle name="Normal 4 4 7 5 5" xfId="45477"/>
    <cellStyle name="Normal 4 4 7 5 6" xfId="52592"/>
    <cellStyle name="Normal 4 4 7 5 7" xfId="59707"/>
    <cellStyle name="Normal 4 4 7 6" xfId="7539"/>
    <cellStyle name="Normal 4 4 7 6 2" xfId="27167"/>
    <cellStyle name="Normal 4 4 7 7" xfId="14654"/>
    <cellStyle name="Normal 4 4 7 7 2" xfId="27168"/>
    <cellStyle name="Normal 4 4 7 8" xfId="27148"/>
    <cellStyle name="Normal 4 4 7 9" xfId="33623"/>
    <cellStyle name="Normal 4 4 8" xfId="715"/>
    <cellStyle name="Normal 4 4 8 10" xfId="41033"/>
    <cellStyle name="Normal 4 4 8 11" xfId="48148"/>
    <cellStyle name="Normal 4 4 8 12" xfId="55263"/>
    <cellStyle name="Normal 4 4 8 2" xfId="1516"/>
    <cellStyle name="Normal 4 4 8 2 10" xfId="56062"/>
    <cellStyle name="Normal 4 4 8 2 2" xfId="3884"/>
    <cellStyle name="Normal 4 4 8 2 2 2" xfId="10999"/>
    <cellStyle name="Normal 4 4 8 2 2 2 2" xfId="27172"/>
    <cellStyle name="Normal 4 4 8 2 2 3" xfId="27171"/>
    <cellStyle name="Normal 4 4 8 2 2 4" xfId="37084"/>
    <cellStyle name="Normal 4 4 8 2 2 5" xfId="44199"/>
    <cellStyle name="Normal 4 4 8 2 2 6" xfId="51314"/>
    <cellStyle name="Normal 4 4 8 2 2 7" xfId="58429"/>
    <cellStyle name="Normal 4 4 8 2 3" xfId="6255"/>
    <cellStyle name="Normal 4 4 8 2 3 2" xfId="13370"/>
    <cellStyle name="Normal 4 4 8 2 3 2 2" xfId="27174"/>
    <cellStyle name="Normal 4 4 8 2 3 3" xfId="27173"/>
    <cellStyle name="Normal 4 4 8 2 3 4" xfId="39455"/>
    <cellStyle name="Normal 4 4 8 2 3 5" xfId="46570"/>
    <cellStyle name="Normal 4 4 8 2 3 6" xfId="53685"/>
    <cellStyle name="Normal 4 4 8 2 3 7" xfId="60800"/>
    <cellStyle name="Normal 4 4 8 2 4" xfId="8632"/>
    <cellStyle name="Normal 4 4 8 2 4 2" xfId="27175"/>
    <cellStyle name="Normal 4 4 8 2 5" xfId="15747"/>
    <cellStyle name="Normal 4 4 8 2 5 2" xfId="27176"/>
    <cellStyle name="Normal 4 4 8 2 6" xfId="27170"/>
    <cellStyle name="Normal 4 4 8 2 7" xfId="34716"/>
    <cellStyle name="Normal 4 4 8 2 8" xfId="41832"/>
    <cellStyle name="Normal 4 4 8 2 9" xfId="48947"/>
    <cellStyle name="Normal 4 4 8 3" xfId="2306"/>
    <cellStyle name="Normal 4 4 8 3 10" xfId="56851"/>
    <cellStyle name="Normal 4 4 8 3 2" xfId="4673"/>
    <cellStyle name="Normal 4 4 8 3 2 2" xfId="11788"/>
    <cellStyle name="Normal 4 4 8 3 2 2 2" xfId="27179"/>
    <cellStyle name="Normal 4 4 8 3 2 3" xfId="27178"/>
    <cellStyle name="Normal 4 4 8 3 2 4" xfId="37873"/>
    <cellStyle name="Normal 4 4 8 3 2 5" xfId="44988"/>
    <cellStyle name="Normal 4 4 8 3 2 6" xfId="52103"/>
    <cellStyle name="Normal 4 4 8 3 2 7" xfId="59218"/>
    <cellStyle name="Normal 4 4 8 3 3" xfId="7044"/>
    <cellStyle name="Normal 4 4 8 3 3 2" xfId="14159"/>
    <cellStyle name="Normal 4 4 8 3 3 2 2" xfId="27181"/>
    <cellStyle name="Normal 4 4 8 3 3 3" xfId="27180"/>
    <cellStyle name="Normal 4 4 8 3 3 4" xfId="40244"/>
    <cellStyle name="Normal 4 4 8 3 3 5" xfId="47359"/>
    <cellStyle name="Normal 4 4 8 3 3 6" xfId="54474"/>
    <cellStyle name="Normal 4 4 8 3 3 7" xfId="61589"/>
    <cellStyle name="Normal 4 4 8 3 4" xfId="9421"/>
    <cellStyle name="Normal 4 4 8 3 4 2" xfId="27182"/>
    <cellStyle name="Normal 4 4 8 3 5" xfId="16536"/>
    <cellStyle name="Normal 4 4 8 3 5 2" xfId="27183"/>
    <cellStyle name="Normal 4 4 8 3 6" xfId="27177"/>
    <cellStyle name="Normal 4 4 8 3 7" xfId="35505"/>
    <cellStyle name="Normal 4 4 8 3 8" xfId="42621"/>
    <cellStyle name="Normal 4 4 8 3 9" xfId="49736"/>
    <cellStyle name="Normal 4 4 8 4" xfId="3085"/>
    <cellStyle name="Normal 4 4 8 4 2" xfId="10200"/>
    <cellStyle name="Normal 4 4 8 4 2 2" xfId="27185"/>
    <cellStyle name="Normal 4 4 8 4 3" xfId="27184"/>
    <cellStyle name="Normal 4 4 8 4 4" xfId="36285"/>
    <cellStyle name="Normal 4 4 8 4 5" xfId="43400"/>
    <cellStyle name="Normal 4 4 8 4 6" xfId="50515"/>
    <cellStyle name="Normal 4 4 8 4 7" xfId="57630"/>
    <cellStyle name="Normal 4 4 8 5" xfId="5456"/>
    <cellStyle name="Normal 4 4 8 5 2" xfId="12571"/>
    <cellStyle name="Normal 4 4 8 5 2 2" xfId="27187"/>
    <cellStyle name="Normal 4 4 8 5 3" xfId="27186"/>
    <cellStyle name="Normal 4 4 8 5 4" xfId="38656"/>
    <cellStyle name="Normal 4 4 8 5 5" xfId="45771"/>
    <cellStyle name="Normal 4 4 8 5 6" xfId="52886"/>
    <cellStyle name="Normal 4 4 8 5 7" xfId="60001"/>
    <cellStyle name="Normal 4 4 8 6" xfId="7833"/>
    <cellStyle name="Normal 4 4 8 6 2" xfId="27188"/>
    <cellStyle name="Normal 4 4 8 7" xfId="14948"/>
    <cellStyle name="Normal 4 4 8 7 2" xfId="27189"/>
    <cellStyle name="Normal 4 4 8 8" xfId="27169"/>
    <cellStyle name="Normal 4 4 8 9" xfId="33917"/>
    <cellStyle name="Normal 4 4 9" xfId="832"/>
    <cellStyle name="Normal 4 4 9 10" xfId="55378"/>
    <cellStyle name="Normal 4 4 9 2" xfId="3200"/>
    <cellStyle name="Normal 4 4 9 2 2" xfId="10315"/>
    <cellStyle name="Normal 4 4 9 2 2 2" xfId="27192"/>
    <cellStyle name="Normal 4 4 9 2 3" xfId="27191"/>
    <cellStyle name="Normal 4 4 9 2 4" xfId="36400"/>
    <cellStyle name="Normal 4 4 9 2 5" xfId="43515"/>
    <cellStyle name="Normal 4 4 9 2 6" xfId="50630"/>
    <cellStyle name="Normal 4 4 9 2 7" xfId="57745"/>
    <cellStyle name="Normal 4 4 9 3" xfId="5571"/>
    <cellStyle name="Normal 4 4 9 3 2" xfId="12686"/>
    <cellStyle name="Normal 4 4 9 3 2 2" xfId="27194"/>
    <cellStyle name="Normal 4 4 9 3 3" xfId="27193"/>
    <cellStyle name="Normal 4 4 9 3 4" xfId="38771"/>
    <cellStyle name="Normal 4 4 9 3 5" xfId="45886"/>
    <cellStyle name="Normal 4 4 9 3 6" xfId="53001"/>
    <cellStyle name="Normal 4 4 9 3 7" xfId="60116"/>
    <cellStyle name="Normal 4 4 9 4" xfId="7948"/>
    <cellStyle name="Normal 4 4 9 4 2" xfId="27195"/>
    <cellStyle name="Normal 4 4 9 5" xfId="15063"/>
    <cellStyle name="Normal 4 4 9 5 2" xfId="27196"/>
    <cellStyle name="Normal 4 4 9 6" xfId="27190"/>
    <cellStyle name="Normal 4 4 9 7" xfId="34032"/>
    <cellStyle name="Normal 4 4 9 8" xfId="41148"/>
    <cellStyle name="Normal 4 4 9 9" xfId="48263"/>
    <cellStyle name="Normal 4 5" xfId="29"/>
    <cellStyle name="Normal 4 5 10" xfId="4781"/>
    <cellStyle name="Normal 4 5 10 2" xfId="11896"/>
    <cellStyle name="Normal 4 5 10 2 2" xfId="27199"/>
    <cellStyle name="Normal 4 5 10 3" xfId="27198"/>
    <cellStyle name="Normal 4 5 10 4" xfId="37981"/>
    <cellStyle name="Normal 4 5 10 5" xfId="45096"/>
    <cellStyle name="Normal 4 5 10 6" xfId="52211"/>
    <cellStyle name="Normal 4 5 10 7" xfId="59326"/>
    <cellStyle name="Normal 4 5 11" xfId="7158"/>
    <cellStyle name="Normal 4 5 11 2" xfId="27200"/>
    <cellStyle name="Normal 4 5 12" xfId="14273"/>
    <cellStyle name="Normal 4 5 12 2" xfId="27201"/>
    <cellStyle name="Normal 4 5 13" xfId="27197"/>
    <cellStyle name="Normal 4 5 14" xfId="33242"/>
    <cellStyle name="Normal 4 5 15" xfId="40358"/>
    <cellStyle name="Normal 4 5 16" xfId="47473"/>
    <cellStyle name="Normal 4 5 17" xfId="54588"/>
    <cellStyle name="Normal 4 5 2" xfId="88"/>
    <cellStyle name="Normal 4 5 2 10" xfId="14328"/>
    <cellStyle name="Normal 4 5 2 10 2" xfId="27203"/>
    <cellStyle name="Normal 4 5 2 11" xfId="27202"/>
    <cellStyle name="Normal 4 5 2 12" xfId="33297"/>
    <cellStyle name="Normal 4 5 2 13" xfId="40413"/>
    <cellStyle name="Normal 4 5 2 14" xfId="47528"/>
    <cellStyle name="Normal 4 5 2 15" xfId="54643"/>
    <cellStyle name="Normal 4 5 2 2" xfId="290"/>
    <cellStyle name="Normal 4 5 2 2 10" xfId="40608"/>
    <cellStyle name="Normal 4 5 2 2 11" xfId="47723"/>
    <cellStyle name="Normal 4 5 2 2 12" xfId="54838"/>
    <cellStyle name="Normal 4 5 2 2 2" xfId="1091"/>
    <cellStyle name="Normal 4 5 2 2 2 10" xfId="55637"/>
    <cellStyle name="Normal 4 5 2 2 2 2" xfId="3459"/>
    <cellStyle name="Normal 4 5 2 2 2 2 2" xfId="10574"/>
    <cellStyle name="Normal 4 5 2 2 2 2 2 2" xfId="27207"/>
    <cellStyle name="Normal 4 5 2 2 2 2 3" xfId="27206"/>
    <cellStyle name="Normal 4 5 2 2 2 2 4" xfId="36659"/>
    <cellStyle name="Normal 4 5 2 2 2 2 5" xfId="43774"/>
    <cellStyle name="Normal 4 5 2 2 2 2 6" xfId="50889"/>
    <cellStyle name="Normal 4 5 2 2 2 2 7" xfId="58004"/>
    <cellStyle name="Normal 4 5 2 2 2 3" xfId="5830"/>
    <cellStyle name="Normal 4 5 2 2 2 3 2" xfId="12945"/>
    <cellStyle name="Normal 4 5 2 2 2 3 2 2" xfId="27209"/>
    <cellStyle name="Normal 4 5 2 2 2 3 3" xfId="27208"/>
    <cellStyle name="Normal 4 5 2 2 2 3 4" xfId="39030"/>
    <cellStyle name="Normal 4 5 2 2 2 3 5" xfId="46145"/>
    <cellStyle name="Normal 4 5 2 2 2 3 6" xfId="53260"/>
    <cellStyle name="Normal 4 5 2 2 2 3 7" xfId="60375"/>
    <cellStyle name="Normal 4 5 2 2 2 4" xfId="8207"/>
    <cellStyle name="Normal 4 5 2 2 2 4 2" xfId="27210"/>
    <cellStyle name="Normal 4 5 2 2 2 5" xfId="15322"/>
    <cellStyle name="Normal 4 5 2 2 2 5 2" xfId="27211"/>
    <cellStyle name="Normal 4 5 2 2 2 6" xfId="27205"/>
    <cellStyle name="Normal 4 5 2 2 2 7" xfId="34291"/>
    <cellStyle name="Normal 4 5 2 2 2 8" xfId="41407"/>
    <cellStyle name="Normal 4 5 2 2 2 9" xfId="48522"/>
    <cellStyle name="Normal 4 5 2 2 3" xfId="1881"/>
    <cellStyle name="Normal 4 5 2 2 3 10" xfId="56426"/>
    <cellStyle name="Normal 4 5 2 2 3 2" xfId="4248"/>
    <cellStyle name="Normal 4 5 2 2 3 2 2" xfId="11363"/>
    <cellStyle name="Normal 4 5 2 2 3 2 2 2" xfId="27214"/>
    <cellStyle name="Normal 4 5 2 2 3 2 3" xfId="27213"/>
    <cellStyle name="Normal 4 5 2 2 3 2 4" xfId="37448"/>
    <cellStyle name="Normal 4 5 2 2 3 2 5" xfId="44563"/>
    <cellStyle name="Normal 4 5 2 2 3 2 6" xfId="51678"/>
    <cellStyle name="Normal 4 5 2 2 3 2 7" xfId="58793"/>
    <cellStyle name="Normal 4 5 2 2 3 3" xfId="6619"/>
    <cellStyle name="Normal 4 5 2 2 3 3 2" xfId="13734"/>
    <cellStyle name="Normal 4 5 2 2 3 3 2 2" xfId="27216"/>
    <cellStyle name="Normal 4 5 2 2 3 3 3" xfId="27215"/>
    <cellStyle name="Normal 4 5 2 2 3 3 4" xfId="39819"/>
    <cellStyle name="Normal 4 5 2 2 3 3 5" xfId="46934"/>
    <cellStyle name="Normal 4 5 2 2 3 3 6" xfId="54049"/>
    <cellStyle name="Normal 4 5 2 2 3 3 7" xfId="61164"/>
    <cellStyle name="Normal 4 5 2 2 3 4" xfId="8996"/>
    <cellStyle name="Normal 4 5 2 2 3 4 2" xfId="27217"/>
    <cellStyle name="Normal 4 5 2 2 3 5" xfId="16111"/>
    <cellStyle name="Normal 4 5 2 2 3 5 2" xfId="27218"/>
    <cellStyle name="Normal 4 5 2 2 3 6" xfId="27212"/>
    <cellStyle name="Normal 4 5 2 2 3 7" xfId="35080"/>
    <cellStyle name="Normal 4 5 2 2 3 8" xfId="42196"/>
    <cellStyle name="Normal 4 5 2 2 3 9" xfId="49311"/>
    <cellStyle name="Normal 4 5 2 2 4" xfId="2660"/>
    <cellStyle name="Normal 4 5 2 2 4 2" xfId="9775"/>
    <cellStyle name="Normal 4 5 2 2 4 2 2" xfId="27220"/>
    <cellStyle name="Normal 4 5 2 2 4 3" xfId="27219"/>
    <cellStyle name="Normal 4 5 2 2 4 4" xfId="35860"/>
    <cellStyle name="Normal 4 5 2 2 4 5" xfId="42975"/>
    <cellStyle name="Normal 4 5 2 2 4 6" xfId="50090"/>
    <cellStyle name="Normal 4 5 2 2 4 7" xfId="57205"/>
    <cellStyle name="Normal 4 5 2 2 5" xfId="5031"/>
    <cellStyle name="Normal 4 5 2 2 5 2" xfId="12146"/>
    <cellStyle name="Normal 4 5 2 2 5 2 2" xfId="27222"/>
    <cellStyle name="Normal 4 5 2 2 5 3" xfId="27221"/>
    <cellStyle name="Normal 4 5 2 2 5 4" xfId="38231"/>
    <cellStyle name="Normal 4 5 2 2 5 5" xfId="45346"/>
    <cellStyle name="Normal 4 5 2 2 5 6" xfId="52461"/>
    <cellStyle name="Normal 4 5 2 2 5 7" xfId="59576"/>
    <cellStyle name="Normal 4 5 2 2 6" xfId="7408"/>
    <cellStyle name="Normal 4 5 2 2 6 2" xfId="27223"/>
    <cellStyle name="Normal 4 5 2 2 7" xfId="14523"/>
    <cellStyle name="Normal 4 5 2 2 7 2" xfId="27224"/>
    <cellStyle name="Normal 4 5 2 2 8" xfId="27204"/>
    <cellStyle name="Normal 4 5 2 2 9" xfId="33492"/>
    <cellStyle name="Normal 4 5 2 3" xfId="485"/>
    <cellStyle name="Normal 4 5 2 3 10" xfId="40803"/>
    <cellStyle name="Normal 4 5 2 3 11" xfId="47918"/>
    <cellStyle name="Normal 4 5 2 3 12" xfId="55033"/>
    <cellStyle name="Normal 4 5 2 3 2" xfId="1286"/>
    <cellStyle name="Normal 4 5 2 3 2 10" xfId="55832"/>
    <cellStyle name="Normal 4 5 2 3 2 2" xfId="3654"/>
    <cellStyle name="Normal 4 5 2 3 2 2 2" xfId="10769"/>
    <cellStyle name="Normal 4 5 2 3 2 2 2 2" xfId="27228"/>
    <cellStyle name="Normal 4 5 2 3 2 2 3" xfId="27227"/>
    <cellStyle name="Normal 4 5 2 3 2 2 4" xfId="36854"/>
    <cellStyle name="Normal 4 5 2 3 2 2 5" xfId="43969"/>
    <cellStyle name="Normal 4 5 2 3 2 2 6" xfId="51084"/>
    <cellStyle name="Normal 4 5 2 3 2 2 7" xfId="58199"/>
    <cellStyle name="Normal 4 5 2 3 2 3" xfId="6025"/>
    <cellStyle name="Normal 4 5 2 3 2 3 2" xfId="13140"/>
    <cellStyle name="Normal 4 5 2 3 2 3 2 2" xfId="27230"/>
    <cellStyle name="Normal 4 5 2 3 2 3 3" xfId="27229"/>
    <cellStyle name="Normal 4 5 2 3 2 3 4" xfId="39225"/>
    <cellStyle name="Normal 4 5 2 3 2 3 5" xfId="46340"/>
    <cellStyle name="Normal 4 5 2 3 2 3 6" xfId="53455"/>
    <cellStyle name="Normal 4 5 2 3 2 3 7" xfId="60570"/>
    <cellStyle name="Normal 4 5 2 3 2 4" xfId="8402"/>
    <cellStyle name="Normal 4 5 2 3 2 4 2" xfId="27231"/>
    <cellStyle name="Normal 4 5 2 3 2 5" xfId="15517"/>
    <cellStyle name="Normal 4 5 2 3 2 5 2" xfId="27232"/>
    <cellStyle name="Normal 4 5 2 3 2 6" xfId="27226"/>
    <cellStyle name="Normal 4 5 2 3 2 7" xfId="34486"/>
    <cellStyle name="Normal 4 5 2 3 2 8" xfId="41602"/>
    <cellStyle name="Normal 4 5 2 3 2 9" xfId="48717"/>
    <cellStyle name="Normal 4 5 2 3 3" xfId="2076"/>
    <cellStyle name="Normal 4 5 2 3 3 10" xfId="56621"/>
    <cellStyle name="Normal 4 5 2 3 3 2" xfId="4443"/>
    <cellStyle name="Normal 4 5 2 3 3 2 2" xfId="11558"/>
    <cellStyle name="Normal 4 5 2 3 3 2 2 2" xfId="27235"/>
    <cellStyle name="Normal 4 5 2 3 3 2 3" xfId="27234"/>
    <cellStyle name="Normal 4 5 2 3 3 2 4" xfId="37643"/>
    <cellStyle name="Normal 4 5 2 3 3 2 5" xfId="44758"/>
    <cellStyle name="Normal 4 5 2 3 3 2 6" xfId="51873"/>
    <cellStyle name="Normal 4 5 2 3 3 2 7" xfId="58988"/>
    <cellStyle name="Normal 4 5 2 3 3 3" xfId="6814"/>
    <cellStyle name="Normal 4 5 2 3 3 3 2" xfId="13929"/>
    <cellStyle name="Normal 4 5 2 3 3 3 2 2" xfId="27237"/>
    <cellStyle name="Normal 4 5 2 3 3 3 3" xfId="27236"/>
    <cellStyle name="Normal 4 5 2 3 3 3 4" xfId="40014"/>
    <cellStyle name="Normal 4 5 2 3 3 3 5" xfId="47129"/>
    <cellStyle name="Normal 4 5 2 3 3 3 6" xfId="54244"/>
    <cellStyle name="Normal 4 5 2 3 3 3 7" xfId="61359"/>
    <cellStyle name="Normal 4 5 2 3 3 4" xfId="9191"/>
    <cellStyle name="Normal 4 5 2 3 3 4 2" xfId="27238"/>
    <cellStyle name="Normal 4 5 2 3 3 5" xfId="16306"/>
    <cellStyle name="Normal 4 5 2 3 3 5 2" xfId="27239"/>
    <cellStyle name="Normal 4 5 2 3 3 6" xfId="27233"/>
    <cellStyle name="Normal 4 5 2 3 3 7" xfId="35275"/>
    <cellStyle name="Normal 4 5 2 3 3 8" xfId="42391"/>
    <cellStyle name="Normal 4 5 2 3 3 9" xfId="49506"/>
    <cellStyle name="Normal 4 5 2 3 4" xfId="2855"/>
    <cellStyle name="Normal 4 5 2 3 4 2" xfId="9970"/>
    <cellStyle name="Normal 4 5 2 3 4 2 2" xfId="27241"/>
    <cellStyle name="Normal 4 5 2 3 4 3" xfId="27240"/>
    <cellStyle name="Normal 4 5 2 3 4 4" xfId="36055"/>
    <cellStyle name="Normal 4 5 2 3 4 5" xfId="43170"/>
    <cellStyle name="Normal 4 5 2 3 4 6" xfId="50285"/>
    <cellStyle name="Normal 4 5 2 3 4 7" xfId="57400"/>
    <cellStyle name="Normal 4 5 2 3 5" xfId="5226"/>
    <cellStyle name="Normal 4 5 2 3 5 2" xfId="12341"/>
    <cellStyle name="Normal 4 5 2 3 5 2 2" xfId="27243"/>
    <cellStyle name="Normal 4 5 2 3 5 3" xfId="27242"/>
    <cellStyle name="Normal 4 5 2 3 5 4" xfId="38426"/>
    <cellStyle name="Normal 4 5 2 3 5 5" xfId="45541"/>
    <cellStyle name="Normal 4 5 2 3 5 6" xfId="52656"/>
    <cellStyle name="Normal 4 5 2 3 5 7" xfId="59771"/>
    <cellStyle name="Normal 4 5 2 3 6" xfId="7603"/>
    <cellStyle name="Normal 4 5 2 3 6 2" xfId="27244"/>
    <cellStyle name="Normal 4 5 2 3 7" xfId="14718"/>
    <cellStyle name="Normal 4 5 2 3 7 2" xfId="27245"/>
    <cellStyle name="Normal 4 5 2 3 8" xfId="27225"/>
    <cellStyle name="Normal 4 5 2 3 9" xfId="33687"/>
    <cellStyle name="Normal 4 5 2 4" xfId="724"/>
    <cellStyle name="Normal 4 5 2 4 10" xfId="41042"/>
    <cellStyle name="Normal 4 5 2 4 11" xfId="48157"/>
    <cellStyle name="Normal 4 5 2 4 12" xfId="55272"/>
    <cellStyle name="Normal 4 5 2 4 2" xfId="1525"/>
    <cellStyle name="Normal 4 5 2 4 2 10" xfId="56071"/>
    <cellStyle name="Normal 4 5 2 4 2 2" xfId="3893"/>
    <cellStyle name="Normal 4 5 2 4 2 2 2" xfId="11008"/>
    <cellStyle name="Normal 4 5 2 4 2 2 2 2" xfId="27249"/>
    <cellStyle name="Normal 4 5 2 4 2 2 3" xfId="27248"/>
    <cellStyle name="Normal 4 5 2 4 2 2 4" xfId="37093"/>
    <cellStyle name="Normal 4 5 2 4 2 2 5" xfId="44208"/>
    <cellStyle name="Normal 4 5 2 4 2 2 6" xfId="51323"/>
    <cellStyle name="Normal 4 5 2 4 2 2 7" xfId="58438"/>
    <cellStyle name="Normal 4 5 2 4 2 3" xfId="6264"/>
    <cellStyle name="Normal 4 5 2 4 2 3 2" xfId="13379"/>
    <cellStyle name="Normal 4 5 2 4 2 3 2 2" xfId="27251"/>
    <cellStyle name="Normal 4 5 2 4 2 3 3" xfId="27250"/>
    <cellStyle name="Normal 4 5 2 4 2 3 4" xfId="39464"/>
    <cellStyle name="Normal 4 5 2 4 2 3 5" xfId="46579"/>
    <cellStyle name="Normal 4 5 2 4 2 3 6" xfId="53694"/>
    <cellStyle name="Normal 4 5 2 4 2 3 7" xfId="60809"/>
    <cellStyle name="Normal 4 5 2 4 2 4" xfId="8641"/>
    <cellStyle name="Normal 4 5 2 4 2 4 2" xfId="27252"/>
    <cellStyle name="Normal 4 5 2 4 2 5" xfId="15756"/>
    <cellStyle name="Normal 4 5 2 4 2 5 2" xfId="27253"/>
    <cellStyle name="Normal 4 5 2 4 2 6" xfId="27247"/>
    <cellStyle name="Normal 4 5 2 4 2 7" xfId="34725"/>
    <cellStyle name="Normal 4 5 2 4 2 8" xfId="41841"/>
    <cellStyle name="Normal 4 5 2 4 2 9" xfId="48956"/>
    <cellStyle name="Normal 4 5 2 4 3" xfId="2315"/>
    <cellStyle name="Normal 4 5 2 4 3 10" xfId="56860"/>
    <cellStyle name="Normal 4 5 2 4 3 2" xfId="4682"/>
    <cellStyle name="Normal 4 5 2 4 3 2 2" xfId="11797"/>
    <cellStyle name="Normal 4 5 2 4 3 2 2 2" xfId="27256"/>
    <cellStyle name="Normal 4 5 2 4 3 2 3" xfId="27255"/>
    <cellStyle name="Normal 4 5 2 4 3 2 4" xfId="37882"/>
    <cellStyle name="Normal 4 5 2 4 3 2 5" xfId="44997"/>
    <cellStyle name="Normal 4 5 2 4 3 2 6" xfId="52112"/>
    <cellStyle name="Normal 4 5 2 4 3 2 7" xfId="59227"/>
    <cellStyle name="Normal 4 5 2 4 3 3" xfId="7053"/>
    <cellStyle name="Normal 4 5 2 4 3 3 2" xfId="14168"/>
    <cellStyle name="Normal 4 5 2 4 3 3 2 2" xfId="27258"/>
    <cellStyle name="Normal 4 5 2 4 3 3 3" xfId="27257"/>
    <cellStyle name="Normal 4 5 2 4 3 3 4" xfId="40253"/>
    <cellStyle name="Normal 4 5 2 4 3 3 5" xfId="47368"/>
    <cellStyle name="Normal 4 5 2 4 3 3 6" xfId="54483"/>
    <cellStyle name="Normal 4 5 2 4 3 3 7" xfId="61598"/>
    <cellStyle name="Normal 4 5 2 4 3 4" xfId="9430"/>
    <cellStyle name="Normal 4 5 2 4 3 4 2" xfId="27259"/>
    <cellStyle name="Normal 4 5 2 4 3 5" xfId="16545"/>
    <cellStyle name="Normal 4 5 2 4 3 5 2" xfId="27260"/>
    <cellStyle name="Normal 4 5 2 4 3 6" xfId="27254"/>
    <cellStyle name="Normal 4 5 2 4 3 7" xfId="35514"/>
    <cellStyle name="Normal 4 5 2 4 3 8" xfId="42630"/>
    <cellStyle name="Normal 4 5 2 4 3 9" xfId="49745"/>
    <cellStyle name="Normal 4 5 2 4 4" xfId="3094"/>
    <cellStyle name="Normal 4 5 2 4 4 2" xfId="10209"/>
    <cellStyle name="Normal 4 5 2 4 4 2 2" xfId="27262"/>
    <cellStyle name="Normal 4 5 2 4 4 3" xfId="27261"/>
    <cellStyle name="Normal 4 5 2 4 4 4" xfId="36294"/>
    <cellStyle name="Normal 4 5 2 4 4 5" xfId="43409"/>
    <cellStyle name="Normal 4 5 2 4 4 6" xfId="50524"/>
    <cellStyle name="Normal 4 5 2 4 4 7" xfId="57639"/>
    <cellStyle name="Normal 4 5 2 4 5" xfId="5465"/>
    <cellStyle name="Normal 4 5 2 4 5 2" xfId="12580"/>
    <cellStyle name="Normal 4 5 2 4 5 2 2" xfId="27264"/>
    <cellStyle name="Normal 4 5 2 4 5 3" xfId="27263"/>
    <cellStyle name="Normal 4 5 2 4 5 4" xfId="38665"/>
    <cellStyle name="Normal 4 5 2 4 5 5" xfId="45780"/>
    <cellStyle name="Normal 4 5 2 4 5 6" xfId="52895"/>
    <cellStyle name="Normal 4 5 2 4 5 7" xfId="60010"/>
    <cellStyle name="Normal 4 5 2 4 6" xfId="7842"/>
    <cellStyle name="Normal 4 5 2 4 6 2" xfId="27265"/>
    <cellStyle name="Normal 4 5 2 4 7" xfId="14957"/>
    <cellStyle name="Normal 4 5 2 4 7 2" xfId="27266"/>
    <cellStyle name="Normal 4 5 2 4 8" xfId="27246"/>
    <cellStyle name="Normal 4 5 2 4 9" xfId="33926"/>
    <cellStyle name="Normal 4 5 2 5" xfId="896"/>
    <cellStyle name="Normal 4 5 2 5 10" xfId="55442"/>
    <cellStyle name="Normal 4 5 2 5 2" xfId="3264"/>
    <cellStyle name="Normal 4 5 2 5 2 2" xfId="10379"/>
    <cellStyle name="Normal 4 5 2 5 2 2 2" xfId="27269"/>
    <cellStyle name="Normal 4 5 2 5 2 3" xfId="27268"/>
    <cellStyle name="Normal 4 5 2 5 2 4" xfId="36464"/>
    <cellStyle name="Normal 4 5 2 5 2 5" xfId="43579"/>
    <cellStyle name="Normal 4 5 2 5 2 6" xfId="50694"/>
    <cellStyle name="Normal 4 5 2 5 2 7" xfId="57809"/>
    <cellStyle name="Normal 4 5 2 5 3" xfId="5635"/>
    <cellStyle name="Normal 4 5 2 5 3 2" xfId="12750"/>
    <cellStyle name="Normal 4 5 2 5 3 2 2" xfId="27271"/>
    <cellStyle name="Normal 4 5 2 5 3 3" xfId="27270"/>
    <cellStyle name="Normal 4 5 2 5 3 4" xfId="38835"/>
    <cellStyle name="Normal 4 5 2 5 3 5" xfId="45950"/>
    <cellStyle name="Normal 4 5 2 5 3 6" xfId="53065"/>
    <cellStyle name="Normal 4 5 2 5 3 7" xfId="60180"/>
    <cellStyle name="Normal 4 5 2 5 4" xfId="8012"/>
    <cellStyle name="Normal 4 5 2 5 4 2" xfId="27272"/>
    <cellStyle name="Normal 4 5 2 5 5" xfId="15127"/>
    <cellStyle name="Normal 4 5 2 5 5 2" xfId="27273"/>
    <cellStyle name="Normal 4 5 2 5 6" xfId="27267"/>
    <cellStyle name="Normal 4 5 2 5 7" xfId="34096"/>
    <cellStyle name="Normal 4 5 2 5 8" xfId="41212"/>
    <cellStyle name="Normal 4 5 2 5 9" xfId="48327"/>
    <cellStyle name="Normal 4 5 2 6" xfId="1686"/>
    <cellStyle name="Normal 4 5 2 6 10" xfId="56231"/>
    <cellStyle name="Normal 4 5 2 6 2" xfId="4053"/>
    <cellStyle name="Normal 4 5 2 6 2 2" xfId="11168"/>
    <cellStyle name="Normal 4 5 2 6 2 2 2" xfId="27276"/>
    <cellStyle name="Normal 4 5 2 6 2 3" xfId="27275"/>
    <cellStyle name="Normal 4 5 2 6 2 4" xfId="37253"/>
    <cellStyle name="Normal 4 5 2 6 2 5" xfId="44368"/>
    <cellStyle name="Normal 4 5 2 6 2 6" xfId="51483"/>
    <cellStyle name="Normal 4 5 2 6 2 7" xfId="58598"/>
    <cellStyle name="Normal 4 5 2 6 3" xfId="6424"/>
    <cellStyle name="Normal 4 5 2 6 3 2" xfId="13539"/>
    <cellStyle name="Normal 4 5 2 6 3 2 2" xfId="27278"/>
    <cellStyle name="Normal 4 5 2 6 3 3" xfId="27277"/>
    <cellStyle name="Normal 4 5 2 6 3 4" xfId="39624"/>
    <cellStyle name="Normal 4 5 2 6 3 5" xfId="46739"/>
    <cellStyle name="Normal 4 5 2 6 3 6" xfId="53854"/>
    <cellStyle name="Normal 4 5 2 6 3 7" xfId="60969"/>
    <cellStyle name="Normal 4 5 2 6 4" xfId="8801"/>
    <cellStyle name="Normal 4 5 2 6 4 2" xfId="27279"/>
    <cellStyle name="Normal 4 5 2 6 5" xfId="15916"/>
    <cellStyle name="Normal 4 5 2 6 5 2" xfId="27280"/>
    <cellStyle name="Normal 4 5 2 6 6" xfId="27274"/>
    <cellStyle name="Normal 4 5 2 6 7" xfId="34885"/>
    <cellStyle name="Normal 4 5 2 6 8" xfId="42001"/>
    <cellStyle name="Normal 4 5 2 6 9" xfId="49116"/>
    <cellStyle name="Normal 4 5 2 7" xfId="2465"/>
    <cellStyle name="Normal 4 5 2 7 2" xfId="9580"/>
    <cellStyle name="Normal 4 5 2 7 2 2" xfId="27282"/>
    <cellStyle name="Normal 4 5 2 7 3" xfId="27281"/>
    <cellStyle name="Normal 4 5 2 7 4" xfId="35665"/>
    <cellStyle name="Normal 4 5 2 7 5" xfId="42780"/>
    <cellStyle name="Normal 4 5 2 7 6" xfId="49895"/>
    <cellStyle name="Normal 4 5 2 7 7" xfId="57010"/>
    <cellStyle name="Normal 4 5 2 8" xfId="4836"/>
    <cellStyle name="Normal 4 5 2 8 2" xfId="11951"/>
    <cellStyle name="Normal 4 5 2 8 2 2" xfId="27284"/>
    <cellStyle name="Normal 4 5 2 8 3" xfId="27283"/>
    <cellStyle name="Normal 4 5 2 8 4" xfId="38036"/>
    <cellStyle name="Normal 4 5 2 8 5" xfId="45151"/>
    <cellStyle name="Normal 4 5 2 8 6" xfId="52266"/>
    <cellStyle name="Normal 4 5 2 8 7" xfId="59381"/>
    <cellStyle name="Normal 4 5 2 9" xfId="7213"/>
    <cellStyle name="Normal 4 5 2 9 2" xfId="27285"/>
    <cellStyle name="Normal 4 5 3" xfId="135"/>
    <cellStyle name="Normal 4 5 3 10" xfId="14375"/>
    <cellStyle name="Normal 4 5 3 10 2" xfId="27287"/>
    <cellStyle name="Normal 4 5 3 11" xfId="27286"/>
    <cellStyle name="Normal 4 5 3 12" xfId="33344"/>
    <cellStyle name="Normal 4 5 3 13" xfId="40460"/>
    <cellStyle name="Normal 4 5 3 14" xfId="47575"/>
    <cellStyle name="Normal 4 5 3 15" xfId="54690"/>
    <cellStyle name="Normal 4 5 3 2" xfId="337"/>
    <cellStyle name="Normal 4 5 3 2 10" xfId="40655"/>
    <cellStyle name="Normal 4 5 3 2 11" xfId="47770"/>
    <cellStyle name="Normal 4 5 3 2 12" xfId="54885"/>
    <cellStyle name="Normal 4 5 3 2 2" xfId="1138"/>
    <cellStyle name="Normal 4 5 3 2 2 10" xfId="55684"/>
    <cellStyle name="Normal 4 5 3 2 2 2" xfId="3506"/>
    <cellStyle name="Normal 4 5 3 2 2 2 2" xfId="10621"/>
    <cellStyle name="Normal 4 5 3 2 2 2 2 2" xfId="27291"/>
    <cellStyle name="Normal 4 5 3 2 2 2 3" xfId="27290"/>
    <cellStyle name="Normal 4 5 3 2 2 2 4" xfId="36706"/>
    <cellStyle name="Normal 4 5 3 2 2 2 5" xfId="43821"/>
    <cellStyle name="Normal 4 5 3 2 2 2 6" xfId="50936"/>
    <cellStyle name="Normal 4 5 3 2 2 2 7" xfId="58051"/>
    <cellStyle name="Normal 4 5 3 2 2 3" xfId="5877"/>
    <cellStyle name="Normal 4 5 3 2 2 3 2" xfId="12992"/>
    <cellStyle name="Normal 4 5 3 2 2 3 2 2" xfId="27293"/>
    <cellStyle name="Normal 4 5 3 2 2 3 3" xfId="27292"/>
    <cellStyle name="Normal 4 5 3 2 2 3 4" xfId="39077"/>
    <cellStyle name="Normal 4 5 3 2 2 3 5" xfId="46192"/>
    <cellStyle name="Normal 4 5 3 2 2 3 6" xfId="53307"/>
    <cellStyle name="Normal 4 5 3 2 2 3 7" xfId="60422"/>
    <cellStyle name="Normal 4 5 3 2 2 4" xfId="8254"/>
    <cellStyle name="Normal 4 5 3 2 2 4 2" xfId="27294"/>
    <cellStyle name="Normal 4 5 3 2 2 5" xfId="15369"/>
    <cellStyle name="Normal 4 5 3 2 2 5 2" xfId="27295"/>
    <cellStyle name="Normal 4 5 3 2 2 6" xfId="27289"/>
    <cellStyle name="Normal 4 5 3 2 2 7" xfId="34338"/>
    <cellStyle name="Normal 4 5 3 2 2 8" xfId="41454"/>
    <cellStyle name="Normal 4 5 3 2 2 9" xfId="48569"/>
    <cellStyle name="Normal 4 5 3 2 3" xfId="1928"/>
    <cellStyle name="Normal 4 5 3 2 3 10" xfId="56473"/>
    <cellStyle name="Normal 4 5 3 2 3 2" xfId="4295"/>
    <cellStyle name="Normal 4 5 3 2 3 2 2" xfId="11410"/>
    <cellStyle name="Normal 4 5 3 2 3 2 2 2" xfId="27298"/>
    <cellStyle name="Normal 4 5 3 2 3 2 3" xfId="27297"/>
    <cellStyle name="Normal 4 5 3 2 3 2 4" xfId="37495"/>
    <cellStyle name="Normal 4 5 3 2 3 2 5" xfId="44610"/>
    <cellStyle name="Normal 4 5 3 2 3 2 6" xfId="51725"/>
    <cellStyle name="Normal 4 5 3 2 3 2 7" xfId="58840"/>
    <cellStyle name="Normal 4 5 3 2 3 3" xfId="6666"/>
    <cellStyle name="Normal 4 5 3 2 3 3 2" xfId="13781"/>
    <cellStyle name="Normal 4 5 3 2 3 3 2 2" xfId="27300"/>
    <cellStyle name="Normal 4 5 3 2 3 3 3" xfId="27299"/>
    <cellStyle name="Normal 4 5 3 2 3 3 4" xfId="39866"/>
    <cellStyle name="Normal 4 5 3 2 3 3 5" xfId="46981"/>
    <cellStyle name="Normal 4 5 3 2 3 3 6" xfId="54096"/>
    <cellStyle name="Normal 4 5 3 2 3 3 7" xfId="61211"/>
    <cellStyle name="Normal 4 5 3 2 3 4" xfId="9043"/>
    <cellStyle name="Normal 4 5 3 2 3 4 2" xfId="27301"/>
    <cellStyle name="Normal 4 5 3 2 3 5" xfId="16158"/>
    <cellStyle name="Normal 4 5 3 2 3 5 2" xfId="27302"/>
    <cellStyle name="Normal 4 5 3 2 3 6" xfId="27296"/>
    <cellStyle name="Normal 4 5 3 2 3 7" xfId="35127"/>
    <cellStyle name="Normal 4 5 3 2 3 8" xfId="42243"/>
    <cellStyle name="Normal 4 5 3 2 3 9" xfId="49358"/>
    <cellStyle name="Normal 4 5 3 2 4" xfId="2707"/>
    <cellStyle name="Normal 4 5 3 2 4 2" xfId="9822"/>
    <cellStyle name="Normal 4 5 3 2 4 2 2" xfId="27304"/>
    <cellStyle name="Normal 4 5 3 2 4 3" xfId="27303"/>
    <cellStyle name="Normal 4 5 3 2 4 4" xfId="35907"/>
    <cellStyle name="Normal 4 5 3 2 4 5" xfId="43022"/>
    <cellStyle name="Normal 4 5 3 2 4 6" xfId="50137"/>
    <cellStyle name="Normal 4 5 3 2 4 7" xfId="57252"/>
    <cellStyle name="Normal 4 5 3 2 5" xfId="5078"/>
    <cellStyle name="Normal 4 5 3 2 5 2" xfId="12193"/>
    <cellStyle name="Normal 4 5 3 2 5 2 2" xfId="27306"/>
    <cellStyle name="Normal 4 5 3 2 5 3" xfId="27305"/>
    <cellStyle name="Normal 4 5 3 2 5 4" xfId="38278"/>
    <cellStyle name="Normal 4 5 3 2 5 5" xfId="45393"/>
    <cellStyle name="Normal 4 5 3 2 5 6" xfId="52508"/>
    <cellStyle name="Normal 4 5 3 2 5 7" xfId="59623"/>
    <cellStyle name="Normal 4 5 3 2 6" xfId="7455"/>
    <cellStyle name="Normal 4 5 3 2 6 2" xfId="27307"/>
    <cellStyle name="Normal 4 5 3 2 7" xfId="14570"/>
    <cellStyle name="Normal 4 5 3 2 7 2" xfId="27308"/>
    <cellStyle name="Normal 4 5 3 2 8" xfId="27288"/>
    <cellStyle name="Normal 4 5 3 2 9" xfId="33539"/>
    <cellStyle name="Normal 4 5 3 3" xfId="532"/>
    <cellStyle name="Normal 4 5 3 3 10" xfId="40850"/>
    <cellStyle name="Normal 4 5 3 3 11" xfId="47965"/>
    <cellStyle name="Normal 4 5 3 3 12" xfId="55080"/>
    <cellStyle name="Normal 4 5 3 3 2" xfId="1333"/>
    <cellStyle name="Normal 4 5 3 3 2 10" xfId="55879"/>
    <cellStyle name="Normal 4 5 3 3 2 2" xfId="3701"/>
    <cellStyle name="Normal 4 5 3 3 2 2 2" xfId="10816"/>
    <cellStyle name="Normal 4 5 3 3 2 2 2 2" xfId="27312"/>
    <cellStyle name="Normal 4 5 3 3 2 2 3" xfId="27311"/>
    <cellStyle name="Normal 4 5 3 3 2 2 4" xfId="36901"/>
    <cellStyle name="Normal 4 5 3 3 2 2 5" xfId="44016"/>
    <cellStyle name="Normal 4 5 3 3 2 2 6" xfId="51131"/>
    <cellStyle name="Normal 4 5 3 3 2 2 7" xfId="58246"/>
    <cellStyle name="Normal 4 5 3 3 2 3" xfId="6072"/>
    <cellStyle name="Normal 4 5 3 3 2 3 2" xfId="13187"/>
    <cellStyle name="Normal 4 5 3 3 2 3 2 2" xfId="27314"/>
    <cellStyle name="Normal 4 5 3 3 2 3 3" xfId="27313"/>
    <cellStyle name="Normal 4 5 3 3 2 3 4" xfId="39272"/>
    <cellStyle name="Normal 4 5 3 3 2 3 5" xfId="46387"/>
    <cellStyle name="Normal 4 5 3 3 2 3 6" xfId="53502"/>
    <cellStyle name="Normal 4 5 3 3 2 3 7" xfId="60617"/>
    <cellStyle name="Normal 4 5 3 3 2 4" xfId="8449"/>
    <cellStyle name="Normal 4 5 3 3 2 4 2" xfId="27315"/>
    <cellStyle name="Normal 4 5 3 3 2 5" xfId="15564"/>
    <cellStyle name="Normal 4 5 3 3 2 5 2" xfId="27316"/>
    <cellStyle name="Normal 4 5 3 3 2 6" xfId="27310"/>
    <cellStyle name="Normal 4 5 3 3 2 7" xfId="34533"/>
    <cellStyle name="Normal 4 5 3 3 2 8" xfId="41649"/>
    <cellStyle name="Normal 4 5 3 3 2 9" xfId="48764"/>
    <cellStyle name="Normal 4 5 3 3 3" xfId="2123"/>
    <cellStyle name="Normal 4 5 3 3 3 10" xfId="56668"/>
    <cellStyle name="Normal 4 5 3 3 3 2" xfId="4490"/>
    <cellStyle name="Normal 4 5 3 3 3 2 2" xfId="11605"/>
    <cellStyle name="Normal 4 5 3 3 3 2 2 2" xfId="27319"/>
    <cellStyle name="Normal 4 5 3 3 3 2 3" xfId="27318"/>
    <cellStyle name="Normal 4 5 3 3 3 2 4" xfId="37690"/>
    <cellStyle name="Normal 4 5 3 3 3 2 5" xfId="44805"/>
    <cellStyle name="Normal 4 5 3 3 3 2 6" xfId="51920"/>
    <cellStyle name="Normal 4 5 3 3 3 2 7" xfId="59035"/>
    <cellStyle name="Normal 4 5 3 3 3 3" xfId="6861"/>
    <cellStyle name="Normal 4 5 3 3 3 3 2" xfId="13976"/>
    <cellStyle name="Normal 4 5 3 3 3 3 2 2" xfId="27321"/>
    <cellStyle name="Normal 4 5 3 3 3 3 3" xfId="27320"/>
    <cellStyle name="Normal 4 5 3 3 3 3 4" xfId="40061"/>
    <cellStyle name="Normal 4 5 3 3 3 3 5" xfId="47176"/>
    <cellStyle name="Normal 4 5 3 3 3 3 6" xfId="54291"/>
    <cellStyle name="Normal 4 5 3 3 3 3 7" xfId="61406"/>
    <cellStyle name="Normal 4 5 3 3 3 4" xfId="9238"/>
    <cellStyle name="Normal 4 5 3 3 3 4 2" xfId="27322"/>
    <cellStyle name="Normal 4 5 3 3 3 5" xfId="16353"/>
    <cellStyle name="Normal 4 5 3 3 3 5 2" xfId="27323"/>
    <cellStyle name="Normal 4 5 3 3 3 6" xfId="27317"/>
    <cellStyle name="Normal 4 5 3 3 3 7" xfId="35322"/>
    <cellStyle name="Normal 4 5 3 3 3 8" xfId="42438"/>
    <cellStyle name="Normal 4 5 3 3 3 9" xfId="49553"/>
    <cellStyle name="Normal 4 5 3 3 4" xfId="2902"/>
    <cellStyle name="Normal 4 5 3 3 4 2" xfId="10017"/>
    <cellStyle name="Normal 4 5 3 3 4 2 2" xfId="27325"/>
    <cellStyle name="Normal 4 5 3 3 4 3" xfId="27324"/>
    <cellStyle name="Normal 4 5 3 3 4 4" xfId="36102"/>
    <cellStyle name="Normal 4 5 3 3 4 5" xfId="43217"/>
    <cellStyle name="Normal 4 5 3 3 4 6" xfId="50332"/>
    <cellStyle name="Normal 4 5 3 3 4 7" xfId="57447"/>
    <cellStyle name="Normal 4 5 3 3 5" xfId="5273"/>
    <cellStyle name="Normal 4 5 3 3 5 2" xfId="12388"/>
    <cellStyle name="Normal 4 5 3 3 5 2 2" xfId="27327"/>
    <cellStyle name="Normal 4 5 3 3 5 3" xfId="27326"/>
    <cellStyle name="Normal 4 5 3 3 5 4" xfId="38473"/>
    <cellStyle name="Normal 4 5 3 3 5 5" xfId="45588"/>
    <cellStyle name="Normal 4 5 3 3 5 6" xfId="52703"/>
    <cellStyle name="Normal 4 5 3 3 5 7" xfId="59818"/>
    <cellStyle name="Normal 4 5 3 3 6" xfId="7650"/>
    <cellStyle name="Normal 4 5 3 3 6 2" xfId="27328"/>
    <cellStyle name="Normal 4 5 3 3 7" xfId="14765"/>
    <cellStyle name="Normal 4 5 3 3 7 2" xfId="27329"/>
    <cellStyle name="Normal 4 5 3 3 8" xfId="27309"/>
    <cellStyle name="Normal 4 5 3 3 9" xfId="33734"/>
    <cellStyle name="Normal 4 5 3 4" xfId="725"/>
    <cellStyle name="Normal 4 5 3 4 10" xfId="41043"/>
    <cellStyle name="Normal 4 5 3 4 11" xfId="48158"/>
    <cellStyle name="Normal 4 5 3 4 12" xfId="55273"/>
    <cellStyle name="Normal 4 5 3 4 2" xfId="1526"/>
    <cellStyle name="Normal 4 5 3 4 2 10" xfId="56072"/>
    <cellStyle name="Normal 4 5 3 4 2 2" xfId="3894"/>
    <cellStyle name="Normal 4 5 3 4 2 2 2" xfId="11009"/>
    <cellStyle name="Normal 4 5 3 4 2 2 2 2" xfId="27333"/>
    <cellStyle name="Normal 4 5 3 4 2 2 3" xfId="27332"/>
    <cellStyle name="Normal 4 5 3 4 2 2 4" xfId="37094"/>
    <cellStyle name="Normal 4 5 3 4 2 2 5" xfId="44209"/>
    <cellStyle name="Normal 4 5 3 4 2 2 6" xfId="51324"/>
    <cellStyle name="Normal 4 5 3 4 2 2 7" xfId="58439"/>
    <cellStyle name="Normal 4 5 3 4 2 3" xfId="6265"/>
    <cellStyle name="Normal 4 5 3 4 2 3 2" xfId="13380"/>
    <cellStyle name="Normal 4 5 3 4 2 3 2 2" xfId="27335"/>
    <cellStyle name="Normal 4 5 3 4 2 3 3" xfId="27334"/>
    <cellStyle name="Normal 4 5 3 4 2 3 4" xfId="39465"/>
    <cellStyle name="Normal 4 5 3 4 2 3 5" xfId="46580"/>
    <cellStyle name="Normal 4 5 3 4 2 3 6" xfId="53695"/>
    <cellStyle name="Normal 4 5 3 4 2 3 7" xfId="60810"/>
    <cellStyle name="Normal 4 5 3 4 2 4" xfId="8642"/>
    <cellStyle name="Normal 4 5 3 4 2 4 2" xfId="27336"/>
    <cellStyle name="Normal 4 5 3 4 2 5" xfId="15757"/>
    <cellStyle name="Normal 4 5 3 4 2 5 2" xfId="27337"/>
    <cellStyle name="Normal 4 5 3 4 2 6" xfId="27331"/>
    <cellStyle name="Normal 4 5 3 4 2 7" xfId="34726"/>
    <cellStyle name="Normal 4 5 3 4 2 8" xfId="41842"/>
    <cellStyle name="Normal 4 5 3 4 2 9" xfId="48957"/>
    <cellStyle name="Normal 4 5 3 4 3" xfId="2316"/>
    <cellStyle name="Normal 4 5 3 4 3 10" xfId="56861"/>
    <cellStyle name="Normal 4 5 3 4 3 2" xfId="4683"/>
    <cellStyle name="Normal 4 5 3 4 3 2 2" xfId="11798"/>
    <cellStyle name="Normal 4 5 3 4 3 2 2 2" xfId="27340"/>
    <cellStyle name="Normal 4 5 3 4 3 2 3" xfId="27339"/>
    <cellStyle name="Normal 4 5 3 4 3 2 4" xfId="37883"/>
    <cellStyle name="Normal 4 5 3 4 3 2 5" xfId="44998"/>
    <cellStyle name="Normal 4 5 3 4 3 2 6" xfId="52113"/>
    <cellStyle name="Normal 4 5 3 4 3 2 7" xfId="59228"/>
    <cellStyle name="Normal 4 5 3 4 3 3" xfId="7054"/>
    <cellStyle name="Normal 4 5 3 4 3 3 2" xfId="14169"/>
    <cellStyle name="Normal 4 5 3 4 3 3 2 2" xfId="27342"/>
    <cellStyle name="Normal 4 5 3 4 3 3 3" xfId="27341"/>
    <cellStyle name="Normal 4 5 3 4 3 3 4" xfId="40254"/>
    <cellStyle name="Normal 4 5 3 4 3 3 5" xfId="47369"/>
    <cellStyle name="Normal 4 5 3 4 3 3 6" xfId="54484"/>
    <cellStyle name="Normal 4 5 3 4 3 3 7" xfId="61599"/>
    <cellStyle name="Normal 4 5 3 4 3 4" xfId="9431"/>
    <cellStyle name="Normal 4 5 3 4 3 4 2" xfId="27343"/>
    <cellStyle name="Normal 4 5 3 4 3 5" xfId="16546"/>
    <cellStyle name="Normal 4 5 3 4 3 5 2" xfId="27344"/>
    <cellStyle name="Normal 4 5 3 4 3 6" xfId="27338"/>
    <cellStyle name="Normal 4 5 3 4 3 7" xfId="35515"/>
    <cellStyle name="Normal 4 5 3 4 3 8" xfId="42631"/>
    <cellStyle name="Normal 4 5 3 4 3 9" xfId="49746"/>
    <cellStyle name="Normal 4 5 3 4 4" xfId="3095"/>
    <cellStyle name="Normal 4 5 3 4 4 2" xfId="10210"/>
    <cellStyle name="Normal 4 5 3 4 4 2 2" xfId="27346"/>
    <cellStyle name="Normal 4 5 3 4 4 3" xfId="27345"/>
    <cellStyle name="Normal 4 5 3 4 4 4" xfId="36295"/>
    <cellStyle name="Normal 4 5 3 4 4 5" xfId="43410"/>
    <cellStyle name="Normal 4 5 3 4 4 6" xfId="50525"/>
    <cellStyle name="Normal 4 5 3 4 4 7" xfId="57640"/>
    <cellStyle name="Normal 4 5 3 4 5" xfId="5466"/>
    <cellStyle name="Normal 4 5 3 4 5 2" xfId="12581"/>
    <cellStyle name="Normal 4 5 3 4 5 2 2" xfId="27348"/>
    <cellStyle name="Normal 4 5 3 4 5 3" xfId="27347"/>
    <cellStyle name="Normal 4 5 3 4 5 4" xfId="38666"/>
    <cellStyle name="Normal 4 5 3 4 5 5" xfId="45781"/>
    <cellStyle name="Normal 4 5 3 4 5 6" xfId="52896"/>
    <cellStyle name="Normal 4 5 3 4 5 7" xfId="60011"/>
    <cellStyle name="Normal 4 5 3 4 6" xfId="7843"/>
    <cellStyle name="Normal 4 5 3 4 6 2" xfId="27349"/>
    <cellStyle name="Normal 4 5 3 4 7" xfId="14958"/>
    <cellStyle name="Normal 4 5 3 4 7 2" xfId="27350"/>
    <cellStyle name="Normal 4 5 3 4 8" xfId="27330"/>
    <cellStyle name="Normal 4 5 3 4 9" xfId="33927"/>
    <cellStyle name="Normal 4 5 3 5" xfId="943"/>
    <cellStyle name="Normal 4 5 3 5 10" xfId="55489"/>
    <cellStyle name="Normal 4 5 3 5 2" xfId="3311"/>
    <cellStyle name="Normal 4 5 3 5 2 2" xfId="10426"/>
    <cellStyle name="Normal 4 5 3 5 2 2 2" xfId="27353"/>
    <cellStyle name="Normal 4 5 3 5 2 3" xfId="27352"/>
    <cellStyle name="Normal 4 5 3 5 2 4" xfId="36511"/>
    <cellStyle name="Normal 4 5 3 5 2 5" xfId="43626"/>
    <cellStyle name="Normal 4 5 3 5 2 6" xfId="50741"/>
    <cellStyle name="Normal 4 5 3 5 2 7" xfId="57856"/>
    <cellStyle name="Normal 4 5 3 5 3" xfId="5682"/>
    <cellStyle name="Normal 4 5 3 5 3 2" xfId="12797"/>
    <cellStyle name="Normal 4 5 3 5 3 2 2" xfId="27355"/>
    <cellStyle name="Normal 4 5 3 5 3 3" xfId="27354"/>
    <cellStyle name="Normal 4 5 3 5 3 4" xfId="38882"/>
    <cellStyle name="Normal 4 5 3 5 3 5" xfId="45997"/>
    <cellStyle name="Normal 4 5 3 5 3 6" xfId="53112"/>
    <cellStyle name="Normal 4 5 3 5 3 7" xfId="60227"/>
    <cellStyle name="Normal 4 5 3 5 4" xfId="8059"/>
    <cellStyle name="Normal 4 5 3 5 4 2" xfId="27356"/>
    <cellStyle name="Normal 4 5 3 5 5" xfId="15174"/>
    <cellStyle name="Normal 4 5 3 5 5 2" xfId="27357"/>
    <cellStyle name="Normal 4 5 3 5 6" xfId="27351"/>
    <cellStyle name="Normal 4 5 3 5 7" xfId="34143"/>
    <cellStyle name="Normal 4 5 3 5 8" xfId="41259"/>
    <cellStyle name="Normal 4 5 3 5 9" xfId="48374"/>
    <cellStyle name="Normal 4 5 3 6" xfId="1733"/>
    <cellStyle name="Normal 4 5 3 6 10" xfId="56278"/>
    <cellStyle name="Normal 4 5 3 6 2" xfId="4100"/>
    <cellStyle name="Normal 4 5 3 6 2 2" xfId="11215"/>
    <cellStyle name="Normal 4 5 3 6 2 2 2" xfId="27360"/>
    <cellStyle name="Normal 4 5 3 6 2 3" xfId="27359"/>
    <cellStyle name="Normal 4 5 3 6 2 4" xfId="37300"/>
    <cellStyle name="Normal 4 5 3 6 2 5" xfId="44415"/>
    <cellStyle name="Normal 4 5 3 6 2 6" xfId="51530"/>
    <cellStyle name="Normal 4 5 3 6 2 7" xfId="58645"/>
    <cellStyle name="Normal 4 5 3 6 3" xfId="6471"/>
    <cellStyle name="Normal 4 5 3 6 3 2" xfId="13586"/>
    <cellStyle name="Normal 4 5 3 6 3 2 2" xfId="27362"/>
    <cellStyle name="Normal 4 5 3 6 3 3" xfId="27361"/>
    <cellStyle name="Normal 4 5 3 6 3 4" xfId="39671"/>
    <cellStyle name="Normal 4 5 3 6 3 5" xfId="46786"/>
    <cellStyle name="Normal 4 5 3 6 3 6" xfId="53901"/>
    <cellStyle name="Normal 4 5 3 6 3 7" xfId="61016"/>
    <cellStyle name="Normal 4 5 3 6 4" xfId="8848"/>
    <cellStyle name="Normal 4 5 3 6 4 2" xfId="27363"/>
    <cellStyle name="Normal 4 5 3 6 5" xfId="15963"/>
    <cellStyle name="Normal 4 5 3 6 5 2" xfId="27364"/>
    <cellStyle name="Normal 4 5 3 6 6" xfId="27358"/>
    <cellStyle name="Normal 4 5 3 6 7" xfId="34932"/>
    <cellStyle name="Normal 4 5 3 6 8" xfId="42048"/>
    <cellStyle name="Normal 4 5 3 6 9" xfId="49163"/>
    <cellStyle name="Normal 4 5 3 7" xfId="2512"/>
    <cellStyle name="Normal 4 5 3 7 2" xfId="9627"/>
    <cellStyle name="Normal 4 5 3 7 2 2" xfId="27366"/>
    <cellStyle name="Normal 4 5 3 7 3" xfId="27365"/>
    <cellStyle name="Normal 4 5 3 7 4" xfId="35712"/>
    <cellStyle name="Normal 4 5 3 7 5" xfId="42827"/>
    <cellStyle name="Normal 4 5 3 7 6" xfId="49942"/>
    <cellStyle name="Normal 4 5 3 7 7" xfId="57057"/>
    <cellStyle name="Normal 4 5 3 8" xfId="4883"/>
    <cellStyle name="Normal 4 5 3 8 2" xfId="11998"/>
    <cellStyle name="Normal 4 5 3 8 2 2" xfId="27368"/>
    <cellStyle name="Normal 4 5 3 8 3" xfId="27367"/>
    <cellStyle name="Normal 4 5 3 8 4" xfId="38083"/>
    <cellStyle name="Normal 4 5 3 8 5" xfId="45198"/>
    <cellStyle name="Normal 4 5 3 8 6" xfId="52313"/>
    <cellStyle name="Normal 4 5 3 8 7" xfId="59428"/>
    <cellStyle name="Normal 4 5 3 9" xfId="7260"/>
    <cellStyle name="Normal 4 5 3 9 2" xfId="27369"/>
    <cellStyle name="Normal 4 5 4" xfId="235"/>
    <cellStyle name="Normal 4 5 4 10" xfId="40553"/>
    <cellStyle name="Normal 4 5 4 11" xfId="47668"/>
    <cellStyle name="Normal 4 5 4 12" xfId="54783"/>
    <cellStyle name="Normal 4 5 4 2" xfId="1036"/>
    <cellStyle name="Normal 4 5 4 2 10" xfId="55582"/>
    <cellStyle name="Normal 4 5 4 2 2" xfId="3404"/>
    <cellStyle name="Normal 4 5 4 2 2 2" xfId="10519"/>
    <cellStyle name="Normal 4 5 4 2 2 2 2" xfId="27373"/>
    <cellStyle name="Normal 4 5 4 2 2 3" xfId="27372"/>
    <cellStyle name="Normal 4 5 4 2 2 4" xfId="36604"/>
    <cellStyle name="Normal 4 5 4 2 2 5" xfId="43719"/>
    <cellStyle name="Normal 4 5 4 2 2 6" xfId="50834"/>
    <cellStyle name="Normal 4 5 4 2 2 7" xfId="57949"/>
    <cellStyle name="Normal 4 5 4 2 3" xfId="5775"/>
    <cellStyle name="Normal 4 5 4 2 3 2" xfId="12890"/>
    <cellStyle name="Normal 4 5 4 2 3 2 2" xfId="27375"/>
    <cellStyle name="Normal 4 5 4 2 3 3" xfId="27374"/>
    <cellStyle name="Normal 4 5 4 2 3 4" xfId="38975"/>
    <cellStyle name="Normal 4 5 4 2 3 5" xfId="46090"/>
    <cellStyle name="Normal 4 5 4 2 3 6" xfId="53205"/>
    <cellStyle name="Normal 4 5 4 2 3 7" xfId="60320"/>
    <cellStyle name="Normal 4 5 4 2 4" xfId="8152"/>
    <cellStyle name="Normal 4 5 4 2 4 2" xfId="27376"/>
    <cellStyle name="Normal 4 5 4 2 5" xfId="15267"/>
    <cellStyle name="Normal 4 5 4 2 5 2" xfId="27377"/>
    <cellStyle name="Normal 4 5 4 2 6" xfId="27371"/>
    <cellStyle name="Normal 4 5 4 2 7" xfId="34236"/>
    <cellStyle name="Normal 4 5 4 2 8" xfId="41352"/>
    <cellStyle name="Normal 4 5 4 2 9" xfId="48467"/>
    <cellStyle name="Normal 4 5 4 3" xfId="1826"/>
    <cellStyle name="Normal 4 5 4 3 10" xfId="56371"/>
    <cellStyle name="Normal 4 5 4 3 2" xfId="4193"/>
    <cellStyle name="Normal 4 5 4 3 2 2" xfId="11308"/>
    <cellStyle name="Normal 4 5 4 3 2 2 2" xfId="27380"/>
    <cellStyle name="Normal 4 5 4 3 2 3" xfId="27379"/>
    <cellStyle name="Normal 4 5 4 3 2 4" xfId="37393"/>
    <cellStyle name="Normal 4 5 4 3 2 5" xfId="44508"/>
    <cellStyle name="Normal 4 5 4 3 2 6" xfId="51623"/>
    <cellStyle name="Normal 4 5 4 3 2 7" xfId="58738"/>
    <cellStyle name="Normal 4 5 4 3 3" xfId="6564"/>
    <cellStyle name="Normal 4 5 4 3 3 2" xfId="13679"/>
    <cellStyle name="Normal 4 5 4 3 3 2 2" xfId="27382"/>
    <cellStyle name="Normal 4 5 4 3 3 3" xfId="27381"/>
    <cellStyle name="Normal 4 5 4 3 3 4" xfId="39764"/>
    <cellStyle name="Normal 4 5 4 3 3 5" xfId="46879"/>
    <cellStyle name="Normal 4 5 4 3 3 6" xfId="53994"/>
    <cellStyle name="Normal 4 5 4 3 3 7" xfId="61109"/>
    <cellStyle name="Normal 4 5 4 3 4" xfId="8941"/>
    <cellStyle name="Normal 4 5 4 3 4 2" xfId="27383"/>
    <cellStyle name="Normal 4 5 4 3 5" xfId="16056"/>
    <cellStyle name="Normal 4 5 4 3 5 2" xfId="27384"/>
    <cellStyle name="Normal 4 5 4 3 6" xfId="27378"/>
    <cellStyle name="Normal 4 5 4 3 7" xfId="35025"/>
    <cellStyle name="Normal 4 5 4 3 8" xfId="42141"/>
    <cellStyle name="Normal 4 5 4 3 9" xfId="49256"/>
    <cellStyle name="Normal 4 5 4 4" xfId="2605"/>
    <cellStyle name="Normal 4 5 4 4 2" xfId="9720"/>
    <cellStyle name="Normal 4 5 4 4 2 2" xfId="27386"/>
    <cellStyle name="Normal 4 5 4 4 3" xfId="27385"/>
    <cellStyle name="Normal 4 5 4 4 4" xfId="35805"/>
    <cellStyle name="Normal 4 5 4 4 5" xfId="42920"/>
    <cellStyle name="Normal 4 5 4 4 6" xfId="50035"/>
    <cellStyle name="Normal 4 5 4 4 7" xfId="57150"/>
    <cellStyle name="Normal 4 5 4 5" xfId="4976"/>
    <cellStyle name="Normal 4 5 4 5 2" xfId="12091"/>
    <cellStyle name="Normal 4 5 4 5 2 2" xfId="27388"/>
    <cellStyle name="Normal 4 5 4 5 3" xfId="27387"/>
    <cellStyle name="Normal 4 5 4 5 4" xfId="38176"/>
    <cellStyle name="Normal 4 5 4 5 5" xfId="45291"/>
    <cellStyle name="Normal 4 5 4 5 6" xfId="52406"/>
    <cellStyle name="Normal 4 5 4 5 7" xfId="59521"/>
    <cellStyle name="Normal 4 5 4 6" xfId="7353"/>
    <cellStyle name="Normal 4 5 4 6 2" xfId="27389"/>
    <cellStyle name="Normal 4 5 4 7" xfId="14468"/>
    <cellStyle name="Normal 4 5 4 7 2" xfId="27390"/>
    <cellStyle name="Normal 4 5 4 8" xfId="27370"/>
    <cellStyle name="Normal 4 5 4 9" xfId="33437"/>
    <cellStyle name="Normal 4 5 5" xfId="430"/>
    <cellStyle name="Normal 4 5 5 10" xfId="40748"/>
    <cellStyle name="Normal 4 5 5 11" xfId="47863"/>
    <cellStyle name="Normal 4 5 5 12" xfId="54978"/>
    <cellStyle name="Normal 4 5 5 2" xfId="1231"/>
    <cellStyle name="Normal 4 5 5 2 10" xfId="55777"/>
    <cellStyle name="Normal 4 5 5 2 2" xfId="3599"/>
    <cellStyle name="Normal 4 5 5 2 2 2" xfId="10714"/>
    <cellStyle name="Normal 4 5 5 2 2 2 2" xfId="27394"/>
    <cellStyle name="Normal 4 5 5 2 2 3" xfId="27393"/>
    <cellStyle name="Normal 4 5 5 2 2 4" xfId="36799"/>
    <cellStyle name="Normal 4 5 5 2 2 5" xfId="43914"/>
    <cellStyle name="Normal 4 5 5 2 2 6" xfId="51029"/>
    <cellStyle name="Normal 4 5 5 2 2 7" xfId="58144"/>
    <cellStyle name="Normal 4 5 5 2 3" xfId="5970"/>
    <cellStyle name="Normal 4 5 5 2 3 2" xfId="13085"/>
    <cellStyle name="Normal 4 5 5 2 3 2 2" xfId="27396"/>
    <cellStyle name="Normal 4 5 5 2 3 3" xfId="27395"/>
    <cellStyle name="Normal 4 5 5 2 3 4" xfId="39170"/>
    <cellStyle name="Normal 4 5 5 2 3 5" xfId="46285"/>
    <cellStyle name="Normal 4 5 5 2 3 6" xfId="53400"/>
    <cellStyle name="Normal 4 5 5 2 3 7" xfId="60515"/>
    <cellStyle name="Normal 4 5 5 2 4" xfId="8347"/>
    <cellStyle name="Normal 4 5 5 2 4 2" xfId="27397"/>
    <cellStyle name="Normal 4 5 5 2 5" xfId="15462"/>
    <cellStyle name="Normal 4 5 5 2 5 2" xfId="27398"/>
    <cellStyle name="Normal 4 5 5 2 6" xfId="27392"/>
    <cellStyle name="Normal 4 5 5 2 7" xfId="34431"/>
    <cellStyle name="Normal 4 5 5 2 8" xfId="41547"/>
    <cellStyle name="Normal 4 5 5 2 9" xfId="48662"/>
    <cellStyle name="Normal 4 5 5 3" xfId="2021"/>
    <cellStyle name="Normal 4 5 5 3 10" xfId="56566"/>
    <cellStyle name="Normal 4 5 5 3 2" xfId="4388"/>
    <cellStyle name="Normal 4 5 5 3 2 2" xfId="11503"/>
    <cellStyle name="Normal 4 5 5 3 2 2 2" xfId="27401"/>
    <cellStyle name="Normal 4 5 5 3 2 3" xfId="27400"/>
    <cellStyle name="Normal 4 5 5 3 2 4" xfId="37588"/>
    <cellStyle name="Normal 4 5 5 3 2 5" xfId="44703"/>
    <cellStyle name="Normal 4 5 5 3 2 6" xfId="51818"/>
    <cellStyle name="Normal 4 5 5 3 2 7" xfId="58933"/>
    <cellStyle name="Normal 4 5 5 3 3" xfId="6759"/>
    <cellStyle name="Normal 4 5 5 3 3 2" xfId="13874"/>
    <cellStyle name="Normal 4 5 5 3 3 2 2" xfId="27403"/>
    <cellStyle name="Normal 4 5 5 3 3 3" xfId="27402"/>
    <cellStyle name="Normal 4 5 5 3 3 4" xfId="39959"/>
    <cellStyle name="Normal 4 5 5 3 3 5" xfId="47074"/>
    <cellStyle name="Normal 4 5 5 3 3 6" xfId="54189"/>
    <cellStyle name="Normal 4 5 5 3 3 7" xfId="61304"/>
    <cellStyle name="Normal 4 5 5 3 4" xfId="9136"/>
    <cellStyle name="Normal 4 5 5 3 4 2" xfId="27404"/>
    <cellStyle name="Normal 4 5 5 3 5" xfId="16251"/>
    <cellStyle name="Normal 4 5 5 3 5 2" xfId="27405"/>
    <cellStyle name="Normal 4 5 5 3 6" xfId="27399"/>
    <cellStyle name="Normal 4 5 5 3 7" xfId="35220"/>
    <cellStyle name="Normal 4 5 5 3 8" xfId="42336"/>
    <cellStyle name="Normal 4 5 5 3 9" xfId="49451"/>
    <cellStyle name="Normal 4 5 5 4" xfId="2800"/>
    <cellStyle name="Normal 4 5 5 4 2" xfId="9915"/>
    <cellStyle name="Normal 4 5 5 4 2 2" xfId="27407"/>
    <cellStyle name="Normal 4 5 5 4 3" xfId="27406"/>
    <cellStyle name="Normal 4 5 5 4 4" xfId="36000"/>
    <cellStyle name="Normal 4 5 5 4 5" xfId="43115"/>
    <cellStyle name="Normal 4 5 5 4 6" xfId="50230"/>
    <cellStyle name="Normal 4 5 5 4 7" xfId="57345"/>
    <cellStyle name="Normal 4 5 5 5" xfId="5171"/>
    <cellStyle name="Normal 4 5 5 5 2" xfId="12286"/>
    <cellStyle name="Normal 4 5 5 5 2 2" xfId="27409"/>
    <cellStyle name="Normal 4 5 5 5 3" xfId="27408"/>
    <cellStyle name="Normal 4 5 5 5 4" xfId="38371"/>
    <cellStyle name="Normal 4 5 5 5 5" xfId="45486"/>
    <cellStyle name="Normal 4 5 5 5 6" xfId="52601"/>
    <cellStyle name="Normal 4 5 5 5 7" xfId="59716"/>
    <cellStyle name="Normal 4 5 5 6" xfId="7548"/>
    <cellStyle name="Normal 4 5 5 6 2" xfId="27410"/>
    <cellStyle name="Normal 4 5 5 7" xfId="14663"/>
    <cellStyle name="Normal 4 5 5 7 2" xfId="27411"/>
    <cellStyle name="Normal 4 5 5 8" xfId="27391"/>
    <cellStyle name="Normal 4 5 5 9" xfId="33632"/>
    <cellStyle name="Normal 4 5 6" xfId="723"/>
    <cellStyle name="Normal 4 5 6 10" xfId="41041"/>
    <cellStyle name="Normal 4 5 6 11" xfId="48156"/>
    <cellStyle name="Normal 4 5 6 12" xfId="55271"/>
    <cellStyle name="Normal 4 5 6 2" xfId="1524"/>
    <cellStyle name="Normal 4 5 6 2 10" xfId="56070"/>
    <cellStyle name="Normal 4 5 6 2 2" xfId="3892"/>
    <cellStyle name="Normal 4 5 6 2 2 2" xfId="11007"/>
    <cellStyle name="Normal 4 5 6 2 2 2 2" xfId="27415"/>
    <cellStyle name="Normal 4 5 6 2 2 3" xfId="27414"/>
    <cellStyle name="Normal 4 5 6 2 2 4" xfId="37092"/>
    <cellStyle name="Normal 4 5 6 2 2 5" xfId="44207"/>
    <cellStyle name="Normal 4 5 6 2 2 6" xfId="51322"/>
    <cellStyle name="Normal 4 5 6 2 2 7" xfId="58437"/>
    <cellStyle name="Normal 4 5 6 2 3" xfId="6263"/>
    <cellStyle name="Normal 4 5 6 2 3 2" xfId="13378"/>
    <cellStyle name="Normal 4 5 6 2 3 2 2" xfId="27417"/>
    <cellStyle name="Normal 4 5 6 2 3 3" xfId="27416"/>
    <cellStyle name="Normal 4 5 6 2 3 4" xfId="39463"/>
    <cellStyle name="Normal 4 5 6 2 3 5" xfId="46578"/>
    <cellStyle name="Normal 4 5 6 2 3 6" xfId="53693"/>
    <cellStyle name="Normal 4 5 6 2 3 7" xfId="60808"/>
    <cellStyle name="Normal 4 5 6 2 4" xfId="8640"/>
    <cellStyle name="Normal 4 5 6 2 4 2" xfId="27418"/>
    <cellStyle name="Normal 4 5 6 2 5" xfId="15755"/>
    <cellStyle name="Normal 4 5 6 2 5 2" xfId="27419"/>
    <cellStyle name="Normal 4 5 6 2 6" xfId="27413"/>
    <cellStyle name="Normal 4 5 6 2 7" xfId="34724"/>
    <cellStyle name="Normal 4 5 6 2 8" xfId="41840"/>
    <cellStyle name="Normal 4 5 6 2 9" xfId="48955"/>
    <cellStyle name="Normal 4 5 6 3" xfId="2314"/>
    <cellStyle name="Normal 4 5 6 3 10" xfId="56859"/>
    <cellStyle name="Normal 4 5 6 3 2" xfId="4681"/>
    <cellStyle name="Normal 4 5 6 3 2 2" xfId="11796"/>
    <cellStyle name="Normal 4 5 6 3 2 2 2" xfId="27422"/>
    <cellStyle name="Normal 4 5 6 3 2 3" xfId="27421"/>
    <cellStyle name="Normal 4 5 6 3 2 4" xfId="37881"/>
    <cellStyle name="Normal 4 5 6 3 2 5" xfId="44996"/>
    <cellStyle name="Normal 4 5 6 3 2 6" xfId="52111"/>
    <cellStyle name="Normal 4 5 6 3 2 7" xfId="59226"/>
    <cellStyle name="Normal 4 5 6 3 3" xfId="7052"/>
    <cellStyle name="Normal 4 5 6 3 3 2" xfId="14167"/>
    <cellStyle name="Normal 4 5 6 3 3 2 2" xfId="27424"/>
    <cellStyle name="Normal 4 5 6 3 3 3" xfId="27423"/>
    <cellStyle name="Normal 4 5 6 3 3 4" xfId="40252"/>
    <cellStyle name="Normal 4 5 6 3 3 5" xfId="47367"/>
    <cellStyle name="Normal 4 5 6 3 3 6" xfId="54482"/>
    <cellStyle name="Normal 4 5 6 3 3 7" xfId="61597"/>
    <cellStyle name="Normal 4 5 6 3 4" xfId="9429"/>
    <cellStyle name="Normal 4 5 6 3 4 2" xfId="27425"/>
    <cellStyle name="Normal 4 5 6 3 5" xfId="16544"/>
    <cellStyle name="Normal 4 5 6 3 5 2" xfId="27426"/>
    <cellStyle name="Normal 4 5 6 3 6" xfId="27420"/>
    <cellStyle name="Normal 4 5 6 3 7" xfId="35513"/>
    <cellStyle name="Normal 4 5 6 3 8" xfId="42629"/>
    <cellStyle name="Normal 4 5 6 3 9" xfId="49744"/>
    <cellStyle name="Normal 4 5 6 4" xfId="3093"/>
    <cellStyle name="Normal 4 5 6 4 2" xfId="10208"/>
    <cellStyle name="Normal 4 5 6 4 2 2" xfId="27428"/>
    <cellStyle name="Normal 4 5 6 4 3" xfId="27427"/>
    <cellStyle name="Normal 4 5 6 4 4" xfId="36293"/>
    <cellStyle name="Normal 4 5 6 4 5" xfId="43408"/>
    <cellStyle name="Normal 4 5 6 4 6" xfId="50523"/>
    <cellStyle name="Normal 4 5 6 4 7" xfId="57638"/>
    <cellStyle name="Normal 4 5 6 5" xfId="5464"/>
    <cellStyle name="Normal 4 5 6 5 2" xfId="12579"/>
    <cellStyle name="Normal 4 5 6 5 2 2" xfId="27430"/>
    <cellStyle name="Normal 4 5 6 5 3" xfId="27429"/>
    <cellStyle name="Normal 4 5 6 5 4" xfId="38664"/>
    <cellStyle name="Normal 4 5 6 5 5" xfId="45779"/>
    <cellStyle name="Normal 4 5 6 5 6" xfId="52894"/>
    <cellStyle name="Normal 4 5 6 5 7" xfId="60009"/>
    <cellStyle name="Normal 4 5 6 6" xfId="7841"/>
    <cellStyle name="Normal 4 5 6 6 2" xfId="27431"/>
    <cellStyle name="Normal 4 5 6 7" xfId="14956"/>
    <cellStyle name="Normal 4 5 6 7 2" xfId="27432"/>
    <cellStyle name="Normal 4 5 6 8" xfId="27412"/>
    <cellStyle name="Normal 4 5 6 9" xfId="33925"/>
    <cellStyle name="Normal 4 5 7" xfId="841"/>
    <cellStyle name="Normal 4 5 7 10" xfId="55387"/>
    <cellStyle name="Normal 4 5 7 2" xfId="3209"/>
    <cellStyle name="Normal 4 5 7 2 2" xfId="10324"/>
    <cellStyle name="Normal 4 5 7 2 2 2" xfId="27435"/>
    <cellStyle name="Normal 4 5 7 2 3" xfId="27434"/>
    <cellStyle name="Normal 4 5 7 2 4" xfId="36409"/>
    <cellStyle name="Normal 4 5 7 2 5" xfId="43524"/>
    <cellStyle name="Normal 4 5 7 2 6" xfId="50639"/>
    <cellStyle name="Normal 4 5 7 2 7" xfId="57754"/>
    <cellStyle name="Normal 4 5 7 3" xfId="5580"/>
    <cellStyle name="Normal 4 5 7 3 2" xfId="12695"/>
    <cellStyle name="Normal 4 5 7 3 2 2" xfId="27437"/>
    <cellStyle name="Normal 4 5 7 3 3" xfId="27436"/>
    <cellStyle name="Normal 4 5 7 3 4" xfId="38780"/>
    <cellStyle name="Normal 4 5 7 3 5" xfId="45895"/>
    <cellStyle name="Normal 4 5 7 3 6" xfId="53010"/>
    <cellStyle name="Normal 4 5 7 3 7" xfId="60125"/>
    <cellStyle name="Normal 4 5 7 4" xfId="7957"/>
    <cellStyle name="Normal 4 5 7 4 2" xfId="27438"/>
    <cellStyle name="Normal 4 5 7 5" xfId="15072"/>
    <cellStyle name="Normal 4 5 7 5 2" xfId="27439"/>
    <cellStyle name="Normal 4 5 7 6" xfId="27433"/>
    <cellStyle name="Normal 4 5 7 7" xfId="34041"/>
    <cellStyle name="Normal 4 5 7 8" xfId="41157"/>
    <cellStyle name="Normal 4 5 7 9" xfId="48272"/>
    <cellStyle name="Normal 4 5 8" xfId="1631"/>
    <cellStyle name="Normal 4 5 8 10" xfId="56176"/>
    <cellStyle name="Normal 4 5 8 2" xfId="3998"/>
    <cellStyle name="Normal 4 5 8 2 2" xfId="11113"/>
    <cellStyle name="Normal 4 5 8 2 2 2" xfId="27442"/>
    <cellStyle name="Normal 4 5 8 2 3" xfId="27441"/>
    <cellStyle name="Normal 4 5 8 2 4" xfId="37198"/>
    <cellStyle name="Normal 4 5 8 2 5" xfId="44313"/>
    <cellStyle name="Normal 4 5 8 2 6" xfId="51428"/>
    <cellStyle name="Normal 4 5 8 2 7" xfId="58543"/>
    <cellStyle name="Normal 4 5 8 3" xfId="6369"/>
    <cellStyle name="Normal 4 5 8 3 2" xfId="13484"/>
    <cellStyle name="Normal 4 5 8 3 2 2" xfId="27444"/>
    <cellStyle name="Normal 4 5 8 3 3" xfId="27443"/>
    <cellStyle name="Normal 4 5 8 3 4" xfId="39569"/>
    <cellStyle name="Normal 4 5 8 3 5" xfId="46684"/>
    <cellStyle name="Normal 4 5 8 3 6" xfId="53799"/>
    <cellStyle name="Normal 4 5 8 3 7" xfId="60914"/>
    <cellStyle name="Normal 4 5 8 4" xfId="8746"/>
    <cellStyle name="Normal 4 5 8 4 2" xfId="27445"/>
    <cellStyle name="Normal 4 5 8 5" xfId="15861"/>
    <cellStyle name="Normal 4 5 8 5 2" xfId="27446"/>
    <cellStyle name="Normal 4 5 8 6" xfId="27440"/>
    <cellStyle name="Normal 4 5 8 7" xfId="34830"/>
    <cellStyle name="Normal 4 5 8 8" xfId="41946"/>
    <cellStyle name="Normal 4 5 8 9" xfId="49061"/>
    <cellStyle name="Normal 4 5 9" xfId="2410"/>
    <cellStyle name="Normal 4 5 9 2" xfId="9525"/>
    <cellStyle name="Normal 4 5 9 2 2" xfId="27448"/>
    <cellStyle name="Normal 4 5 9 3" xfId="27447"/>
    <cellStyle name="Normal 4 5 9 4" xfId="35610"/>
    <cellStyle name="Normal 4 5 9 5" xfId="42725"/>
    <cellStyle name="Normal 4 5 9 6" xfId="49840"/>
    <cellStyle name="Normal 4 5 9 7" xfId="56955"/>
    <cellStyle name="Normal 4 6" xfId="73"/>
    <cellStyle name="Normal 4 6 10" xfId="7198"/>
    <cellStyle name="Normal 4 6 10 2" xfId="27450"/>
    <cellStyle name="Normal 4 6 11" xfId="14313"/>
    <cellStyle name="Normal 4 6 11 2" xfId="27451"/>
    <cellStyle name="Normal 4 6 12" xfId="27449"/>
    <cellStyle name="Normal 4 6 13" xfId="33282"/>
    <cellStyle name="Normal 4 6 14" xfId="40398"/>
    <cellStyle name="Normal 4 6 15" xfId="47513"/>
    <cellStyle name="Normal 4 6 16" xfId="54628"/>
    <cellStyle name="Normal 4 6 2" xfId="152"/>
    <cellStyle name="Normal 4 6 2 10" xfId="14392"/>
    <cellStyle name="Normal 4 6 2 10 2" xfId="27453"/>
    <cellStyle name="Normal 4 6 2 11" xfId="27452"/>
    <cellStyle name="Normal 4 6 2 12" xfId="33361"/>
    <cellStyle name="Normal 4 6 2 13" xfId="40477"/>
    <cellStyle name="Normal 4 6 2 14" xfId="47592"/>
    <cellStyle name="Normal 4 6 2 15" xfId="54707"/>
    <cellStyle name="Normal 4 6 2 2" xfId="354"/>
    <cellStyle name="Normal 4 6 2 2 10" xfId="40672"/>
    <cellStyle name="Normal 4 6 2 2 11" xfId="47787"/>
    <cellStyle name="Normal 4 6 2 2 12" xfId="54902"/>
    <cellStyle name="Normal 4 6 2 2 2" xfId="1155"/>
    <cellStyle name="Normal 4 6 2 2 2 10" xfId="55701"/>
    <cellStyle name="Normal 4 6 2 2 2 2" xfId="3523"/>
    <cellStyle name="Normal 4 6 2 2 2 2 2" xfId="10638"/>
    <cellStyle name="Normal 4 6 2 2 2 2 2 2" xfId="27457"/>
    <cellStyle name="Normal 4 6 2 2 2 2 3" xfId="27456"/>
    <cellStyle name="Normal 4 6 2 2 2 2 4" xfId="36723"/>
    <cellStyle name="Normal 4 6 2 2 2 2 5" xfId="43838"/>
    <cellStyle name="Normal 4 6 2 2 2 2 6" xfId="50953"/>
    <cellStyle name="Normal 4 6 2 2 2 2 7" xfId="58068"/>
    <cellStyle name="Normal 4 6 2 2 2 3" xfId="5894"/>
    <cellStyle name="Normal 4 6 2 2 2 3 2" xfId="13009"/>
    <cellStyle name="Normal 4 6 2 2 2 3 2 2" xfId="27459"/>
    <cellStyle name="Normal 4 6 2 2 2 3 3" xfId="27458"/>
    <cellStyle name="Normal 4 6 2 2 2 3 4" xfId="39094"/>
    <cellStyle name="Normal 4 6 2 2 2 3 5" xfId="46209"/>
    <cellStyle name="Normal 4 6 2 2 2 3 6" xfId="53324"/>
    <cellStyle name="Normal 4 6 2 2 2 3 7" xfId="60439"/>
    <cellStyle name="Normal 4 6 2 2 2 4" xfId="8271"/>
    <cellStyle name="Normal 4 6 2 2 2 4 2" xfId="27460"/>
    <cellStyle name="Normal 4 6 2 2 2 5" xfId="15386"/>
    <cellStyle name="Normal 4 6 2 2 2 5 2" xfId="27461"/>
    <cellStyle name="Normal 4 6 2 2 2 6" xfId="27455"/>
    <cellStyle name="Normal 4 6 2 2 2 7" xfId="34355"/>
    <cellStyle name="Normal 4 6 2 2 2 8" xfId="41471"/>
    <cellStyle name="Normal 4 6 2 2 2 9" xfId="48586"/>
    <cellStyle name="Normal 4 6 2 2 3" xfId="1945"/>
    <cellStyle name="Normal 4 6 2 2 3 10" xfId="56490"/>
    <cellStyle name="Normal 4 6 2 2 3 2" xfId="4312"/>
    <cellStyle name="Normal 4 6 2 2 3 2 2" xfId="11427"/>
    <cellStyle name="Normal 4 6 2 2 3 2 2 2" xfId="27464"/>
    <cellStyle name="Normal 4 6 2 2 3 2 3" xfId="27463"/>
    <cellStyle name="Normal 4 6 2 2 3 2 4" xfId="37512"/>
    <cellStyle name="Normal 4 6 2 2 3 2 5" xfId="44627"/>
    <cellStyle name="Normal 4 6 2 2 3 2 6" xfId="51742"/>
    <cellStyle name="Normal 4 6 2 2 3 2 7" xfId="58857"/>
    <cellStyle name="Normal 4 6 2 2 3 3" xfId="6683"/>
    <cellStyle name="Normal 4 6 2 2 3 3 2" xfId="13798"/>
    <cellStyle name="Normal 4 6 2 2 3 3 2 2" xfId="27466"/>
    <cellStyle name="Normal 4 6 2 2 3 3 3" xfId="27465"/>
    <cellStyle name="Normal 4 6 2 2 3 3 4" xfId="39883"/>
    <cellStyle name="Normal 4 6 2 2 3 3 5" xfId="46998"/>
    <cellStyle name="Normal 4 6 2 2 3 3 6" xfId="54113"/>
    <cellStyle name="Normal 4 6 2 2 3 3 7" xfId="61228"/>
    <cellStyle name="Normal 4 6 2 2 3 4" xfId="9060"/>
    <cellStyle name="Normal 4 6 2 2 3 4 2" xfId="27467"/>
    <cellStyle name="Normal 4 6 2 2 3 5" xfId="16175"/>
    <cellStyle name="Normal 4 6 2 2 3 5 2" xfId="27468"/>
    <cellStyle name="Normal 4 6 2 2 3 6" xfId="27462"/>
    <cellStyle name="Normal 4 6 2 2 3 7" xfId="35144"/>
    <cellStyle name="Normal 4 6 2 2 3 8" xfId="42260"/>
    <cellStyle name="Normal 4 6 2 2 3 9" xfId="49375"/>
    <cellStyle name="Normal 4 6 2 2 4" xfId="2724"/>
    <cellStyle name="Normal 4 6 2 2 4 2" xfId="9839"/>
    <cellStyle name="Normal 4 6 2 2 4 2 2" xfId="27470"/>
    <cellStyle name="Normal 4 6 2 2 4 3" xfId="27469"/>
    <cellStyle name="Normal 4 6 2 2 4 4" xfId="35924"/>
    <cellStyle name="Normal 4 6 2 2 4 5" xfId="43039"/>
    <cellStyle name="Normal 4 6 2 2 4 6" xfId="50154"/>
    <cellStyle name="Normal 4 6 2 2 4 7" xfId="57269"/>
    <cellStyle name="Normal 4 6 2 2 5" xfId="5095"/>
    <cellStyle name="Normal 4 6 2 2 5 2" xfId="12210"/>
    <cellStyle name="Normal 4 6 2 2 5 2 2" xfId="27472"/>
    <cellStyle name="Normal 4 6 2 2 5 3" xfId="27471"/>
    <cellStyle name="Normal 4 6 2 2 5 4" xfId="38295"/>
    <cellStyle name="Normal 4 6 2 2 5 5" xfId="45410"/>
    <cellStyle name="Normal 4 6 2 2 5 6" xfId="52525"/>
    <cellStyle name="Normal 4 6 2 2 5 7" xfId="59640"/>
    <cellStyle name="Normal 4 6 2 2 6" xfId="7472"/>
    <cellStyle name="Normal 4 6 2 2 6 2" xfId="27473"/>
    <cellStyle name="Normal 4 6 2 2 7" xfId="14587"/>
    <cellStyle name="Normal 4 6 2 2 7 2" xfId="27474"/>
    <cellStyle name="Normal 4 6 2 2 8" xfId="27454"/>
    <cellStyle name="Normal 4 6 2 2 9" xfId="33556"/>
    <cellStyle name="Normal 4 6 2 3" xfId="549"/>
    <cellStyle name="Normal 4 6 2 3 10" xfId="40867"/>
    <cellStyle name="Normal 4 6 2 3 11" xfId="47982"/>
    <cellStyle name="Normal 4 6 2 3 12" xfId="55097"/>
    <cellStyle name="Normal 4 6 2 3 2" xfId="1350"/>
    <cellStyle name="Normal 4 6 2 3 2 10" xfId="55896"/>
    <cellStyle name="Normal 4 6 2 3 2 2" xfId="3718"/>
    <cellStyle name="Normal 4 6 2 3 2 2 2" xfId="10833"/>
    <cellStyle name="Normal 4 6 2 3 2 2 2 2" xfId="27478"/>
    <cellStyle name="Normal 4 6 2 3 2 2 3" xfId="27477"/>
    <cellStyle name="Normal 4 6 2 3 2 2 4" xfId="36918"/>
    <cellStyle name="Normal 4 6 2 3 2 2 5" xfId="44033"/>
    <cellStyle name="Normal 4 6 2 3 2 2 6" xfId="51148"/>
    <cellStyle name="Normal 4 6 2 3 2 2 7" xfId="58263"/>
    <cellStyle name="Normal 4 6 2 3 2 3" xfId="6089"/>
    <cellStyle name="Normal 4 6 2 3 2 3 2" xfId="13204"/>
    <cellStyle name="Normal 4 6 2 3 2 3 2 2" xfId="27480"/>
    <cellStyle name="Normal 4 6 2 3 2 3 3" xfId="27479"/>
    <cellStyle name="Normal 4 6 2 3 2 3 4" xfId="39289"/>
    <cellStyle name="Normal 4 6 2 3 2 3 5" xfId="46404"/>
    <cellStyle name="Normal 4 6 2 3 2 3 6" xfId="53519"/>
    <cellStyle name="Normal 4 6 2 3 2 3 7" xfId="60634"/>
    <cellStyle name="Normal 4 6 2 3 2 4" xfId="8466"/>
    <cellStyle name="Normal 4 6 2 3 2 4 2" xfId="27481"/>
    <cellStyle name="Normal 4 6 2 3 2 5" xfId="15581"/>
    <cellStyle name="Normal 4 6 2 3 2 5 2" xfId="27482"/>
    <cellStyle name="Normal 4 6 2 3 2 6" xfId="27476"/>
    <cellStyle name="Normal 4 6 2 3 2 7" xfId="34550"/>
    <cellStyle name="Normal 4 6 2 3 2 8" xfId="41666"/>
    <cellStyle name="Normal 4 6 2 3 2 9" xfId="48781"/>
    <cellStyle name="Normal 4 6 2 3 3" xfId="2140"/>
    <cellStyle name="Normal 4 6 2 3 3 10" xfId="56685"/>
    <cellStyle name="Normal 4 6 2 3 3 2" xfId="4507"/>
    <cellStyle name="Normal 4 6 2 3 3 2 2" xfId="11622"/>
    <cellStyle name="Normal 4 6 2 3 3 2 2 2" xfId="27485"/>
    <cellStyle name="Normal 4 6 2 3 3 2 3" xfId="27484"/>
    <cellStyle name="Normal 4 6 2 3 3 2 4" xfId="37707"/>
    <cellStyle name="Normal 4 6 2 3 3 2 5" xfId="44822"/>
    <cellStyle name="Normal 4 6 2 3 3 2 6" xfId="51937"/>
    <cellStyle name="Normal 4 6 2 3 3 2 7" xfId="59052"/>
    <cellStyle name="Normal 4 6 2 3 3 3" xfId="6878"/>
    <cellStyle name="Normal 4 6 2 3 3 3 2" xfId="13993"/>
    <cellStyle name="Normal 4 6 2 3 3 3 2 2" xfId="27487"/>
    <cellStyle name="Normal 4 6 2 3 3 3 3" xfId="27486"/>
    <cellStyle name="Normal 4 6 2 3 3 3 4" xfId="40078"/>
    <cellStyle name="Normal 4 6 2 3 3 3 5" xfId="47193"/>
    <cellStyle name="Normal 4 6 2 3 3 3 6" xfId="54308"/>
    <cellStyle name="Normal 4 6 2 3 3 3 7" xfId="61423"/>
    <cellStyle name="Normal 4 6 2 3 3 4" xfId="9255"/>
    <cellStyle name="Normal 4 6 2 3 3 4 2" xfId="27488"/>
    <cellStyle name="Normal 4 6 2 3 3 5" xfId="16370"/>
    <cellStyle name="Normal 4 6 2 3 3 5 2" xfId="27489"/>
    <cellStyle name="Normal 4 6 2 3 3 6" xfId="27483"/>
    <cellStyle name="Normal 4 6 2 3 3 7" xfId="35339"/>
    <cellStyle name="Normal 4 6 2 3 3 8" xfId="42455"/>
    <cellStyle name="Normal 4 6 2 3 3 9" xfId="49570"/>
    <cellStyle name="Normal 4 6 2 3 4" xfId="2919"/>
    <cellStyle name="Normal 4 6 2 3 4 2" xfId="10034"/>
    <cellStyle name="Normal 4 6 2 3 4 2 2" xfId="27491"/>
    <cellStyle name="Normal 4 6 2 3 4 3" xfId="27490"/>
    <cellStyle name="Normal 4 6 2 3 4 4" xfId="36119"/>
    <cellStyle name="Normal 4 6 2 3 4 5" xfId="43234"/>
    <cellStyle name="Normal 4 6 2 3 4 6" xfId="50349"/>
    <cellStyle name="Normal 4 6 2 3 4 7" xfId="57464"/>
    <cellStyle name="Normal 4 6 2 3 5" xfId="5290"/>
    <cellStyle name="Normal 4 6 2 3 5 2" xfId="12405"/>
    <cellStyle name="Normal 4 6 2 3 5 2 2" xfId="27493"/>
    <cellStyle name="Normal 4 6 2 3 5 3" xfId="27492"/>
    <cellStyle name="Normal 4 6 2 3 5 4" xfId="38490"/>
    <cellStyle name="Normal 4 6 2 3 5 5" xfId="45605"/>
    <cellStyle name="Normal 4 6 2 3 5 6" xfId="52720"/>
    <cellStyle name="Normal 4 6 2 3 5 7" xfId="59835"/>
    <cellStyle name="Normal 4 6 2 3 6" xfId="7667"/>
    <cellStyle name="Normal 4 6 2 3 6 2" xfId="27494"/>
    <cellStyle name="Normal 4 6 2 3 7" xfId="14782"/>
    <cellStyle name="Normal 4 6 2 3 7 2" xfId="27495"/>
    <cellStyle name="Normal 4 6 2 3 8" xfId="27475"/>
    <cellStyle name="Normal 4 6 2 3 9" xfId="33751"/>
    <cellStyle name="Normal 4 6 2 4" xfId="727"/>
    <cellStyle name="Normal 4 6 2 4 10" xfId="41045"/>
    <cellStyle name="Normal 4 6 2 4 11" xfId="48160"/>
    <cellStyle name="Normal 4 6 2 4 12" xfId="55275"/>
    <cellStyle name="Normal 4 6 2 4 2" xfId="1528"/>
    <cellStyle name="Normal 4 6 2 4 2 10" xfId="56074"/>
    <cellStyle name="Normal 4 6 2 4 2 2" xfId="3896"/>
    <cellStyle name="Normal 4 6 2 4 2 2 2" xfId="11011"/>
    <cellStyle name="Normal 4 6 2 4 2 2 2 2" xfId="27499"/>
    <cellStyle name="Normal 4 6 2 4 2 2 3" xfId="27498"/>
    <cellStyle name="Normal 4 6 2 4 2 2 4" xfId="37096"/>
    <cellStyle name="Normal 4 6 2 4 2 2 5" xfId="44211"/>
    <cellStyle name="Normal 4 6 2 4 2 2 6" xfId="51326"/>
    <cellStyle name="Normal 4 6 2 4 2 2 7" xfId="58441"/>
    <cellStyle name="Normal 4 6 2 4 2 3" xfId="6267"/>
    <cellStyle name="Normal 4 6 2 4 2 3 2" xfId="13382"/>
    <cellStyle name="Normal 4 6 2 4 2 3 2 2" xfId="27501"/>
    <cellStyle name="Normal 4 6 2 4 2 3 3" xfId="27500"/>
    <cellStyle name="Normal 4 6 2 4 2 3 4" xfId="39467"/>
    <cellStyle name="Normal 4 6 2 4 2 3 5" xfId="46582"/>
    <cellStyle name="Normal 4 6 2 4 2 3 6" xfId="53697"/>
    <cellStyle name="Normal 4 6 2 4 2 3 7" xfId="60812"/>
    <cellStyle name="Normal 4 6 2 4 2 4" xfId="8644"/>
    <cellStyle name="Normal 4 6 2 4 2 4 2" xfId="27502"/>
    <cellStyle name="Normal 4 6 2 4 2 5" xfId="15759"/>
    <cellStyle name="Normal 4 6 2 4 2 5 2" xfId="27503"/>
    <cellStyle name="Normal 4 6 2 4 2 6" xfId="27497"/>
    <cellStyle name="Normal 4 6 2 4 2 7" xfId="34728"/>
    <cellStyle name="Normal 4 6 2 4 2 8" xfId="41844"/>
    <cellStyle name="Normal 4 6 2 4 2 9" xfId="48959"/>
    <cellStyle name="Normal 4 6 2 4 3" xfId="2318"/>
    <cellStyle name="Normal 4 6 2 4 3 10" xfId="56863"/>
    <cellStyle name="Normal 4 6 2 4 3 2" xfId="4685"/>
    <cellStyle name="Normal 4 6 2 4 3 2 2" xfId="11800"/>
    <cellStyle name="Normal 4 6 2 4 3 2 2 2" xfId="27506"/>
    <cellStyle name="Normal 4 6 2 4 3 2 3" xfId="27505"/>
    <cellStyle name="Normal 4 6 2 4 3 2 4" xfId="37885"/>
    <cellStyle name="Normal 4 6 2 4 3 2 5" xfId="45000"/>
    <cellStyle name="Normal 4 6 2 4 3 2 6" xfId="52115"/>
    <cellStyle name="Normal 4 6 2 4 3 2 7" xfId="59230"/>
    <cellStyle name="Normal 4 6 2 4 3 3" xfId="7056"/>
    <cellStyle name="Normal 4 6 2 4 3 3 2" xfId="14171"/>
    <cellStyle name="Normal 4 6 2 4 3 3 2 2" xfId="27508"/>
    <cellStyle name="Normal 4 6 2 4 3 3 3" xfId="27507"/>
    <cellStyle name="Normal 4 6 2 4 3 3 4" xfId="40256"/>
    <cellStyle name="Normal 4 6 2 4 3 3 5" xfId="47371"/>
    <cellStyle name="Normal 4 6 2 4 3 3 6" xfId="54486"/>
    <cellStyle name="Normal 4 6 2 4 3 3 7" xfId="61601"/>
    <cellStyle name="Normal 4 6 2 4 3 4" xfId="9433"/>
    <cellStyle name="Normal 4 6 2 4 3 4 2" xfId="27509"/>
    <cellStyle name="Normal 4 6 2 4 3 5" xfId="16548"/>
    <cellStyle name="Normal 4 6 2 4 3 5 2" xfId="27510"/>
    <cellStyle name="Normal 4 6 2 4 3 6" xfId="27504"/>
    <cellStyle name="Normal 4 6 2 4 3 7" xfId="35517"/>
    <cellStyle name="Normal 4 6 2 4 3 8" xfId="42633"/>
    <cellStyle name="Normal 4 6 2 4 3 9" xfId="49748"/>
    <cellStyle name="Normal 4 6 2 4 4" xfId="3097"/>
    <cellStyle name="Normal 4 6 2 4 4 2" xfId="10212"/>
    <cellStyle name="Normal 4 6 2 4 4 2 2" xfId="27512"/>
    <cellStyle name="Normal 4 6 2 4 4 3" xfId="27511"/>
    <cellStyle name="Normal 4 6 2 4 4 4" xfId="36297"/>
    <cellStyle name="Normal 4 6 2 4 4 5" xfId="43412"/>
    <cellStyle name="Normal 4 6 2 4 4 6" xfId="50527"/>
    <cellStyle name="Normal 4 6 2 4 4 7" xfId="57642"/>
    <cellStyle name="Normal 4 6 2 4 5" xfId="5468"/>
    <cellStyle name="Normal 4 6 2 4 5 2" xfId="12583"/>
    <cellStyle name="Normal 4 6 2 4 5 2 2" xfId="27514"/>
    <cellStyle name="Normal 4 6 2 4 5 3" xfId="27513"/>
    <cellStyle name="Normal 4 6 2 4 5 4" xfId="38668"/>
    <cellStyle name="Normal 4 6 2 4 5 5" xfId="45783"/>
    <cellStyle name="Normal 4 6 2 4 5 6" xfId="52898"/>
    <cellStyle name="Normal 4 6 2 4 5 7" xfId="60013"/>
    <cellStyle name="Normal 4 6 2 4 6" xfId="7845"/>
    <cellStyle name="Normal 4 6 2 4 6 2" xfId="27515"/>
    <cellStyle name="Normal 4 6 2 4 7" xfId="14960"/>
    <cellStyle name="Normal 4 6 2 4 7 2" xfId="27516"/>
    <cellStyle name="Normal 4 6 2 4 8" xfId="27496"/>
    <cellStyle name="Normal 4 6 2 4 9" xfId="33929"/>
    <cellStyle name="Normal 4 6 2 5" xfId="960"/>
    <cellStyle name="Normal 4 6 2 5 10" xfId="55506"/>
    <cellStyle name="Normal 4 6 2 5 2" xfId="3328"/>
    <cellStyle name="Normal 4 6 2 5 2 2" xfId="10443"/>
    <cellStyle name="Normal 4 6 2 5 2 2 2" xfId="27519"/>
    <cellStyle name="Normal 4 6 2 5 2 3" xfId="27518"/>
    <cellStyle name="Normal 4 6 2 5 2 4" xfId="36528"/>
    <cellStyle name="Normal 4 6 2 5 2 5" xfId="43643"/>
    <cellStyle name="Normal 4 6 2 5 2 6" xfId="50758"/>
    <cellStyle name="Normal 4 6 2 5 2 7" xfId="57873"/>
    <cellStyle name="Normal 4 6 2 5 3" xfId="5699"/>
    <cellStyle name="Normal 4 6 2 5 3 2" xfId="12814"/>
    <cellStyle name="Normal 4 6 2 5 3 2 2" xfId="27521"/>
    <cellStyle name="Normal 4 6 2 5 3 3" xfId="27520"/>
    <cellStyle name="Normal 4 6 2 5 3 4" xfId="38899"/>
    <cellStyle name="Normal 4 6 2 5 3 5" xfId="46014"/>
    <cellStyle name="Normal 4 6 2 5 3 6" xfId="53129"/>
    <cellStyle name="Normal 4 6 2 5 3 7" xfId="60244"/>
    <cellStyle name="Normal 4 6 2 5 4" xfId="8076"/>
    <cellStyle name="Normal 4 6 2 5 4 2" xfId="27522"/>
    <cellStyle name="Normal 4 6 2 5 5" xfId="15191"/>
    <cellStyle name="Normal 4 6 2 5 5 2" xfId="27523"/>
    <cellStyle name="Normal 4 6 2 5 6" xfId="27517"/>
    <cellStyle name="Normal 4 6 2 5 7" xfId="34160"/>
    <cellStyle name="Normal 4 6 2 5 8" xfId="41276"/>
    <cellStyle name="Normal 4 6 2 5 9" xfId="48391"/>
    <cellStyle name="Normal 4 6 2 6" xfId="1750"/>
    <cellStyle name="Normal 4 6 2 6 10" xfId="56295"/>
    <cellStyle name="Normal 4 6 2 6 2" xfId="4117"/>
    <cellStyle name="Normal 4 6 2 6 2 2" xfId="11232"/>
    <cellStyle name="Normal 4 6 2 6 2 2 2" xfId="27526"/>
    <cellStyle name="Normal 4 6 2 6 2 3" xfId="27525"/>
    <cellStyle name="Normal 4 6 2 6 2 4" xfId="37317"/>
    <cellStyle name="Normal 4 6 2 6 2 5" xfId="44432"/>
    <cellStyle name="Normal 4 6 2 6 2 6" xfId="51547"/>
    <cellStyle name="Normal 4 6 2 6 2 7" xfId="58662"/>
    <cellStyle name="Normal 4 6 2 6 3" xfId="6488"/>
    <cellStyle name="Normal 4 6 2 6 3 2" xfId="13603"/>
    <cellStyle name="Normal 4 6 2 6 3 2 2" xfId="27528"/>
    <cellStyle name="Normal 4 6 2 6 3 3" xfId="27527"/>
    <cellStyle name="Normal 4 6 2 6 3 4" xfId="39688"/>
    <cellStyle name="Normal 4 6 2 6 3 5" xfId="46803"/>
    <cellStyle name="Normal 4 6 2 6 3 6" xfId="53918"/>
    <cellStyle name="Normal 4 6 2 6 3 7" xfId="61033"/>
    <cellStyle name="Normal 4 6 2 6 4" xfId="8865"/>
    <cellStyle name="Normal 4 6 2 6 4 2" xfId="27529"/>
    <cellStyle name="Normal 4 6 2 6 5" xfId="15980"/>
    <cellStyle name="Normal 4 6 2 6 5 2" xfId="27530"/>
    <cellStyle name="Normal 4 6 2 6 6" xfId="27524"/>
    <cellStyle name="Normal 4 6 2 6 7" xfId="34949"/>
    <cellStyle name="Normal 4 6 2 6 8" xfId="42065"/>
    <cellStyle name="Normal 4 6 2 6 9" xfId="49180"/>
    <cellStyle name="Normal 4 6 2 7" xfId="2529"/>
    <cellStyle name="Normal 4 6 2 7 2" xfId="9644"/>
    <cellStyle name="Normal 4 6 2 7 2 2" xfId="27532"/>
    <cellStyle name="Normal 4 6 2 7 3" xfId="27531"/>
    <cellStyle name="Normal 4 6 2 7 4" xfId="35729"/>
    <cellStyle name="Normal 4 6 2 7 5" xfId="42844"/>
    <cellStyle name="Normal 4 6 2 7 6" xfId="49959"/>
    <cellStyle name="Normal 4 6 2 7 7" xfId="57074"/>
    <cellStyle name="Normal 4 6 2 8" xfId="4900"/>
    <cellStyle name="Normal 4 6 2 8 2" xfId="12015"/>
    <cellStyle name="Normal 4 6 2 8 2 2" xfId="27534"/>
    <cellStyle name="Normal 4 6 2 8 3" xfId="27533"/>
    <cellStyle name="Normal 4 6 2 8 4" xfId="38100"/>
    <cellStyle name="Normal 4 6 2 8 5" xfId="45215"/>
    <cellStyle name="Normal 4 6 2 8 6" xfId="52330"/>
    <cellStyle name="Normal 4 6 2 8 7" xfId="59445"/>
    <cellStyle name="Normal 4 6 2 9" xfId="7277"/>
    <cellStyle name="Normal 4 6 2 9 2" xfId="27535"/>
    <cellStyle name="Normal 4 6 3" xfId="275"/>
    <cellStyle name="Normal 4 6 3 10" xfId="40593"/>
    <cellStyle name="Normal 4 6 3 11" xfId="47708"/>
    <cellStyle name="Normal 4 6 3 12" xfId="54823"/>
    <cellStyle name="Normal 4 6 3 2" xfId="1076"/>
    <cellStyle name="Normal 4 6 3 2 10" xfId="55622"/>
    <cellStyle name="Normal 4 6 3 2 2" xfId="3444"/>
    <cellStyle name="Normal 4 6 3 2 2 2" xfId="10559"/>
    <cellStyle name="Normal 4 6 3 2 2 2 2" xfId="27539"/>
    <cellStyle name="Normal 4 6 3 2 2 3" xfId="27538"/>
    <cellStyle name="Normal 4 6 3 2 2 4" xfId="36644"/>
    <cellStyle name="Normal 4 6 3 2 2 5" xfId="43759"/>
    <cellStyle name="Normal 4 6 3 2 2 6" xfId="50874"/>
    <cellStyle name="Normal 4 6 3 2 2 7" xfId="57989"/>
    <cellStyle name="Normal 4 6 3 2 3" xfId="5815"/>
    <cellStyle name="Normal 4 6 3 2 3 2" xfId="12930"/>
    <cellStyle name="Normal 4 6 3 2 3 2 2" xfId="27541"/>
    <cellStyle name="Normal 4 6 3 2 3 3" xfId="27540"/>
    <cellStyle name="Normal 4 6 3 2 3 4" xfId="39015"/>
    <cellStyle name="Normal 4 6 3 2 3 5" xfId="46130"/>
    <cellStyle name="Normal 4 6 3 2 3 6" xfId="53245"/>
    <cellStyle name="Normal 4 6 3 2 3 7" xfId="60360"/>
    <cellStyle name="Normal 4 6 3 2 4" xfId="8192"/>
    <cellStyle name="Normal 4 6 3 2 4 2" xfId="27542"/>
    <cellStyle name="Normal 4 6 3 2 5" xfId="15307"/>
    <cellStyle name="Normal 4 6 3 2 5 2" xfId="27543"/>
    <cellStyle name="Normal 4 6 3 2 6" xfId="27537"/>
    <cellStyle name="Normal 4 6 3 2 7" xfId="34276"/>
    <cellStyle name="Normal 4 6 3 2 8" xfId="41392"/>
    <cellStyle name="Normal 4 6 3 2 9" xfId="48507"/>
    <cellStyle name="Normal 4 6 3 3" xfId="1866"/>
    <cellStyle name="Normal 4 6 3 3 10" xfId="56411"/>
    <cellStyle name="Normal 4 6 3 3 2" xfId="4233"/>
    <cellStyle name="Normal 4 6 3 3 2 2" xfId="11348"/>
    <cellStyle name="Normal 4 6 3 3 2 2 2" xfId="27546"/>
    <cellStyle name="Normal 4 6 3 3 2 3" xfId="27545"/>
    <cellStyle name="Normal 4 6 3 3 2 4" xfId="37433"/>
    <cellStyle name="Normal 4 6 3 3 2 5" xfId="44548"/>
    <cellStyle name="Normal 4 6 3 3 2 6" xfId="51663"/>
    <cellStyle name="Normal 4 6 3 3 2 7" xfId="58778"/>
    <cellStyle name="Normal 4 6 3 3 3" xfId="6604"/>
    <cellStyle name="Normal 4 6 3 3 3 2" xfId="13719"/>
    <cellStyle name="Normal 4 6 3 3 3 2 2" xfId="27548"/>
    <cellStyle name="Normal 4 6 3 3 3 3" xfId="27547"/>
    <cellStyle name="Normal 4 6 3 3 3 4" xfId="39804"/>
    <cellStyle name="Normal 4 6 3 3 3 5" xfId="46919"/>
    <cellStyle name="Normal 4 6 3 3 3 6" xfId="54034"/>
    <cellStyle name="Normal 4 6 3 3 3 7" xfId="61149"/>
    <cellStyle name="Normal 4 6 3 3 4" xfId="8981"/>
    <cellStyle name="Normal 4 6 3 3 4 2" xfId="27549"/>
    <cellStyle name="Normal 4 6 3 3 5" xfId="16096"/>
    <cellStyle name="Normal 4 6 3 3 5 2" xfId="27550"/>
    <cellStyle name="Normal 4 6 3 3 6" xfId="27544"/>
    <cellStyle name="Normal 4 6 3 3 7" xfId="35065"/>
    <cellStyle name="Normal 4 6 3 3 8" xfId="42181"/>
    <cellStyle name="Normal 4 6 3 3 9" xfId="49296"/>
    <cellStyle name="Normal 4 6 3 4" xfId="2645"/>
    <cellStyle name="Normal 4 6 3 4 2" xfId="9760"/>
    <cellStyle name="Normal 4 6 3 4 2 2" xfId="27552"/>
    <cellStyle name="Normal 4 6 3 4 3" xfId="27551"/>
    <cellStyle name="Normal 4 6 3 4 4" xfId="35845"/>
    <cellStyle name="Normal 4 6 3 4 5" xfId="42960"/>
    <cellStyle name="Normal 4 6 3 4 6" xfId="50075"/>
    <cellStyle name="Normal 4 6 3 4 7" xfId="57190"/>
    <cellStyle name="Normal 4 6 3 5" xfId="5016"/>
    <cellStyle name="Normal 4 6 3 5 2" xfId="12131"/>
    <cellStyle name="Normal 4 6 3 5 2 2" xfId="27554"/>
    <cellStyle name="Normal 4 6 3 5 3" xfId="27553"/>
    <cellStyle name="Normal 4 6 3 5 4" xfId="38216"/>
    <cellStyle name="Normal 4 6 3 5 5" xfId="45331"/>
    <cellStyle name="Normal 4 6 3 5 6" xfId="52446"/>
    <cellStyle name="Normal 4 6 3 5 7" xfId="59561"/>
    <cellStyle name="Normal 4 6 3 6" xfId="7393"/>
    <cellStyle name="Normal 4 6 3 6 2" xfId="27555"/>
    <cellStyle name="Normal 4 6 3 7" xfId="14508"/>
    <cellStyle name="Normal 4 6 3 7 2" xfId="27556"/>
    <cellStyle name="Normal 4 6 3 8" xfId="27536"/>
    <cellStyle name="Normal 4 6 3 9" xfId="33477"/>
    <cellStyle name="Normal 4 6 4" xfId="470"/>
    <cellStyle name="Normal 4 6 4 10" xfId="40788"/>
    <cellStyle name="Normal 4 6 4 11" xfId="47903"/>
    <cellStyle name="Normal 4 6 4 12" xfId="55018"/>
    <cellStyle name="Normal 4 6 4 2" xfId="1271"/>
    <cellStyle name="Normal 4 6 4 2 10" xfId="55817"/>
    <cellStyle name="Normal 4 6 4 2 2" xfId="3639"/>
    <cellStyle name="Normal 4 6 4 2 2 2" xfId="10754"/>
    <cellStyle name="Normal 4 6 4 2 2 2 2" xfId="27560"/>
    <cellStyle name="Normal 4 6 4 2 2 3" xfId="27559"/>
    <cellStyle name="Normal 4 6 4 2 2 4" xfId="36839"/>
    <cellStyle name="Normal 4 6 4 2 2 5" xfId="43954"/>
    <cellStyle name="Normal 4 6 4 2 2 6" xfId="51069"/>
    <cellStyle name="Normal 4 6 4 2 2 7" xfId="58184"/>
    <cellStyle name="Normal 4 6 4 2 3" xfId="6010"/>
    <cellStyle name="Normal 4 6 4 2 3 2" xfId="13125"/>
    <cellStyle name="Normal 4 6 4 2 3 2 2" xfId="27562"/>
    <cellStyle name="Normal 4 6 4 2 3 3" xfId="27561"/>
    <cellStyle name="Normal 4 6 4 2 3 4" xfId="39210"/>
    <cellStyle name="Normal 4 6 4 2 3 5" xfId="46325"/>
    <cellStyle name="Normal 4 6 4 2 3 6" xfId="53440"/>
    <cellStyle name="Normal 4 6 4 2 3 7" xfId="60555"/>
    <cellStyle name="Normal 4 6 4 2 4" xfId="8387"/>
    <cellStyle name="Normal 4 6 4 2 4 2" xfId="27563"/>
    <cellStyle name="Normal 4 6 4 2 5" xfId="15502"/>
    <cellStyle name="Normal 4 6 4 2 5 2" xfId="27564"/>
    <cellStyle name="Normal 4 6 4 2 6" xfId="27558"/>
    <cellStyle name="Normal 4 6 4 2 7" xfId="34471"/>
    <cellStyle name="Normal 4 6 4 2 8" xfId="41587"/>
    <cellStyle name="Normal 4 6 4 2 9" xfId="48702"/>
    <cellStyle name="Normal 4 6 4 3" xfId="2061"/>
    <cellStyle name="Normal 4 6 4 3 10" xfId="56606"/>
    <cellStyle name="Normal 4 6 4 3 2" xfId="4428"/>
    <cellStyle name="Normal 4 6 4 3 2 2" xfId="11543"/>
    <cellStyle name="Normal 4 6 4 3 2 2 2" xfId="27567"/>
    <cellStyle name="Normal 4 6 4 3 2 3" xfId="27566"/>
    <cellStyle name="Normal 4 6 4 3 2 4" xfId="37628"/>
    <cellStyle name="Normal 4 6 4 3 2 5" xfId="44743"/>
    <cellStyle name="Normal 4 6 4 3 2 6" xfId="51858"/>
    <cellStyle name="Normal 4 6 4 3 2 7" xfId="58973"/>
    <cellStyle name="Normal 4 6 4 3 3" xfId="6799"/>
    <cellStyle name="Normal 4 6 4 3 3 2" xfId="13914"/>
    <cellStyle name="Normal 4 6 4 3 3 2 2" xfId="27569"/>
    <cellStyle name="Normal 4 6 4 3 3 3" xfId="27568"/>
    <cellStyle name="Normal 4 6 4 3 3 4" xfId="39999"/>
    <cellStyle name="Normal 4 6 4 3 3 5" xfId="47114"/>
    <cellStyle name="Normal 4 6 4 3 3 6" xfId="54229"/>
    <cellStyle name="Normal 4 6 4 3 3 7" xfId="61344"/>
    <cellStyle name="Normal 4 6 4 3 4" xfId="9176"/>
    <cellStyle name="Normal 4 6 4 3 4 2" xfId="27570"/>
    <cellStyle name="Normal 4 6 4 3 5" xfId="16291"/>
    <cellStyle name="Normal 4 6 4 3 5 2" xfId="27571"/>
    <cellStyle name="Normal 4 6 4 3 6" xfId="27565"/>
    <cellStyle name="Normal 4 6 4 3 7" xfId="35260"/>
    <cellStyle name="Normal 4 6 4 3 8" xfId="42376"/>
    <cellStyle name="Normal 4 6 4 3 9" xfId="49491"/>
    <cellStyle name="Normal 4 6 4 4" xfId="2840"/>
    <cellStyle name="Normal 4 6 4 4 2" xfId="9955"/>
    <cellStyle name="Normal 4 6 4 4 2 2" xfId="27573"/>
    <cellStyle name="Normal 4 6 4 4 3" xfId="27572"/>
    <cellStyle name="Normal 4 6 4 4 4" xfId="36040"/>
    <cellStyle name="Normal 4 6 4 4 5" xfId="43155"/>
    <cellStyle name="Normal 4 6 4 4 6" xfId="50270"/>
    <cellStyle name="Normal 4 6 4 4 7" xfId="57385"/>
    <cellStyle name="Normal 4 6 4 5" xfId="5211"/>
    <cellStyle name="Normal 4 6 4 5 2" xfId="12326"/>
    <cellStyle name="Normal 4 6 4 5 2 2" xfId="27575"/>
    <cellStyle name="Normal 4 6 4 5 3" xfId="27574"/>
    <cellStyle name="Normal 4 6 4 5 4" xfId="38411"/>
    <cellStyle name="Normal 4 6 4 5 5" xfId="45526"/>
    <cellStyle name="Normal 4 6 4 5 6" xfId="52641"/>
    <cellStyle name="Normal 4 6 4 5 7" xfId="59756"/>
    <cellStyle name="Normal 4 6 4 6" xfId="7588"/>
    <cellStyle name="Normal 4 6 4 6 2" xfId="27576"/>
    <cellStyle name="Normal 4 6 4 7" xfId="14703"/>
    <cellStyle name="Normal 4 6 4 7 2" xfId="27577"/>
    <cellStyle name="Normal 4 6 4 8" xfId="27557"/>
    <cellStyle name="Normal 4 6 4 9" xfId="33672"/>
    <cellStyle name="Normal 4 6 5" xfId="726"/>
    <cellStyle name="Normal 4 6 5 10" xfId="41044"/>
    <cellStyle name="Normal 4 6 5 11" xfId="48159"/>
    <cellStyle name="Normal 4 6 5 12" xfId="55274"/>
    <cellStyle name="Normal 4 6 5 2" xfId="1527"/>
    <cellStyle name="Normal 4 6 5 2 10" xfId="56073"/>
    <cellStyle name="Normal 4 6 5 2 2" xfId="3895"/>
    <cellStyle name="Normal 4 6 5 2 2 2" xfId="11010"/>
    <cellStyle name="Normal 4 6 5 2 2 2 2" xfId="27581"/>
    <cellStyle name="Normal 4 6 5 2 2 3" xfId="27580"/>
    <cellStyle name="Normal 4 6 5 2 2 4" xfId="37095"/>
    <cellStyle name="Normal 4 6 5 2 2 5" xfId="44210"/>
    <cellStyle name="Normal 4 6 5 2 2 6" xfId="51325"/>
    <cellStyle name="Normal 4 6 5 2 2 7" xfId="58440"/>
    <cellStyle name="Normal 4 6 5 2 3" xfId="6266"/>
    <cellStyle name="Normal 4 6 5 2 3 2" xfId="13381"/>
    <cellStyle name="Normal 4 6 5 2 3 2 2" xfId="27583"/>
    <cellStyle name="Normal 4 6 5 2 3 3" xfId="27582"/>
    <cellStyle name="Normal 4 6 5 2 3 4" xfId="39466"/>
    <cellStyle name="Normal 4 6 5 2 3 5" xfId="46581"/>
    <cellStyle name="Normal 4 6 5 2 3 6" xfId="53696"/>
    <cellStyle name="Normal 4 6 5 2 3 7" xfId="60811"/>
    <cellStyle name="Normal 4 6 5 2 4" xfId="8643"/>
    <cellStyle name="Normal 4 6 5 2 4 2" xfId="27584"/>
    <cellStyle name="Normal 4 6 5 2 5" xfId="15758"/>
    <cellStyle name="Normal 4 6 5 2 5 2" xfId="27585"/>
    <cellStyle name="Normal 4 6 5 2 6" xfId="27579"/>
    <cellStyle name="Normal 4 6 5 2 7" xfId="34727"/>
    <cellStyle name="Normal 4 6 5 2 8" xfId="41843"/>
    <cellStyle name="Normal 4 6 5 2 9" xfId="48958"/>
    <cellStyle name="Normal 4 6 5 3" xfId="2317"/>
    <cellStyle name="Normal 4 6 5 3 10" xfId="56862"/>
    <cellStyle name="Normal 4 6 5 3 2" xfId="4684"/>
    <cellStyle name="Normal 4 6 5 3 2 2" xfId="11799"/>
    <cellStyle name="Normal 4 6 5 3 2 2 2" xfId="27588"/>
    <cellStyle name="Normal 4 6 5 3 2 3" xfId="27587"/>
    <cellStyle name="Normal 4 6 5 3 2 4" xfId="37884"/>
    <cellStyle name="Normal 4 6 5 3 2 5" xfId="44999"/>
    <cellStyle name="Normal 4 6 5 3 2 6" xfId="52114"/>
    <cellStyle name="Normal 4 6 5 3 2 7" xfId="59229"/>
    <cellStyle name="Normal 4 6 5 3 3" xfId="7055"/>
    <cellStyle name="Normal 4 6 5 3 3 2" xfId="14170"/>
    <cellStyle name="Normal 4 6 5 3 3 2 2" xfId="27590"/>
    <cellStyle name="Normal 4 6 5 3 3 3" xfId="27589"/>
    <cellStyle name="Normal 4 6 5 3 3 4" xfId="40255"/>
    <cellStyle name="Normal 4 6 5 3 3 5" xfId="47370"/>
    <cellStyle name="Normal 4 6 5 3 3 6" xfId="54485"/>
    <cellStyle name="Normal 4 6 5 3 3 7" xfId="61600"/>
    <cellStyle name="Normal 4 6 5 3 4" xfId="9432"/>
    <cellStyle name="Normal 4 6 5 3 4 2" xfId="27591"/>
    <cellStyle name="Normal 4 6 5 3 5" xfId="16547"/>
    <cellStyle name="Normal 4 6 5 3 5 2" xfId="27592"/>
    <cellStyle name="Normal 4 6 5 3 6" xfId="27586"/>
    <cellStyle name="Normal 4 6 5 3 7" xfId="35516"/>
    <cellStyle name="Normal 4 6 5 3 8" xfId="42632"/>
    <cellStyle name="Normal 4 6 5 3 9" xfId="49747"/>
    <cellStyle name="Normal 4 6 5 4" xfId="3096"/>
    <cellStyle name="Normal 4 6 5 4 2" xfId="10211"/>
    <cellStyle name="Normal 4 6 5 4 2 2" xfId="27594"/>
    <cellStyle name="Normal 4 6 5 4 3" xfId="27593"/>
    <cellStyle name="Normal 4 6 5 4 4" xfId="36296"/>
    <cellStyle name="Normal 4 6 5 4 5" xfId="43411"/>
    <cellStyle name="Normal 4 6 5 4 6" xfId="50526"/>
    <cellStyle name="Normal 4 6 5 4 7" xfId="57641"/>
    <cellStyle name="Normal 4 6 5 5" xfId="5467"/>
    <cellStyle name="Normal 4 6 5 5 2" xfId="12582"/>
    <cellStyle name="Normal 4 6 5 5 2 2" xfId="27596"/>
    <cellStyle name="Normal 4 6 5 5 3" xfId="27595"/>
    <cellStyle name="Normal 4 6 5 5 4" xfId="38667"/>
    <cellStyle name="Normal 4 6 5 5 5" xfId="45782"/>
    <cellStyle name="Normal 4 6 5 5 6" xfId="52897"/>
    <cellStyle name="Normal 4 6 5 5 7" xfId="60012"/>
    <cellStyle name="Normal 4 6 5 6" xfId="7844"/>
    <cellStyle name="Normal 4 6 5 6 2" xfId="27597"/>
    <cellStyle name="Normal 4 6 5 7" xfId="14959"/>
    <cellStyle name="Normal 4 6 5 7 2" xfId="27598"/>
    <cellStyle name="Normal 4 6 5 8" xfId="27578"/>
    <cellStyle name="Normal 4 6 5 9" xfId="33928"/>
    <cellStyle name="Normal 4 6 6" xfId="881"/>
    <cellStyle name="Normal 4 6 6 10" xfId="55427"/>
    <cellStyle name="Normal 4 6 6 2" xfId="3249"/>
    <cellStyle name="Normal 4 6 6 2 2" xfId="10364"/>
    <cellStyle name="Normal 4 6 6 2 2 2" xfId="27601"/>
    <cellStyle name="Normal 4 6 6 2 3" xfId="27600"/>
    <cellStyle name="Normal 4 6 6 2 4" xfId="36449"/>
    <cellStyle name="Normal 4 6 6 2 5" xfId="43564"/>
    <cellStyle name="Normal 4 6 6 2 6" xfId="50679"/>
    <cellStyle name="Normal 4 6 6 2 7" xfId="57794"/>
    <cellStyle name="Normal 4 6 6 3" xfId="5620"/>
    <cellStyle name="Normal 4 6 6 3 2" xfId="12735"/>
    <cellStyle name="Normal 4 6 6 3 2 2" xfId="27603"/>
    <cellStyle name="Normal 4 6 6 3 3" xfId="27602"/>
    <cellStyle name="Normal 4 6 6 3 4" xfId="38820"/>
    <cellStyle name="Normal 4 6 6 3 5" xfId="45935"/>
    <cellStyle name="Normal 4 6 6 3 6" xfId="53050"/>
    <cellStyle name="Normal 4 6 6 3 7" xfId="60165"/>
    <cellStyle name="Normal 4 6 6 4" xfId="7997"/>
    <cellStyle name="Normal 4 6 6 4 2" xfId="27604"/>
    <cellStyle name="Normal 4 6 6 5" xfId="15112"/>
    <cellStyle name="Normal 4 6 6 5 2" xfId="27605"/>
    <cellStyle name="Normal 4 6 6 6" xfId="27599"/>
    <cellStyle name="Normal 4 6 6 7" xfId="34081"/>
    <cellStyle name="Normal 4 6 6 8" xfId="41197"/>
    <cellStyle name="Normal 4 6 6 9" xfId="48312"/>
    <cellStyle name="Normal 4 6 7" xfId="1671"/>
    <cellStyle name="Normal 4 6 7 10" xfId="56216"/>
    <cellStyle name="Normal 4 6 7 2" xfId="4038"/>
    <cellStyle name="Normal 4 6 7 2 2" xfId="11153"/>
    <cellStyle name="Normal 4 6 7 2 2 2" xfId="27608"/>
    <cellStyle name="Normal 4 6 7 2 3" xfId="27607"/>
    <cellStyle name="Normal 4 6 7 2 4" xfId="37238"/>
    <cellStyle name="Normal 4 6 7 2 5" xfId="44353"/>
    <cellStyle name="Normal 4 6 7 2 6" xfId="51468"/>
    <cellStyle name="Normal 4 6 7 2 7" xfId="58583"/>
    <cellStyle name="Normal 4 6 7 3" xfId="6409"/>
    <cellStyle name="Normal 4 6 7 3 2" xfId="13524"/>
    <cellStyle name="Normal 4 6 7 3 2 2" xfId="27610"/>
    <cellStyle name="Normal 4 6 7 3 3" xfId="27609"/>
    <cellStyle name="Normal 4 6 7 3 4" xfId="39609"/>
    <cellStyle name="Normal 4 6 7 3 5" xfId="46724"/>
    <cellStyle name="Normal 4 6 7 3 6" xfId="53839"/>
    <cellStyle name="Normal 4 6 7 3 7" xfId="60954"/>
    <cellStyle name="Normal 4 6 7 4" xfId="8786"/>
    <cellStyle name="Normal 4 6 7 4 2" xfId="27611"/>
    <cellStyle name="Normal 4 6 7 5" xfId="15901"/>
    <cellStyle name="Normal 4 6 7 5 2" xfId="27612"/>
    <cellStyle name="Normal 4 6 7 6" xfId="27606"/>
    <cellStyle name="Normal 4 6 7 7" xfId="34870"/>
    <cellStyle name="Normal 4 6 7 8" xfId="41986"/>
    <cellStyle name="Normal 4 6 7 9" xfId="49101"/>
    <cellStyle name="Normal 4 6 8" xfId="2450"/>
    <cellStyle name="Normal 4 6 8 2" xfId="9565"/>
    <cellStyle name="Normal 4 6 8 2 2" xfId="27614"/>
    <cellStyle name="Normal 4 6 8 3" xfId="27613"/>
    <cellStyle name="Normal 4 6 8 4" xfId="35650"/>
    <cellStyle name="Normal 4 6 8 5" xfId="42765"/>
    <cellStyle name="Normal 4 6 8 6" xfId="49880"/>
    <cellStyle name="Normal 4 6 8 7" xfId="56995"/>
    <cellStyle name="Normal 4 6 9" xfId="4821"/>
    <cellStyle name="Normal 4 6 9 2" xfId="11936"/>
    <cellStyle name="Normal 4 6 9 2 2" xfId="27616"/>
    <cellStyle name="Normal 4 6 9 3" xfId="27615"/>
    <cellStyle name="Normal 4 6 9 4" xfId="38021"/>
    <cellStyle name="Normal 4 6 9 5" xfId="45136"/>
    <cellStyle name="Normal 4 6 9 6" xfId="52251"/>
    <cellStyle name="Normal 4 6 9 7" xfId="59366"/>
    <cellStyle name="Normal 4 7" xfId="187"/>
    <cellStyle name="Normal 4 7 10" xfId="14424"/>
    <cellStyle name="Normal 4 7 10 2" xfId="27618"/>
    <cellStyle name="Normal 4 7 11" xfId="27617"/>
    <cellStyle name="Normal 4 7 12" xfId="33393"/>
    <cellStyle name="Normal 4 7 13" xfId="40509"/>
    <cellStyle name="Normal 4 7 14" xfId="47624"/>
    <cellStyle name="Normal 4 7 15" xfId="54739"/>
    <cellStyle name="Normal 4 7 2" xfId="386"/>
    <cellStyle name="Normal 4 7 2 10" xfId="40704"/>
    <cellStyle name="Normal 4 7 2 11" xfId="47819"/>
    <cellStyle name="Normal 4 7 2 12" xfId="54934"/>
    <cellStyle name="Normal 4 7 2 2" xfId="1187"/>
    <cellStyle name="Normal 4 7 2 2 10" xfId="55733"/>
    <cellStyle name="Normal 4 7 2 2 2" xfId="3555"/>
    <cellStyle name="Normal 4 7 2 2 2 2" xfId="10670"/>
    <cellStyle name="Normal 4 7 2 2 2 2 2" xfId="27622"/>
    <cellStyle name="Normal 4 7 2 2 2 3" xfId="27621"/>
    <cellStyle name="Normal 4 7 2 2 2 4" xfId="36755"/>
    <cellStyle name="Normal 4 7 2 2 2 5" xfId="43870"/>
    <cellStyle name="Normal 4 7 2 2 2 6" xfId="50985"/>
    <cellStyle name="Normal 4 7 2 2 2 7" xfId="58100"/>
    <cellStyle name="Normal 4 7 2 2 3" xfId="5926"/>
    <cellStyle name="Normal 4 7 2 2 3 2" xfId="13041"/>
    <cellStyle name="Normal 4 7 2 2 3 2 2" xfId="27624"/>
    <cellStyle name="Normal 4 7 2 2 3 3" xfId="27623"/>
    <cellStyle name="Normal 4 7 2 2 3 4" xfId="39126"/>
    <cellStyle name="Normal 4 7 2 2 3 5" xfId="46241"/>
    <cellStyle name="Normal 4 7 2 2 3 6" xfId="53356"/>
    <cellStyle name="Normal 4 7 2 2 3 7" xfId="60471"/>
    <cellStyle name="Normal 4 7 2 2 4" xfId="8303"/>
    <cellStyle name="Normal 4 7 2 2 4 2" xfId="27625"/>
    <cellStyle name="Normal 4 7 2 2 5" xfId="15418"/>
    <cellStyle name="Normal 4 7 2 2 5 2" xfId="27626"/>
    <cellStyle name="Normal 4 7 2 2 6" xfId="27620"/>
    <cellStyle name="Normal 4 7 2 2 7" xfId="34387"/>
    <cellStyle name="Normal 4 7 2 2 8" xfId="41503"/>
    <cellStyle name="Normal 4 7 2 2 9" xfId="48618"/>
    <cellStyle name="Normal 4 7 2 3" xfId="1977"/>
    <cellStyle name="Normal 4 7 2 3 10" xfId="56522"/>
    <cellStyle name="Normal 4 7 2 3 2" xfId="4344"/>
    <cellStyle name="Normal 4 7 2 3 2 2" xfId="11459"/>
    <cellStyle name="Normal 4 7 2 3 2 2 2" xfId="27629"/>
    <cellStyle name="Normal 4 7 2 3 2 3" xfId="27628"/>
    <cellStyle name="Normal 4 7 2 3 2 4" xfId="37544"/>
    <cellStyle name="Normal 4 7 2 3 2 5" xfId="44659"/>
    <cellStyle name="Normal 4 7 2 3 2 6" xfId="51774"/>
    <cellStyle name="Normal 4 7 2 3 2 7" xfId="58889"/>
    <cellStyle name="Normal 4 7 2 3 3" xfId="6715"/>
    <cellStyle name="Normal 4 7 2 3 3 2" xfId="13830"/>
    <cellStyle name="Normal 4 7 2 3 3 2 2" xfId="27631"/>
    <cellStyle name="Normal 4 7 2 3 3 3" xfId="27630"/>
    <cellStyle name="Normal 4 7 2 3 3 4" xfId="39915"/>
    <cellStyle name="Normal 4 7 2 3 3 5" xfId="47030"/>
    <cellStyle name="Normal 4 7 2 3 3 6" xfId="54145"/>
    <cellStyle name="Normal 4 7 2 3 3 7" xfId="61260"/>
    <cellStyle name="Normal 4 7 2 3 4" xfId="9092"/>
    <cellStyle name="Normal 4 7 2 3 4 2" xfId="27632"/>
    <cellStyle name="Normal 4 7 2 3 5" xfId="16207"/>
    <cellStyle name="Normal 4 7 2 3 5 2" xfId="27633"/>
    <cellStyle name="Normal 4 7 2 3 6" xfId="27627"/>
    <cellStyle name="Normal 4 7 2 3 7" xfId="35176"/>
    <cellStyle name="Normal 4 7 2 3 8" xfId="42292"/>
    <cellStyle name="Normal 4 7 2 3 9" xfId="49407"/>
    <cellStyle name="Normal 4 7 2 4" xfId="2756"/>
    <cellStyle name="Normal 4 7 2 4 2" xfId="9871"/>
    <cellStyle name="Normal 4 7 2 4 2 2" xfId="27635"/>
    <cellStyle name="Normal 4 7 2 4 3" xfId="27634"/>
    <cellStyle name="Normal 4 7 2 4 4" xfId="35956"/>
    <cellStyle name="Normal 4 7 2 4 5" xfId="43071"/>
    <cellStyle name="Normal 4 7 2 4 6" xfId="50186"/>
    <cellStyle name="Normal 4 7 2 4 7" xfId="57301"/>
    <cellStyle name="Normal 4 7 2 5" xfId="5127"/>
    <cellStyle name="Normal 4 7 2 5 2" xfId="12242"/>
    <cellStyle name="Normal 4 7 2 5 2 2" xfId="27637"/>
    <cellStyle name="Normal 4 7 2 5 3" xfId="27636"/>
    <cellStyle name="Normal 4 7 2 5 4" xfId="38327"/>
    <cellStyle name="Normal 4 7 2 5 5" xfId="45442"/>
    <cellStyle name="Normal 4 7 2 5 6" xfId="52557"/>
    <cellStyle name="Normal 4 7 2 5 7" xfId="59672"/>
    <cellStyle name="Normal 4 7 2 6" xfId="7504"/>
    <cellStyle name="Normal 4 7 2 6 2" xfId="27638"/>
    <cellStyle name="Normal 4 7 2 7" xfId="14619"/>
    <cellStyle name="Normal 4 7 2 7 2" xfId="27639"/>
    <cellStyle name="Normal 4 7 2 8" xfId="27619"/>
    <cellStyle name="Normal 4 7 2 9" xfId="33588"/>
    <cellStyle name="Normal 4 7 3" xfId="581"/>
    <cellStyle name="Normal 4 7 3 10" xfId="40899"/>
    <cellStyle name="Normal 4 7 3 11" xfId="48014"/>
    <cellStyle name="Normal 4 7 3 12" xfId="55129"/>
    <cellStyle name="Normal 4 7 3 2" xfId="1382"/>
    <cellStyle name="Normal 4 7 3 2 10" xfId="55928"/>
    <cellStyle name="Normal 4 7 3 2 2" xfId="3750"/>
    <cellStyle name="Normal 4 7 3 2 2 2" xfId="10865"/>
    <cellStyle name="Normal 4 7 3 2 2 2 2" xfId="27643"/>
    <cellStyle name="Normal 4 7 3 2 2 3" xfId="27642"/>
    <cellStyle name="Normal 4 7 3 2 2 4" xfId="36950"/>
    <cellStyle name="Normal 4 7 3 2 2 5" xfId="44065"/>
    <cellStyle name="Normal 4 7 3 2 2 6" xfId="51180"/>
    <cellStyle name="Normal 4 7 3 2 2 7" xfId="58295"/>
    <cellStyle name="Normal 4 7 3 2 3" xfId="6121"/>
    <cellStyle name="Normal 4 7 3 2 3 2" xfId="13236"/>
    <cellStyle name="Normal 4 7 3 2 3 2 2" xfId="27645"/>
    <cellStyle name="Normal 4 7 3 2 3 3" xfId="27644"/>
    <cellStyle name="Normal 4 7 3 2 3 4" xfId="39321"/>
    <cellStyle name="Normal 4 7 3 2 3 5" xfId="46436"/>
    <cellStyle name="Normal 4 7 3 2 3 6" xfId="53551"/>
    <cellStyle name="Normal 4 7 3 2 3 7" xfId="60666"/>
    <cellStyle name="Normal 4 7 3 2 4" xfId="8498"/>
    <cellStyle name="Normal 4 7 3 2 4 2" xfId="27646"/>
    <cellStyle name="Normal 4 7 3 2 5" xfId="15613"/>
    <cellStyle name="Normal 4 7 3 2 5 2" xfId="27647"/>
    <cellStyle name="Normal 4 7 3 2 6" xfId="27641"/>
    <cellStyle name="Normal 4 7 3 2 7" xfId="34582"/>
    <cellStyle name="Normal 4 7 3 2 8" xfId="41698"/>
    <cellStyle name="Normal 4 7 3 2 9" xfId="48813"/>
    <cellStyle name="Normal 4 7 3 3" xfId="2172"/>
    <cellStyle name="Normal 4 7 3 3 10" xfId="56717"/>
    <cellStyle name="Normal 4 7 3 3 2" xfId="4539"/>
    <cellStyle name="Normal 4 7 3 3 2 2" xfId="11654"/>
    <cellStyle name="Normal 4 7 3 3 2 2 2" xfId="27650"/>
    <cellStyle name="Normal 4 7 3 3 2 3" xfId="27649"/>
    <cellStyle name="Normal 4 7 3 3 2 4" xfId="37739"/>
    <cellStyle name="Normal 4 7 3 3 2 5" xfId="44854"/>
    <cellStyle name="Normal 4 7 3 3 2 6" xfId="51969"/>
    <cellStyle name="Normal 4 7 3 3 2 7" xfId="59084"/>
    <cellStyle name="Normal 4 7 3 3 3" xfId="6910"/>
    <cellStyle name="Normal 4 7 3 3 3 2" xfId="14025"/>
    <cellStyle name="Normal 4 7 3 3 3 2 2" xfId="27652"/>
    <cellStyle name="Normal 4 7 3 3 3 3" xfId="27651"/>
    <cellStyle name="Normal 4 7 3 3 3 4" xfId="40110"/>
    <cellStyle name="Normal 4 7 3 3 3 5" xfId="47225"/>
    <cellStyle name="Normal 4 7 3 3 3 6" xfId="54340"/>
    <cellStyle name="Normal 4 7 3 3 3 7" xfId="61455"/>
    <cellStyle name="Normal 4 7 3 3 4" xfId="9287"/>
    <cellStyle name="Normal 4 7 3 3 4 2" xfId="27653"/>
    <cellStyle name="Normal 4 7 3 3 5" xfId="16402"/>
    <cellStyle name="Normal 4 7 3 3 5 2" xfId="27654"/>
    <cellStyle name="Normal 4 7 3 3 6" xfId="27648"/>
    <cellStyle name="Normal 4 7 3 3 7" xfId="35371"/>
    <cellStyle name="Normal 4 7 3 3 8" xfId="42487"/>
    <cellStyle name="Normal 4 7 3 3 9" xfId="49602"/>
    <cellStyle name="Normal 4 7 3 4" xfId="2951"/>
    <cellStyle name="Normal 4 7 3 4 2" xfId="10066"/>
    <cellStyle name="Normal 4 7 3 4 2 2" xfId="27656"/>
    <cellStyle name="Normal 4 7 3 4 3" xfId="27655"/>
    <cellStyle name="Normal 4 7 3 4 4" xfId="36151"/>
    <cellStyle name="Normal 4 7 3 4 5" xfId="43266"/>
    <cellStyle name="Normal 4 7 3 4 6" xfId="50381"/>
    <cellStyle name="Normal 4 7 3 4 7" xfId="57496"/>
    <cellStyle name="Normal 4 7 3 5" xfId="5322"/>
    <cellStyle name="Normal 4 7 3 5 2" xfId="12437"/>
    <cellStyle name="Normal 4 7 3 5 2 2" xfId="27658"/>
    <cellStyle name="Normal 4 7 3 5 3" xfId="27657"/>
    <cellStyle name="Normal 4 7 3 5 4" xfId="38522"/>
    <cellStyle name="Normal 4 7 3 5 5" xfId="45637"/>
    <cellStyle name="Normal 4 7 3 5 6" xfId="52752"/>
    <cellStyle name="Normal 4 7 3 5 7" xfId="59867"/>
    <cellStyle name="Normal 4 7 3 6" xfId="7699"/>
    <cellStyle name="Normal 4 7 3 6 2" xfId="27659"/>
    <cellStyle name="Normal 4 7 3 7" xfId="14814"/>
    <cellStyle name="Normal 4 7 3 7 2" xfId="27660"/>
    <cellStyle name="Normal 4 7 3 8" xfId="27640"/>
    <cellStyle name="Normal 4 7 3 9" xfId="33783"/>
    <cellStyle name="Normal 4 7 4" xfId="728"/>
    <cellStyle name="Normal 4 7 4 10" xfId="41046"/>
    <cellStyle name="Normal 4 7 4 11" xfId="48161"/>
    <cellStyle name="Normal 4 7 4 12" xfId="55276"/>
    <cellStyle name="Normal 4 7 4 2" xfId="1529"/>
    <cellStyle name="Normal 4 7 4 2 10" xfId="56075"/>
    <cellStyle name="Normal 4 7 4 2 2" xfId="3897"/>
    <cellStyle name="Normal 4 7 4 2 2 2" xfId="11012"/>
    <cellStyle name="Normal 4 7 4 2 2 2 2" xfId="27664"/>
    <cellStyle name="Normal 4 7 4 2 2 3" xfId="27663"/>
    <cellStyle name="Normal 4 7 4 2 2 4" xfId="37097"/>
    <cellStyle name="Normal 4 7 4 2 2 5" xfId="44212"/>
    <cellStyle name="Normal 4 7 4 2 2 6" xfId="51327"/>
    <cellStyle name="Normal 4 7 4 2 2 7" xfId="58442"/>
    <cellStyle name="Normal 4 7 4 2 3" xfId="6268"/>
    <cellStyle name="Normal 4 7 4 2 3 2" xfId="13383"/>
    <cellStyle name="Normal 4 7 4 2 3 2 2" xfId="27666"/>
    <cellStyle name="Normal 4 7 4 2 3 3" xfId="27665"/>
    <cellStyle name="Normal 4 7 4 2 3 4" xfId="39468"/>
    <cellStyle name="Normal 4 7 4 2 3 5" xfId="46583"/>
    <cellStyle name="Normal 4 7 4 2 3 6" xfId="53698"/>
    <cellStyle name="Normal 4 7 4 2 3 7" xfId="60813"/>
    <cellStyle name="Normal 4 7 4 2 4" xfId="8645"/>
    <cellStyle name="Normal 4 7 4 2 4 2" xfId="27667"/>
    <cellStyle name="Normal 4 7 4 2 5" xfId="15760"/>
    <cellStyle name="Normal 4 7 4 2 5 2" xfId="27668"/>
    <cellStyle name="Normal 4 7 4 2 6" xfId="27662"/>
    <cellStyle name="Normal 4 7 4 2 7" xfId="34729"/>
    <cellStyle name="Normal 4 7 4 2 8" xfId="41845"/>
    <cellStyle name="Normal 4 7 4 2 9" xfId="48960"/>
    <cellStyle name="Normal 4 7 4 3" xfId="2319"/>
    <cellStyle name="Normal 4 7 4 3 10" xfId="56864"/>
    <cellStyle name="Normal 4 7 4 3 2" xfId="4686"/>
    <cellStyle name="Normal 4 7 4 3 2 2" xfId="11801"/>
    <cellStyle name="Normal 4 7 4 3 2 2 2" xfId="27671"/>
    <cellStyle name="Normal 4 7 4 3 2 3" xfId="27670"/>
    <cellStyle name="Normal 4 7 4 3 2 4" xfId="37886"/>
    <cellStyle name="Normal 4 7 4 3 2 5" xfId="45001"/>
    <cellStyle name="Normal 4 7 4 3 2 6" xfId="52116"/>
    <cellStyle name="Normal 4 7 4 3 2 7" xfId="59231"/>
    <cellStyle name="Normal 4 7 4 3 3" xfId="7057"/>
    <cellStyle name="Normal 4 7 4 3 3 2" xfId="14172"/>
    <cellStyle name="Normal 4 7 4 3 3 2 2" xfId="27673"/>
    <cellStyle name="Normal 4 7 4 3 3 3" xfId="27672"/>
    <cellStyle name="Normal 4 7 4 3 3 4" xfId="40257"/>
    <cellStyle name="Normal 4 7 4 3 3 5" xfId="47372"/>
    <cellStyle name="Normal 4 7 4 3 3 6" xfId="54487"/>
    <cellStyle name="Normal 4 7 4 3 3 7" xfId="61602"/>
    <cellStyle name="Normal 4 7 4 3 4" xfId="9434"/>
    <cellStyle name="Normal 4 7 4 3 4 2" xfId="27674"/>
    <cellStyle name="Normal 4 7 4 3 5" xfId="16549"/>
    <cellStyle name="Normal 4 7 4 3 5 2" xfId="27675"/>
    <cellStyle name="Normal 4 7 4 3 6" xfId="27669"/>
    <cellStyle name="Normal 4 7 4 3 7" xfId="35518"/>
    <cellStyle name="Normal 4 7 4 3 8" xfId="42634"/>
    <cellStyle name="Normal 4 7 4 3 9" xfId="49749"/>
    <cellStyle name="Normal 4 7 4 4" xfId="3098"/>
    <cellStyle name="Normal 4 7 4 4 2" xfId="10213"/>
    <cellStyle name="Normal 4 7 4 4 2 2" xfId="27677"/>
    <cellStyle name="Normal 4 7 4 4 3" xfId="27676"/>
    <cellStyle name="Normal 4 7 4 4 4" xfId="36298"/>
    <cellStyle name="Normal 4 7 4 4 5" xfId="43413"/>
    <cellStyle name="Normal 4 7 4 4 6" xfId="50528"/>
    <cellStyle name="Normal 4 7 4 4 7" xfId="57643"/>
    <cellStyle name="Normal 4 7 4 5" xfId="5469"/>
    <cellStyle name="Normal 4 7 4 5 2" xfId="12584"/>
    <cellStyle name="Normal 4 7 4 5 2 2" xfId="27679"/>
    <cellStyle name="Normal 4 7 4 5 3" xfId="27678"/>
    <cellStyle name="Normal 4 7 4 5 4" xfId="38669"/>
    <cellStyle name="Normal 4 7 4 5 5" xfId="45784"/>
    <cellStyle name="Normal 4 7 4 5 6" xfId="52899"/>
    <cellStyle name="Normal 4 7 4 5 7" xfId="60014"/>
    <cellStyle name="Normal 4 7 4 6" xfId="7846"/>
    <cellStyle name="Normal 4 7 4 6 2" xfId="27680"/>
    <cellStyle name="Normal 4 7 4 7" xfId="14961"/>
    <cellStyle name="Normal 4 7 4 7 2" xfId="27681"/>
    <cellStyle name="Normal 4 7 4 8" xfId="27661"/>
    <cellStyle name="Normal 4 7 4 9" xfId="33930"/>
    <cellStyle name="Normal 4 7 5" xfId="992"/>
    <cellStyle name="Normal 4 7 5 10" xfId="55538"/>
    <cellStyle name="Normal 4 7 5 2" xfId="3360"/>
    <cellStyle name="Normal 4 7 5 2 2" xfId="10475"/>
    <cellStyle name="Normal 4 7 5 2 2 2" xfId="27684"/>
    <cellStyle name="Normal 4 7 5 2 3" xfId="27683"/>
    <cellStyle name="Normal 4 7 5 2 4" xfId="36560"/>
    <cellStyle name="Normal 4 7 5 2 5" xfId="43675"/>
    <cellStyle name="Normal 4 7 5 2 6" xfId="50790"/>
    <cellStyle name="Normal 4 7 5 2 7" xfId="57905"/>
    <cellStyle name="Normal 4 7 5 3" xfId="5731"/>
    <cellStyle name="Normal 4 7 5 3 2" xfId="12846"/>
    <cellStyle name="Normal 4 7 5 3 2 2" xfId="27686"/>
    <cellStyle name="Normal 4 7 5 3 3" xfId="27685"/>
    <cellStyle name="Normal 4 7 5 3 4" xfId="38931"/>
    <cellStyle name="Normal 4 7 5 3 5" xfId="46046"/>
    <cellStyle name="Normal 4 7 5 3 6" xfId="53161"/>
    <cellStyle name="Normal 4 7 5 3 7" xfId="60276"/>
    <cellStyle name="Normal 4 7 5 4" xfId="8108"/>
    <cellStyle name="Normal 4 7 5 4 2" xfId="27687"/>
    <cellStyle name="Normal 4 7 5 5" xfId="15223"/>
    <cellStyle name="Normal 4 7 5 5 2" xfId="27688"/>
    <cellStyle name="Normal 4 7 5 6" xfId="27682"/>
    <cellStyle name="Normal 4 7 5 7" xfId="34192"/>
    <cellStyle name="Normal 4 7 5 8" xfId="41308"/>
    <cellStyle name="Normal 4 7 5 9" xfId="48423"/>
    <cellStyle name="Normal 4 7 6" xfId="1782"/>
    <cellStyle name="Normal 4 7 6 10" xfId="56327"/>
    <cellStyle name="Normal 4 7 6 2" xfId="4149"/>
    <cellStyle name="Normal 4 7 6 2 2" xfId="11264"/>
    <cellStyle name="Normal 4 7 6 2 2 2" xfId="27691"/>
    <cellStyle name="Normal 4 7 6 2 3" xfId="27690"/>
    <cellStyle name="Normal 4 7 6 2 4" xfId="37349"/>
    <cellStyle name="Normal 4 7 6 2 5" xfId="44464"/>
    <cellStyle name="Normal 4 7 6 2 6" xfId="51579"/>
    <cellStyle name="Normal 4 7 6 2 7" xfId="58694"/>
    <cellStyle name="Normal 4 7 6 3" xfId="6520"/>
    <cellStyle name="Normal 4 7 6 3 2" xfId="13635"/>
    <cellStyle name="Normal 4 7 6 3 2 2" xfId="27693"/>
    <cellStyle name="Normal 4 7 6 3 3" xfId="27692"/>
    <cellStyle name="Normal 4 7 6 3 4" xfId="39720"/>
    <cellStyle name="Normal 4 7 6 3 5" xfId="46835"/>
    <cellStyle name="Normal 4 7 6 3 6" xfId="53950"/>
    <cellStyle name="Normal 4 7 6 3 7" xfId="61065"/>
    <cellStyle name="Normal 4 7 6 4" xfId="8897"/>
    <cellStyle name="Normal 4 7 6 4 2" xfId="27694"/>
    <cellStyle name="Normal 4 7 6 5" xfId="16012"/>
    <cellStyle name="Normal 4 7 6 5 2" xfId="27695"/>
    <cellStyle name="Normal 4 7 6 6" xfId="27689"/>
    <cellStyle name="Normal 4 7 6 7" xfId="34981"/>
    <cellStyle name="Normal 4 7 6 8" xfId="42097"/>
    <cellStyle name="Normal 4 7 6 9" xfId="49212"/>
    <cellStyle name="Normal 4 7 7" xfId="2561"/>
    <cellStyle name="Normal 4 7 7 2" xfId="9676"/>
    <cellStyle name="Normal 4 7 7 2 2" xfId="27697"/>
    <cellStyle name="Normal 4 7 7 3" xfId="27696"/>
    <cellStyle name="Normal 4 7 7 4" xfId="35761"/>
    <cellStyle name="Normal 4 7 7 5" xfId="42876"/>
    <cellStyle name="Normal 4 7 7 6" xfId="49991"/>
    <cellStyle name="Normal 4 7 7 7" xfId="57106"/>
    <cellStyle name="Normal 4 7 8" xfId="4932"/>
    <cellStyle name="Normal 4 7 8 2" xfId="12047"/>
    <cellStyle name="Normal 4 7 8 2 2" xfId="27699"/>
    <cellStyle name="Normal 4 7 8 3" xfId="27698"/>
    <cellStyle name="Normal 4 7 8 4" xfId="38132"/>
    <cellStyle name="Normal 4 7 8 5" xfId="45247"/>
    <cellStyle name="Normal 4 7 8 6" xfId="52362"/>
    <cellStyle name="Normal 4 7 8 7" xfId="59477"/>
    <cellStyle name="Normal 4 7 9" xfId="7309"/>
    <cellStyle name="Normal 4 7 9 2" xfId="27700"/>
    <cellStyle name="Normal 4 8" xfId="106"/>
    <cellStyle name="Normal 4 8 10" xfId="14346"/>
    <cellStyle name="Normal 4 8 10 2" xfId="27702"/>
    <cellStyle name="Normal 4 8 11" xfId="27701"/>
    <cellStyle name="Normal 4 8 12" xfId="33315"/>
    <cellStyle name="Normal 4 8 13" xfId="40431"/>
    <cellStyle name="Normal 4 8 14" xfId="47546"/>
    <cellStyle name="Normal 4 8 15" xfId="54661"/>
    <cellStyle name="Normal 4 8 2" xfId="308"/>
    <cellStyle name="Normal 4 8 2 10" xfId="40626"/>
    <cellStyle name="Normal 4 8 2 11" xfId="47741"/>
    <cellStyle name="Normal 4 8 2 12" xfId="54856"/>
    <cellStyle name="Normal 4 8 2 2" xfId="1109"/>
    <cellStyle name="Normal 4 8 2 2 10" xfId="55655"/>
    <cellStyle name="Normal 4 8 2 2 2" xfId="3477"/>
    <cellStyle name="Normal 4 8 2 2 2 2" xfId="10592"/>
    <cellStyle name="Normal 4 8 2 2 2 2 2" xfId="27706"/>
    <cellStyle name="Normal 4 8 2 2 2 3" xfId="27705"/>
    <cellStyle name="Normal 4 8 2 2 2 4" xfId="36677"/>
    <cellStyle name="Normal 4 8 2 2 2 5" xfId="43792"/>
    <cellStyle name="Normal 4 8 2 2 2 6" xfId="50907"/>
    <cellStyle name="Normal 4 8 2 2 2 7" xfId="58022"/>
    <cellStyle name="Normal 4 8 2 2 3" xfId="5848"/>
    <cellStyle name="Normal 4 8 2 2 3 2" xfId="12963"/>
    <cellStyle name="Normal 4 8 2 2 3 2 2" xfId="27708"/>
    <cellStyle name="Normal 4 8 2 2 3 3" xfId="27707"/>
    <cellStyle name="Normal 4 8 2 2 3 4" xfId="39048"/>
    <cellStyle name="Normal 4 8 2 2 3 5" xfId="46163"/>
    <cellStyle name="Normal 4 8 2 2 3 6" xfId="53278"/>
    <cellStyle name="Normal 4 8 2 2 3 7" xfId="60393"/>
    <cellStyle name="Normal 4 8 2 2 4" xfId="8225"/>
    <cellStyle name="Normal 4 8 2 2 4 2" xfId="27709"/>
    <cellStyle name="Normal 4 8 2 2 5" xfId="15340"/>
    <cellStyle name="Normal 4 8 2 2 5 2" xfId="27710"/>
    <cellStyle name="Normal 4 8 2 2 6" xfId="27704"/>
    <cellStyle name="Normal 4 8 2 2 7" xfId="34309"/>
    <cellStyle name="Normal 4 8 2 2 8" xfId="41425"/>
    <cellStyle name="Normal 4 8 2 2 9" xfId="48540"/>
    <cellStyle name="Normal 4 8 2 3" xfId="1899"/>
    <cellStyle name="Normal 4 8 2 3 10" xfId="56444"/>
    <cellStyle name="Normal 4 8 2 3 2" xfId="4266"/>
    <cellStyle name="Normal 4 8 2 3 2 2" xfId="11381"/>
    <cellStyle name="Normal 4 8 2 3 2 2 2" xfId="27713"/>
    <cellStyle name="Normal 4 8 2 3 2 3" xfId="27712"/>
    <cellStyle name="Normal 4 8 2 3 2 4" xfId="37466"/>
    <cellStyle name="Normal 4 8 2 3 2 5" xfId="44581"/>
    <cellStyle name="Normal 4 8 2 3 2 6" xfId="51696"/>
    <cellStyle name="Normal 4 8 2 3 2 7" xfId="58811"/>
    <cellStyle name="Normal 4 8 2 3 3" xfId="6637"/>
    <cellStyle name="Normal 4 8 2 3 3 2" xfId="13752"/>
    <cellStyle name="Normal 4 8 2 3 3 2 2" xfId="27715"/>
    <cellStyle name="Normal 4 8 2 3 3 3" xfId="27714"/>
    <cellStyle name="Normal 4 8 2 3 3 4" xfId="39837"/>
    <cellStyle name="Normal 4 8 2 3 3 5" xfId="46952"/>
    <cellStyle name="Normal 4 8 2 3 3 6" xfId="54067"/>
    <cellStyle name="Normal 4 8 2 3 3 7" xfId="61182"/>
    <cellStyle name="Normal 4 8 2 3 4" xfId="9014"/>
    <cellStyle name="Normal 4 8 2 3 4 2" xfId="27716"/>
    <cellStyle name="Normal 4 8 2 3 5" xfId="16129"/>
    <cellStyle name="Normal 4 8 2 3 5 2" xfId="27717"/>
    <cellStyle name="Normal 4 8 2 3 6" xfId="27711"/>
    <cellStyle name="Normal 4 8 2 3 7" xfId="35098"/>
    <cellStyle name="Normal 4 8 2 3 8" xfId="42214"/>
    <cellStyle name="Normal 4 8 2 3 9" xfId="49329"/>
    <cellStyle name="Normal 4 8 2 4" xfId="2678"/>
    <cellStyle name="Normal 4 8 2 4 2" xfId="9793"/>
    <cellStyle name="Normal 4 8 2 4 2 2" xfId="27719"/>
    <cellStyle name="Normal 4 8 2 4 3" xfId="27718"/>
    <cellStyle name="Normal 4 8 2 4 4" xfId="35878"/>
    <cellStyle name="Normal 4 8 2 4 5" xfId="42993"/>
    <cellStyle name="Normal 4 8 2 4 6" xfId="50108"/>
    <cellStyle name="Normal 4 8 2 4 7" xfId="57223"/>
    <cellStyle name="Normal 4 8 2 5" xfId="5049"/>
    <cellStyle name="Normal 4 8 2 5 2" xfId="12164"/>
    <cellStyle name="Normal 4 8 2 5 2 2" xfId="27721"/>
    <cellStyle name="Normal 4 8 2 5 3" xfId="27720"/>
    <cellStyle name="Normal 4 8 2 5 4" xfId="38249"/>
    <cellStyle name="Normal 4 8 2 5 5" xfId="45364"/>
    <cellStyle name="Normal 4 8 2 5 6" xfId="52479"/>
    <cellStyle name="Normal 4 8 2 5 7" xfId="59594"/>
    <cellStyle name="Normal 4 8 2 6" xfId="7426"/>
    <cellStyle name="Normal 4 8 2 6 2" xfId="27722"/>
    <cellStyle name="Normal 4 8 2 7" xfId="14541"/>
    <cellStyle name="Normal 4 8 2 7 2" xfId="27723"/>
    <cellStyle name="Normal 4 8 2 8" xfId="27703"/>
    <cellStyle name="Normal 4 8 2 9" xfId="33510"/>
    <cellStyle name="Normal 4 8 3" xfId="503"/>
    <cellStyle name="Normal 4 8 3 10" xfId="40821"/>
    <cellStyle name="Normal 4 8 3 11" xfId="47936"/>
    <cellStyle name="Normal 4 8 3 12" xfId="55051"/>
    <cellStyle name="Normal 4 8 3 2" xfId="1304"/>
    <cellStyle name="Normal 4 8 3 2 10" xfId="55850"/>
    <cellStyle name="Normal 4 8 3 2 2" xfId="3672"/>
    <cellStyle name="Normal 4 8 3 2 2 2" xfId="10787"/>
    <cellStyle name="Normal 4 8 3 2 2 2 2" xfId="27727"/>
    <cellStyle name="Normal 4 8 3 2 2 3" xfId="27726"/>
    <cellStyle name="Normal 4 8 3 2 2 4" xfId="36872"/>
    <cellStyle name="Normal 4 8 3 2 2 5" xfId="43987"/>
    <cellStyle name="Normal 4 8 3 2 2 6" xfId="51102"/>
    <cellStyle name="Normal 4 8 3 2 2 7" xfId="58217"/>
    <cellStyle name="Normal 4 8 3 2 3" xfId="6043"/>
    <cellStyle name="Normal 4 8 3 2 3 2" xfId="13158"/>
    <cellStyle name="Normal 4 8 3 2 3 2 2" xfId="27729"/>
    <cellStyle name="Normal 4 8 3 2 3 3" xfId="27728"/>
    <cellStyle name="Normal 4 8 3 2 3 4" xfId="39243"/>
    <cellStyle name="Normal 4 8 3 2 3 5" xfId="46358"/>
    <cellStyle name="Normal 4 8 3 2 3 6" xfId="53473"/>
    <cellStyle name="Normal 4 8 3 2 3 7" xfId="60588"/>
    <cellStyle name="Normal 4 8 3 2 4" xfId="8420"/>
    <cellStyle name="Normal 4 8 3 2 4 2" xfId="27730"/>
    <cellStyle name="Normal 4 8 3 2 5" xfId="15535"/>
    <cellStyle name="Normal 4 8 3 2 5 2" xfId="27731"/>
    <cellStyle name="Normal 4 8 3 2 6" xfId="27725"/>
    <cellStyle name="Normal 4 8 3 2 7" xfId="34504"/>
    <cellStyle name="Normal 4 8 3 2 8" xfId="41620"/>
    <cellStyle name="Normal 4 8 3 2 9" xfId="48735"/>
    <cellStyle name="Normal 4 8 3 3" xfId="2094"/>
    <cellStyle name="Normal 4 8 3 3 10" xfId="56639"/>
    <cellStyle name="Normal 4 8 3 3 2" xfId="4461"/>
    <cellStyle name="Normal 4 8 3 3 2 2" xfId="11576"/>
    <cellStyle name="Normal 4 8 3 3 2 2 2" xfId="27734"/>
    <cellStyle name="Normal 4 8 3 3 2 3" xfId="27733"/>
    <cellStyle name="Normal 4 8 3 3 2 4" xfId="37661"/>
    <cellStyle name="Normal 4 8 3 3 2 5" xfId="44776"/>
    <cellStyle name="Normal 4 8 3 3 2 6" xfId="51891"/>
    <cellStyle name="Normal 4 8 3 3 2 7" xfId="59006"/>
    <cellStyle name="Normal 4 8 3 3 3" xfId="6832"/>
    <cellStyle name="Normal 4 8 3 3 3 2" xfId="13947"/>
    <cellStyle name="Normal 4 8 3 3 3 2 2" xfId="27736"/>
    <cellStyle name="Normal 4 8 3 3 3 3" xfId="27735"/>
    <cellStyle name="Normal 4 8 3 3 3 4" xfId="40032"/>
    <cellStyle name="Normal 4 8 3 3 3 5" xfId="47147"/>
    <cellStyle name="Normal 4 8 3 3 3 6" xfId="54262"/>
    <cellStyle name="Normal 4 8 3 3 3 7" xfId="61377"/>
    <cellStyle name="Normal 4 8 3 3 4" xfId="9209"/>
    <cellStyle name="Normal 4 8 3 3 4 2" xfId="27737"/>
    <cellStyle name="Normal 4 8 3 3 5" xfId="16324"/>
    <cellStyle name="Normal 4 8 3 3 5 2" xfId="27738"/>
    <cellStyle name="Normal 4 8 3 3 6" xfId="27732"/>
    <cellStyle name="Normal 4 8 3 3 7" xfId="35293"/>
    <cellStyle name="Normal 4 8 3 3 8" xfId="42409"/>
    <cellStyle name="Normal 4 8 3 3 9" xfId="49524"/>
    <cellStyle name="Normal 4 8 3 4" xfId="2873"/>
    <cellStyle name="Normal 4 8 3 4 2" xfId="9988"/>
    <cellStyle name="Normal 4 8 3 4 2 2" xfId="27740"/>
    <cellStyle name="Normal 4 8 3 4 3" xfId="27739"/>
    <cellStyle name="Normal 4 8 3 4 4" xfId="36073"/>
    <cellStyle name="Normal 4 8 3 4 5" xfId="43188"/>
    <cellStyle name="Normal 4 8 3 4 6" xfId="50303"/>
    <cellStyle name="Normal 4 8 3 4 7" xfId="57418"/>
    <cellStyle name="Normal 4 8 3 5" xfId="5244"/>
    <cellStyle name="Normal 4 8 3 5 2" xfId="12359"/>
    <cellStyle name="Normal 4 8 3 5 2 2" xfId="27742"/>
    <cellStyle name="Normal 4 8 3 5 3" xfId="27741"/>
    <cellStyle name="Normal 4 8 3 5 4" xfId="38444"/>
    <cellStyle name="Normal 4 8 3 5 5" xfId="45559"/>
    <cellStyle name="Normal 4 8 3 5 6" xfId="52674"/>
    <cellStyle name="Normal 4 8 3 5 7" xfId="59789"/>
    <cellStyle name="Normal 4 8 3 6" xfId="7621"/>
    <cellStyle name="Normal 4 8 3 6 2" xfId="27743"/>
    <cellStyle name="Normal 4 8 3 7" xfId="14736"/>
    <cellStyle name="Normal 4 8 3 7 2" xfId="27744"/>
    <cellStyle name="Normal 4 8 3 8" xfId="27724"/>
    <cellStyle name="Normal 4 8 3 9" xfId="33705"/>
    <cellStyle name="Normal 4 8 4" xfId="729"/>
    <cellStyle name="Normal 4 8 4 10" xfId="41047"/>
    <cellStyle name="Normal 4 8 4 11" xfId="48162"/>
    <cellStyle name="Normal 4 8 4 12" xfId="55277"/>
    <cellStyle name="Normal 4 8 4 2" xfId="1530"/>
    <cellStyle name="Normal 4 8 4 2 10" xfId="56076"/>
    <cellStyle name="Normal 4 8 4 2 2" xfId="3898"/>
    <cellStyle name="Normal 4 8 4 2 2 2" xfId="11013"/>
    <cellStyle name="Normal 4 8 4 2 2 2 2" xfId="27748"/>
    <cellStyle name="Normal 4 8 4 2 2 3" xfId="27747"/>
    <cellStyle name="Normal 4 8 4 2 2 4" xfId="37098"/>
    <cellStyle name="Normal 4 8 4 2 2 5" xfId="44213"/>
    <cellStyle name="Normal 4 8 4 2 2 6" xfId="51328"/>
    <cellStyle name="Normal 4 8 4 2 2 7" xfId="58443"/>
    <cellStyle name="Normal 4 8 4 2 3" xfId="6269"/>
    <cellStyle name="Normal 4 8 4 2 3 2" xfId="13384"/>
    <cellStyle name="Normal 4 8 4 2 3 2 2" xfId="27750"/>
    <cellStyle name="Normal 4 8 4 2 3 3" xfId="27749"/>
    <cellStyle name="Normal 4 8 4 2 3 4" xfId="39469"/>
    <cellStyle name="Normal 4 8 4 2 3 5" xfId="46584"/>
    <cellStyle name="Normal 4 8 4 2 3 6" xfId="53699"/>
    <cellStyle name="Normal 4 8 4 2 3 7" xfId="60814"/>
    <cellStyle name="Normal 4 8 4 2 4" xfId="8646"/>
    <cellStyle name="Normal 4 8 4 2 4 2" xfId="27751"/>
    <cellStyle name="Normal 4 8 4 2 5" xfId="15761"/>
    <cellStyle name="Normal 4 8 4 2 5 2" xfId="27752"/>
    <cellStyle name="Normal 4 8 4 2 6" xfId="27746"/>
    <cellStyle name="Normal 4 8 4 2 7" xfId="34730"/>
    <cellStyle name="Normal 4 8 4 2 8" xfId="41846"/>
    <cellStyle name="Normal 4 8 4 2 9" xfId="48961"/>
    <cellStyle name="Normal 4 8 4 3" xfId="2320"/>
    <cellStyle name="Normal 4 8 4 3 10" xfId="56865"/>
    <cellStyle name="Normal 4 8 4 3 2" xfId="4687"/>
    <cellStyle name="Normal 4 8 4 3 2 2" xfId="11802"/>
    <cellStyle name="Normal 4 8 4 3 2 2 2" xfId="27755"/>
    <cellStyle name="Normal 4 8 4 3 2 3" xfId="27754"/>
    <cellStyle name="Normal 4 8 4 3 2 4" xfId="37887"/>
    <cellStyle name="Normal 4 8 4 3 2 5" xfId="45002"/>
    <cellStyle name="Normal 4 8 4 3 2 6" xfId="52117"/>
    <cellStyle name="Normal 4 8 4 3 2 7" xfId="59232"/>
    <cellStyle name="Normal 4 8 4 3 3" xfId="7058"/>
    <cellStyle name="Normal 4 8 4 3 3 2" xfId="14173"/>
    <cellStyle name="Normal 4 8 4 3 3 2 2" xfId="27757"/>
    <cellStyle name="Normal 4 8 4 3 3 3" xfId="27756"/>
    <cellStyle name="Normal 4 8 4 3 3 4" xfId="40258"/>
    <cellStyle name="Normal 4 8 4 3 3 5" xfId="47373"/>
    <cellStyle name="Normal 4 8 4 3 3 6" xfId="54488"/>
    <cellStyle name="Normal 4 8 4 3 3 7" xfId="61603"/>
    <cellStyle name="Normal 4 8 4 3 4" xfId="9435"/>
    <cellStyle name="Normal 4 8 4 3 4 2" xfId="27758"/>
    <cellStyle name="Normal 4 8 4 3 5" xfId="16550"/>
    <cellStyle name="Normal 4 8 4 3 5 2" xfId="27759"/>
    <cellStyle name="Normal 4 8 4 3 6" xfId="27753"/>
    <cellStyle name="Normal 4 8 4 3 7" xfId="35519"/>
    <cellStyle name="Normal 4 8 4 3 8" xfId="42635"/>
    <cellStyle name="Normal 4 8 4 3 9" xfId="49750"/>
    <cellStyle name="Normal 4 8 4 4" xfId="3099"/>
    <cellStyle name="Normal 4 8 4 4 2" xfId="10214"/>
    <cellStyle name="Normal 4 8 4 4 2 2" xfId="27761"/>
    <cellStyle name="Normal 4 8 4 4 3" xfId="27760"/>
    <cellStyle name="Normal 4 8 4 4 4" xfId="36299"/>
    <cellStyle name="Normal 4 8 4 4 5" xfId="43414"/>
    <cellStyle name="Normal 4 8 4 4 6" xfId="50529"/>
    <cellStyle name="Normal 4 8 4 4 7" xfId="57644"/>
    <cellStyle name="Normal 4 8 4 5" xfId="5470"/>
    <cellStyle name="Normal 4 8 4 5 2" xfId="12585"/>
    <cellStyle name="Normal 4 8 4 5 2 2" xfId="27763"/>
    <cellStyle name="Normal 4 8 4 5 3" xfId="27762"/>
    <cellStyle name="Normal 4 8 4 5 4" xfId="38670"/>
    <cellStyle name="Normal 4 8 4 5 5" xfId="45785"/>
    <cellStyle name="Normal 4 8 4 5 6" xfId="52900"/>
    <cellStyle name="Normal 4 8 4 5 7" xfId="60015"/>
    <cellStyle name="Normal 4 8 4 6" xfId="7847"/>
    <cellStyle name="Normal 4 8 4 6 2" xfId="27764"/>
    <cellStyle name="Normal 4 8 4 7" xfId="14962"/>
    <cellStyle name="Normal 4 8 4 7 2" xfId="27765"/>
    <cellStyle name="Normal 4 8 4 8" xfId="27745"/>
    <cellStyle name="Normal 4 8 4 9" xfId="33931"/>
    <cellStyle name="Normal 4 8 5" xfId="914"/>
    <cellStyle name="Normal 4 8 5 10" xfId="55460"/>
    <cellStyle name="Normal 4 8 5 2" xfId="3282"/>
    <cellStyle name="Normal 4 8 5 2 2" xfId="10397"/>
    <cellStyle name="Normal 4 8 5 2 2 2" xfId="27768"/>
    <cellStyle name="Normal 4 8 5 2 3" xfId="27767"/>
    <cellStyle name="Normal 4 8 5 2 4" xfId="36482"/>
    <cellStyle name="Normal 4 8 5 2 5" xfId="43597"/>
    <cellStyle name="Normal 4 8 5 2 6" xfId="50712"/>
    <cellStyle name="Normal 4 8 5 2 7" xfId="57827"/>
    <cellStyle name="Normal 4 8 5 3" xfId="5653"/>
    <cellStyle name="Normal 4 8 5 3 2" xfId="12768"/>
    <cellStyle name="Normal 4 8 5 3 2 2" xfId="27770"/>
    <cellStyle name="Normal 4 8 5 3 3" xfId="27769"/>
    <cellStyle name="Normal 4 8 5 3 4" xfId="38853"/>
    <cellStyle name="Normal 4 8 5 3 5" xfId="45968"/>
    <cellStyle name="Normal 4 8 5 3 6" xfId="53083"/>
    <cellStyle name="Normal 4 8 5 3 7" xfId="60198"/>
    <cellStyle name="Normal 4 8 5 4" xfId="8030"/>
    <cellStyle name="Normal 4 8 5 4 2" xfId="27771"/>
    <cellStyle name="Normal 4 8 5 5" xfId="15145"/>
    <cellStyle name="Normal 4 8 5 5 2" xfId="27772"/>
    <cellStyle name="Normal 4 8 5 6" xfId="27766"/>
    <cellStyle name="Normal 4 8 5 7" xfId="34114"/>
    <cellStyle name="Normal 4 8 5 8" xfId="41230"/>
    <cellStyle name="Normal 4 8 5 9" xfId="48345"/>
    <cellStyle name="Normal 4 8 6" xfId="1704"/>
    <cellStyle name="Normal 4 8 6 10" xfId="56249"/>
    <cellStyle name="Normal 4 8 6 2" xfId="4071"/>
    <cellStyle name="Normal 4 8 6 2 2" xfId="11186"/>
    <cellStyle name="Normal 4 8 6 2 2 2" xfId="27775"/>
    <cellStyle name="Normal 4 8 6 2 3" xfId="27774"/>
    <cellStyle name="Normal 4 8 6 2 4" xfId="37271"/>
    <cellStyle name="Normal 4 8 6 2 5" xfId="44386"/>
    <cellStyle name="Normal 4 8 6 2 6" xfId="51501"/>
    <cellStyle name="Normal 4 8 6 2 7" xfId="58616"/>
    <cellStyle name="Normal 4 8 6 3" xfId="6442"/>
    <cellStyle name="Normal 4 8 6 3 2" xfId="13557"/>
    <cellStyle name="Normal 4 8 6 3 2 2" xfId="27777"/>
    <cellStyle name="Normal 4 8 6 3 3" xfId="27776"/>
    <cellStyle name="Normal 4 8 6 3 4" xfId="39642"/>
    <cellStyle name="Normal 4 8 6 3 5" xfId="46757"/>
    <cellStyle name="Normal 4 8 6 3 6" xfId="53872"/>
    <cellStyle name="Normal 4 8 6 3 7" xfId="60987"/>
    <cellStyle name="Normal 4 8 6 4" xfId="8819"/>
    <cellStyle name="Normal 4 8 6 4 2" xfId="27778"/>
    <cellStyle name="Normal 4 8 6 5" xfId="15934"/>
    <cellStyle name="Normal 4 8 6 5 2" xfId="27779"/>
    <cellStyle name="Normal 4 8 6 6" xfId="27773"/>
    <cellStyle name="Normal 4 8 6 7" xfId="34903"/>
    <cellStyle name="Normal 4 8 6 8" xfId="42019"/>
    <cellStyle name="Normal 4 8 6 9" xfId="49134"/>
    <cellStyle name="Normal 4 8 7" xfId="2483"/>
    <cellStyle name="Normal 4 8 7 2" xfId="9598"/>
    <cellStyle name="Normal 4 8 7 2 2" xfId="27781"/>
    <cellStyle name="Normal 4 8 7 3" xfId="27780"/>
    <cellStyle name="Normal 4 8 7 4" xfId="35683"/>
    <cellStyle name="Normal 4 8 7 5" xfId="42798"/>
    <cellStyle name="Normal 4 8 7 6" xfId="49913"/>
    <cellStyle name="Normal 4 8 7 7" xfId="57028"/>
    <cellStyle name="Normal 4 8 8" xfId="4854"/>
    <cellStyle name="Normal 4 8 8 2" xfId="11969"/>
    <cellStyle name="Normal 4 8 8 2 2" xfId="27783"/>
    <cellStyle name="Normal 4 8 8 3" xfId="27782"/>
    <cellStyle name="Normal 4 8 8 4" xfId="38054"/>
    <cellStyle name="Normal 4 8 8 5" xfId="45169"/>
    <cellStyle name="Normal 4 8 8 6" xfId="52284"/>
    <cellStyle name="Normal 4 8 8 7" xfId="59399"/>
    <cellStyle name="Normal 4 8 9" xfId="7231"/>
    <cellStyle name="Normal 4 8 9 2" xfId="27784"/>
    <cellStyle name="Normal 4 9" xfId="211"/>
    <cellStyle name="Normal 4 9 10" xfId="40529"/>
    <cellStyle name="Normal 4 9 11" xfId="47644"/>
    <cellStyle name="Normal 4 9 12" xfId="54759"/>
    <cellStyle name="Normal 4 9 2" xfId="1012"/>
    <cellStyle name="Normal 4 9 2 10" xfId="55558"/>
    <cellStyle name="Normal 4 9 2 2" xfId="3380"/>
    <cellStyle name="Normal 4 9 2 2 2" xfId="10495"/>
    <cellStyle name="Normal 4 9 2 2 2 2" xfId="27788"/>
    <cellStyle name="Normal 4 9 2 2 3" xfId="27787"/>
    <cellStyle name="Normal 4 9 2 2 4" xfId="36580"/>
    <cellStyle name="Normal 4 9 2 2 5" xfId="43695"/>
    <cellStyle name="Normal 4 9 2 2 6" xfId="50810"/>
    <cellStyle name="Normal 4 9 2 2 7" xfId="57925"/>
    <cellStyle name="Normal 4 9 2 3" xfId="5751"/>
    <cellStyle name="Normal 4 9 2 3 2" xfId="12866"/>
    <cellStyle name="Normal 4 9 2 3 2 2" xfId="27790"/>
    <cellStyle name="Normal 4 9 2 3 3" xfId="27789"/>
    <cellStyle name="Normal 4 9 2 3 4" xfId="38951"/>
    <cellStyle name="Normal 4 9 2 3 5" xfId="46066"/>
    <cellStyle name="Normal 4 9 2 3 6" xfId="53181"/>
    <cellStyle name="Normal 4 9 2 3 7" xfId="60296"/>
    <cellStyle name="Normal 4 9 2 4" xfId="8128"/>
    <cellStyle name="Normal 4 9 2 4 2" xfId="27791"/>
    <cellStyle name="Normal 4 9 2 5" xfId="15243"/>
    <cellStyle name="Normal 4 9 2 5 2" xfId="27792"/>
    <cellStyle name="Normal 4 9 2 6" xfId="27786"/>
    <cellStyle name="Normal 4 9 2 7" xfId="34212"/>
    <cellStyle name="Normal 4 9 2 8" xfId="41328"/>
    <cellStyle name="Normal 4 9 2 9" xfId="48443"/>
    <cellStyle name="Normal 4 9 3" xfId="1802"/>
    <cellStyle name="Normal 4 9 3 10" xfId="56347"/>
    <cellStyle name="Normal 4 9 3 2" xfId="4169"/>
    <cellStyle name="Normal 4 9 3 2 2" xfId="11284"/>
    <cellStyle name="Normal 4 9 3 2 2 2" xfId="27795"/>
    <cellStyle name="Normal 4 9 3 2 3" xfId="27794"/>
    <cellStyle name="Normal 4 9 3 2 4" xfId="37369"/>
    <cellStyle name="Normal 4 9 3 2 5" xfId="44484"/>
    <cellStyle name="Normal 4 9 3 2 6" xfId="51599"/>
    <cellStyle name="Normal 4 9 3 2 7" xfId="58714"/>
    <cellStyle name="Normal 4 9 3 3" xfId="6540"/>
    <cellStyle name="Normal 4 9 3 3 2" xfId="13655"/>
    <cellStyle name="Normal 4 9 3 3 2 2" xfId="27797"/>
    <cellStyle name="Normal 4 9 3 3 3" xfId="27796"/>
    <cellStyle name="Normal 4 9 3 3 4" xfId="39740"/>
    <cellStyle name="Normal 4 9 3 3 5" xfId="46855"/>
    <cellStyle name="Normal 4 9 3 3 6" xfId="53970"/>
    <cellStyle name="Normal 4 9 3 3 7" xfId="61085"/>
    <cellStyle name="Normal 4 9 3 4" xfId="8917"/>
    <cellStyle name="Normal 4 9 3 4 2" xfId="27798"/>
    <cellStyle name="Normal 4 9 3 5" xfId="16032"/>
    <cellStyle name="Normal 4 9 3 5 2" xfId="27799"/>
    <cellStyle name="Normal 4 9 3 6" xfId="27793"/>
    <cellStyle name="Normal 4 9 3 7" xfId="35001"/>
    <cellStyle name="Normal 4 9 3 8" xfId="42117"/>
    <cellStyle name="Normal 4 9 3 9" xfId="49232"/>
    <cellStyle name="Normal 4 9 4" xfId="2581"/>
    <cellStyle name="Normal 4 9 4 2" xfId="9696"/>
    <cellStyle name="Normal 4 9 4 2 2" xfId="27801"/>
    <cellStyle name="Normal 4 9 4 3" xfId="27800"/>
    <cellStyle name="Normal 4 9 4 4" xfId="35781"/>
    <cellStyle name="Normal 4 9 4 5" xfId="42896"/>
    <cellStyle name="Normal 4 9 4 6" xfId="50011"/>
    <cellStyle name="Normal 4 9 4 7" xfId="57126"/>
    <cellStyle name="Normal 4 9 5" xfId="4952"/>
    <cellStyle name="Normal 4 9 5 2" xfId="12067"/>
    <cellStyle name="Normal 4 9 5 2 2" xfId="27803"/>
    <cellStyle name="Normal 4 9 5 3" xfId="27802"/>
    <cellStyle name="Normal 4 9 5 4" xfId="38152"/>
    <cellStyle name="Normal 4 9 5 5" xfId="45267"/>
    <cellStyle name="Normal 4 9 5 6" xfId="52382"/>
    <cellStyle name="Normal 4 9 5 7" xfId="59497"/>
    <cellStyle name="Normal 4 9 6" xfId="7329"/>
    <cellStyle name="Normal 4 9 6 2" xfId="27804"/>
    <cellStyle name="Normal 4 9 7" xfId="14444"/>
    <cellStyle name="Normal 4 9 7 2" xfId="27805"/>
    <cellStyle name="Normal 4 9 8" xfId="27785"/>
    <cellStyle name="Normal 4 9 9" xfId="33413"/>
    <cellStyle name="Normal 40" xfId="61805"/>
    <cellStyle name="Normal 41" xfId="61810"/>
    <cellStyle name="Normal 42" xfId="61815"/>
    <cellStyle name="Normal 5" xfId="4"/>
    <cellStyle name="Normal 5 10" xfId="407"/>
    <cellStyle name="Normal 5 10 10" xfId="40725"/>
    <cellStyle name="Normal 5 10 11" xfId="47840"/>
    <cellStyle name="Normal 5 10 12" xfId="54955"/>
    <cellStyle name="Normal 5 10 2" xfId="1208"/>
    <cellStyle name="Normal 5 10 2 10" xfId="55754"/>
    <cellStyle name="Normal 5 10 2 2" xfId="3576"/>
    <cellStyle name="Normal 5 10 2 2 2" xfId="10691"/>
    <cellStyle name="Normal 5 10 2 2 2 2" xfId="27810"/>
    <cellStyle name="Normal 5 10 2 2 3" xfId="27809"/>
    <cellStyle name="Normal 5 10 2 2 4" xfId="36776"/>
    <cellStyle name="Normal 5 10 2 2 5" xfId="43891"/>
    <cellStyle name="Normal 5 10 2 2 6" xfId="51006"/>
    <cellStyle name="Normal 5 10 2 2 7" xfId="58121"/>
    <cellStyle name="Normal 5 10 2 3" xfId="5947"/>
    <cellStyle name="Normal 5 10 2 3 2" xfId="13062"/>
    <cellStyle name="Normal 5 10 2 3 2 2" xfId="27812"/>
    <cellStyle name="Normal 5 10 2 3 3" xfId="27811"/>
    <cellStyle name="Normal 5 10 2 3 4" xfId="39147"/>
    <cellStyle name="Normal 5 10 2 3 5" xfId="46262"/>
    <cellStyle name="Normal 5 10 2 3 6" xfId="53377"/>
    <cellStyle name="Normal 5 10 2 3 7" xfId="60492"/>
    <cellStyle name="Normal 5 10 2 4" xfId="8324"/>
    <cellStyle name="Normal 5 10 2 4 2" xfId="27813"/>
    <cellStyle name="Normal 5 10 2 5" xfId="15439"/>
    <cellStyle name="Normal 5 10 2 5 2" xfId="27814"/>
    <cellStyle name="Normal 5 10 2 6" xfId="27808"/>
    <cellStyle name="Normal 5 10 2 7" xfId="34408"/>
    <cellStyle name="Normal 5 10 2 8" xfId="41524"/>
    <cellStyle name="Normal 5 10 2 9" xfId="48639"/>
    <cellStyle name="Normal 5 10 3" xfId="1998"/>
    <cellStyle name="Normal 5 10 3 10" xfId="56543"/>
    <cellStyle name="Normal 5 10 3 2" xfId="4365"/>
    <cellStyle name="Normal 5 10 3 2 2" xfId="11480"/>
    <cellStyle name="Normal 5 10 3 2 2 2" xfId="27817"/>
    <cellStyle name="Normal 5 10 3 2 3" xfId="27816"/>
    <cellStyle name="Normal 5 10 3 2 4" xfId="37565"/>
    <cellStyle name="Normal 5 10 3 2 5" xfId="44680"/>
    <cellStyle name="Normal 5 10 3 2 6" xfId="51795"/>
    <cellStyle name="Normal 5 10 3 2 7" xfId="58910"/>
    <cellStyle name="Normal 5 10 3 3" xfId="6736"/>
    <cellStyle name="Normal 5 10 3 3 2" xfId="13851"/>
    <cellStyle name="Normal 5 10 3 3 2 2" xfId="27819"/>
    <cellStyle name="Normal 5 10 3 3 3" xfId="27818"/>
    <cellStyle name="Normal 5 10 3 3 4" xfId="39936"/>
    <cellStyle name="Normal 5 10 3 3 5" xfId="47051"/>
    <cellStyle name="Normal 5 10 3 3 6" xfId="54166"/>
    <cellStyle name="Normal 5 10 3 3 7" xfId="61281"/>
    <cellStyle name="Normal 5 10 3 4" xfId="9113"/>
    <cellStyle name="Normal 5 10 3 4 2" xfId="27820"/>
    <cellStyle name="Normal 5 10 3 5" xfId="16228"/>
    <cellStyle name="Normal 5 10 3 5 2" xfId="27821"/>
    <cellStyle name="Normal 5 10 3 6" xfId="27815"/>
    <cellStyle name="Normal 5 10 3 7" xfId="35197"/>
    <cellStyle name="Normal 5 10 3 8" xfId="42313"/>
    <cellStyle name="Normal 5 10 3 9" xfId="49428"/>
    <cellStyle name="Normal 5 10 4" xfId="2777"/>
    <cellStyle name="Normal 5 10 4 2" xfId="9892"/>
    <cellStyle name="Normal 5 10 4 2 2" xfId="27823"/>
    <cellStyle name="Normal 5 10 4 3" xfId="27822"/>
    <cellStyle name="Normal 5 10 4 4" xfId="35977"/>
    <cellStyle name="Normal 5 10 4 5" xfId="43092"/>
    <cellStyle name="Normal 5 10 4 6" xfId="50207"/>
    <cellStyle name="Normal 5 10 4 7" xfId="57322"/>
    <cellStyle name="Normal 5 10 5" xfId="5148"/>
    <cellStyle name="Normal 5 10 5 2" xfId="12263"/>
    <cellStyle name="Normal 5 10 5 2 2" xfId="27825"/>
    <cellStyle name="Normal 5 10 5 3" xfId="27824"/>
    <cellStyle name="Normal 5 10 5 4" xfId="38348"/>
    <cellStyle name="Normal 5 10 5 5" xfId="45463"/>
    <cellStyle name="Normal 5 10 5 6" xfId="52578"/>
    <cellStyle name="Normal 5 10 5 7" xfId="59693"/>
    <cellStyle name="Normal 5 10 6" xfId="7525"/>
    <cellStyle name="Normal 5 10 6 2" xfId="27826"/>
    <cellStyle name="Normal 5 10 7" xfId="14640"/>
    <cellStyle name="Normal 5 10 7 2" xfId="27827"/>
    <cellStyle name="Normal 5 10 8" xfId="27807"/>
    <cellStyle name="Normal 5 10 9" xfId="33609"/>
    <cellStyle name="Normal 5 11" xfId="730"/>
    <cellStyle name="Normal 5 11 10" xfId="41048"/>
    <cellStyle name="Normal 5 11 11" xfId="48163"/>
    <cellStyle name="Normal 5 11 12" xfId="55278"/>
    <cellStyle name="Normal 5 11 2" xfId="1531"/>
    <cellStyle name="Normal 5 11 2 10" xfId="56077"/>
    <cellStyle name="Normal 5 11 2 2" xfId="3899"/>
    <cellStyle name="Normal 5 11 2 2 2" xfId="11014"/>
    <cellStyle name="Normal 5 11 2 2 2 2" xfId="27831"/>
    <cellStyle name="Normal 5 11 2 2 3" xfId="27830"/>
    <cellStyle name="Normal 5 11 2 2 4" xfId="37099"/>
    <cellStyle name="Normal 5 11 2 2 5" xfId="44214"/>
    <cellStyle name="Normal 5 11 2 2 6" xfId="51329"/>
    <cellStyle name="Normal 5 11 2 2 7" xfId="58444"/>
    <cellStyle name="Normal 5 11 2 3" xfId="6270"/>
    <cellStyle name="Normal 5 11 2 3 2" xfId="13385"/>
    <cellStyle name="Normal 5 11 2 3 2 2" xfId="27833"/>
    <cellStyle name="Normal 5 11 2 3 3" xfId="27832"/>
    <cellStyle name="Normal 5 11 2 3 4" xfId="39470"/>
    <cellStyle name="Normal 5 11 2 3 5" xfId="46585"/>
    <cellStyle name="Normal 5 11 2 3 6" xfId="53700"/>
    <cellStyle name="Normal 5 11 2 3 7" xfId="60815"/>
    <cellStyle name="Normal 5 11 2 4" xfId="8647"/>
    <cellStyle name="Normal 5 11 2 4 2" xfId="27834"/>
    <cellStyle name="Normal 5 11 2 5" xfId="15762"/>
    <cellStyle name="Normal 5 11 2 5 2" xfId="27835"/>
    <cellStyle name="Normal 5 11 2 6" xfId="27829"/>
    <cellStyle name="Normal 5 11 2 7" xfId="34731"/>
    <cellStyle name="Normal 5 11 2 8" xfId="41847"/>
    <cellStyle name="Normal 5 11 2 9" xfId="48962"/>
    <cellStyle name="Normal 5 11 3" xfId="2321"/>
    <cellStyle name="Normal 5 11 3 10" xfId="56866"/>
    <cellStyle name="Normal 5 11 3 2" xfId="4688"/>
    <cellStyle name="Normal 5 11 3 2 2" xfId="11803"/>
    <cellStyle name="Normal 5 11 3 2 2 2" xfId="27838"/>
    <cellStyle name="Normal 5 11 3 2 3" xfId="27837"/>
    <cellStyle name="Normal 5 11 3 2 4" xfId="37888"/>
    <cellStyle name="Normal 5 11 3 2 5" xfId="45003"/>
    <cellStyle name="Normal 5 11 3 2 6" xfId="52118"/>
    <cellStyle name="Normal 5 11 3 2 7" xfId="59233"/>
    <cellStyle name="Normal 5 11 3 3" xfId="7059"/>
    <cellStyle name="Normal 5 11 3 3 2" xfId="14174"/>
    <cellStyle name="Normal 5 11 3 3 2 2" xfId="27840"/>
    <cellStyle name="Normal 5 11 3 3 3" xfId="27839"/>
    <cellStyle name="Normal 5 11 3 3 4" xfId="40259"/>
    <cellStyle name="Normal 5 11 3 3 5" xfId="47374"/>
    <cellStyle name="Normal 5 11 3 3 6" xfId="54489"/>
    <cellStyle name="Normal 5 11 3 3 7" xfId="61604"/>
    <cellStyle name="Normal 5 11 3 4" xfId="9436"/>
    <cellStyle name="Normal 5 11 3 4 2" xfId="27841"/>
    <cellStyle name="Normal 5 11 3 5" xfId="16551"/>
    <cellStyle name="Normal 5 11 3 5 2" xfId="27842"/>
    <cellStyle name="Normal 5 11 3 6" xfId="27836"/>
    <cellStyle name="Normal 5 11 3 7" xfId="35520"/>
    <cellStyle name="Normal 5 11 3 8" xfId="42636"/>
    <cellStyle name="Normal 5 11 3 9" xfId="49751"/>
    <cellStyle name="Normal 5 11 4" xfId="3100"/>
    <cellStyle name="Normal 5 11 4 2" xfId="10215"/>
    <cellStyle name="Normal 5 11 4 2 2" xfId="27844"/>
    <cellStyle name="Normal 5 11 4 3" xfId="27843"/>
    <cellStyle name="Normal 5 11 4 4" xfId="36300"/>
    <cellStyle name="Normal 5 11 4 5" xfId="43415"/>
    <cellStyle name="Normal 5 11 4 6" xfId="50530"/>
    <cellStyle name="Normal 5 11 4 7" xfId="57645"/>
    <cellStyle name="Normal 5 11 5" xfId="5471"/>
    <cellStyle name="Normal 5 11 5 2" xfId="12586"/>
    <cellStyle name="Normal 5 11 5 2 2" xfId="27846"/>
    <cellStyle name="Normal 5 11 5 3" xfId="27845"/>
    <cellStyle name="Normal 5 11 5 4" xfId="38671"/>
    <cellStyle name="Normal 5 11 5 5" xfId="45786"/>
    <cellStyle name="Normal 5 11 5 6" xfId="52901"/>
    <cellStyle name="Normal 5 11 5 7" xfId="60016"/>
    <cellStyle name="Normal 5 11 6" xfId="7848"/>
    <cellStyle name="Normal 5 11 6 2" xfId="27847"/>
    <cellStyle name="Normal 5 11 7" xfId="14963"/>
    <cellStyle name="Normal 5 11 7 2" xfId="27848"/>
    <cellStyle name="Normal 5 11 8" xfId="27828"/>
    <cellStyle name="Normal 5 11 9" xfId="33932"/>
    <cellStyle name="Normal 5 12" xfId="797"/>
    <cellStyle name="Normal 5 12 10" xfId="48229"/>
    <cellStyle name="Normal 5 12 11" xfId="55344"/>
    <cellStyle name="Normal 5 12 2" xfId="1597"/>
    <cellStyle name="Normal 5 12 2 10" xfId="56143"/>
    <cellStyle name="Normal 5 12 2 2" xfId="3965"/>
    <cellStyle name="Normal 5 12 2 2 2" xfId="11080"/>
    <cellStyle name="Normal 5 12 2 2 2 2" xfId="27852"/>
    <cellStyle name="Normal 5 12 2 2 3" xfId="27851"/>
    <cellStyle name="Normal 5 12 2 2 4" xfId="37165"/>
    <cellStyle name="Normal 5 12 2 2 5" xfId="44280"/>
    <cellStyle name="Normal 5 12 2 2 6" xfId="51395"/>
    <cellStyle name="Normal 5 12 2 2 7" xfId="58510"/>
    <cellStyle name="Normal 5 12 2 3" xfId="6336"/>
    <cellStyle name="Normal 5 12 2 3 2" xfId="13451"/>
    <cellStyle name="Normal 5 12 2 3 2 2" xfId="27854"/>
    <cellStyle name="Normal 5 12 2 3 3" xfId="27853"/>
    <cellStyle name="Normal 5 12 2 3 4" xfId="39536"/>
    <cellStyle name="Normal 5 12 2 3 5" xfId="46651"/>
    <cellStyle name="Normal 5 12 2 3 6" xfId="53766"/>
    <cellStyle name="Normal 5 12 2 3 7" xfId="60881"/>
    <cellStyle name="Normal 5 12 2 4" xfId="8713"/>
    <cellStyle name="Normal 5 12 2 4 2" xfId="27855"/>
    <cellStyle name="Normal 5 12 2 5" xfId="15828"/>
    <cellStyle name="Normal 5 12 2 5 2" xfId="27856"/>
    <cellStyle name="Normal 5 12 2 6" xfId="27850"/>
    <cellStyle name="Normal 5 12 2 7" xfId="34797"/>
    <cellStyle name="Normal 5 12 2 8" xfId="41913"/>
    <cellStyle name="Normal 5 12 2 9" xfId="49028"/>
    <cellStyle name="Normal 5 12 3" xfId="3166"/>
    <cellStyle name="Normal 5 12 3 2" xfId="10281"/>
    <cellStyle name="Normal 5 12 3 2 2" xfId="27858"/>
    <cellStyle name="Normal 5 12 3 3" xfId="27857"/>
    <cellStyle name="Normal 5 12 3 4" xfId="36366"/>
    <cellStyle name="Normal 5 12 3 5" xfId="43481"/>
    <cellStyle name="Normal 5 12 3 6" xfId="50596"/>
    <cellStyle name="Normal 5 12 3 7" xfId="57711"/>
    <cellStyle name="Normal 5 12 4" xfId="5537"/>
    <cellStyle name="Normal 5 12 4 2" xfId="12652"/>
    <cellStyle name="Normal 5 12 4 2 2" xfId="27860"/>
    <cellStyle name="Normal 5 12 4 3" xfId="27859"/>
    <cellStyle name="Normal 5 12 4 4" xfId="38737"/>
    <cellStyle name="Normal 5 12 4 5" xfId="45852"/>
    <cellStyle name="Normal 5 12 4 6" xfId="52967"/>
    <cellStyle name="Normal 5 12 4 7" xfId="60082"/>
    <cellStyle name="Normal 5 12 5" xfId="7914"/>
    <cellStyle name="Normal 5 12 5 2" xfId="27861"/>
    <cellStyle name="Normal 5 12 6" xfId="15029"/>
    <cellStyle name="Normal 5 12 6 2" xfId="27862"/>
    <cellStyle name="Normal 5 12 7" xfId="27849"/>
    <cellStyle name="Normal 5 12 8" xfId="33998"/>
    <cellStyle name="Normal 5 12 9" xfId="41114"/>
    <cellStyle name="Normal 5 13" xfId="808"/>
    <cellStyle name="Normal 5 13 10" xfId="55354"/>
    <cellStyle name="Normal 5 13 2" xfId="3176"/>
    <cellStyle name="Normal 5 13 2 2" xfId="10291"/>
    <cellStyle name="Normal 5 13 2 2 2" xfId="27865"/>
    <cellStyle name="Normal 5 13 2 3" xfId="27864"/>
    <cellStyle name="Normal 5 13 2 4" xfId="36376"/>
    <cellStyle name="Normal 5 13 2 5" xfId="43491"/>
    <cellStyle name="Normal 5 13 2 6" xfId="50606"/>
    <cellStyle name="Normal 5 13 2 7" xfId="57721"/>
    <cellStyle name="Normal 5 13 3" xfId="5547"/>
    <cellStyle name="Normal 5 13 3 2" xfId="12662"/>
    <cellStyle name="Normal 5 13 3 2 2" xfId="27867"/>
    <cellStyle name="Normal 5 13 3 3" xfId="27866"/>
    <cellStyle name="Normal 5 13 3 4" xfId="38747"/>
    <cellStyle name="Normal 5 13 3 5" xfId="45862"/>
    <cellStyle name="Normal 5 13 3 6" xfId="52977"/>
    <cellStyle name="Normal 5 13 3 7" xfId="60092"/>
    <cellStyle name="Normal 5 13 4" xfId="7924"/>
    <cellStyle name="Normal 5 13 4 2" xfId="27868"/>
    <cellStyle name="Normal 5 13 5" xfId="15039"/>
    <cellStyle name="Normal 5 13 5 2" xfId="27869"/>
    <cellStyle name="Normal 5 13 6" xfId="27863"/>
    <cellStyle name="Normal 5 13 7" xfId="34008"/>
    <cellStyle name="Normal 5 13 8" xfId="41124"/>
    <cellStyle name="Normal 5 13 9" xfId="48239"/>
    <cellStyle name="Normal 5 14" xfId="818"/>
    <cellStyle name="Normal 5 14 10" xfId="55364"/>
    <cellStyle name="Normal 5 14 2" xfId="3186"/>
    <cellStyle name="Normal 5 14 2 2" xfId="10301"/>
    <cellStyle name="Normal 5 14 2 2 2" xfId="27872"/>
    <cellStyle name="Normal 5 14 2 3" xfId="27871"/>
    <cellStyle name="Normal 5 14 2 4" xfId="36386"/>
    <cellStyle name="Normal 5 14 2 5" xfId="43501"/>
    <cellStyle name="Normal 5 14 2 6" xfId="50616"/>
    <cellStyle name="Normal 5 14 2 7" xfId="57731"/>
    <cellStyle name="Normal 5 14 3" xfId="5557"/>
    <cellStyle name="Normal 5 14 3 2" xfId="12672"/>
    <cellStyle name="Normal 5 14 3 2 2" xfId="27874"/>
    <cellStyle name="Normal 5 14 3 3" xfId="27873"/>
    <cellStyle name="Normal 5 14 3 4" xfId="38757"/>
    <cellStyle name="Normal 5 14 3 5" xfId="45872"/>
    <cellStyle name="Normal 5 14 3 6" xfId="52987"/>
    <cellStyle name="Normal 5 14 3 7" xfId="60102"/>
    <cellStyle name="Normal 5 14 4" xfId="7934"/>
    <cellStyle name="Normal 5 14 4 2" xfId="27875"/>
    <cellStyle name="Normal 5 14 5" xfId="15049"/>
    <cellStyle name="Normal 5 14 5 2" xfId="27876"/>
    <cellStyle name="Normal 5 14 6" xfId="27870"/>
    <cellStyle name="Normal 5 14 7" xfId="34018"/>
    <cellStyle name="Normal 5 14 8" xfId="41134"/>
    <cellStyle name="Normal 5 14 9" xfId="48249"/>
    <cellStyle name="Normal 5 15" xfId="1608"/>
    <cellStyle name="Normal 5 15 10" xfId="56153"/>
    <cellStyle name="Normal 5 15 2" xfId="3975"/>
    <cellStyle name="Normal 5 15 2 2" xfId="11090"/>
    <cellStyle name="Normal 5 15 2 2 2" xfId="27879"/>
    <cellStyle name="Normal 5 15 2 3" xfId="27878"/>
    <cellStyle name="Normal 5 15 2 4" xfId="37175"/>
    <cellStyle name="Normal 5 15 2 5" xfId="44290"/>
    <cellStyle name="Normal 5 15 2 6" xfId="51405"/>
    <cellStyle name="Normal 5 15 2 7" xfId="58520"/>
    <cellStyle name="Normal 5 15 3" xfId="6346"/>
    <cellStyle name="Normal 5 15 3 2" xfId="13461"/>
    <cellStyle name="Normal 5 15 3 2 2" xfId="27881"/>
    <cellStyle name="Normal 5 15 3 3" xfId="27880"/>
    <cellStyle name="Normal 5 15 3 4" xfId="39546"/>
    <cellStyle name="Normal 5 15 3 5" xfId="46661"/>
    <cellStyle name="Normal 5 15 3 6" xfId="53776"/>
    <cellStyle name="Normal 5 15 3 7" xfId="60891"/>
    <cellStyle name="Normal 5 15 4" xfId="8723"/>
    <cellStyle name="Normal 5 15 4 2" xfId="27882"/>
    <cellStyle name="Normal 5 15 5" xfId="15838"/>
    <cellStyle name="Normal 5 15 5 2" xfId="27883"/>
    <cellStyle name="Normal 5 15 6" xfId="27877"/>
    <cellStyle name="Normal 5 15 7" xfId="34807"/>
    <cellStyle name="Normal 5 15 8" xfId="41923"/>
    <cellStyle name="Normal 5 15 9" xfId="49038"/>
    <cellStyle name="Normal 5 16" xfId="2387"/>
    <cellStyle name="Normal 5 16 2" xfId="9502"/>
    <cellStyle name="Normal 5 16 2 2" xfId="27885"/>
    <cellStyle name="Normal 5 16 3" xfId="27884"/>
    <cellStyle name="Normal 5 16 4" xfId="35587"/>
    <cellStyle name="Normal 5 16 5" xfId="42702"/>
    <cellStyle name="Normal 5 16 6" xfId="49817"/>
    <cellStyle name="Normal 5 16 7" xfId="56932"/>
    <cellStyle name="Normal 5 17" xfId="4758"/>
    <cellStyle name="Normal 5 17 2" xfId="11873"/>
    <cellStyle name="Normal 5 17 2 2" xfId="27887"/>
    <cellStyle name="Normal 5 17 3" xfId="27886"/>
    <cellStyle name="Normal 5 17 4" xfId="37958"/>
    <cellStyle name="Normal 5 17 5" xfId="45073"/>
    <cellStyle name="Normal 5 17 6" xfId="52188"/>
    <cellStyle name="Normal 5 17 7" xfId="59303"/>
    <cellStyle name="Normal 5 18" xfId="7135"/>
    <cellStyle name="Normal 5 18 2" xfId="27888"/>
    <cellStyle name="Normal 5 19" xfId="14250"/>
    <cellStyle name="Normal 5 19 2" xfId="27889"/>
    <cellStyle name="Normal 5 2" xfId="11"/>
    <cellStyle name="Normal 5 2 10" xfId="804"/>
    <cellStyle name="Normal 5 2 10 10" xfId="48236"/>
    <cellStyle name="Normal 5 2 10 11" xfId="55351"/>
    <cellStyle name="Normal 5 2 10 2" xfId="1604"/>
    <cellStyle name="Normal 5 2 10 2 10" xfId="56150"/>
    <cellStyle name="Normal 5 2 10 2 2" xfId="3972"/>
    <cellStyle name="Normal 5 2 10 2 2 2" xfId="11087"/>
    <cellStyle name="Normal 5 2 10 2 2 2 2" xfId="27894"/>
    <cellStyle name="Normal 5 2 10 2 2 3" xfId="27893"/>
    <cellStyle name="Normal 5 2 10 2 2 4" xfId="37172"/>
    <cellStyle name="Normal 5 2 10 2 2 5" xfId="44287"/>
    <cellStyle name="Normal 5 2 10 2 2 6" xfId="51402"/>
    <cellStyle name="Normal 5 2 10 2 2 7" xfId="58517"/>
    <cellStyle name="Normal 5 2 10 2 3" xfId="6343"/>
    <cellStyle name="Normal 5 2 10 2 3 2" xfId="13458"/>
    <cellStyle name="Normal 5 2 10 2 3 2 2" xfId="27896"/>
    <cellStyle name="Normal 5 2 10 2 3 3" xfId="27895"/>
    <cellStyle name="Normal 5 2 10 2 3 4" xfId="39543"/>
    <cellStyle name="Normal 5 2 10 2 3 5" xfId="46658"/>
    <cellStyle name="Normal 5 2 10 2 3 6" xfId="53773"/>
    <cellStyle name="Normal 5 2 10 2 3 7" xfId="60888"/>
    <cellStyle name="Normal 5 2 10 2 4" xfId="8720"/>
    <cellStyle name="Normal 5 2 10 2 4 2" xfId="27897"/>
    <cellStyle name="Normal 5 2 10 2 5" xfId="15835"/>
    <cellStyle name="Normal 5 2 10 2 5 2" xfId="27898"/>
    <cellStyle name="Normal 5 2 10 2 6" xfId="27892"/>
    <cellStyle name="Normal 5 2 10 2 7" xfId="34804"/>
    <cellStyle name="Normal 5 2 10 2 8" xfId="41920"/>
    <cellStyle name="Normal 5 2 10 2 9" xfId="49035"/>
    <cellStyle name="Normal 5 2 10 3" xfId="3173"/>
    <cellStyle name="Normal 5 2 10 3 2" xfId="10288"/>
    <cellStyle name="Normal 5 2 10 3 2 2" xfId="27900"/>
    <cellStyle name="Normal 5 2 10 3 3" xfId="27899"/>
    <cellStyle name="Normal 5 2 10 3 4" xfId="36373"/>
    <cellStyle name="Normal 5 2 10 3 5" xfId="43488"/>
    <cellStyle name="Normal 5 2 10 3 6" xfId="50603"/>
    <cellStyle name="Normal 5 2 10 3 7" xfId="57718"/>
    <cellStyle name="Normal 5 2 10 4" xfId="5544"/>
    <cellStyle name="Normal 5 2 10 4 2" xfId="12659"/>
    <cellStyle name="Normal 5 2 10 4 2 2" xfId="27902"/>
    <cellStyle name="Normal 5 2 10 4 3" xfId="27901"/>
    <cellStyle name="Normal 5 2 10 4 4" xfId="38744"/>
    <cellStyle name="Normal 5 2 10 4 5" xfId="45859"/>
    <cellStyle name="Normal 5 2 10 4 6" xfId="52974"/>
    <cellStyle name="Normal 5 2 10 4 7" xfId="60089"/>
    <cellStyle name="Normal 5 2 10 5" xfId="7921"/>
    <cellStyle name="Normal 5 2 10 5 2" xfId="27903"/>
    <cellStyle name="Normal 5 2 10 6" xfId="15036"/>
    <cellStyle name="Normal 5 2 10 6 2" xfId="27904"/>
    <cellStyle name="Normal 5 2 10 7" xfId="27891"/>
    <cellStyle name="Normal 5 2 10 8" xfId="34005"/>
    <cellStyle name="Normal 5 2 10 9" xfId="41121"/>
    <cellStyle name="Normal 5 2 11" xfId="815"/>
    <cellStyle name="Normal 5 2 11 10" xfId="55361"/>
    <cellStyle name="Normal 5 2 11 2" xfId="3183"/>
    <cellStyle name="Normal 5 2 11 2 2" xfId="10298"/>
    <cellStyle name="Normal 5 2 11 2 2 2" xfId="27907"/>
    <cellStyle name="Normal 5 2 11 2 3" xfId="27906"/>
    <cellStyle name="Normal 5 2 11 2 4" xfId="36383"/>
    <cellStyle name="Normal 5 2 11 2 5" xfId="43498"/>
    <cellStyle name="Normal 5 2 11 2 6" xfId="50613"/>
    <cellStyle name="Normal 5 2 11 2 7" xfId="57728"/>
    <cellStyle name="Normal 5 2 11 3" xfId="5554"/>
    <cellStyle name="Normal 5 2 11 3 2" xfId="12669"/>
    <cellStyle name="Normal 5 2 11 3 2 2" xfId="27909"/>
    <cellStyle name="Normal 5 2 11 3 3" xfId="27908"/>
    <cellStyle name="Normal 5 2 11 3 4" xfId="38754"/>
    <cellStyle name="Normal 5 2 11 3 5" xfId="45869"/>
    <cellStyle name="Normal 5 2 11 3 6" xfId="52984"/>
    <cellStyle name="Normal 5 2 11 3 7" xfId="60099"/>
    <cellStyle name="Normal 5 2 11 4" xfId="7931"/>
    <cellStyle name="Normal 5 2 11 4 2" xfId="27910"/>
    <cellStyle name="Normal 5 2 11 5" xfId="15046"/>
    <cellStyle name="Normal 5 2 11 5 2" xfId="27911"/>
    <cellStyle name="Normal 5 2 11 6" xfId="27905"/>
    <cellStyle name="Normal 5 2 11 7" xfId="34015"/>
    <cellStyle name="Normal 5 2 11 8" xfId="41131"/>
    <cellStyle name="Normal 5 2 11 9" xfId="48246"/>
    <cellStyle name="Normal 5 2 12" xfId="825"/>
    <cellStyle name="Normal 5 2 12 10" xfId="55371"/>
    <cellStyle name="Normal 5 2 12 2" xfId="3193"/>
    <cellStyle name="Normal 5 2 12 2 2" xfId="10308"/>
    <cellStyle name="Normal 5 2 12 2 2 2" xfId="27914"/>
    <cellStyle name="Normal 5 2 12 2 3" xfId="27913"/>
    <cellStyle name="Normal 5 2 12 2 4" xfId="36393"/>
    <cellStyle name="Normal 5 2 12 2 5" xfId="43508"/>
    <cellStyle name="Normal 5 2 12 2 6" xfId="50623"/>
    <cellStyle name="Normal 5 2 12 2 7" xfId="57738"/>
    <cellStyle name="Normal 5 2 12 3" xfId="5564"/>
    <cellStyle name="Normal 5 2 12 3 2" xfId="12679"/>
    <cellStyle name="Normal 5 2 12 3 2 2" xfId="27916"/>
    <cellStyle name="Normal 5 2 12 3 3" xfId="27915"/>
    <cellStyle name="Normal 5 2 12 3 4" xfId="38764"/>
    <cellStyle name="Normal 5 2 12 3 5" xfId="45879"/>
    <cellStyle name="Normal 5 2 12 3 6" xfId="52994"/>
    <cellStyle name="Normal 5 2 12 3 7" xfId="60109"/>
    <cellStyle name="Normal 5 2 12 4" xfId="7941"/>
    <cellStyle name="Normal 5 2 12 4 2" xfId="27917"/>
    <cellStyle name="Normal 5 2 12 5" xfId="15056"/>
    <cellStyle name="Normal 5 2 12 5 2" xfId="27918"/>
    <cellStyle name="Normal 5 2 12 6" xfId="27912"/>
    <cellStyle name="Normal 5 2 12 7" xfId="34025"/>
    <cellStyle name="Normal 5 2 12 8" xfId="41141"/>
    <cellStyle name="Normal 5 2 12 9" xfId="48256"/>
    <cellStyle name="Normal 5 2 13" xfId="1615"/>
    <cellStyle name="Normal 5 2 13 10" xfId="56160"/>
    <cellStyle name="Normal 5 2 13 2" xfId="3982"/>
    <cellStyle name="Normal 5 2 13 2 2" xfId="11097"/>
    <cellStyle name="Normal 5 2 13 2 2 2" xfId="27921"/>
    <cellStyle name="Normal 5 2 13 2 3" xfId="27920"/>
    <cellStyle name="Normal 5 2 13 2 4" xfId="37182"/>
    <cellStyle name="Normal 5 2 13 2 5" xfId="44297"/>
    <cellStyle name="Normal 5 2 13 2 6" xfId="51412"/>
    <cellStyle name="Normal 5 2 13 2 7" xfId="58527"/>
    <cellStyle name="Normal 5 2 13 3" xfId="6353"/>
    <cellStyle name="Normal 5 2 13 3 2" xfId="13468"/>
    <cellStyle name="Normal 5 2 13 3 2 2" xfId="27923"/>
    <cellStyle name="Normal 5 2 13 3 3" xfId="27922"/>
    <cellStyle name="Normal 5 2 13 3 4" xfId="39553"/>
    <cellStyle name="Normal 5 2 13 3 5" xfId="46668"/>
    <cellStyle name="Normal 5 2 13 3 6" xfId="53783"/>
    <cellStyle name="Normal 5 2 13 3 7" xfId="60898"/>
    <cellStyle name="Normal 5 2 13 4" xfId="8730"/>
    <cellStyle name="Normal 5 2 13 4 2" xfId="27924"/>
    <cellStyle name="Normal 5 2 13 5" xfId="15845"/>
    <cellStyle name="Normal 5 2 13 5 2" xfId="27925"/>
    <cellStyle name="Normal 5 2 13 6" xfId="27919"/>
    <cellStyle name="Normal 5 2 13 7" xfId="34814"/>
    <cellStyle name="Normal 5 2 13 8" xfId="41930"/>
    <cellStyle name="Normal 5 2 13 9" xfId="49045"/>
    <cellStyle name="Normal 5 2 14" xfId="2394"/>
    <cellStyle name="Normal 5 2 14 2" xfId="9509"/>
    <cellStyle name="Normal 5 2 14 2 2" xfId="27927"/>
    <cellStyle name="Normal 5 2 14 3" xfId="27926"/>
    <cellStyle name="Normal 5 2 14 4" xfId="35594"/>
    <cellStyle name="Normal 5 2 14 5" xfId="42709"/>
    <cellStyle name="Normal 5 2 14 6" xfId="49824"/>
    <cellStyle name="Normal 5 2 14 7" xfId="56939"/>
    <cellStyle name="Normal 5 2 15" xfId="4765"/>
    <cellStyle name="Normal 5 2 15 2" xfId="11880"/>
    <cellStyle name="Normal 5 2 15 2 2" xfId="27929"/>
    <cellStyle name="Normal 5 2 15 3" xfId="27928"/>
    <cellStyle name="Normal 5 2 15 4" xfId="37965"/>
    <cellStyle name="Normal 5 2 15 5" xfId="45080"/>
    <cellStyle name="Normal 5 2 15 6" xfId="52195"/>
    <cellStyle name="Normal 5 2 15 7" xfId="59310"/>
    <cellStyle name="Normal 5 2 16" xfId="7142"/>
    <cellStyle name="Normal 5 2 16 2" xfId="27930"/>
    <cellStyle name="Normal 5 2 17" xfId="14257"/>
    <cellStyle name="Normal 5 2 17 2" xfId="27931"/>
    <cellStyle name="Normal 5 2 18" xfId="27890"/>
    <cellStyle name="Normal 5 2 19" xfId="33226"/>
    <cellStyle name="Normal 5 2 2" xfId="24"/>
    <cellStyle name="Normal 5 2 2 10" xfId="1627"/>
    <cellStyle name="Normal 5 2 2 10 10" xfId="56172"/>
    <cellStyle name="Normal 5 2 2 10 2" xfId="3994"/>
    <cellStyle name="Normal 5 2 2 10 2 2" xfId="11109"/>
    <cellStyle name="Normal 5 2 2 10 2 2 2" xfId="27935"/>
    <cellStyle name="Normal 5 2 2 10 2 3" xfId="27934"/>
    <cellStyle name="Normal 5 2 2 10 2 4" xfId="37194"/>
    <cellStyle name="Normal 5 2 2 10 2 5" xfId="44309"/>
    <cellStyle name="Normal 5 2 2 10 2 6" xfId="51424"/>
    <cellStyle name="Normal 5 2 2 10 2 7" xfId="58539"/>
    <cellStyle name="Normal 5 2 2 10 3" xfId="6365"/>
    <cellStyle name="Normal 5 2 2 10 3 2" xfId="13480"/>
    <cellStyle name="Normal 5 2 2 10 3 2 2" xfId="27937"/>
    <cellStyle name="Normal 5 2 2 10 3 3" xfId="27936"/>
    <cellStyle name="Normal 5 2 2 10 3 4" xfId="39565"/>
    <cellStyle name="Normal 5 2 2 10 3 5" xfId="46680"/>
    <cellStyle name="Normal 5 2 2 10 3 6" xfId="53795"/>
    <cellStyle name="Normal 5 2 2 10 3 7" xfId="60910"/>
    <cellStyle name="Normal 5 2 2 10 4" xfId="8742"/>
    <cellStyle name="Normal 5 2 2 10 4 2" xfId="27938"/>
    <cellStyle name="Normal 5 2 2 10 5" xfId="15857"/>
    <cellStyle name="Normal 5 2 2 10 5 2" xfId="27939"/>
    <cellStyle name="Normal 5 2 2 10 6" xfId="27933"/>
    <cellStyle name="Normal 5 2 2 10 7" xfId="34826"/>
    <cellStyle name="Normal 5 2 2 10 8" xfId="41942"/>
    <cellStyle name="Normal 5 2 2 10 9" xfId="49057"/>
    <cellStyle name="Normal 5 2 2 11" xfId="2406"/>
    <cellStyle name="Normal 5 2 2 11 2" xfId="9521"/>
    <cellStyle name="Normal 5 2 2 11 2 2" xfId="27941"/>
    <cellStyle name="Normal 5 2 2 11 3" xfId="27940"/>
    <cellStyle name="Normal 5 2 2 11 4" xfId="35606"/>
    <cellStyle name="Normal 5 2 2 11 5" xfId="42721"/>
    <cellStyle name="Normal 5 2 2 11 6" xfId="49836"/>
    <cellStyle name="Normal 5 2 2 11 7" xfId="56951"/>
    <cellStyle name="Normal 5 2 2 12" xfId="4777"/>
    <cellStyle name="Normal 5 2 2 12 2" xfId="11892"/>
    <cellStyle name="Normal 5 2 2 12 2 2" xfId="27943"/>
    <cellStyle name="Normal 5 2 2 12 3" xfId="27942"/>
    <cellStyle name="Normal 5 2 2 12 4" xfId="37977"/>
    <cellStyle name="Normal 5 2 2 12 5" xfId="45092"/>
    <cellStyle name="Normal 5 2 2 12 6" xfId="52207"/>
    <cellStyle name="Normal 5 2 2 12 7" xfId="59322"/>
    <cellStyle name="Normal 5 2 2 13" xfId="7154"/>
    <cellStyle name="Normal 5 2 2 13 2" xfId="27944"/>
    <cellStyle name="Normal 5 2 2 14" xfId="14269"/>
    <cellStyle name="Normal 5 2 2 14 2" xfId="27945"/>
    <cellStyle name="Normal 5 2 2 15" xfId="27932"/>
    <cellStyle name="Normal 5 2 2 16" xfId="33238"/>
    <cellStyle name="Normal 5 2 2 17" xfId="40354"/>
    <cellStyle name="Normal 5 2 2 18" xfId="47469"/>
    <cellStyle name="Normal 5 2 2 19" xfId="54584"/>
    <cellStyle name="Normal 5 2 2 2" xfId="47"/>
    <cellStyle name="Normal 5 2 2 2 10" xfId="4799"/>
    <cellStyle name="Normal 5 2 2 2 10 2" xfId="11914"/>
    <cellStyle name="Normal 5 2 2 2 10 2 2" xfId="27948"/>
    <cellStyle name="Normal 5 2 2 2 10 3" xfId="27947"/>
    <cellStyle name="Normal 5 2 2 2 10 4" xfId="37999"/>
    <cellStyle name="Normal 5 2 2 2 10 5" xfId="45114"/>
    <cellStyle name="Normal 5 2 2 2 10 6" xfId="52229"/>
    <cellStyle name="Normal 5 2 2 2 10 7" xfId="59344"/>
    <cellStyle name="Normal 5 2 2 2 11" xfId="7176"/>
    <cellStyle name="Normal 5 2 2 2 11 2" xfId="27949"/>
    <cellStyle name="Normal 5 2 2 2 12" xfId="14291"/>
    <cellStyle name="Normal 5 2 2 2 12 2" xfId="27950"/>
    <cellStyle name="Normal 5 2 2 2 13" xfId="27946"/>
    <cellStyle name="Normal 5 2 2 2 14" xfId="33260"/>
    <cellStyle name="Normal 5 2 2 2 15" xfId="40376"/>
    <cellStyle name="Normal 5 2 2 2 16" xfId="47491"/>
    <cellStyle name="Normal 5 2 2 2 17" xfId="54606"/>
    <cellStyle name="Normal 5 2 2 2 2" xfId="92"/>
    <cellStyle name="Normal 5 2 2 2 2 10" xfId="14332"/>
    <cellStyle name="Normal 5 2 2 2 2 10 2" xfId="27952"/>
    <cellStyle name="Normal 5 2 2 2 2 11" xfId="27951"/>
    <cellStyle name="Normal 5 2 2 2 2 12" xfId="33301"/>
    <cellStyle name="Normal 5 2 2 2 2 13" xfId="40417"/>
    <cellStyle name="Normal 5 2 2 2 2 14" xfId="47532"/>
    <cellStyle name="Normal 5 2 2 2 2 15" xfId="54647"/>
    <cellStyle name="Normal 5 2 2 2 2 2" xfId="294"/>
    <cellStyle name="Normal 5 2 2 2 2 2 10" xfId="40612"/>
    <cellStyle name="Normal 5 2 2 2 2 2 11" xfId="47727"/>
    <cellStyle name="Normal 5 2 2 2 2 2 12" xfId="54842"/>
    <cellStyle name="Normal 5 2 2 2 2 2 2" xfId="1095"/>
    <cellStyle name="Normal 5 2 2 2 2 2 2 10" xfId="55641"/>
    <cellStyle name="Normal 5 2 2 2 2 2 2 2" xfId="3463"/>
    <cellStyle name="Normal 5 2 2 2 2 2 2 2 2" xfId="10578"/>
    <cellStyle name="Normal 5 2 2 2 2 2 2 2 2 2" xfId="27956"/>
    <cellStyle name="Normal 5 2 2 2 2 2 2 2 3" xfId="27955"/>
    <cellStyle name="Normal 5 2 2 2 2 2 2 2 4" xfId="36663"/>
    <cellStyle name="Normal 5 2 2 2 2 2 2 2 5" xfId="43778"/>
    <cellStyle name="Normal 5 2 2 2 2 2 2 2 6" xfId="50893"/>
    <cellStyle name="Normal 5 2 2 2 2 2 2 2 7" xfId="58008"/>
    <cellStyle name="Normal 5 2 2 2 2 2 2 3" xfId="5834"/>
    <cellStyle name="Normal 5 2 2 2 2 2 2 3 2" xfId="12949"/>
    <cellStyle name="Normal 5 2 2 2 2 2 2 3 2 2" xfId="27958"/>
    <cellStyle name="Normal 5 2 2 2 2 2 2 3 3" xfId="27957"/>
    <cellStyle name="Normal 5 2 2 2 2 2 2 3 4" xfId="39034"/>
    <cellStyle name="Normal 5 2 2 2 2 2 2 3 5" xfId="46149"/>
    <cellStyle name="Normal 5 2 2 2 2 2 2 3 6" xfId="53264"/>
    <cellStyle name="Normal 5 2 2 2 2 2 2 3 7" xfId="60379"/>
    <cellStyle name="Normal 5 2 2 2 2 2 2 4" xfId="8211"/>
    <cellStyle name="Normal 5 2 2 2 2 2 2 4 2" xfId="27959"/>
    <cellStyle name="Normal 5 2 2 2 2 2 2 5" xfId="15326"/>
    <cellStyle name="Normal 5 2 2 2 2 2 2 5 2" xfId="27960"/>
    <cellStyle name="Normal 5 2 2 2 2 2 2 6" xfId="27954"/>
    <cellStyle name="Normal 5 2 2 2 2 2 2 7" xfId="34295"/>
    <cellStyle name="Normal 5 2 2 2 2 2 2 8" xfId="41411"/>
    <cellStyle name="Normal 5 2 2 2 2 2 2 9" xfId="48526"/>
    <cellStyle name="Normal 5 2 2 2 2 2 3" xfId="1885"/>
    <cellStyle name="Normal 5 2 2 2 2 2 3 10" xfId="56430"/>
    <cellStyle name="Normal 5 2 2 2 2 2 3 2" xfId="4252"/>
    <cellStyle name="Normal 5 2 2 2 2 2 3 2 2" xfId="11367"/>
    <cellStyle name="Normal 5 2 2 2 2 2 3 2 2 2" xfId="27963"/>
    <cellStyle name="Normal 5 2 2 2 2 2 3 2 3" xfId="27962"/>
    <cellStyle name="Normal 5 2 2 2 2 2 3 2 4" xfId="37452"/>
    <cellStyle name="Normal 5 2 2 2 2 2 3 2 5" xfId="44567"/>
    <cellStyle name="Normal 5 2 2 2 2 2 3 2 6" xfId="51682"/>
    <cellStyle name="Normal 5 2 2 2 2 2 3 2 7" xfId="58797"/>
    <cellStyle name="Normal 5 2 2 2 2 2 3 3" xfId="6623"/>
    <cellStyle name="Normal 5 2 2 2 2 2 3 3 2" xfId="13738"/>
    <cellStyle name="Normal 5 2 2 2 2 2 3 3 2 2" xfId="27965"/>
    <cellStyle name="Normal 5 2 2 2 2 2 3 3 3" xfId="27964"/>
    <cellStyle name="Normal 5 2 2 2 2 2 3 3 4" xfId="39823"/>
    <cellStyle name="Normal 5 2 2 2 2 2 3 3 5" xfId="46938"/>
    <cellStyle name="Normal 5 2 2 2 2 2 3 3 6" xfId="54053"/>
    <cellStyle name="Normal 5 2 2 2 2 2 3 3 7" xfId="61168"/>
    <cellStyle name="Normal 5 2 2 2 2 2 3 4" xfId="9000"/>
    <cellStyle name="Normal 5 2 2 2 2 2 3 4 2" xfId="27966"/>
    <cellStyle name="Normal 5 2 2 2 2 2 3 5" xfId="16115"/>
    <cellStyle name="Normal 5 2 2 2 2 2 3 5 2" xfId="27967"/>
    <cellStyle name="Normal 5 2 2 2 2 2 3 6" xfId="27961"/>
    <cellStyle name="Normal 5 2 2 2 2 2 3 7" xfId="35084"/>
    <cellStyle name="Normal 5 2 2 2 2 2 3 8" xfId="42200"/>
    <cellStyle name="Normal 5 2 2 2 2 2 3 9" xfId="49315"/>
    <cellStyle name="Normal 5 2 2 2 2 2 4" xfId="2664"/>
    <cellStyle name="Normal 5 2 2 2 2 2 4 2" xfId="9779"/>
    <cellStyle name="Normal 5 2 2 2 2 2 4 2 2" xfId="27969"/>
    <cellStyle name="Normal 5 2 2 2 2 2 4 3" xfId="27968"/>
    <cellStyle name="Normal 5 2 2 2 2 2 4 4" xfId="35864"/>
    <cellStyle name="Normal 5 2 2 2 2 2 4 5" xfId="42979"/>
    <cellStyle name="Normal 5 2 2 2 2 2 4 6" xfId="50094"/>
    <cellStyle name="Normal 5 2 2 2 2 2 4 7" xfId="57209"/>
    <cellStyle name="Normal 5 2 2 2 2 2 5" xfId="5035"/>
    <cellStyle name="Normal 5 2 2 2 2 2 5 2" xfId="12150"/>
    <cellStyle name="Normal 5 2 2 2 2 2 5 2 2" xfId="27971"/>
    <cellStyle name="Normal 5 2 2 2 2 2 5 3" xfId="27970"/>
    <cellStyle name="Normal 5 2 2 2 2 2 5 4" xfId="38235"/>
    <cellStyle name="Normal 5 2 2 2 2 2 5 5" xfId="45350"/>
    <cellStyle name="Normal 5 2 2 2 2 2 5 6" xfId="52465"/>
    <cellStyle name="Normal 5 2 2 2 2 2 5 7" xfId="59580"/>
    <cellStyle name="Normal 5 2 2 2 2 2 6" xfId="7412"/>
    <cellStyle name="Normal 5 2 2 2 2 2 6 2" xfId="27972"/>
    <cellStyle name="Normal 5 2 2 2 2 2 7" xfId="14527"/>
    <cellStyle name="Normal 5 2 2 2 2 2 7 2" xfId="27973"/>
    <cellStyle name="Normal 5 2 2 2 2 2 8" xfId="27953"/>
    <cellStyle name="Normal 5 2 2 2 2 2 9" xfId="33496"/>
    <cellStyle name="Normal 5 2 2 2 2 3" xfId="489"/>
    <cellStyle name="Normal 5 2 2 2 2 3 10" xfId="40807"/>
    <cellStyle name="Normal 5 2 2 2 2 3 11" xfId="47922"/>
    <cellStyle name="Normal 5 2 2 2 2 3 12" xfId="55037"/>
    <cellStyle name="Normal 5 2 2 2 2 3 2" xfId="1290"/>
    <cellStyle name="Normal 5 2 2 2 2 3 2 10" xfId="55836"/>
    <cellStyle name="Normal 5 2 2 2 2 3 2 2" xfId="3658"/>
    <cellStyle name="Normal 5 2 2 2 2 3 2 2 2" xfId="10773"/>
    <cellStyle name="Normal 5 2 2 2 2 3 2 2 2 2" xfId="27977"/>
    <cellStyle name="Normal 5 2 2 2 2 3 2 2 3" xfId="27976"/>
    <cellStyle name="Normal 5 2 2 2 2 3 2 2 4" xfId="36858"/>
    <cellStyle name="Normal 5 2 2 2 2 3 2 2 5" xfId="43973"/>
    <cellStyle name="Normal 5 2 2 2 2 3 2 2 6" xfId="51088"/>
    <cellStyle name="Normal 5 2 2 2 2 3 2 2 7" xfId="58203"/>
    <cellStyle name="Normal 5 2 2 2 2 3 2 3" xfId="6029"/>
    <cellStyle name="Normal 5 2 2 2 2 3 2 3 2" xfId="13144"/>
    <cellStyle name="Normal 5 2 2 2 2 3 2 3 2 2" xfId="27979"/>
    <cellStyle name="Normal 5 2 2 2 2 3 2 3 3" xfId="27978"/>
    <cellStyle name="Normal 5 2 2 2 2 3 2 3 4" xfId="39229"/>
    <cellStyle name="Normal 5 2 2 2 2 3 2 3 5" xfId="46344"/>
    <cellStyle name="Normal 5 2 2 2 2 3 2 3 6" xfId="53459"/>
    <cellStyle name="Normal 5 2 2 2 2 3 2 3 7" xfId="60574"/>
    <cellStyle name="Normal 5 2 2 2 2 3 2 4" xfId="8406"/>
    <cellStyle name="Normal 5 2 2 2 2 3 2 4 2" xfId="27980"/>
    <cellStyle name="Normal 5 2 2 2 2 3 2 5" xfId="15521"/>
    <cellStyle name="Normal 5 2 2 2 2 3 2 5 2" xfId="27981"/>
    <cellStyle name="Normal 5 2 2 2 2 3 2 6" xfId="27975"/>
    <cellStyle name="Normal 5 2 2 2 2 3 2 7" xfId="34490"/>
    <cellStyle name="Normal 5 2 2 2 2 3 2 8" xfId="41606"/>
    <cellStyle name="Normal 5 2 2 2 2 3 2 9" xfId="48721"/>
    <cellStyle name="Normal 5 2 2 2 2 3 3" xfId="2080"/>
    <cellStyle name="Normal 5 2 2 2 2 3 3 10" xfId="56625"/>
    <cellStyle name="Normal 5 2 2 2 2 3 3 2" xfId="4447"/>
    <cellStyle name="Normal 5 2 2 2 2 3 3 2 2" xfId="11562"/>
    <cellStyle name="Normal 5 2 2 2 2 3 3 2 2 2" xfId="27984"/>
    <cellStyle name="Normal 5 2 2 2 2 3 3 2 3" xfId="27983"/>
    <cellStyle name="Normal 5 2 2 2 2 3 3 2 4" xfId="37647"/>
    <cellStyle name="Normal 5 2 2 2 2 3 3 2 5" xfId="44762"/>
    <cellStyle name="Normal 5 2 2 2 2 3 3 2 6" xfId="51877"/>
    <cellStyle name="Normal 5 2 2 2 2 3 3 2 7" xfId="58992"/>
    <cellStyle name="Normal 5 2 2 2 2 3 3 3" xfId="6818"/>
    <cellStyle name="Normal 5 2 2 2 2 3 3 3 2" xfId="13933"/>
    <cellStyle name="Normal 5 2 2 2 2 3 3 3 2 2" xfId="27986"/>
    <cellStyle name="Normal 5 2 2 2 2 3 3 3 3" xfId="27985"/>
    <cellStyle name="Normal 5 2 2 2 2 3 3 3 4" xfId="40018"/>
    <cellStyle name="Normal 5 2 2 2 2 3 3 3 5" xfId="47133"/>
    <cellStyle name="Normal 5 2 2 2 2 3 3 3 6" xfId="54248"/>
    <cellStyle name="Normal 5 2 2 2 2 3 3 3 7" xfId="61363"/>
    <cellStyle name="Normal 5 2 2 2 2 3 3 4" xfId="9195"/>
    <cellStyle name="Normal 5 2 2 2 2 3 3 4 2" xfId="27987"/>
    <cellStyle name="Normal 5 2 2 2 2 3 3 5" xfId="16310"/>
    <cellStyle name="Normal 5 2 2 2 2 3 3 5 2" xfId="27988"/>
    <cellStyle name="Normal 5 2 2 2 2 3 3 6" xfId="27982"/>
    <cellStyle name="Normal 5 2 2 2 2 3 3 7" xfId="35279"/>
    <cellStyle name="Normal 5 2 2 2 2 3 3 8" xfId="42395"/>
    <cellStyle name="Normal 5 2 2 2 2 3 3 9" xfId="49510"/>
    <cellStyle name="Normal 5 2 2 2 2 3 4" xfId="2859"/>
    <cellStyle name="Normal 5 2 2 2 2 3 4 2" xfId="9974"/>
    <cellStyle name="Normal 5 2 2 2 2 3 4 2 2" xfId="27990"/>
    <cellStyle name="Normal 5 2 2 2 2 3 4 3" xfId="27989"/>
    <cellStyle name="Normal 5 2 2 2 2 3 4 4" xfId="36059"/>
    <cellStyle name="Normal 5 2 2 2 2 3 4 5" xfId="43174"/>
    <cellStyle name="Normal 5 2 2 2 2 3 4 6" xfId="50289"/>
    <cellStyle name="Normal 5 2 2 2 2 3 4 7" xfId="57404"/>
    <cellStyle name="Normal 5 2 2 2 2 3 5" xfId="5230"/>
    <cellStyle name="Normal 5 2 2 2 2 3 5 2" xfId="12345"/>
    <cellStyle name="Normal 5 2 2 2 2 3 5 2 2" xfId="27992"/>
    <cellStyle name="Normal 5 2 2 2 2 3 5 3" xfId="27991"/>
    <cellStyle name="Normal 5 2 2 2 2 3 5 4" xfId="38430"/>
    <cellStyle name="Normal 5 2 2 2 2 3 5 5" xfId="45545"/>
    <cellStyle name="Normal 5 2 2 2 2 3 5 6" xfId="52660"/>
    <cellStyle name="Normal 5 2 2 2 2 3 5 7" xfId="59775"/>
    <cellStyle name="Normal 5 2 2 2 2 3 6" xfId="7607"/>
    <cellStyle name="Normal 5 2 2 2 2 3 6 2" xfId="27993"/>
    <cellStyle name="Normal 5 2 2 2 2 3 7" xfId="14722"/>
    <cellStyle name="Normal 5 2 2 2 2 3 7 2" xfId="27994"/>
    <cellStyle name="Normal 5 2 2 2 2 3 8" xfId="27974"/>
    <cellStyle name="Normal 5 2 2 2 2 3 9" xfId="33691"/>
    <cellStyle name="Normal 5 2 2 2 2 4" xfId="734"/>
    <cellStyle name="Normal 5 2 2 2 2 4 10" xfId="41052"/>
    <cellStyle name="Normal 5 2 2 2 2 4 11" xfId="48167"/>
    <cellStyle name="Normal 5 2 2 2 2 4 12" xfId="55282"/>
    <cellStyle name="Normal 5 2 2 2 2 4 2" xfId="1535"/>
    <cellStyle name="Normal 5 2 2 2 2 4 2 10" xfId="56081"/>
    <cellStyle name="Normal 5 2 2 2 2 4 2 2" xfId="3903"/>
    <cellStyle name="Normal 5 2 2 2 2 4 2 2 2" xfId="11018"/>
    <cellStyle name="Normal 5 2 2 2 2 4 2 2 2 2" xfId="27998"/>
    <cellStyle name="Normal 5 2 2 2 2 4 2 2 3" xfId="27997"/>
    <cellStyle name="Normal 5 2 2 2 2 4 2 2 4" xfId="37103"/>
    <cellStyle name="Normal 5 2 2 2 2 4 2 2 5" xfId="44218"/>
    <cellStyle name="Normal 5 2 2 2 2 4 2 2 6" xfId="51333"/>
    <cellStyle name="Normal 5 2 2 2 2 4 2 2 7" xfId="58448"/>
    <cellStyle name="Normal 5 2 2 2 2 4 2 3" xfId="6274"/>
    <cellStyle name="Normal 5 2 2 2 2 4 2 3 2" xfId="13389"/>
    <cellStyle name="Normal 5 2 2 2 2 4 2 3 2 2" xfId="28000"/>
    <cellStyle name="Normal 5 2 2 2 2 4 2 3 3" xfId="27999"/>
    <cellStyle name="Normal 5 2 2 2 2 4 2 3 4" xfId="39474"/>
    <cellStyle name="Normal 5 2 2 2 2 4 2 3 5" xfId="46589"/>
    <cellStyle name="Normal 5 2 2 2 2 4 2 3 6" xfId="53704"/>
    <cellStyle name="Normal 5 2 2 2 2 4 2 3 7" xfId="60819"/>
    <cellStyle name="Normal 5 2 2 2 2 4 2 4" xfId="8651"/>
    <cellStyle name="Normal 5 2 2 2 2 4 2 4 2" xfId="28001"/>
    <cellStyle name="Normal 5 2 2 2 2 4 2 5" xfId="15766"/>
    <cellStyle name="Normal 5 2 2 2 2 4 2 5 2" xfId="28002"/>
    <cellStyle name="Normal 5 2 2 2 2 4 2 6" xfId="27996"/>
    <cellStyle name="Normal 5 2 2 2 2 4 2 7" xfId="34735"/>
    <cellStyle name="Normal 5 2 2 2 2 4 2 8" xfId="41851"/>
    <cellStyle name="Normal 5 2 2 2 2 4 2 9" xfId="48966"/>
    <cellStyle name="Normal 5 2 2 2 2 4 3" xfId="2325"/>
    <cellStyle name="Normal 5 2 2 2 2 4 3 10" xfId="56870"/>
    <cellStyle name="Normal 5 2 2 2 2 4 3 2" xfId="4692"/>
    <cellStyle name="Normal 5 2 2 2 2 4 3 2 2" xfId="11807"/>
    <cellStyle name="Normal 5 2 2 2 2 4 3 2 2 2" xfId="28005"/>
    <cellStyle name="Normal 5 2 2 2 2 4 3 2 3" xfId="28004"/>
    <cellStyle name="Normal 5 2 2 2 2 4 3 2 4" xfId="37892"/>
    <cellStyle name="Normal 5 2 2 2 2 4 3 2 5" xfId="45007"/>
    <cellStyle name="Normal 5 2 2 2 2 4 3 2 6" xfId="52122"/>
    <cellStyle name="Normal 5 2 2 2 2 4 3 2 7" xfId="59237"/>
    <cellStyle name="Normal 5 2 2 2 2 4 3 3" xfId="7063"/>
    <cellStyle name="Normal 5 2 2 2 2 4 3 3 2" xfId="14178"/>
    <cellStyle name="Normal 5 2 2 2 2 4 3 3 2 2" xfId="28007"/>
    <cellStyle name="Normal 5 2 2 2 2 4 3 3 3" xfId="28006"/>
    <cellStyle name="Normal 5 2 2 2 2 4 3 3 4" xfId="40263"/>
    <cellStyle name="Normal 5 2 2 2 2 4 3 3 5" xfId="47378"/>
    <cellStyle name="Normal 5 2 2 2 2 4 3 3 6" xfId="54493"/>
    <cellStyle name="Normal 5 2 2 2 2 4 3 3 7" xfId="61608"/>
    <cellStyle name="Normal 5 2 2 2 2 4 3 4" xfId="9440"/>
    <cellStyle name="Normal 5 2 2 2 2 4 3 4 2" xfId="28008"/>
    <cellStyle name="Normal 5 2 2 2 2 4 3 5" xfId="16555"/>
    <cellStyle name="Normal 5 2 2 2 2 4 3 5 2" xfId="28009"/>
    <cellStyle name="Normal 5 2 2 2 2 4 3 6" xfId="28003"/>
    <cellStyle name="Normal 5 2 2 2 2 4 3 7" xfId="35524"/>
    <cellStyle name="Normal 5 2 2 2 2 4 3 8" xfId="42640"/>
    <cellStyle name="Normal 5 2 2 2 2 4 3 9" xfId="49755"/>
    <cellStyle name="Normal 5 2 2 2 2 4 4" xfId="3104"/>
    <cellStyle name="Normal 5 2 2 2 2 4 4 2" xfId="10219"/>
    <cellStyle name="Normal 5 2 2 2 2 4 4 2 2" xfId="28011"/>
    <cellStyle name="Normal 5 2 2 2 2 4 4 3" xfId="28010"/>
    <cellStyle name="Normal 5 2 2 2 2 4 4 4" xfId="36304"/>
    <cellStyle name="Normal 5 2 2 2 2 4 4 5" xfId="43419"/>
    <cellStyle name="Normal 5 2 2 2 2 4 4 6" xfId="50534"/>
    <cellStyle name="Normal 5 2 2 2 2 4 4 7" xfId="57649"/>
    <cellStyle name="Normal 5 2 2 2 2 4 5" xfId="5475"/>
    <cellStyle name="Normal 5 2 2 2 2 4 5 2" xfId="12590"/>
    <cellStyle name="Normal 5 2 2 2 2 4 5 2 2" xfId="28013"/>
    <cellStyle name="Normal 5 2 2 2 2 4 5 3" xfId="28012"/>
    <cellStyle name="Normal 5 2 2 2 2 4 5 4" xfId="38675"/>
    <cellStyle name="Normal 5 2 2 2 2 4 5 5" xfId="45790"/>
    <cellStyle name="Normal 5 2 2 2 2 4 5 6" xfId="52905"/>
    <cellStyle name="Normal 5 2 2 2 2 4 5 7" xfId="60020"/>
    <cellStyle name="Normal 5 2 2 2 2 4 6" xfId="7852"/>
    <cellStyle name="Normal 5 2 2 2 2 4 6 2" xfId="28014"/>
    <cellStyle name="Normal 5 2 2 2 2 4 7" xfId="14967"/>
    <cellStyle name="Normal 5 2 2 2 2 4 7 2" xfId="28015"/>
    <cellStyle name="Normal 5 2 2 2 2 4 8" xfId="27995"/>
    <cellStyle name="Normal 5 2 2 2 2 4 9" xfId="33936"/>
    <cellStyle name="Normal 5 2 2 2 2 5" xfId="900"/>
    <cellStyle name="Normal 5 2 2 2 2 5 10" xfId="55446"/>
    <cellStyle name="Normal 5 2 2 2 2 5 2" xfId="3268"/>
    <cellStyle name="Normal 5 2 2 2 2 5 2 2" xfId="10383"/>
    <cellStyle name="Normal 5 2 2 2 2 5 2 2 2" xfId="28018"/>
    <cellStyle name="Normal 5 2 2 2 2 5 2 3" xfId="28017"/>
    <cellStyle name="Normal 5 2 2 2 2 5 2 4" xfId="36468"/>
    <cellStyle name="Normal 5 2 2 2 2 5 2 5" xfId="43583"/>
    <cellStyle name="Normal 5 2 2 2 2 5 2 6" xfId="50698"/>
    <cellStyle name="Normal 5 2 2 2 2 5 2 7" xfId="57813"/>
    <cellStyle name="Normal 5 2 2 2 2 5 3" xfId="5639"/>
    <cellStyle name="Normal 5 2 2 2 2 5 3 2" xfId="12754"/>
    <cellStyle name="Normal 5 2 2 2 2 5 3 2 2" xfId="28020"/>
    <cellStyle name="Normal 5 2 2 2 2 5 3 3" xfId="28019"/>
    <cellStyle name="Normal 5 2 2 2 2 5 3 4" xfId="38839"/>
    <cellStyle name="Normal 5 2 2 2 2 5 3 5" xfId="45954"/>
    <cellStyle name="Normal 5 2 2 2 2 5 3 6" xfId="53069"/>
    <cellStyle name="Normal 5 2 2 2 2 5 3 7" xfId="60184"/>
    <cellStyle name="Normal 5 2 2 2 2 5 4" xfId="8016"/>
    <cellStyle name="Normal 5 2 2 2 2 5 4 2" xfId="28021"/>
    <cellStyle name="Normal 5 2 2 2 2 5 5" xfId="15131"/>
    <cellStyle name="Normal 5 2 2 2 2 5 5 2" xfId="28022"/>
    <cellStyle name="Normal 5 2 2 2 2 5 6" xfId="28016"/>
    <cellStyle name="Normal 5 2 2 2 2 5 7" xfId="34100"/>
    <cellStyle name="Normal 5 2 2 2 2 5 8" xfId="41216"/>
    <cellStyle name="Normal 5 2 2 2 2 5 9" xfId="48331"/>
    <cellStyle name="Normal 5 2 2 2 2 6" xfId="1690"/>
    <cellStyle name="Normal 5 2 2 2 2 6 10" xfId="56235"/>
    <cellStyle name="Normal 5 2 2 2 2 6 2" xfId="4057"/>
    <cellStyle name="Normal 5 2 2 2 2 6 2 2" xfId="11172"/>
    <cellStyle name="Normal 5 2 2 2 2 6 2 2 2" xfId="28025"/>
    <cellStyle name="Normal 5 2 2 2 2 6 2 3" xfId="28024"/>
    <cellStyle name="Normal 5 2 2 2 2 6 2 4" xfId="37257"/>
    <cellStyle name="Normal 5 2 2 2 2 6 2 5" xfId="44372"/>
    <cellStyle name="Normal 5 2 2 2 2 6 2 6" xfId="51487"/>
    <cellStyle name="Normal 5 2 2 2 2 6 2 7" xfId="58602"/>
    <cellStyle name="Normal 5 2 2 2 2 6 3" xfId="6428"/>
    <cellStyle name="Normal 5 2 2 2 2 6 3 2" xfId="13543"/>
    <cellStyle name="Normal 5 2 2 2 2 6 3 2 2" xfId="28027"/>
    <cellStyle name="Normal 5 2 2 2 2 6 3 3" xfId="28026"/>
    <cellStyle name="Normal 5 2 2 2 2 6 3 4" xfId="39628"/>
    <cellStyle name="Normal 5 2 2 2 2 6 3 5" xfId="46743"/>
    <cellStyle name="Normal 5 2 2 2 2 6 3 6" xfId="53858"/>
    <cellStyle name="Normal 5 2 2 2 2 6 3 7" xfId="60973"/>
    <cellStyle name="Normal 5 2 2 2 2 6 4" xfId="8805"/>
    <cellStyle name="Normal 5 2 2 2 2 6 4 2" xfId="28028"/>
    <cellStyle name="Normal 5 2 2 2 2 6 5" xfId="15920"/>
    <cellStyle name="Normal 5 2 2 2 2 6 5 2" xfId="28029"/>
    <cellStyle name="Normal 5 2 2 2 2 6 6" xfId="28023"/>
    <cellStyle name="Normal 5 2 2 2 2 6 7" xfId="34889"/>
    <cellStyle name="Normal 5 2 2 2 2 6 8" xfId="42005"/>
    <cellStyle name="Normal 5 2 2 2 2 6 9" xfId="49120"/>
    <cellStyle name="Normal 5 2 2 2 2 7" xfId="2469"/>
    <cellStyle name="Normal 5 2 2 2 2 7 2" xfId="9584"/>
    <cellStyle name="Normal 5 2 2 2 2 7 2 2" xfId="28031"/>
    <cellStyle name="Normal 5 2 2 2 2 7 3" xfId="28030"/>
    <cellStyle name="Normal 5 2 2 2 2 7 4" xfId="35669"/>
    <cellStyle name="Normal 5 2 2 2 2 7 5" xfId="42784"/>
    <cellStyle name="Normal 5 2 2 2 2 7 6" xfId="49899"/>
    <cellStyle name="Normal 5 2 2 2 2 7 7" xfId="57014"/>
    <cellStyle name="Normal 5 2 2 2 2 8" xfId="4840"/>
    <cellStyle name="Normal 5 2 2 2 2 8 2" xfId="11955"/>
    <cellStyle name="Normal 5 2 2 2 2 8 2 2" xfId="28033"/>
    <cellStyle name="Normal 5 2 2 2 2 8 3" xfId="28032"/>
    <cellStyle name="Normal 5 2 2 2 2 8 4" xfId="38040"/>
    <cellStyle name="Normal 5 2 2 2 2 8 5" xfId="45155"/>
    <cellStyle name="Normal 5 2 2 2 2 8 6" xfId="52270"/>
    <cellStyle name="Normal 5 2 2 2 2 8 7" xfId="59385"/>
    <cellStyle name="Normal 5 2 2 2 2 9" xfId="7217"/>
    <cellStyle name="Normal 5 2 2 2 2 9 2" xfId="28034"/>
    <cellStyle name="Normal 5 2 2 2 3" xfId="145"/>
    <cellStyle name="Normal 5 2 2 2 3 10" xfId="14385"/>
    <cellStyle name="Normal 5 2 2 2 3 10 2" xfId="28036"/>
    <cellStyle name="Normal 5 2 2 2 3 11" xfId="28035"/>
    <cellStyle name="Normal 5 2 2 2 3 12" xfId="33354"/>
    <cellStyle name="Normal 5 2 2 2 3 13" xfId="40470"/>
    <cellStyle name="Normal 5 2 2 2 3 14" xfId="47585"/>
    <cellStyle name="Normal 5 2 2 2 3 15" xfId="54700"/>
    <cellStyle name="Normal 5 2 2 2 3 2" xfId="347"/>
    <cellStyle name="Normal 5 2 2 2 3 2 10" xfId="40665"/>
    <cellStyle name="Normal 5 2 2 2 3 2 11" xfId="47780"/>
    <cellStyle name="Normal 5 2 2 2 3 2 12" xfId="54895"/>
    <cellStyle name="Normal 5 2 2 2 3 2 2" xfId="1148"/>
    <cellStyle name="Normal 5 2 2 2 3 2 2 10" xfId="55694"/>
    <cellStyle name="Normal 5 2 2 2 3 2 2 2" xfId="3516"/>
    <cellStyle name="Normal 5 2 2 2 3 2 2 2 2" xfId="10631"/>
    <cellStyle name="Normal 5 2 2 2 3 2 2 2 2 2" xfId="28040"/>
    <cellStyle name="Normal 5 2 2 2 3 2 2 2 3" xfId="28039"/>
    <cellStyle name="Normal 5 2 2 2 3 2 2 2 4" xfId="36716"/>
    <cellStyle name="Normal 5 2 2 2 3 2 2 2 5" xfId="43831"/>
    <cellStyle name="Normal 5 2 2 2 3 2 2 2 6" xfId="50946"/>
    <cellStyle name="Normal 5 2 2 2 3 2 2 2 7" xfId="58061"/>
    <cellStyle name="Normal 5 2 2 2 3 2 2 3" xfId="5887"/>
    <cellStyle name="Normal 5 2 2 2 3 2 2 3 2" xfId="13002"/>
    <cellStyle name="Normal 5 2 2 2 3 2 2 3 2 2" xfId="28042"/>
    <cellStyle name="Normal 5 2 2 2 3 2 2 3 3" xfId="28041"/>
    <cellStyle name="Normal 5 2 2 2 3 2 2 3 4" xfId="39087"/>
    <cellStyle name="Normal 5 2 2 2 3 2 2 3 5" xfId="46202"/>
    <cellStyle name="Normal 5 2 2 2 3 2 2 3 6" xfId="53317"/>
    <cellStyle name="Normal 5 2 2 2 3 2 2 3 7" xfId="60432"/>
    <cellStyle name="Normal 5 2 2 2 3 2 2 4" xfId="8264"/>
    <cellStyle name="Normal 5 2 2 2 3 2 2 4 2" xfId="28043"/>
    <cellStyle name="Normal 5 2 2 2 3 2 2 5" xfId="15379"/>
    <cellStyle name="Normal 5 2 2 2 3 2 2 5 2" xfId="28044"/>
    <cellStyle name="Normal 5 2 2 2 3 2 2 6" xfId="28038"/>
    <cellStyle name="Normal 5 2 2 2 3 2 2 7" xfId="34348"/>
    <cellStyle name="Normal 5 2 2 2 3 2 2 8" xfId="41464"/>
    <cellStyle name="Normal 5 2 2 2 3 2 2 9" xfId="48579"/>
    <cellStyle name="Normal 5 2 2 2 3 2 3" xfId="1938"/>
    <cellStyle name="Normal 5 2 2 2 3 2 3 10" xfId="56483"/>
    <cellStyle name="Normal 5 2 2 2 3 2 3 2" xfId="4305"/>
    <cellStyle name="Normal 5 2 2 2 3 2 3 2 2" xfId="11420"/>
    <cellStyle name="Normal 5 2 2 2 3 2 3 2 2 2" xfId="28047"/>
    <cellStyle name="Normal 5 2 2 2 3 2 3 2 3" xfId="28046"/>
    <cellStyle name="Normal 5 2 2 2 3 2 3 2 4" xfId="37505"/>
    <cellStyle name="Normal 5 2 2 2 3 2 3 2 5" xfId="44620"/>
    <cellStyle name="Normal 5 2 2 2 3 2 3 2 6" xfId="51735"/>
    <cellStyle name="Normal 5 2 2 2 3 2 3 2 7" xfId="58850"/>
    <cellStyle name="Normal 5 2 2 2 3 2 3 3" xfId="6676"/>
    <cellStyle name="Normal 5 2 2 2 3 2 3 3 2" xfId="13791"/>
    <cellStyle name="Normal 5 2 2 2 3 2 3 3 2 2" xfId="28049"/>
    <cellStyle name="Normal 5 2 2 2 3 2 3 3 3" xfId="28048"/>
    <cellStyle name="Normal 5 2 2 2 3 2 3 3 4" xfId="39876"/>
    <cellStyle name="Normal 5 2 2 2 3 2 3 3 5" xfId="46991"/>
    <cellStyle name="Normal 5 2 2 2 3 2 3 3 6" xfId="54106"/>
    <cellStyle name="Normal 5 2 2 2 3 2 3 3 7" xfId="61221"/>
    <cellStyle name="Normal 5 2 2 2 3 2 3 4" xfId="9053"/>
    <cellStyle name="Normal 5 2 2 2 3 2 3 4 2" xfId="28050"/>
    <cellStyle name="Normal 5 2 2 2 3 2 3 5" xfId="16168"/>
    <cellStyle name="Normal 5 2 2 2 3 2 3 5 2" xfId="28051"/>
    <cellStyle name="Normal 5 2 2 2 3 2 3 6" xfId="28045"/>
    <cellStyle name="Normal 5 2 2 2 3 2 3 7" xfId="35137"/>
    <cellStyle name="Normal 5 2 2 2 3 2 3 8" xfId="42253"/>
    <cellStyle name="Normal 5 2 2 2 3 2 3 9" xfId="49368"/>
    <cellStyle name="Normal 5 2 2 2 3 2 4" xfId="2717"/>
    <cellStyle name="Normal 5 2 2 2 3 2 4 2" xfId="9832"/>
    <cellStyle name="Normal 5 2 2 2 3 2 4 2 2" xfId="28053"/>
    <cellStyle name="Normal 5 2 2 2 3 2 4 3" xfId="28052"/>
    <cellStyle name="Normal 5 2 2 2 3 2 4 4" xfId="35917"/>
    <cellStyle name="Normal 5 2 2 2 3 2 4 5" xfId="43032"/>
    <cellStyle name="Normal 5 2 2 2 3 2 4 6" xfId="50147"/>
    <cellStyle name="Normal 5 2 2 2 3 2 4 7" xfId="57262"/>
    <cellStyle name="Normal 5 2 2 2 3 2 5" xfId="5088"/>
    <cellStyle name="Normal 5 2 2 2 3 2 5 2" xfId="12203"/>
    <cellStyle name="Normal 5 2 2 2 3 2 5 2 2" xfId="28055"/>
    <cellStyle name="Normal 5 2 2 2 3 2 5 3" xfId="28054"/>
    <cellStyle name="Normal 5 2 2 2 3 2 5 4" xfId="38288"/>
    <cellStyle name="Normal 5 2 2 2 3 2 5 5" xfId="45403"/>
    <cellStyle name="Normal 5 2 2 2 3 2 5 6" xfId="52518"/>
    <cellStyle name="Normal 5 2 2 2 3 2 5 7" xfId="59633"/>
    <cellStyle name="Normal 5 2 2 2 3 2 6" xfId="7465"/>
    <cellStyle name="Normal 5 2 2 2 3 2 6 2" xfId="28056"/>
    <cellStyle name="Normal 5 2 2 2 3 2 7" xfId="14580"/>
    <cellStyle name="Normal 5 2 2 2 3 2 7 2" xfId="28057"/>
    <cellStyle name="Normal 5 2 2 2 3 2 8" xfId="28037"/>
    <cellStyle name="Normal 5 2 2 2 3 2 9" xfId="33549"/>
    <cellStyle name="Normal 5 2 2 2 3 3" xfId="542"/>
    <cellStyle name="Normal 5 2 2 2 3 3 10" xfId="40860"/>
    <cellStyle name="Normal 5 2 2 2 3 3 11" xfId="47975"/>
    <cellStyle name="Normal 5 2 2 2 3 3 12" xfId="55090"/>
    <cellStyle name="Normal 5 2 2 2 3 3 2" xfId="1343"/>
    <cellStyle name="Normal 5 2 2 2 3 3 2 10" xfId="55889"/>
    <cellStyle name="Normal 5 2 2 2 3 3 2 2" xfId="3711"/>
    <cellStyle name="Normal 5 2 2 2 3 3 2 2 2" xfId="10826"/>
    <cellStyle name="Normal 5 2 2 2 3 3 2 2 2 2" xfId="28061"/>
    <cellStyle name="Normal 5 2 2 2 3 3 2 2 3" xfId="28060"/>
    <cellStyle name="Normal 5 2 2 2 3 3 2 2 4" xfId="36911"/>
    <cellStyle name="Normal 5 2 2 2 3 3 2 2 5" xfId="44026"/>
    <cellStyle name="Normal 5 2 2 2 3 3 2 2 6" xfId="51141"/>
    <cellStyle name="Normal 5 2 2 2 3 3 2 2 7" xfId="58256"/>
    <cellStyle name="Normal 5 2 2 2 3 3 2 3" xfId="6082"/>
    <cellStyle name="Normal 5 2 2 2 3 3 2 3 2" xfId="13197"/>
    <cellStyle name="Normal 5 2 2 2 3 3 2 3 2 2" xfId="28063"/>
    <cellStyle name="Normal 5 2 2 2 3 3 2 3 3" xfId="28062"/>
    <cellStyle name="Normal 5 2 2 2 3 3 2 3 4" xfId="39282"/>
    <cellStyle name="Normal 5 2 2 2 3 3 2 3 5" xfId="46397"/>
    <cellStyle name="Normal 5 2 2 2 3 3 2 3 6" xfId="53512"/>
    <cellStyle name="Normal 5 2 2 2 3 3 2 3 7" xfId="60627"/>
    <cellStyle name="Normal 5 2 2 2 3 3 2 4" xfId="8459"/>
    <cellStyle name="Normal 5 2 2 2 3 3 2 4 2" xfId="28064"/>
    <cellStyle name="Normal 5 2 2 2 3 3 2 5" xfId="15574"/>
    <cellStyle name="Normal 5 2 2 2 3 3 2 5 2" xfId="28065"/>
    <cellStyle name="Normal 5 2 2 2 3 3 2 6" xfId="28059"/>
    <cellStyle name="Normal 5 2 2 2 3 3 2 7" xfId="34543"/>
    <cellStyle name="Normal 5 2 2 2 3 3 2 8" xfId="41659"/>
    <cellStyle name="Normal 5 2 2 2 3 3 2 9" xfId="48774"/>
    <cellStyle name="Normal 5 2 2 2 3 3 3" xfId="2133"/>
    <cellStyle name="Normal 5 2 2 2 3 3 3 10" xfId="56678"/>
    <cellStyle name="Normal 5 2 2 2 3 3 3 2" xfId="4500"/>
    <cellStyle name="Normal 5 2 2 2 3 3 3 2 2" xfId="11615"/>
    <cellStyle name="Normal 5 2 2 2 3 3 3 2 2 2" xfId="28068"/>
    <cellStyle name="Normal 5 2 2 2 3 3 3 2 3" xfId="28067"/>
    <cellStyle name="Normal 5 2 2 2 3 3 3 2 4" xfId="37700"/>
    <cellStyle name="Normal 5 2 2 2 3 3 3 2 5" xfId="44815"/>
    <cellStyle name="Normal 5 2 2 2 3 3 3 2 6" xfId="51930"/>
    <cellStyle name="Normal 5 2 2 2 3 3 3 2 7" xfId="59045"/>
    <cellStyle name="Normal 5 2 2 2 3 3 3 3" xfId="6871"/>
    <cellStyle name="Normal 5 2 2 2 3 3 3 3 2" xfId="13986"/>
    <cellStyle name="Normal 5 2 2 2 3 3 3 3 2 2" xfId="28070"/>
    <cellStyle name="Normal 5 2 2 2 3 3 3 3 3" xfId="28069"/>
    <cellStyle name="Normal 5 2 2 2 3 3 3 3 4" xfId="40071"/>
    <cellStyle name="Normal 5 2 2 2 3 3 3 3 5" xfId="47186"/>
    <cellStyle name="Normal 5 2 2 2 3 3 3 3 6" xfId="54301"/>
    <cellStyle name="Normal 5 2 2 2 3 3 3 3 7" xfId="61416"/>
    <cellStyle name="Normal 5 2 2 2 3 3 3 4" xfId="9248"/>
    <cellStyle name="Normal 5 2 2 2 3 3 3 4 2" xfId="28071"/>
    <cellStyle name="Normal 5 2 2 2 3 3 3 5" xfId="16363"/>
    <cellStyle name="Normal 5 2 2 2 3 3 3 5 2" xfId="28072"/>
    <cellStyle name="Normal 5 2 2 2 3 3 3 6" xfId="28066"/>
    <cellStyle name="Normal 5 2 2 2 3 3 3 7" xfId="35332"/>
    <cellStyle name="Normal 5 2 2 2 3 3 3 8" xfId="42448"/>
    <cellStyle name="Normal 5 2 2 2 3 3 3 9" xfId="49563"/>
    <cellStyle name="Normal 5 2 2 2 3 3 4" xfId="2912"/>
    <cellStyle name="Normal 5 2 2 2 3 3 4 2" xfId="10027"/>
    <cellStyle name="Normal 5 2 2 2 3 3 4 2 2" xfId="28074"/>
    <cellStyle name="Normal 5 2 2 2 3 3 4 3" xfId="28073"/>
    <cellStyle name="Normal 5 2 2 2 3 3 4 4" xfId="36112"/>
    <cellStyle name="Normal 5 2 2 2 3 3 4 5" xfId="43227"/>
    <cellStyle name="Normal 5 2 2 2 3 3 4 6" xfId="50342"/>
    <cellStyle name="Normal 5 2 2 2 3 3 4 7" xfId="57457"/>
    <cellStyle name="Normal 5 2 2 2 3 3 5" xfId="5283"/>
    <cellStyle name="Normal 5 2 2 2 3 3 5 2" xfId="12398"/>
    <cellStyle name="Normal 5 2 2 2 3 3 5 2 2" xfId="28076"/>
    <cellStyle name="Normal 5 2 2 2 3 3 5 3" xfId="28075"/>
    <cellStyle name="Normal 5 2 2 2 3 3 5 4" xfId="38483"/>
    <cellStyle name="Normal 5 2 2 2 3 3 5 5" xfId="45598"/>
    <cellStyle name="Normal 5 2 2 2 3 3 5 6" xfId="52713"/>
    <cellStyle name="Normal 5 2 2 2 3 3 5 7" xfId="59828"/>
    <cellStyle name="Normal 5 2 2 2 3 3 6" xfId="7660"/>
    <cellStyle name="Normal 5 2 2 2 3 3 6 2" xfId="28077"/>
    <cellStyle name="Normal 5 2 2 2 3 3 7" xfId="14775"/>
    <cellStyle name="Normal 5 2 2 2 3 3 7 2" xfId="28078"/>
    <cellStyle name="Normal 5 2 2 2 3 3 8" xfId="28058"/>
    <cellStyle name="Normal 5 2 2 2 3 3 9" xfId="33744"/>
    <cellStyle name="Normal 5 2 2 2 3 4" xfId="735"/>
    <cellStyle name="Normal 5 2 2 2 3 4 10" xfId="41053"/>
    <cellStyle name="Normal 5 2 2 2 3 4 11" xfId="48168"/>
    <cellStyle name="Normal 5 2 2 2 3 4 12" xfId="55283"/>
    <cellStyle name="Normal 5 2 2 2 3 4 2" xfId="1536"/>
    <cellStyle name="Normal 5 2 2 2 3 4 2 10" xfId="56082"/>
    <cellStyle name="Normal 5 2 2 2 3 4 2 2" xfId="3904"/>
    <cellStyle name="Normal 5 2 2 2 3 4 2 2 2" xfId="11019"/>
    <cellStyle name="Normal 5 2 2 2 3 4 2 2 2 2" xfId="28082"/>
    <cellStyle name="Normal 5 2 2 2 3 4 2 2 3" xfId="28081"/>
    <cellStyle name="Normal 5 2 2 2 3 4 2 2 4" xfId="37104"/>
    <cellStyle name="Normal 5 2 2 2 3 4 2 2 5" xfId="44219"/>
    <cellStyle name="Normal 5 2 2 2 3 4 2 2 6" xfId="51334"/>
    <cellStyle name="Normal 5 2 2 2 3 4 2 2 7" xfId="58449"/>
    <cellStyle name="Normal 5 2 2 2 3 4 2 3" xfId="6275"/>
    <cellStyle name="Normal 5 2 2 2 3 4 2 3 2" xfId="13390"/>
    <cellStyle name="Normal 5 2 2 2 3 4 2 3 2 2" xfId="28084"/>
    <cellStyle name="Normal 5 2 2 2 3 4 2 3 3" xfId="28083"/>
    <cellStyle name="Normal 5 2 2 2 3 4 2 3 4" xfId="39475"/>
    <cellStyle name="Normal 5 2 2 2 3 4 2 3 5" xfId="46590"/>
    <cellStyle name="Normal 5 2 2 2 3 4 2 3 6" xfId="53705"/>
    <cellStyle name="Normal 5 2 2 2 3 4 2 3 7" xfId="60820"/>
    <cellStyle name="Normal 5 2 2 2 3 4 2 4" xfId="8652"/>
    <cellStyle name="Normal 5 2 2 2 3 4 2 4 2" xfId="28085"/>
    <cellStyle name="Normal 5 2 2 2 3 4 2 5" xfId="15767"/>
    <cellStyle name="Normal 5 2 2 2 3 4 2 5 2" xfId="28086"/>
    <cellStyle name="Normal 5 2 2 2 3 4 2 6" xfId="28080"/>
    <cellStyle name="Normal 5 2 2 2 3 4 2 7" xfId="34736"/>
    <cellStyle name="Normal 5 2 2 2 3 4 2 8" xfId="41852"/>
    <cellStyle name="Normal 5 2 2 2 3 4 2 9" xfId="48967"/>
    <cellStyle name="Normal 5 2 2 2 3 4 3" xfId="2326"/>
    <cellStyle name="Normal 5 2 2 2 3 4 3 10" xfId="56871"/>
    <cellStyle name="Normal 5 2 2 2 3 4 3 2" xfId="4693"/>
    <cellStyle name="Normal 5 2 2 2 3 4 3 2 2" xfId="11808"/>
    <cellStyle name="Normal 5 2 2 2 3 4 3 2 2 2" xfId="28089"/>
    <cellStyle name="Normal 5 2 2 2 3 4 3 2 3" xfId="28088"/>
    <cellStyle name="Normal 5 2 2 2 3 4 3 2 4" xfId="37893"/>
    <cellStyle name="Normal 5 2 2 2 3 4 3 2 5" xfId="45008"/>
    <cellStyle name="Normal 5 2 2 2 3 4 3 2 6" xfId="52123"/>
    <cellStyle name="Normal 5 2 2 2 3 4 3 2 7" xfId="59238"/>
    <cellStyle name="Normal 5 2 2 2 3 4 3 3" xfId="7064"/>
    <cellStyle name="Normal 5 2 2 2 3 4 3 3 2" xfId="14179"/>
    <cellStyle name="Normal 5 2 2 2 3 4 3 3 2 2" xfId="28091"/>
    <cellStyle name="Normal 5 2 2 2 3 4 3 3 3" xfId="28090"/>
    <cellStyle name="Normal 5 2 2 2 3 4 3 3 4" xfId="40264"/>
    <cellStyle name="Normal 5 2 2 2 3 4 3 3 5" xfId="47379"/>
    <cellStyle name="Normal 5 2 2 2 3 4 3 3 6" xfId="54494"/>
    <cellStyle name="Normal 5 2 2 2 3 4 3 3 7" xfId="61609"/>
    <cellStyle name="Normal 5 2 2 2 3 4 3 4" xfId="9441"/>
    <cellStyle name="Normal 5 2 2 2 3 4 3 4 2" xfId="28092"/>
    <cellStyle name="Normal 5 2 2 2 3 4 3 5" xfId="16556"/>
    <cellStyle name="Normal 5 2 2 2 3 4 3 5 2" xfId="28093"/>
    <cellStyle name="Normal 5 2 2 2 3 4 3 6" xfId="28087"/>
    <cellStyle name="Normal 5 2 2 2 3 4 3 7" xfId="35525"/>
    <cellStyle name="Normal 5 2 2 2 3 4 3 8" xfId="42641"/>
    <cellStyle name="Normal 5 2 2 2 3 4 3 9" xfId="49756"/>
    <cellStyle name="Normal 5 2 2 2 3 4 4" xfId="3105"/>
    <cellStyle name="Normal 5 2 2 2 3 4 4 2" xfId="10220"/>
    <cellStyle name="Normal 5 2 2 2 3 4 4 2 2" xfId="28095"/>
    <cellStyle name="Normal 5 2 2 2 3 4 4 3" xfId="28094"/>
    <cellStyle name="Normal 5 2 2 2 3 4 4 4" xfId="36305"/>
    <cellStyle name="Normal 5 2 2 2 3 4 4 5" xfId="43420"/>
    <cellStyle name="Normal 5 2 2 2 3 4 4 6" xfId="50535"/>
    <cellStyle name="Normal 5 2 2 2 3 4 4 7" xfId="57650"/>
    <cellStyle name="Normal 5 2 2 2 3 4 5" xfId="5476"/>
    <cellStyle name="Normal 5 2 2 2 3 4 5 2" xfId="12591"/>
    <cellStyle name="Normal 5 2 2 2 3 4 5 2 2" xfId="28097"/>
    <cellStyle name="Normal 5 2 2 2 3 4 5 3" xfId="28096"/>
    <cellStyle name="Normal 5 2 2 2 3 4 5 4" xfId="38676"/>
    <cellStyle name="Normal 5 2 2 2 3 4 5 5" xfId="45791"/>
    <cellStyle name="Normal 5 2 2 2 3 4 5 6" xfId="52906"/>
    <cellStyle name="Normal 5 2 2 2 3 4 5 7" xfId="60021"/>
    <cellStyle name="Normal 5 2 2 2 3 4 6" xfId="7853"/>
    <cellStyle name="Normal 5 2 2 2 3 4 6 2" xfId="28098"/>
    <cellStyle name="Normal 5 2 2 2 3 4 7" xfId="14968"/>
    <cellStyle name="Normal 5 2 2 2 3 4 7 2" xfId="28099"/>
    <cellStyle name="Normal 5 2 2 2 3 4 8" xfId="28079"/>
    <cellStyle name="Normal 5 2 2 2 3 4 9" xfId="33937"/>
    <cellStyle name="Normal 5 2 2 2 3 5" xfId="953"/>
    <cellStyle name="Normal 5 2 2 2 3 5 10" xfId="55499"/>
    <cellStyle name="Normal 5 2 2 2 3 5 2" xfId="3321"/>
    <cellStyle name="Normal 5 2 2 2 3 5 2 2" xfId="10436"/>
    <cellStyle name="Normal 5 2 2 2 3 5 2 2 2" xfId="28102"/>
    <cellStyle name="Normal 5 2 2 2 3 5 2 3" xfId="28101"/>
    <cellStyle name="Normal 5 2 2 2 3 5 2 4" xfId="36521"/>
    <cellStyle name="Normal 5 2 2 2 3 5 2 5" xfId="43636"/>
    <cellStyle name="Normal 5 2 2 2 3 5 2 6" xfId="50751"/>
    <cellStyle name="Normal 5 2 2 2 3 5 2 7" xfId="57866"/>
    <cellStyle name="Normal 5 2 2 2 3 5 3" xfId="5692"/>
    <cellStyle name="Normal 5 2 2 2 3 5 3 2" xfId="12807"/>
    <cellStyle name="Normal 5 2 2 2 3 5 3 2 2" xfId="28104"/>
    <cellStyle name="Normal 5 2 2 2 3 5 3 3" xfId="28103"/>
    <cellStyle name="Normal 5 2 2 2 3 5 3 4" xfId="38892"/>
    <cellStyle name="Normal 5 2 2 2 3 5 3 5" xfId="46007"/>
    <cellStyle name="Normal 5 2 2 2 3 5 3 6" xfId="53122"/>
    <cellStyle name="Normal 5 2 2 2 3 5 3 7" xfId="60237"/>
    <cellStyle name="Normal 5 2 2 2 3 5 4" xfId="8069"/>
    <cellStyle name="Normal 5 2 2 2 3 5 4 2" xfId="28105"/>
    <cellStyle name="Normal 5 2 2 2 3 5 5" xfId="15184"/>
    <cellStyle name="Normal 5 2 2 2 3 5 5 2" xfId="28106"/>
    <cellStyle name="Normal 5 2 2 2 3 5 6" xfId="28100"/>
    <cellStyle name="Normal 5 2 2 2 3 5 7" xfId="34153"/>
    <cellStyle name="Normal 5 2 2 2 3 5 8" xfId="41269"/>
    <cellStyle name="Normal 5 2 2 2 3 5 9" xfId="48384"/>
    <cellStyle name="Normal 5 2 2 2 3 6" xfId="1743"/>
    <cellStyle name="Normal 5 2 2 2 3 6 10" xfId="56288"/>
    <cellStyle name="Normal 5 2 2 2 3 6 2" xfId="4110"/>
    <cellStyle name="Normal 5 2 2 2 3 6 2 2" xfId="11225"/>
    <cellStyle name="Normal 5 2 2 2 3 6 2 2 2" xfId="28109"/>
    <cellStyle name="Normal 5 2 2 2 3 6 2 3" xfId="28108"/>
    <cellStyle name="Normal 5 2 2 2 3 6 2 4" xfId="37310"/>
    <cellStyle name="Normal 5 2 2 2 3 6 2 5" xfId="44425"/>
    <cellStyle name="Normal 5 2 2 2 3 6 2 6" xfId="51540"/>
    <cellStyle name="Normal 5 2 2 2 3 6 2 7" xfId="58655"/>
    <cellStyle name="Normal 5 2 2 2 3 6 3" xfId="6481"/>
    <cellStyle name="Normal 5 2 2 2 3 6 3 2" xfId="13596"/>
    <cellStyle name="Normal 5 2 2 2 3 6 3 2 2" xfId="28111"/>
    <cellStyle name="Normal 5 2 2 2 3 6 3 3" xfId="28110"/>
    <cellStyle name="Normal 5 2 2 2 3 6 3 4" xfId="39681"/>
    <cellStyle name="Normal 5 2 2 2 3 6 3 5" xfId="46796"/>
    <cellStyle name="Normal 5 2 2 2 3 6 3 6" xfId="53911"/>
    <cellStyle name="Normal 5 2 2 2 3 6 3 7" xfId="61026"/>
    <cellStyle name="Normal 5 2 2 2 3 6 4" xfId="8858"/>
    <cellStyle name="Normal 5 2 2 2 3 6 4 2" xfId="28112"/>
    <cellStyle name="Normal 5 2 2 2 3 6 5" xfId="15973"/>
    <cellStyle name="Normal 5 2 2 2 3 6 5 2" xfId="28113"/>
    <cellStyle name="Normal 5 2 2 2 3 6 6" xfId="28107"/>
    <cellStyle name="Normal 5 2 2 2 3 6 7" xfId="34942"/>
    <cellStyle name="Normal 5 2 2 2 3 6 8" xfId="42058"/>
    <cellStyle name="Normal 5 2 2 2 3 6 9" xfId="49173"/>
    <cellStyle name="Normal 5 2 2 2 3 7" xfId="2522"/>
    <cellStyle name="Normal 5 2 2 2 3 7 2" xfId="9637"/>
    <cellStyle name="Normal 5 2 2 2 3 7 2 2" xfId="28115"/>
    <cellStyle name="Normal 5 2 2 2 3 7 3" xfId="28114"/>
    <cellStyle name="Normal 5 2 2 2 3 7 4" xfId="35722"/>
    <cellStyle name="Normal 5 2 2 2 3 7 5" xfId="42837"/>
    <cellStyle name="Normal 5 2 2 2 3 7 6" xfId="49952"/>
    <cellStyle name="Normal 5 2 2 2 3 7 7" xfId="57067"/>
    <cellStyle name="Normal 5 2 2 2 3 8" xfId="4893"/>
    <cellStyle name="Normal 5 2 2 2 3 8 2" xfId="12008"/>
    <cellStyle name="Normal 5 2 2 2 3 8 2 2" xfId="28117"/>
    <cellStyle name="Normal 5 2 2 2 3 8 3" xfId="28116"/>
    <cellStyle name="Normal 5 2 2 2 3 8 4" xfId="38093"/>
    <cellStyle name="Normal 5 2 2 2 3 8 5" xfId="45208"/>
    <cellStyle name="Normal 5 2 2 2 3 8 6" xfId="52323"/>
    <cellStyle name="Normal 5 2 2 2 3 8 7" xfId="59438"/>
    <cellStyle name="Normal 5 2 2 2 3 9" xfId="7270"/>
    <cellStyle name="Normal 5 2 2 2 3 9 2" xfId="28118"/>
    <cellStyle name="Normal 5 2 2 2 4" xfId="253"/>
    <cellStyle name="Normal 5 2 2 2 4 10" xfId="40571"/>
    <cellStyle name="Normal 5 2 2 2 4 11" xfId="47686"/>
    <cellStyle name="Normal 5 2 2 2 4 12" xfId="54801"/>
    <cellStyle name="Normal 5 2 2 2 4 2" xfId="1054"/>
    <cellStyle name="Normal 5 2 2 2 4 2 10" xfId="55600"/>
    <cellStyle name="Normal 5 2 2 2 4 2 2" xfId="3422"/>
    <cellStyle name="Normal 5 2 2 2 4 2 2 2" xfId="10537"/>
    <cellStyle name="Normal 5 2 2 2 4 2 2 2 2" xfId="28122"/>
    <cellStyle name="Normal 5 2 2 2 4 2 2 3" xfId="28121"/>
    <cellStyle name="Normal 5 2 2 2 4 2 2 4" xfId="36622"/>
    <cellStyle name="Normal 5 2 2 2 4 2 2 5" xfId="43737"/>
    <cellStyle name="Normal 5 2 2 2 4 2 2 6" xfId="50852"/>
    <cellStyle name="Normal 5 2 2 2 4 2 2 7" xfId="57967"/>
    <cellStyle name="Normal 5 2 2 2 4 2 3" xfId="5793"/>
    <cellStyle name="Normal 5 2 2 2 4 2 3 2" xfId="12908"/>
    <cellStyle name="Normal 5 2 2 2 4 2 3 2 2" xfId="28124"/>
    <cellStyle name="Normal 5 2 2 2 4 2 3 3" xfId="28123"/>
    <cellStyle name="Normal 5 2 2 2 4 2 3 4" xfId="38993"/>
    <cellStyle name="Normal 5 2 2 2 4 2 3 5" xfId="46108"/>
    <cellStyle name="Normal 5 2 2 2 4 2 3 6" xfId="53223"/>
    <cellStyle name="Normal 5 2 2 2 4 2 3 7" xfId="60338"/>
    <cellStyle name="Normal 5 2 2 2 4 2 4" xfId="8170"/>
    <cellStyle name="Normal 5 2 2 2 4 2 4 2" xfId="28125"/>
    <cellStyle name="Normal 5 2 2 2 4 2 5" xfId="15285"/>
    <cellStyle name="Normal 5 2 2 2 4 2 5 2" xfId="28126"/>
    <cellStyle name="Normal 5 2 2 2 4 2 6" xfId="28120"/>
    <cellStyle name="Normal 5 2 2 2 4 2 7" xfId="34254"/>
    <cellStyle name="Normal 5 2 2 2 4 2 8" xfId="41370"/>
    <cellStyle name="Normal 5 2 2 2 4 2 9" xfId="48485"/>
    <cellStyle name="Normal 5 2 2 2 4 3" xfId="1844"/>
    <cellStyle name="Normal 5 2 2 2 4 3 10" xfId="56389"/>
    <cellStyle name="Normal 5 2 2 2 4 3 2" xfId="4211"/>
    <cellStyle name="Normal 5 2 2 2 4 3 2 2" xfId="11326"/>
    <cellStyle name="Normal 5 2 2 2 4 3 2 2 2" xfId="28129"/>
    <cellStyle name="Normal 5 2 2 2 4 3 2 3" xfId="28128"/>
    <cellStyle name="Normal 5 2 2 2 4 3 2 4" xfId="37411"/>
    <cellStyle name="Normal 5 2 2 2 4 3 2 5" xfId="44526"/>
    <cellStyle name="Normal 5 2 2 2 4 3 2 6" xfId="51641"/>
    <cellStyle name="Normal 5 2 2 2 4 3 2 7" xfId="58756"/>
    <cellStyle name="Normal 5 2 2 2 4 3 3" xfId="6582"/>
    <cellStyle name="Normal 5 2 2 2 4 3 3 2" xfId="13697"/>
    <cellStyle name="Normal 5 2 2 2 4 3 3 2 2" xfId="28131"/>
    <cellStyle name="Normal 5 2 2 2 4 3 3 3" xfId="28130"/>
    <cellStyle name="Normal 5 2 2 2 4 3 3 4" xfId="39782"/>
    <cellStyle name="Normal 5 2 2 2 4 3 3 5" xfId="46897"/>
    <cellStyle name="Normal 5 2 2 2 4 3 3 6" xfId="54012"/>
    <cellStyle name="Normal 5 2 2 2 4 3 3 7" xfId="61127"/>
    <cellStyle name="Normal 5 2 2 2 4 3 4" xfId="8959"/>
    <cellStyle name="Normal 5 2 2 2 4 3 4 2" xfId="28132"/>
    <cellStyle name="Normal 5 2 2 2 4 3 5" xfId="16074"/>
    <cellStyle name="Normal 5 2 2 2 4 3 5 2" xfId="28133"/>
    <cellStyle name="Normal 5 2 2 2 4 3 6" xfId="28127"/>
    <cellStyle name="Normal 5 2 2 2 4 3 7" xfId="35043"/>
    <cellStyle name="Normal 5 2 2 2 4 3 8" xfId="42159"/>
    <cellStyle name="Normal 5 2 2 2 4 3 9" xfId="49274"/>
    <cellStyle name="Normal 5 2 2 2 4 4" xfId="2623"/>
    <cellStyle name="Normal 5 2 2 2 4 4 2" xfId="9738"/>
    <cellStyle name="Normal 5 2 2 2 4 4 2 2" xfId="28135"/>
    <cellStyle name="Normal 5 2 2 2 4 4 3" xfId="28134"/>
    <cellStyle name="Normal 5 2 2 2 4 4 4" xfId="35823"/>
    <cellStyle name="Normal 5 2 2 2 4 4 5" xfId="42938"/>
    <cellStyle name="Normal 5 2 2 2 4 4 6" xfId="50053"/>
    <cellStyle name="Normal 5 2 2 2 4 4 7" xfId="57168"/>
    <cellStyle name="Normal 5 2 2 2 4 5" xfId="4994"/>
    <cellStyle name="Normal 5 2 2 2 4 5 2" xfId="12109"/>
    <cellStyle name="Normal 5 2 2 2 4 5 2 2" xfId="28137"/>
    <cellStyle name="Normal 5 2 2 2 4 5 3" xfId="28136"/>
    <cellStyle name="Normal 5 2 2 2 4 5 4" xfId="38194"/>
    <cellStyle name="Normal 5 2 2 2 4 5 5" xfId="45309"/>
    <cellStyle name="Normal 5 2 2 2 4 5 6" xfId="52424"/>
    <cellStyle name="Normal 5 2 2 2 4 5 7" xfId="59539"/>
    <cellStyle name="Normal 5 2 2 2 4 6" xfId="7371"/>
    <cellStyle name="Normal 5 2 2 2 4 6 2" xfId="28138"/>
    <cellStyle name="Normal 5 2 2 2 4 7" xfId="14486"/>
    <cellStyle name="Normal 5 2 2 2 4 7 2" xfId="28139"/>
    <cellStyle name="Normal 5 2 2 2 4 8" xfId="28119"/>
    <cellStyle name="Normal 5 2 2 2 4 9" xfId="33455"/>
    <cellStyle name="Normal 5 2 2 2 5" xfId="448"/>
    <cellStyle name="Normal 5 2 2 2 5 10" xfId="40766"/>
    <cellStyle name="Normal 5 2 2 2 5 11" xfId="47881"/>
    <cellStyle name="Normal 5 2 2 2 5 12" xfId="54996"/>
    <cellStyle name="Normal 5 2 2 2 5 2" xfId="1249"/>
    <cellStyle name="Normal 5 2 2 2 5 2 10" xfId="55795"/>
    <cellStyle name="Normal 5 2 2 2 5 2 2" xfId="3617"/>
    <cellStyle name="Normal 5 2 2 2 5 2 2 2" xfId="10732"/>
    <cellStyle name="Normal 5 2 2 2 5 2 2 2 2" xfId="28143"/>
    <cellStyle name="Normal 5 2 2 2 5 2 2 3" xfId="28142"/>
    <cellStyle name="Normal 5 2 2 2 5 2 2 4" xfId="36817"/>
    <cellStyle name="Normal 5 2 2 2 5 2 2 5" xfId="43932"/>
    <cellStyle name="Normal 5 2 2 2 5 2 2 6" xfId="51047"/>
    <cellStyle name="Normal 5 2 2 2 5 2 2 7" xfId="58162"/>
    <cellStyle name="Normal 5 2 2 2 5 2 3" xfId="5988"/>
    <cellStyle name="Normal 5 2 2 2 5 2 3 2" xfId="13103"/>
    <cellStyle name="Normal 5 2 2 2 5 2 3 2 2" xfId="28145"/>
    <cellStyle name="Normal 5 2 2 2 5 2 3 3" xfId="28144"/>
    <cellStyle name="Normal 5 2 2 2 5 2 3 4" xfId="39188"/>
    <cellStyle name="Normal 5 2 2 2 5 2 3 5" xfId="46303"/>
    <cellStyle name="Normal 5 2 2 2 5 2 3 6" xfId="53418"/>
    <cellStyle name="Normal 5 2 2 2 5 2 3 7" xfId="60533"/>
    <cellStyle name="Normal 5 2 2 2 5 2 4" xfId="8365"/>
    <cellStyle name="Normal 5 2 2 2 5 2 4 2" xfId="28146"/>
    <cellStyle name="Normal 5 2 2 2 5 2 5" xfId="15480"/>
    <cellStyle name="Normal 5 2 2 2 5 2 5 2" xfId="28147"/>
    <cellStyle name="Normal 5 2 2 2 5 2 6" xfId="28141"/>
    <cellStyle name="Normal 5 2 2 2 5 2 7" xfId="34449"/>
    <cellStyle name="Normal 5 2 2 2 5 2 8" xfId="41565"/>
    <cellStyle name="Normal 5 2 2 2 5 2 9" xfId="48680"/>
    <cellStyle name="Normal 5 2 2 2 5 3" xfId="2039"/>
    <cellStyle name="Normal 5 2 2 2 5 3 10" xfId="56584"/>
    <cellStyle name="Normal 5 2 2 2 5 3 2" xfId="4406"/>
    <cellStyle name="Normal 5 2 2 2 5 3 2 2" xfId="11521"/>
    <cellStyle name="Normal 5 2 2 2 5 3 2 2 2" xfId="28150"/>
    <cellStyle name="Normal 5 2 2 2 5 3 2 3" xfId="28149"/>
    <cellStyle name="Normal 5 2 2 2 5 3 2 4" xfId="37606"/>
    <cellStyle name="Normal 5 2 2 2 5 3 2 5" xfId="44721"/>
    <cellStyle name="Normal 5 2 2 2 5 3 2 6" xfId="51836"/>
    <cellStyle name="Normal 5 2 2 2 5 3 2 7" xfId="58951"/>
    <cellStyle name="Normal 5 2 2 2 5 3 3" xfId="6777"/>
    <cellStyle name="Normal 5 2 2 2 5 3 3 2" xfId="13892"/>
    <cellStyle name="Normal 5 2 2 2 5 3 3 2 2" xfId="28152"/>
    <cellStyle name="Normal 5 2 2 2 5 3 3 3" xfId="28151"/>
    <cellStyle name="Normal 5 2 2 2 5 3 3 4" xfId="39977"/>
    <cellStyle name="Normal 5 2 2 2 5 3 3 5" xfId="47092"/>
    <cellStyle name="Normal 5 2 2 2 5 3 3 6" xfId="54207"/>
    <cellStyle name="Normal 5 2 2 2 5 3 3 7" xfId="61322"/>
    <cellStyle name="Normal 5 2 2 2 5 3 4" xfId="9154"/>
    <cellStyle name="Normal 5 2 2 2 5 3 4 2" xfId="28153"/>
    <cellStyle name="Normal 5 2 2 2 5 3 5" xfId="16269"/>
    <cellStyle name="Normal 5 2 2 2 5 3 5 2" xfId="28154"/>
    <cellStyle name="Normal 5 2 2 2 5 3 6" xfId="28148"/>
    <cellStyle name="Normal 5 2 2 2 5 3 7" xfId="35238"/>
    <cellStyle name="Normal 5 2 2 2 5 3 8" xfId="42354"/>
    <cellStyle name="Normal 5 2 2 2 5 3 9" xfId="49469"/>
    <cellStyle name="Normal 5 2 2 2 5 4" xfId="2818"/>
    <cellStyle name="Normal 5 2 2 2 5 4 2" xfId="9933"/>
    <cellStyle name="Normal 5 2 2 2 5 4 2 2" xfId="28156"/>
    <cellStyle name="Normal 5 2 2 2 5 4 3" xfId="28155"/>
    <cellStyle name="Normal 5 2 2 2 5 4 4" xfId="36018"/>
    <cellStyle name="Normal 5 2 2 2 5 4 5" xfId="43133"/>
    <cellStyle name="Normal 5 2 2 2 5 4 6" xfId="50248"/>
    <cellStyle name="Normal 5 2 2 2 5 4 7" xfId="57363"/>
    <cellStyle name="Normal 5 2 2 2 5 5" xfId="5189"/>
    <cellStyle name="Normal 5 2 2 2 5 5 2" xfId="12304"/>
    <cellStyle name="Normal 5 2 2 2 5 5 2 2" xfId="28158"/>
    <cellStyle name="Normal 5 2 2 2 5 5 3" xfId="28157"/>
    <cellStyle name="Normal 5 2 2 2 5 5 4" xfId="38389"/>
    <cellStyle name="Normal 5 2 2 2 5 5 5" xfId="45504"/>
    <cellStyle name="Normal 5 2 2 2 5 5 6" xfId="52619"/>
    <cellStyle name="Normal 5 2 2 2 5 5 7" xfId="59734"/>
    <cellStyle name="Normal 5 2 2 2 5 6" xfId="7566"/>
    <cellStyle name="Normal 5 2 2 2 5 6 2" xfId="28159"/>
    <cellStyle name="Normal 5 2 2 2 5 7" xfId="14681"/>
    <cellStyle name="Normal 5 2 2 2 5 7 2" xfId="28160"/>
    <cellStyle name="Normal 5 2 2 2 5 8" xfId="28140"/>
    <cellStyle name="Normal 5 2 2 2 5 9" xfId="33650"/>
    <cellStyle name="Normal 5 2 2 2 6" xfId="733"/>
    <cellStyle name="Normal 5 2 2 2 6 10" xfId="41051"/>
    <cellStyle name="Normal 5 2 2 2 6 11" xfId="48166"/>
    <cellStyle name="Normal 5 2 2 2 6 12" xfId="55281"/>
    <cellStyle name="Normal 5 2 2 2 6 2" xfId="1534"/>
    <cellStyle name="Normal 5 2 2 2 6 2 10" xfId="56080"/>
    <cellStyle name="Normal 5 2 2 2 6 2 2" xfId="3902"/>
    <cellStyle name="Normal 5 2 2 2 6 2 2 2" xfId="11017"/>
    <cellStyle name="Normal 5 2 2 2 6 2 2 2 2" xfId="28164"/>
    <cellStyle name="Normal 5 2 2 2 6 2 2 3" xfId="28163"/>
    <cellStyle name="Normal 5 2 2 2 6 2 2 4" xfId="37102"/>
    <cellStyle name="Normal 5 2 2 2 6 2 2 5" xfId="44217"/>
    <cellStyle name="Normal 5 2 2 2 6 2 2 6" xfId="51332"/>
    <cellStyle name="Normal 5 2 2 2 6 2 2 7" xfId="58447"/>
    <cellStyle name="Normal 5 2 2 2 6 2 3" xfId="6273"/>
    <cellStyle name="Normal 5 2 2 2 6 2 3 2" xfId="13388"/>
    <cellStyle name="Normal 5 2 2 2 6 2 3 2 2" xfId="28166"/>
    <cellStyle name="Normal 5 2 2 2 6 2 3 3" xfId="28165"/>
    <cellStyle name="Normal 5 2 2 2 6 2 3 4" xfId="39473"/>
    <cellStyle name="Normal 5 2 2 2 6 2 3 5" xfId="46588"/>
    <cellStyle name="Normal 5 2 2 2 6 2 3 6" xfId="53703"/>
    <cellStyle name="Normal 5 2 2 2 6 2 3 7" xfId="60818"/>
    <cellStyle name="Normal 5 2 2 2 6 2 4" xfId="8650"/>
    <cellStyle name="Normal 5 2 2 2 6 2 4 2" xfId="28167"/>
    <cellStyle name="Normal 5 2 2 2 6 2 5" xfId="15765"/>
    <cellStyle name="Normal 5 2 2 2 6 2 5 2" xfId="28168"/>
    <cellStyle name="Normal 5 2 2 2 6 2 6" xfId="28162"/>
    <cellStyle name="Normal 5 2 2 2 6 2 7" xfId="34734"/>
    <cellStyle name="Normal 5 2 2 2 6 2 8" xfId="41850"/>
    <cellStyle name="Normal 5 2 2 2 6 2 9" xfId="48965"/>
    <cellStyle name="Normal 5 2 2 2 6 3" xfId="2324"/>
    <cellStyle name="Normal 5 2 2 2 6 3 10" xfId="56869"/>
    <cellStyle name="Normal 5 2 2 2 6 3 2" xfId="4691"/>
    <cellStyle name="Normal 5 2 2 2 6 3 2 2" xfId="11806"/>
    <cellStyle name="Normal 5 2 2 2 6 3 2 2 2" xfId="28171"/>
    <cellStyle name="Normal 5 2 2 2 6 3 2 3" xfId="28170"/>
    <cellStyle name="Normal 5 2 2 2 6 3 2 4" xfId="37891"/>
    <cellStyle name="Normal 5 2 2 2 6 3 2 5" xfId="45006"/>
    <cellStyle name="Normal 5 2 2 2 6 3 2 6" xfId="52121"/>
    <cellStyle name="Normal 5 2 2 2 6 3 2 7" xfId="59236"/>
    <cellStyle name="Normal 5 2 2 2 6 3 3" xfId="7062"/>
    <cellStyle name="Normal 5 2 2 2 6 3 3 2" xfId="14177"/>
    <cellStyle name="Normal 5 2 2 2 6 3 3 2 2" xfId="28173"/>
    <cellStyle name="Normal 5 2 2 2 6 3 3 3" xfId="28172"/>
    <cellStyle name="Normal 5 2 2 2 6 3 3 4" xfId="40262"/>
    <cellStyle name="Normal 5 2 2 2 6 3 3 5" xfId="47377"/>
    <cellStyle name="Normal 5 2 2 2 6 3 3 6" xfId="54492"/>
    <cellStyle name="Normal 5 2 2 2 6 3 3 7" xfId="61607"/>
    <cellStyle name="Normal 5 2 2 2 6 3 4" xfId="9439"/>
    <cellStyle name="Normal 5 2 2 2 6 3 4 2" xfId="28174"/>
    <cellStyle name="Normal 5 2 2 2 6 3 5" xfId="16554"/>
    <cellStyle name="Normal 5 2 2 2 6 3 5 2" xfId="28175"/>
    <cellStyle name="Normal 5 2 2 2 6 3 6" xfId="28169"/>
    <cellStyle name="Normal 5 2 2 2 6 3 7" xfId="35523"/>
    <cellStyle name="Normal 5 2 2 2 6 3 8" xfId="42639"/>
    <cellStyle name="Normal 5 2 2 2 6 3 9" xfId="49754"/>
    <cellStyle name="Normal 5 2 2 2 6 4" xfId="3103"/>
    <cellStyle name="Normal 5 2 2 2 6 4 2" xfId="10218"/>
    <cellStyle name="Normal 5 2 2 2 6 4 2 2" xfId="28177"/>
    <cellStyle name="Normal 5 2 2 2 6 4 3" xfId="28176"/>
    <cellStyle name="Normal 5 2 2 2 6 4 4" xfId="36303"/>
    <cellStyle name="Normal 5 2 2 2 6 4 5" xfId="43418"/>
    <cellStyle name="Normal 5 2 2 2 6 4 6" xfId="50533"/>
    <cellStyle name="Normal 5 2 2 2 6 4 7" xfId="57648"/>
    <cellStyle name="Normal 5 2 2 2 6 5" xfId="5474"/>
    <cellStyle name="Normal 5 2 2 2 6 5 2" xfId="12589"/>
    <cellStyle name="Normal 5 2 2 2 6 5 2 2" xfId="28179"/>
    <cellStyle name="Normal 5 2 2 2 6 5 3" xfId="28178"/>
    <cellStyle name="Normal 5 2 2 2 6 5 4" xfId="38674"/>
    <cellStyle name="Normal 5 2 2 2 6 5 5" xfId="45789"/>
    <cellStyle name="Normal 5 2 2 2 6 5 6" xfId="52904"/>
    <cellStyle name="Normal 5 2 2 2 6 5 7" xfId="60019"/>
    <cellStyle name="Normal 5 2 2 2 6 6" xfId="7851"/>
    <cellStyle name="Normal 5 2 2 2 6 6 2" xfId="28180"/>
    <cellStyle name="Normal 5 2 2 2 6 7" xfId="14966"/>
    <cellStyle name="Normal 5 2 2 2 6 7 2" xfId="28181"/>
    <cellStyle name="Normal 5 2 2 2 6 8" xfId="28161"/>
    <cellStyle name="Normal 5 2 2 2 6 9" xfId="33935"/>
    <cellStyle name="Normal 5 2 2 2 7" xfId="859"/>
    <cellStyle name="Normal 5 2 2 2 7 10" xfId="55405"/>
    <cellStyle name="Normal 5 2 2 2 7 2" xfId="3227"/>
    <cellStyle name="Normal 5 2 2 2 7 2 2" xfId="10342"/>
    <cellStyle name="Normal 5 2 2 2 7 2 2 2" xfId="28184"/>
    <cellStyle name="Normal 5 2 2 2 7 2 3" xfId="28183"/>
    <cellStyle name="Normal 5 2 2 2 7 2 4" xfId="36427"/>
    <cellStyle name="Normal 5 2 2 2 7 2 5" xfId="43542"/>
    <cellStyle name="Normal 5 2 2 2 7 2 6" xfId="50657"/>
    <cellStyle name="Normal 5 2 2 2 7 2 7" xfId="57772"/>
    <cellStyle name="Normal 5 2 2 2 7 3" xfId="5598"/>
    <cellStyle name="Normal 5 2 2 2 7 3 2" xfId="12713"/>
    <cellStyle name="Normal 5 2 2 2 7 3 2 2" xfId="28186"/>
    <cellStyle name="Normal 5 2 2 2 7 3 3" xfId="28185"/>
    <cellStyle name="Normal 5 2 2 2 7 3 4" xfId="38798"/>
    <cellStyle name="Normal 5 2 2 2 7 3 5" xfId="45913"/>
    <cellStyle name="Normal 5 2 2 2 7 3 6" xfId="53028"/>
    <cellStyle name="Normal 5 2 2 2 7 3 7" xfId="60143"/>
    <cellStyle name="Normal 5 2 2 2 7 4" xfId="7975"/>
    <cellStyle name="Normal 5 2 2 2 7 4 2" xfId="28187"/>
    <cellStyle name="Normal 5 2 2 2 7 5" xfId="15090"/>
    <cellStyle name="Normal 5 2 2 2 7 5 2" xfId="28188"/>
    <cellStyle name="Normal 5 2 2 2 7 6" xfId="28182"/>
    <cellStyle name="Normal 5 2 2 2 7 7" xfId="34059"/>
    <cellStyle name="Normal 5 2 2 2 7 8" xfId="41175"/>
    <cellStyle name="Normal 5 2 2 2 7 9" xfId="48290"/>
    <cellStyle name="Normal 5 2 2 2 8" xfId="1649"/>
    <cellStyle name="Normal 5 2 2 2 8 10" xfId="56194"/>
    <cellStyle name="Normal 5 2 2 2 8 2" xfId="4016"/>
    <cellStyle name="Normal 5 2 2 2 8 2 2" xfId="11131"/>
    <cellStyle name="Normal 5 2 2 2 8 2 2 2" xfId="28191"/>
    <cellStyle name="Normal 5 2 2 2 8 2 3" xfId="28190"/>
    <cellStyle name="Normal 5 2 2 2 8 2 4" xfId="37216"/>
    <cellStyle name="Normal 5 2 2 2 8 2 5" xfId="44331"/>
    <cellStyle name="Normal 5 2 2 2 8 2 6" xfId="51446"/>
    <cellStyle name="Normal 5 2 2 2 8 2 7" xfId="58561"/>
    <cellStyle name="Normal 5 2 2 2 8 3" xfId="6387"/>
    <cellStyle name="Normal 5 2 2 2 8 3 2" xfId="13502"/>
    <cellStyle name="Normal 5 2 2 2 8 3 2 2" xfId="28193"/>
    <cellStyle name="Normal 5 2 2 2 8 3 3" xfId="28192"/>
    <cellStyle name="Normal 5 2 2 2 8 3 4" xfId="39587"/>
    <cellStyle name="Normal 5 2 2 2 8 3 5" xfId="46702"/>
    <cellStyle name="Normal 5 2 2 2 8 3 6" xfId="53817"/>
    <cellStyle name="Normal 5 2 2 2 8 3 7" xfId="60932"/>
    <cellStyle name="Normal 5 2 2 2 8 4" xfId="8764"/>
    <cellStyle name="Normal 5 2 2 2 8 4 2" xfId="28194"/>
    <cellStyle name="Normal 5 2 2 2 8 5" xfId="15879"/>
    <cellStyle name="Normal 5 2 2 2 8 5 2" xfId="28195"/>
    <cellStyle name="Normal 5 2 2 2 8 6" xfId="28189"/>
    <cellStyle name="Normal 5 2 2 2 8 7" xfId="34848"/>
    <cellStyle name="Normal 5 2 2 2 8 8" xfId="41964"/>
    <cellStyle name="Normal 5 2 2 2 8 9" xfId="49079"/>
    <cellStyle name="Normal 5 2 2 2 9" xfId="2428"/>
    <cellStyle name="Normal 5 2 2 2 9 2" xfId="9543"/>
    <cellStyle name="Normal 5 2 2 2 9 2 2" xfId="28197"/>
    <cellStyle name="Normal 5 2 2 2 9 3" xfId="28196"/>
    <cellStyle name="Normal 5 2 2 2 9 4" xfId="35628"/>
    <cellStyle name="Normal 5 2 2 2 9 5" xfId="42743"/>
    <cellStyle name="Normal 5 2 2 2 9 6" xfId="49858"/>
    <cellStyle name="Normal 5 2 2 2 9 7" xfId="56973"/>
    <cellStyle name="Normal 5 2 2 3" xfId="91"/>
    <cellStyle name="Normal 5 2 2 3 10" xfId="7216"/>
    <cellStyle name="Normal 5 2 2 3 10 2" xfId="28199"/>
    <cellStyle name="Normal 5 2 2 3 11" xfId="14331"/>
    <cellStyle name="Normal 5 2 2 3 11 2" xfId="28200"/>
    <cellStyle name="Normal 5 2 2 3 12" xfId="28198"/>
    <cellStyle name="Normal 5 2 2 3 13" xfId="33300"/>
    <cellStyle name="Normal 5 2 2 3 14" xfId="40416"/>
    <cellStyle name="Normal 5 2 2 3 15" xfId="47531"/>
    <cellStyle name="Normal 5 2 2 3 16" xfId="54646"/>
    <cellStyle name="Normal 5 2 2 3 2" xfId="172"/>
    <cellStyle name="Normal 5 2 2 3 2 10" xfId="14409"/>
    <cellStyle name="Normal 5 2 2 3 2 10 2" xfId="28202"/>
    <cellStyle name="Normal 5 2 2 3 2 11" xfId="28201"/>
    <cellStyle name="Normal 5 2 2 3 2 12" xfId="33378"/>
    <cellStyle name="Normal 5 2 2 3 2 13" xfId="40494"/>
    <cellStyle name="Normal 5 2 2 3 2 14" xfId="47609"/>
    <cellStyle name="Normal 5 2 2 3 2 15" xfId="54724"/>
    <cellStyle name="Normal 5 2 2 3 2 2" xfId="371"/>
    <cellStyle name="Normal 5 2 2 3 2 2 10" xfId="40689"/>
    <cellStyle name="Normal 5 2 2 3 2 2 11" xfId="47804"/>
    <cellStyle name="Normal 5 2 2 3 2 2 12" xfId="54919"/>
    <cellStyle name="Normal 5 2 2 3 2 2 2" xfId="1172"/>
    <cellStyle name="Normal 5 2 2 3 2 2 2 10" xfId="55718"/>
    <cellStyle name="Normal 5 2 2 3 2 2 2 2" xfId="3540"/>
    <cellStyle name="Normal 5 2 2 3 2 2 2 2 2" xfId="10655"/>
    <cellStyle name="Normal 5 2 2 3 2 2 2 2 2 2" xfId="28206"/>
    <cellStyle name="Normal 5 2 2 3 2 2 2 2 3" xfId="28205"/>
    <cellStyle name="Normal 5 2 2 3 2 2 2 2 4" xfId="36740"/>
    <cellStyle name="Normal 5 2 2 3 2 2 2 2 5" xfId="43855"/>
    <cellStyle name="Normal 5 2 2 3 2 2 2 2 6" xfId="50970"/>
    <cellStyle name="Normal 5 2 2 3 2 2 2 2 7" xfId="58085"/>
    <cellStyle name="Normal 5 2 2 3 2 2 2 3" xfId="5911"/>
    <cellStyle name="Normal 5 2 2 3 2 2 2 3 2" xfId="13026"/>
    <cellStyle name="Normal 5 2 2 3 2 2 2 3 2 2" xfId="28208"/>
    <cellStyle name="Normal 5 2 2 3 2 2 2 3 3" xfId="28207"/>
    <cellStyle name="Normal 5 2 2 3 2 2 2 3 4" xfId="39111"/>
    <cellStyle name="Normal 5 2 2 3 2 2 2 3 5" xfId="46226"/>
    <cellStyle name="Normal 5 2 2 3 2 2 2 3 6" xfId="53341"/>
    <cellStyle name="Normal 5 2 2 3 2 2 2 3 7" xfId="60456"/>
    <cellStyle name="Normal 5 2 2 3 2 2 2 4" xfId="8288"/>
    <cellStyle name="Normal 5 2 2 3 2 2 2 4 2" xfId="28209"/>
    <cellStyle name="Normal 5 2 2 3 2 2 2 5" xfId="15403"/>
    <cellStyle name="Normal 5 2 2 3 2 2 2 5 2" xfId="28210"/>
    <cellStyle name="Normal 5 2 2 3 2 2 2 6" xfId="28204"/>
    <cellStyle name="Normal 5 2 2 3 2 2 2 7" xfId="34372"/>
    <cellStyle name="Normal 5 2 2 3 2 2 2 8" xfId="41488"/>
    <cellStyle name="Normal 5 2 2 3 2 2 2 9" xfId="48603"/>
    <cellStyle name="Normal 5 2 2 3 2 2 3" xfId="1962"/>
    <cellStyle name="Normal 5 2 2 3 2 2 3 10" xfId="56507"/>
    <cellStyle name="Normal 5 2 2 3 2 2 3 2" xfId="4329"/>
    <cellStyle name="Normal 5 2 2 3 2 2 3 2 2" xfId="11444"/>
    <cellStyle name="Normal 5 2 2 3 2 2 3 2 2 2" xfId="28213"/>
    <cellStyle name="Normal 5 2 2 3 2 2 3 2 3" xfId="28212"/>
    <cellStyle name="Normal 5 2 2 3 2 2 3 2 4" xfId="37529"/>
    <cellStyle name="Normal 5 2 2 3 2 2 3 2 5" xfId="44644"/>
    <cellStyle name="Normal 5 2 2 3 2 2 3 2 6" xfId="51759"/>
    <cellStyle name="Normal 5 2 2 3 2 2 3 2 7" xfId="58874"/>
    <cellStyle name="Normal 5 2 2 3 2 2 3 3" xfId="6700"/>
    <cellStyle name="Normal 5 2 2 3 2 2 3 3 2" xfId="13815"/>
    <cellStyle name="Normal 5 2 2 3 2 2 3 3 2 2" xfId="28215"/>
    <cellStyle name="Normal 5 2 2 3 2 2 3 3 3" xfId="28214"/>
    <cellStyle name="Normal 5 2 2 3 2 2 3 3 4" xfId="39900"/>
    <cellStyle name="Normal 5 2 2 3 2 2 3 3 5" xfId="47015"/>
    <cellStyle name="Normal 5 2 2 3 2 2 3 3 6" xfId="54130"/>
    <cellStyle name="Normal 5 2 2 3 2 2 3 3 7" xfId="61245"/>
    <cellStyle name="Normal 5 2 2 3 2 2 3 4" xfId="9077"/>
    <cellStyle name="Normal 5 2 2 3 2 2 3 4 2" xfId="28216"/>
    <cellStyle name="Normal 5 2 2 3 2 2 3 5" xfId="16192"/>
    <cellStyle name="Normal 5 2 2 3 2 2 3 5 2" xfId="28217"/>
    <cellStyle name="Normal 5 2 2 3 2 2 3 6" xfId="28211"/>
    <cellStyle name="Normal 5 2 2 3 2 2 3 7" xfId="35161"/>
    <cellStyle name="Normal 5 2 2 3 2 2 3 8" xfId="42277"/>
    <cellStyle name="Normal 5 2 2 3 2 2 3 9" xfId="49392"/>
    <cellStyle name="Normal 5 2 2 3 2 2 4" xfId="2741"/>
    <cellStyle name="Normal 5 2 2 3 2 2 4 2" xfId="9856"/>
    <cellStyle name="Normal 5 2 2 3 2 2 4 2 2" xfId="28219"/>
    <cellStyle name="Normal 5 2 2 3 2 2 4 3" xfId="28218"/>
    <cellStyle name="Normal 5 2 2 3 2 2 4 4" xfId="35941"/>
    <cellStyle name="Normal 5 2 2 3 2 2 4 5" xfId="43056"/>
    <cellStyle name="Normal 5 2 2 3 2 2 4 6" xfId="50171"/>
    <cellStyle name="Normal 5 2 2 3 2 2 4 7" xfId="57286"/>
    <cellStyle name="Normal 5 2 2 3 2 2 5" xfId="5112"/>
    <cellStyle name="Normal 5 2 2 3 2 2 5 2" xfId="12227"/>
    <cellStyle name="Normal 5 2 2 3 2 2 5 2 2" xfId="28221"/>
    <cellStyle name="Normal 5 2 2 3 2 2 5 3" xfId="28220"/>
    <cellStyle name="Normal 5 2 2 3 2 2 5 4" xfId="38312"/>
    <cellStyle name="Normal 5 2 2 3 2 2 5 5" xfId="45427"/>
    <cellStyle name="Normal 5 2 2 3 2 2 5 6" xfId="52542"/>
    <cellStyle name="Normal 5 2 2 3 2 2 5 7" xfId="59657"/>
    <cellStyle name="Normal 5 2 2 3 2 2 6" xfId="7489"/>
    <cellStyle name="Normal 5 2 2 3 2 2 6 2" xfId="28222"/>
    <cellStyle name="Normal 5 2 2 3 2 2 7" xfId="14604"/>
    <cellStyle name="Normal 5 2 2 3 2 2 7 2" xfId="28223"/>
    <cellStyle name="Normal 5 2 2 3 2 2 8" xfId="28203"/>
    <cellStyle name="Normal 5 2 2 3 2 2 9" xfId="33573"/>
    <cellStyle name="Normal 5 2 2 3 2 3" xfId="566"/>
    <cellStyle name="Normal 5 2 2 3 2 3 10" xfId="40884"/>
    <cellStyle name="Normal 5 2 2 3 2 3 11" xfId="47999"/>
    <cellStyle name="Normal 5 2 2 3 2 3 12" xfId="55114"/>
    <cellStyle name="Normal 5 2 2 3 2 3 2" xfId="1367"/>
    <cellStyle name="Normal 5 2 2 3 2 3 2 10" xfId="55913"/>
    <cellStyle name="Normal 5 2 2 3 2 3 2 2" xfId="3735"/>
    <cellStyle name="Normal 5 2 2 3 2 3 2 2 2" xfId="10850"/>
    <cellStyle name="Normal 5 2 2 3 2 3 2 2 2 2" xfId="28227"/>
    <cellStyle name="Normal 5 2 2 3 2 3 2 2 3" xfId="28226"/>
    <cellStyle name="Normal 5 2 2 3 2 3 2 2 4" xfId="36935"/>
    <cellStyle name="Normal 5 2 2 3 2 3 2 2 5" xfId="44050"/>
    <cellStyle name="Normal 5 2 2 3 2 3 2 2 6" xfId="51165"/>
    <cellStyle name="Normal 5 2 2 3 2 3 2 2 7" xfId="58280"/>
    <cellStyle name="Normal 5 2 2 3 2 3 2 3" xfId="6106"/>
    <cellStyle name="Normal 5 2 2 3 2 3 2 3 2" xfId="13221"/>
    <cellStyle name="Normal 5 2 2 3 2 3 2 3 2 2" xfId="28229"/>
    <cellStyle name="Normal 5 2 2 3 2 3 2 3 3" xfId="28228"/>
    <cellStyle name="Normal 5 2 2 3 2 3 2 3 4" xfId="39306"/>
    <cellStyle name="Normal 5 2 2 3 2 3 2 3 5" xfId="46421"/>
    <cellStyle name="Normal 5 2 2 3 2 3 2 3 6" xfId="53536"/>
    <cellStyle name="Normal 5 2 2 3 2 3 2 3 7" xfId="60651"/>
    <cellStyle name="Normal 5 2 2 3 2 3 2 4" xfId="8483"/>
    <cellStyle name="Normal 5 2 2 3 2 3 2 4 2" xfId="28230"/>
    <cellStyle name="Normal 5 2 2 3 2 3 2 5" xfId="15598"/>
    <cellStyle name="Normal 5 2 2 3 2 3 2 5 2" xfId="28231"/>
    <cellStyle name="Normal 5 2 2 3 2 3 2 6" xfId="28225"/>
    <cellStyle name="Normal 5 2 2 3 2 3 2 7" xfId="34567"/>
    <cellStyle name="Normal 5 2 2 3 2 3 2 8" xfId="41683"/>
    <cellStyle name="Normal 5 2 2 3 2 3 2 9" xfId="48798"/>
    <cellStyle name="Normal 5 2 2 3 2 3 3" xfId="2157"/>
    <cellStyle name="Normal 5 2 2 3 2 3 3 10" xfId="56702"/>
    <cellStyle name="Normal 5 2 2 3 2 3 3 2" xfId="4524"/>
    <cellStyle name="Normal 5 2 2 3 2 3 3 2 2" xfId="11639"/>
    <cellStyle name="Normal 5 2 2 3 2 3 3 2 2 2" xfId="28234"/>
    <cellStyle name="Normal 5 2 2 3 2 3 3 2 3" xfId="28233"/>
    <cellStyle name="Normal 5 2 2 3 2 3 3 2 4" xfId="37724"/>
    <cellStyle name="Normal 5 2 2 3 2 3 3 2 5" xfId="44839"/>
    <cellStyle name="Normal 5 2 2 3 2 3 3 2 6" xfId="51954"/>
    <cellStyle name="Normal 5 2 2 3 2 3 3 2 7" xfId="59069"/>
    <cellStyle name="Normal 5 2 2 3 2 3 3 3" xfId="6895"/>
    <cellStyle name="Normal 5 2 2 3 2 3 3 3 2" xfId="14010"/>
    <cellStyle name="Normal 5 2 2 3 2 3 3 3 2 2" xfId="28236"/>
    <cellStyle name="Normal 5 2 2 3 2 3 3 3 3" xfId="28235"/>
    <cellStyle name="Normal 5 2 2 3 2 3 3 3 4" xfId="40095"/>
    <cellStyle name="Normal 5 2 2 3 2 3 3 3 5" xfId="47210"/>
    <cellStyle name="Normal 5 2 2 3 2 3 3 3 6" xfId="54325"/>
    <cellStyle name="Normal 5 2 2 3 2 3 3 3 7" xfId="61440"/>
    <cellStyle name="Normal 5 2 2 3 2 3 3 4" xfId="9272"/>
    <cellStyle name="Normal 5 2 2 3 2 3 3 4 2" xfId="28237"/>
    <cellStyle name="Normal 5 2 2 3 2 3 3 5" xfId="16387"/>
    <cellStyle name="Normal 5 2 2 3 2 3 3 5 2" xfId="28238"/>
    <cellStyle name="Normal 5 2 2 3 2 3 3 6" xfId="28232"/>
    <cellStyle name="Normal 5 2 2 3 2 3 3 7" xfId="35356"/>
    <cellStyle name="Normal 5 2 2 3 2 3 3 8" xfId="42472"/>
    <cellStyle name="Normal 5 2 2 3 2 3 3 9" xfId="49587"/>
    <cellStyle name="Normal 5 2 2 3 2 3 4" xfId="2936"/>
    <cellStyle name="Normal 5 2 2 3 2 3 4 2" xfId="10051"/>
    <cellStyle name="Normal 5 2 2 3 2 3 4 2 2" xfId="28240"/>
    <cellStyle name="Normal 5 2 2 3 2 3 4 3" xfId="28239"/>
    <cellStyle name="Normal 5 2 2 3 2 3 4 4" xfId="36136"/>
    <cellStyle name="Normal 5 2 2 3 2 3 4 5" xfId="43251"/>
    <cellStyle name="Normal 5 2 2 3 2 3 4 6" xfId="50366"/>
    <cellStyle name="Normal 5 2 2 3 2 3 4 7" xfId="57481"/>
    <cellStyle name="Normal 5 2 2 3 2 3 5" xfId="5307"/>
    <cellStyle name="Normal 5 2 2 3 2 3 5 2" xfId="12422"/>
    <cellStyle name="Normal 5 2 2 3 2 3 5 2 2" xfId="28242"/>
    <cellStyle name="Normal 5 2 2 3 2 3 5 3" xfId="28241"/>
    <cellStyle name="Normal 5 2 2 3 2 3 5 4" xfId="38507"/>
    <cellStyle name="Normal 5 2 2 3 2 3 5 5" xfId="45622"/>
    <cellStyle name="Normal 5 2 2 3 2 3 5 6" xfId="52737"/>
    <cellStyle name="Normal 5 2 2 3 2 3 5 7" xfId="59852"/>
    <cellStyle name="Normal 5 2 2 3 2 3 6" xfId="7684"/>
    <cellStyle name="Normal 5 2 2 3 2 3 6 2" xfId="28243"/>
    <cellStyle name="Normal 5 2 2 3 2 3 7" xfId="14799"/>
    <cellStyle name="Normal 5 2 2 3 2 3 7 2" xfId="28244"/>
    <cellStyle name="Normal 5 2 2 3 2 3 8" xfId="28224"/>
    <cellStyle name="Normal 5 2 2 3 2 3 9" xfId="33768"/>
    <cellStyle name="Normal 5 2 2 3 2 4" xfId="737"/>
    <cellStyle name="Normal 5 2 2 3 2 4 10" xfId="41055"/>
    <cellStyle name="Normal 5 2 2 3 2 4 11" xfId="48170"/>
    <cellStyle name="Normal 5 2 2 3 2 4 12" xfId="55285"/>
    <cellStyle name="Normal 5 2 2 3 2 4 2" xfId="1538"/>
    <cellStyle name="Normal 5 2 2 3 2 4 2 10" xfId="56084"/>
    <cellStyle name="Normal 5 2 2 3 2 4 2 2" xfId="3906"/>
    <cellStyle name="Normal 5 2 2 3 2 4 2 2 2" xfId="11021"/>
    <cellStyle name="Normal 5 2 2 3 2 4 2 2 2 2" xfId="28248"/>
    <cellStyle name="Normal 5 2 2 3 2 4 2 2 3" xfId="28247"/>
    <cellStyle name="Normal 5 2 2 3 2 4 2 2 4" xfId="37106"/>
    <cellStyle name="Normal 5 2 2 3 2 4 2 2 5" xfId="44221"/>
    <cellStyle name="Normal 5 2 2 3 2 4 2 2 6" xfId="51336"/>
    <cellStyle name="Normal 5 2 2 3 2 4 2 2 7" xfId="58451"/>
    <cellStyle name="Normal 5 2 2 3 2 4 2 3" xfId="6277"/>
    <cellStyle name="Normal 5 2 2 3 2 4 2 3 2" xfId="13392"/>
    <cellStyle name="Normal 5 2 2 3 2 4 2 3 2 2" xfId="28250"/>
    <cellStyle name="Normal 5 2 2 3 2 4 2 3 3" xfId="28249"/>
    <cellStyle name="Normal 5 2 2 3 2 4 2 3 4" xfId="39477"/>
    <cellStyle name="Normal 5 2 2 3 2 4 2 3 5" xfId="46592"/>
    <cellStyle name="Normal 5 2 2 3 2 4 2 3 6" xfId="53707"/>
    <cellStyle name="Normal 5 2 2 3 2 4 2 3 7" xfId="60822"/>
    <cellStyle name="Normal 5 2 2 3 2 4 2 4" xfId="8654"/>
    <cellStyle name="Normal 5 2 2 3 2 4 2 4 2" xfId="28251"/>
    <cellStyle name="Normal 5 2 2 3 2 4 2 5" xfId="15769"/>
    <cellStyle name="Normal 5 2 2 3 2 4 2 5 2" xfId="28252"/>
    <cellStyle name="Normal 5 2 2 3 2 4 2 6" xfId="28246"/>
    <cellStyle name="Normal 5 2 2 3 2 4 2 7" xfId="34738"/>
    <cellStyle name="Normal 5 2 2 3 2 4 2 8" xfId="41854"/>
    <cellStyle name="Normal 5 2 2 3 2 4 2 9" xfId="48969"/>
    <cellStyle name="Normal 5 2 2 3 2 4 3" xfId="2328"/>
    <cellStyle name="Normal 5 2 2 3 2 4 3 10" xfId="56873"/>
    <cellStyle name="Normal 5 2 2 3 2 4 3 2" xfId="4695"/>
    <cellStyle name="Normal 5 2 2 3 2 4 3 2 2" xfId="11810"/>
    <cellStyle name="Normal 5 2 2 3 2 4 3 2 2 2" xfId="28255"/>
    <cellStyle name="Normal 5 2 2 3 2 4 3 2 3" xfId="28254"/>
    <cellStyle name="Normal 5 2 2 3 2 4 3 2 4" xfId="37895"/>
    <cellStyle name="Normal 5 2 2 3 2 4 3 2 5" xfId="45010"/>
    <cellStyle name="Normal 5 2 2 3 2 4 3 2 6" xfId="52125"/>
    <cellStyle name="Normal 5 2 2 3 2 4 3 2 7" xfId="59240"/>
    <cellStyle name="Normal 5 2 2 3 2 4 3 3" xfId="7066"/>
    <cellStyle name="Normal 5 2 2 3 2 4 3 3 2" xfId="14181"/>
    <cellStyle name="Normal 5 2 2 3 2 4 3 3 2 2" xfId="28257"/>
    <cellStyle name="Normal 5 2 2 3 2 4 3 3 3" xfId="28256"/>
    <cellStyle name="Normal 5 2 2 3 2 4 3 3 4" xfId="40266"/>
    <cellStyle name="Normal 5 2 2 3 2 4 3 3 5" xfId="47381"/>
    <cellStyle name="Normal 5 2 2 3 2 4 3 3 6" xfId="54496"/>
    <cellStyle name="Normal 5 2 2 3 2 4 3 3 7" xfId="61611"/>
    <cellStyle name="Normal 5 2 2 3 2 4 3 4" xfId="9443"/>
    <cellStyle name="Normal 5 2 2 3 2 4 3 4 2" xfId="28258"/>
    <cellStyle name="Normal 5 2 2 3 2 4 3 5" xfId="16558"/>
    <cellStyle name="Normal 5 2 2 3 2 4 3 5 2" xfId="28259"/>
    <cellStyle name="Normal 5 2 2 3 2 4 3 6" xfId="28253"/>
    <cellStyle name="Normal 5 2 2 3 2 4 3 7" xfId="35527"/>
    <cellStyle name="Normal 5 2 2 3 2 4 3 8" xfId="42643"/>
    <cellStyle name="Normal 5 2 2 3 2 4 3 9" xfId="49758"/>
    <cellStyle name="Normal 5 2 2 3 2 4 4" xfId="3107"/>
    <cellStyle name="Normal 5 2 2 3 2 4 4 2" xfId="10222"/>
    <cellStyle name="Normal 5 2 2 3 2 4 4 2 2" xfId="28261"/>
    <cellStyle name="Normal 5 2 2 3 2 4 4 3" xfId="28260"/>
    <cellStyle name="Normal 5 2 2 3 2 4 4 4" xfId="36307"/>
    <cellStyle name="Normal 5 2 2 3 2 4 4 5" xfId="43422"/>
    <cellStyle name="Normal 5 2 2 3 2 4 4 6" xfId="50537"/>
    <cellStyle name="Normal 5 2 2 3 2 4 4 7" xfId="57652"/>
    <cellStyle name="Normal 5 2 2 3 2 4 5" xfId="5478"/>
    <cellStyle name="Normal 5 2 2 3 2 4 5 2" xfId="12593"/>
    <cellStyle name="Normal 5 2 2 3 2 4 5 2 2" xfId="28263"/>
    <cellStyle name="Normal 5 2 2 3 2 4 5 3" xfId="28262"/>
    <cellStyle name="Normal 5 2 2 3 2 4 5 4" xfId="38678"/>
    <cellStyle name="Normal 5 2 2 3 2 4 5 5" xfId="45793"/>
    <cellStyle name="Normal 5 2 2 3 2 4 5 6" xfId="52908"/>
    <cellStyle name="Normal 5 2 2 3 2 4 5 7" xfId="60023"/>
    <cellStyle name="Normal 5 2 2 3 2 4 6" xfId="7855"/>
    <cellStyle name="Normal 5 2 2 3 2 4 6 2" xfId="28264"/>
    <cellStyle name="Normal 5 2 2 3 2 4 7" xfId="14970"/>
    <cellStyle name="Normal 5 2 2 3 2 4 7 2" xfId="28265"/>
    <cellStyle name="Normal 5 2 2 3 2 4 8" xfId="28245"/>
    <cellStyle name="Normal 5 2 2 3 2 4 9" xfId="33939"/>
    <cellStyle name="Normal 5 2 2 3 2 5" xfId="977"/>
    <cellStyle name="Normal 5 2 2 3 2 5 10" xfId="55523"/>
    <cellStyle name="Normal 5 2 2 3 2 5 2" xfId="3345"/>
    <cellStyle name="Normal 5 2 2 3 2 5 2 2" xfId="10460"/>
    <cellStyle name="Normal 5 2 2 3 2 5 2 2 2" xfId="28268"/>
    <cellStyle name="Normal 5 2 2 3 2 5 2 3" xfId="28267"/>
    <cellStyle name="Normal 5 2 2 3 2 5 2 4" xfId="36545"/>
    <cellStyle name="Normal 5 2 2 3 2 5 2 5" xfId="43660"/>
    <cellStyle name="Normal 5 2 2 3 2 5 2 6" xfId="50775"/>
    <cellStyle name="Normal 5 2 2 3 2 5 2 7" xfId="57890"/>
    <cellStyle name="Normal 5 2 2 3 2 5 3" xfId="5716"/>
    <cellStyle name="Normal 5 2 2 3 2 5 3 2" xfId="12831"/>
    <cellStyle name="Normal 5 2 2 3 2 5 3 2 2" xfId="28270"/>
    <cellStyle name="Normal 5 2 2 3 2 5 3 3" xfId="28269"/>
    <cellStyle name="Normal 5 2 2 3 2 5 3 4" xfId="38916"/>
    <cellStyle name="Normal 5 2 2 3 2 5 3 5" xfId="46031"/>
    <cellStyle name="Normal 5 2 2 3 2 5 3 6" xfId="53146"/>
    <cellStyle name="Normal 5 2 2 3 2 5 3 7" xfId="60261"/>
    <cellStyle name="Normal 5 2 2 3 2 5 4" xfId="8093"/>
    <cellStyle name="Normal 5 2 2 3 2 5 4 2" xfId="28271"/>
    <cellStyle name="Normal 5 2 2 3 2 5 5" xfId="15208"/>
    <cellStyle name="Normal 5 2 2 3 2 5 5 2" xfId="28272"/>
    <cellStyle name="Normal 5 2 2 3 2 5 6" xfId="28266"/>
    <cellStyle name="Normal 5 2 2 3 2 5 7" xfId="34177"/>
    <cellStyle name="Normal 5 2 2 3 2 5 8" xfId="41293"/>
    <cellStyle name="Normal 5 2 2 3 2 5 9" xfId="48408"/>
    <cellStyle name="Normal 5 2 2 3 2 6" xfId="1767"/>
    <cellStyle name="Normal 5 2 2 3 2 6 10" xfId="56312"/>
    <cellStyle name="Normal 5 2 2 3 2 6 2" xfId="4134"/>
    <cellStyle name="Normal 5 2 2 3 2 6 2 2" xfId="11249"/>
    <cellStyle name="Normal 5 2 2 3 2 6 2 2 2" xfId="28275"/>
    <cellStyle name="Normal 5 2 2 3 2 6 2 3" xfId="28274"/>
    <cellStyle name="Normal 5 2 2 3 2 6 2 4" xfId="37334"/>
    <cellStyle name="Normal 5 2 2 3 2 6 2 5" xfId="44449"/>
    <cellStyle name="Normal 5 2 2 3 2 6 2 6" xfId="51564"/>
    <cellStyle name="Normal 5 2 2 3 2 6 2 7" xfId="58679"/>
    <cellStyle name="Normal 5 2 2 3 2 6 3" xfId="6505"/>
    <cellStyle name="Normal 5 2 2 3 2 6 3 2" xfId="13620"/>
    <cellStyle name="Normal 5 2 2 3 2 6 3 2 2" xfId="28277"/>
    <cellStyle name="Normal 5 2 2 3 2 6 3 3" xfId="28276"/>
    <cellStyle name="Normal 5 2 2 3 2 6 3 4" xfId="39705"/>
    <cellStyle name="Normal 5 2 2 3 2 6 3 5" xfId="46820"/>
    <cellStyle name="Normal 5 2 2 3 2 6 3 6" xfId="53935"/>
    <cellStyle name="Normal 5 2 2 3 2 6 3 7" xfId="61050"/>
    <cellStyle name="Normal 5 2 2 3 2 6 4" xfId="8882"/>
    <cellStyle name="Normal 5 2 2 3 2 6 4 2" xfId="28278"/>
    <cellStyle name="Normal 5 2 2 3 2 6 5" xfId="15997"/>
    <cellStyle name="Normal 5 2 2 3 2 6 5 2" xfId="28279"/>
    <cellStyle name="Normal 5 2 2 3 2 6 6" xfId="28273"/>
    <cellStyle name="Normal 5 2 2 3 2 6 7" xfId="34966"/>
    <cellStyle name="Normal 5 2 2 3 2 6 8" xfId="42082"/>
    <cellStyle name="Normal 5 2 2 3 2 6 9" xfId="49197"/>
    <cellStyle name="Normal 5 2 2 3 2 7" xfId="2546"/>
    <cellStyle name="Normal 5 2 2 3 2 7 2" xfId="9661"/>
    <cellStyle name="Normal 5 2 2 3 2 7 2 2" xfId="28281"/>
    <cellStyle name="Normal 5 2 2 3 2 7 3" xfId="28280"/>
    <cellStyle name="Normal 5 2 2 3 2 7 4" xfId="35746"/>
    <cellStyle name="Normal 5 2 2 3 2 7 5" xfId="42861"/>
    <cellStyle name="Normal 5 2 2 3 2 7 6" xfId="49976"/>
    <cellStyle name="Normal 5 2 2 3 2 7 7" xfId="57091"/>
    <cellStyle name="Normal 5 2 2 3 2 8" xfId="4917"/>
    <cellStyle name="Normal 5 2 2 3 2 8 2" xfId="12032"/>
    <cellStyle name="Normal 5 2 2 3 2 8 2 2" xfId="28283"/>
    <cellStyle name="Normal 5 2 2 3 2 8 3" xfId="28282"/>
    <cellStyle name="Normal 5 2 2 3 2 8 4" xfId="38117"/>
    <cellStyle name="Normal 5 2 2 3 2 8 5" xfId="45232"/>
    <cellStyle name="Normal 5 2 2 3 2 8 6" xfId="52347"/>
    <cellStyle name="Normal 5 2 2 3 2 8 7" xfId="59462"/>
    <cellStyle name="Normal 5 2 2 3 2 9" xfId="7294"/>
    <cellStyle name="Normal 5 2 2 3 2 9 2" xfId="28284"/>
    <cellStyle name="Normal 5 2 2 3 3" xfId="293"/>
    <cellStyle name="Normal 5 2 2 3 3 10" xfId="40611"/>
    <cellStyle name="Normal 5 2 2 3 3 11" xfId="47726"/>
    <cellStyle name="Normal 5 2 2 3 3 12" xfId="54841"/>
    <cellStyle name="Normal 5 2 2 3 3 2" xfId="1094"/>
    <cellStyle name="Normal 5 2 2 3 3 2 10" xfId="55640"/>
    <cellStyle name="Normal 5 2 2 3 3 2 2" xfId="3462"/>
    <cellStyle name="Normal 5 2 2 3 3 2 2 2" xfId="10577"/>
    <cellStyle name="Normal 5 2 2 3 3 2 2 2 2" xfId="28288"/>
    <cellStyle name="Normal 5 2 2 3 3 2 2 3" xfId="28287"/>
    <cellStyle name="Normal 5 2 2 3 3 2 2 4" xfId="36662"/>
    <cellStyle name="Normal 5 2 2 3 3 2 2 5" xfId="43777"/>
    <cellStyle name="Normal 5 2 2 3 3 2 2 6" xfId="50892"/>
    <cellStyle name="Normal 5 2 2 3 3 2 2 7" xfId="58007"/>
    <cellStyle name="Normal 5 2 2 3 3 2 3" xfId="5833"/>
    <cellStyle name="Normal 5 2 2 3 3 2 3 2" xfId="12948"/>
    <cellStyle name="Normal 5 2 2 3 3 2 3 2 2" xfId="28290"/>
    <cellStyle name="Normal 5 2 2 3 3 2 3 3" xfId="28289"/>
    <cellStyle name="Normal 5 2 2 3 3 2 3 4" xfId="39033"/>
    <cellStyle name="Normal 5 2 2 3 3 2 3 5" xfId="46148"/>
    <cellStyle name="Normal 5 2 2 3 3 2 3 6" xfId="53263"/>
    <cellStyle name="Normal 5 2 2 3 3 2 3 7" xfId="60378"/>
    <cellStyle name="Normal 5 2 2 3 3 2 4" xfId="8210"/>
    <cellStyle name="Normal 5 2 2 3 3 2 4 2" xfId="28291"/>
    <cellStyle name="Normal 5 2 2 3 3 2 5" xfId="15325"/>
    <cellStyle name="Normal 5 2 2 3 3 2 5 2" xfId="28292"/>
    <cellStyle name="Normal 5 2 2 3 3 2 6" xfId="28286"/>
    <cellStyle name="Normal 5 2 2 3 3 2 7" xfId="34294"/>
    <cellStyle name="Normal 5 2 2 3 3 2 8" xfId="41410"/>
    <cellStyle name="Normal 5 2 2 3 3 2 9" xfId="48525"/>
    <cellStyle name="Normal 5 2 2 3 3 3" xfId="1884"/>
    <cellStyle name="Normal 5 2 2 3 3 3 10" xfId="56429"/>
    <cellStyle name="Normal 5 2 2 3 3 3 2" xfId="4251"/>
    <cellStyle name="Normal 5 2 2 3 3 3 2 2" xfId="11366"/>
    <cellStyle name="Normal 5 2 2 3 3 3 2 2 2" xfId="28295"/>
    <cellStyle name="Normal 5 2 2 3 3 3 2 3" xfId="28294"/>
    <cellStyle name="Normal 5 2 2 3 3 3 2 4" xfId="37451"/>
    <cellStyle name="Normal 5 2 2 3 3 3 2 5" xfId="44566"/>
    <cellStyle name="Normal 5 2 2 3 3 3 2 6" xfId="51681"/>
    <cellStyle name="Normal 5 2 2 3 3 3 2 7" xfId="58796"/>
    <cellStyle name="Normal 5 2 2 3 3 3 3" xfId="6622"/>
    <cellStyle name="Normal 5 2 2 3 3 3 3 2" xfId="13737"/>
    <cellStyle name="Normal 5 2 2 3 3 3 3 2 2" xfId="28297"/>
    <cellStyle name="Normal 5 2 2 3 3 3 3 3" xfId="28296"/>
    <cellStyle name="Normal 5 2 2 3 3 3 3 4" xfId="39822"/>
    <cellStyle name="Normal 5 2 2 3 3 3 3 5" xfId="46937"/>
    <cellStyle name="Normal 5 2 2 3 3 3 3 6" xfId="54052"/>
    <cellStyle name="Normal 5 2 2 3 3 3 3 7" xfId="61167"/>
    <cellStyle name="Normal 5 2 2 3 3 3 4" xfId="8999"/>
    <cellStyle name="Normal 5 2 2 3 3 3 4 2" xfId="28298"/>
    <cellStyle name="Normal 5 2 2 3 3 3 5" xfId="16114"/>
    <cellStyle name="Normal 5 2 2 3 3 3 5 2" xfId="28299"/>
    <cellStyle name="Normal 5 2 2 3 3 3 6" xfId="28293"/>
    <cellStyle name="Normal 5 2 2 3 3 3 7" xfId="35083"/>
    <cellStyle name="Normal 5 2 2 3 3 3 8" xfId="42199"/>
    <cellStyle name="Normal 5 2 2 3 3 3 9" xfId="49314"/>
    <cellStyle name="Normal 5 2 2 3 3 4" xfId="2663"/>
    <cellStyle name="Normal 5 2 2 3 3 4 2" xfId="9778"/>
    <cellStyle name="Normal 5 2 2 3 3 4 2 2" xfId="28301"/>
    <cellStyle name="Normal 5 2 2 3 3 4 3" xfId="28300"/>
    <cellStyle name="Normal 5 2 2 3 3 4 4" xfId="35863"/>
    <cellStyle name="Normal 5 2 2 3 3 4 5" xfId="42978"/>
    <cellStyle name="Normal 5 2 2 3 3 4 6" xfId="50093"/>
    <cellStyle name="Normal 5 2 2 3 3 4 7" xfId="57208"/>
    <cellStyle name="Normal 5 2 2 3 3 5" xfId="5034"/>
    <cellStyle name="Normal 5 2 2 3 3 5 2" xfId="12149"/>
    <cellStyle name="Normal 5 2 2 3 3 5 2 2" xfId="28303"/>
    <cellStyle name="Normal 5 2 2 3 3 5 3" xfId="28302"/>
    <cellStyle name="Normal 5 2 2 3 3 5 4" xfId="38234"/>
    <cellStyle name="Normal 5 2 2 3 3 5 5" xfId="45349"/>
    <cellStyle name="Normal 5 2 2 3 3 5 6" xfId="52464"/>
    <cellStyle name="Normal 5 2 2 3 3 5 7" xfId="59579"/>
    <cellStyle name="Normal 5 2 2 3 3 6" xfId="7411"/>
    <cellStyle name="Normal 5 2 2 3 3 6 2" xfId="28304"/>
    <cellStyle name="Normal 5 2 2 3 3 7" xfId="14526"/>
    <cellStyle name="Normal 5 2 2 3 3 7 2" xfId="28305"/>
    <cellStyle name="Normal 5 2 2 3 3 8" xfId="28285"/>
    <cellStyle name="Normal 5 2 2 3 3 9" xfId="33495"/>
    <cellStyle name="Normal 5 2 2 3 4" xfId="488"/>
    <cellStyle name="Normal 5 2 2 3 4 10" xfId="40806"/>
    <cellStyle name="Normal 5 2 2 3 4 11" xfId="47921"/>
    <cellStyle name="Normal 5 2 2 3 4 12" xfId="55036"/>
    <cellStyle name="Normal 5 2 2 3 4 2" xfId="1289"/>
    <cellStyle name="Normal 5 2 2 3 4 2 10" xfId="55835"/>
    <cellStyle name="Normal 5 2 2 3 4 2 2" xfId="3657"/>
    <cellStyle name="Normal 5 2 2 3 4 2 2 2" xfId="10772"/>
    <cellStyle name="Normal 5 2 2 3 4 2 2 2 2" xfId="28309"/>
    <cellStyle name="Normal 5 2 2 3 4 2 2 3" xfId="28308"/>
    <cellStyle name="Normal 5 2 2 3 4 2 2 4" xfId="36857"/>
    <cellStyle name="Normal 5 2 2 3 4 2 2 5" xfId="43972"/>
    <cellStyle name="Normal 5 2 2 3 4 2 2 6" xfId="51087"/>
    <cellStyle name="Normal 5 2 2 3 4 2 2 7" xfId="58202"/>
    <cellStyle name="Normal 5 2 2 3 4 2 3" xfId="6028"/>
    <cellStyle name="Normal 5 2 2 3 4 2 3 2" xfId="13143"/>
    <cellStyle name="Normal 5 2 2 3 4 2 3 2 2" xfId="28311"/>
    <cellStyle name="Normal 5 2 2 3 4 2 3 3" xfId="28310"/>
    <cellStyle name="Normal 5 2 2 3 4 2 3 4" xfId="39228"/>
    <cellStyle name="Normal 5 2 2 3 4 2 3 5" xfId="46343"/>
    <cellStyle name="Normal 5 2 2 3 4 2 3 6" xfId="53458"/>
    <cellStyle name="Normal 5 2 2 3 4 2 3 7" xfId="60573"/>
    <cellStyle name="Normal 5 2 2 3 4 2 4" xfId="8405"/>
    <cellStyle name="Normal 5 2 2 3 4 2 4 2" xfId="28312"/>
    <cellStyle name="Normal 5 2 2 3 4 2 5" xfId="15520"/>
    <cellStyle name="Normal 5 2 2 3 4 2 5 2" xfId="28313"/>
    <cellStyle name="Normal 5 2 2 3 4 2 6" xfId="28307"/>
    <cellStyle name="Normal 5 2 2 3 4 2 7" xfId="34489"/>
    <cellStyle name="Normal 5 2 2 3 4 2 8" xfId="41605"/>
    <cellStyle name="Normal 5 2 2 3 4 2 9" xfId="48720"/>
    <cellStyle name="Normal 5 2 2 3 4 3" xfId="2079"/>
    <cellStyle name="Normal 5 2 2 3 4 3 10" xfId="56624"/>
    <cellStyle name="Normal 5 2 2 3 4 3 2" xfId="4446"/>
    <cellStyle name="Normal 5 2 2 3 4 3 2 2" xfId="11561"/>
    <cellStyle name="Normal 5 2 2 3 4 3 2 2 2" xfId="28316"/>
    <cellStyle name="Normal 5 2 2 3 4 3 2 3" xfId="28315"/>
    <cellStyle name="Normal 5 2 2 3 4 3 2 4" xfId="37646"/>
    <cellStyle name="Normal 5 2 2 3 4 3 2 5" xfId="44761"/>
    <cellStyle name="Normal 5 2 2 3 4 3 2 6" xfId="51876"/>
    <cellStyle name="Normal 5 2 2 3 4 3 2 7" xfId="58991"/>
    <cellStyle name="Normal 5 2 2 3 4 3 3" xfId="6817"/>
    <cellStyle name="Normal 5 2 2 3 4 3 3 2" xfId="13932"/>
    <cellStyle name="Normal 5 2 2 3 4 3 3 2 2" xfId="28318"/>
    <cellStyle name="Normal 5 2 2 3 4 3 3 3" xfId="28317"/>
    <cellStyle name="Normal 5 2 2 3 4 3 3 4" xfId="40017"/>
    <cellStyle name="Normal 5 2 2 3 4 3 3 5" xfId="47132"/>
    <cellStyle name="Normal 5 2 2 3 4 3 3 6" xfId="54247"/>
    <cellStyle name="Normal 5 2 2 3 4 3 3 7" xfId="61362"/>
    <cellStyle name="Normal 5 2 2 3 4 3 4" xfId="9194"/>
    <cellStyle name="Normal 5 2 2 3 4 3 4 2" xfId="28319"/>
    <cellStyle name="Normal 5 2 2 3 4 3 5" xfId="16309"/>
    <cellStyle name="Normal 5 2 2 3 4 3 5 2" xfId="28320"/>
    <cellStyle name="Normal 5 2 2 3 4 3 6" xfId="28314"/>
    <cellStyle name="Normal 5 2 2 3 4 3 7" xfId="35278"/>
    <cellStyle name="Normal 5 2 2 3 4 3 8" xfId="42394"/>
    <cellStyle name="Normal 5 2 2 3 4 3 9" xfId="49509"/>
    <cellStyle name="Normal 5 2 2 3 4 4" xfId="2858"/>
    <cellStyle name="Normal 5 2 2 3 4 4 2" xfId="9973"/>
    <cellStyle name="Normal 5 2 2 3 4 4 2 2" xfId="28322"/>
    <cellStyle name="Normal 5 2 2 3 4 4 3" xfId="28321"/>
    <cellStyle name="Normal 5 2 2 3 4 4 4" xfId="36058"/>
    <cellStyle name="Normal 5 2 2 3 4 4 5" xfId="43173"/>
    <cellStyle name="Normal 5 2 2 3 4 4 6" xfId="50288"/>
    <cellStyle name="Normal 5 2 2 3 4 4 7" xfId="57403"/>
    <cellStyle name="Normal 5 2 2 3 4 5" xfId="5229"/>
    <cellStyle name="Normal 5 2 2 3 4 5 2" xfId="12344"/>
    <cellStyle name="Normal 5 2 2 3 4 5 2 2" xfId="28324"/>
    <cellStyle name="Normal 5 2 2 3 4 5 3" xfId="28323"/>
    <cellStyle name="Normal 5 2 2 3 4 5 4" xfId="38429"/>
    <cellStyle name="Normal 5 2 2 3 4 5 5" xfId="45544"/>
    <cellStyle name="Normal 5 2 2 3 4 5 6" xfId="52659"/>
    <cellStyle name="Normal 5 2 2 3 4 5 7" xfId="59774"/>
    <cellStyle name="Normal 5 2 2 3 4 6" xfId="7606"/>
    <cellStyle name="Normal 5 2 2 3 4 6 2" xfId="28325"/>
    <cellStyle name="Normal 5 2 2 3 4 7" xfId="14721"/>
    <cellStyle name="Normal 5 2 2 3 4 7 2" xfId="28326"/>
    <cellStyle name="Normal 5 2 2 3 4 8" xfId="28306"/>
    <cellStyle name="Normal 5 2 2 3 4 9" xfId="33690"/>
    <cellStyle name="Normal 5 2 2 3 5" xfId="736"/>
    <cellStyle name="Normal 5 2 2 3 5 10" xfId="41054"/>
    <cellStyle name="Normal 5 2 2 3 5 11" xfId="48169"/>
    <cellStyle name="Normal 5 2 2 3 5 12" xfId="55284"/>
    <cellStyle name="Normal 5 2 2 3 5 2" xfId="1537"/>
    <cellStyle name="Normal 5 2 2 3 5 2 10" xfId="56083"/>
    <cellStyle name="Normal 5 2 2 3 5 2 2" xfId="3905"/>
    <cellStyle name="Normal 5 2 2 3 5 2 2 2" xfId="11020"/>
    <cellStyle name="Normal 5 2 2 3 5 2 2 2 2" xfId="28330"/>
    <cellStyle name="Normal 5 2 2 3 5 2 2 3" xfId="28329"/>
    <cellStyle name="Normal 5 2 2 3 5 2 2 4" xfId="37105"/>
    <cellStyle name="Normal 5 2 2 3 5 2 2 5" xfId="44220"/>
    <cellStyle name="Normal 5 2 2 3 5 2 2 6" xfId="51335"/>
    <cellStyle name="Normal 5 2 2 3 5 2 2 7" xfId="58450"/>
    <cellStyle name="Normal 5 2 2 3 5 2 3" xfId="6276"/>
    <cellStyle name="Normal 5 2 2 3 5 2 3 2" xfId="13391"/>
    <cellStyle name="Normal 5 2 2 3 5 2 3 2 2" xfId="28332"/>
    <cellStyle name="Normal 5 2 2 3 5 2 3 3" xfId="28331"/>
    <cellStyle name="Normal 5 2 2 3 5 2 3 4" xfId="39476"/>
    <cellStyle name="Normal 5 2 2 3 5 2 3 5" xfId="46591"/>
    <cellStyle name="Normal 5 2 2 3 5 2 3 6" xfId="53706"/>
    <cellStyle name="Normal 5 2 2 3 5 2 3 7" xfId="60821"/>
    <cellStyle name="Normal 5 2 2 3 5 2 4" xfId="8653"/>
    <cellStyle name="Normal 5 2 2 3 5 2 4 2" xfId="28333"/>
    <cellStyle name="Normal 5 2 2 3 5 2 5" xfId="15768"/>
    <cellStyle name="Normal 5 2 2 3 5 2 5 2" xfId="28334"/>
    <cellStyle name="Normal 5 2 2 3 5 2 6" xfId="28328"/>
    <cellStyle name="Normal 5 2 2 3 5 2 7" xfId="34737"/>
    <cellStyle name="Normal 5 2 2 3 5 2 8" xfId="41853"/>
    <cellStyle name="Normal 5 2 2 3 5 2 9" xfId="48968"/>
    <cellStyle name="Normal 5 2 2 3 5 3" xfId="2327"/>
    <cellStyle name="Normal 5 2 2 3 5 3 10" xfId="56872"/>
    <cellStyle name="Normal 5 2 2 3 5 3 2" xfId="4694"/>
    <cellStyle name="Normal 5 2 2 3 5 3 2 2" xfId="11809"/>
    <cellStyle name="Normal 5 2 2 3 5 3 2 2 2" xfId="28337"/>
    <cellStyle name="Normal 5 2 2 3 5 3 2 3" xfId="28336"/>
    <cellStyle name="Normal 5 2 2 3 5 3 2 4" xfId="37894"/>
    <cellStyle name="Normal 5 2 2 3 5 3 2 5" xfId="45009"/>
    <cellStyle name="Normal 5 2 2 3 5 3 2 6" xfId="52124"/>
    <cellStyle name="Normal 5 2 2 3 5 3 2 7" xfId="59239"/>
    <cellStyle name="Normal 5 2 2 3 5 3 3" xfId="7065"/>
    <cellStyle name="Normal 5 2 2 3 5 3 3 2" xfId="14180"/>
    <cellStyle name="Normal 5 2 2 3 5 3 3 2 2" xfId="28339"/>
    <cellStyle name="Normal 5 2 2 3 5 3 3 3" xfId="28338"/>
    <cellStyle name="Normal 5 2 2 3 5 3 3 4" xfId="40265"/>
    <cellStyle name="Normal 5 2 2 3 5 3 3 5" xfId="47380"/>
    <cellStyle name="Normal 5 2 2 3 5 3 3 6" xfId="54495"/>
    <cellStyle name="Normal 5 2 2 3 5 3 3 7" xfId="61610"/>
    <cellStyle name="Normal 5 2 2 3 5 3 4" xfId="9442"/>
    <cellStyle name="Normal 5 2 2 3 5 3 4 2" xfId="28340"/>
    <cellStyle name="Normal 5 2 2 3 5 3 5" xfId="16557"/>
    <cellStyle name="Normal 5 2 2 3 5 3 5 2" xfId="28341"/>
    <cellStyle name="Normal 5 2 2 3 5 3 6" xfId="28335"/>
    <cellStyle name="Normal 5 2 2 3 5 3 7" xfId="35526"/>
    <cellStyle name="Normal 5 2 2 3 5 3 8" xfId="42642"/>
    <cellStyle name="Normal 5 2 2 3 5 3 9" xfId="49757"/>
    <cellStyle name="Normal 5 2 2 3 5 4" xfId="3106"/>
    <cellStyle name="Normal 5 2 2 3 5 4 2" xfId="10221"/>
    <cellStyle name="Normal 5 2 2 3 5 4 2 2" xfId="28343"/>
    <cellStyle name="Normal 5 2 2 3 5 4 3" xfId="28342"/>
    <cellStyle name="Normal 5 2 2 3 5 4 4" xfId="36306"/>
    <cellStyle name="Normal 5 2 2 3 5 4 5" xfId="43421"/>
    <cellStyle name="Normal 5 2 2 3 5 4 6" xfId="50536"/>
    <cellStyle name="Normal 5 2 2 3 5 4 7" xfId="57651"/>
    <cellStyle name="Normal 5 2 2 3 5 5" xfId="5477"/>
    <cellStyle name="Normal 5 2 2 3 5 5 2" xfId="12592"/>
    <cellStyle name="Normal 5 2 2 3 5 5 2 2" xfId="28345"/>
    <cellStyle name="Normal 5 2 2 3 5 5 3" xfId="28344"/>
    <cellStyle name="Normal 5 2 2 3 5 5 4" xfId="38677"/>
    <cellStyle name="Normal 5 2 2 3 5 5 5" xfId="45792"/>
    <cellStyle name="Normal 5 2 2 3 5 5 6" xfId="52907"/>
    <cellStyle name="Normal 5 2 2 3 5 5 7" xfId="60022"/>
    <cellStyle name="Normal 5 2 2 3 5 6" xfId="7854"/>
    <cellStyle name="Normal 5 2 2 3 5 6 2" xfId="28346"/>
    <cellStyle name="Normal 5 2 2 3 5 7" xfId="14969"/>
    <cellStyle name="Normal 5 2 2 3 5 7 2" xfId="28347"/>
    <cellStyle name="Normal 5 2 2 3 5 8" xfId="28327"/>
    <cellStyle name="Normal 5 2 2 3 5 9" xfId="33938"/>
    <cellStyle name="Normal 5 2 2 3 6" xfId="899"/>
    <cellStyle name="Normal 5 2 2 3 6 10" xfId="55445"/>
    <cellStyle name="Normal 5 2 2 3 6 2" xfId="3267"/>
    <cellStyle name="Normal 5 2 2 3 6 2 2" xfId="10382"/>
    <cellStyle name="Normal 5 2 2 3 6 2 2 2" xfId="28350"/>
    <cellStyle name="Normal 5 2 2 3 6 2 3" xfId="28349"/>
    <cellStyle name="Normal 5 2 2 3 6 2 4" xfId="36467"/>
    <cellStyle name="Normal 5 2 2 3 6 2 5" xfId="43582"/>
    <cellStyle name="Normal 5 2 2 3 6 2 6" xfId="50697"/>
    <cellStyle name="Normal 5 2 2 3 6 2 7" xfId="57812"/>
    <cellStyle name="Normal 5 2 2 3 6 3" xfId="5638"/>
    <cellStyle name="Normal 5 2 2 3 6 3 2" xfId="12753"/>
    <cellStyle name="Normal 5 2 2 3 6 3 2 2" xfId="28352"/>
    <cellStyle name="Normal 5 2 2 3 6 3 3" xfId="28351"/>
    <cellStyle name="Normal 5 2 2 3 6 3 4" xfId="38838"/>
    <cellStyle name="Normal 5 2 2 3 6 3 5" xfId="45953"/>
    <cellStyle name="Normal 5 2 2 3 6 3 6" xfId="53068"/>
    <cellStyle name="Normal 5 2 2 3 6 3 7" xfId="60183"/>
    <cellStyle name="Normal 5 2 2 3 6 4" xfId="8015"/>
    <cellStyle name="Normal 5 2 2 3 6 4 2" xfId="28353"/>
    <cellStyle name="Normal 5 2 2 3 6 5" xfId="15130"/>
    <cellStyle name="Normal 5 2 2 3 6 5 2" xfId="28354"/>
    <cellStyle name="Normal 5 2 2 3 6 6" xfId="28348"/>
    <cellStyle name="Normal 5 2 2 3 6 7" xfId="34099"/>
    <cellStyle name="Normal 5 2 2 3 6 8" xfId="41215"/>
    <cellStyle name="Normal 5 2 2 3 6 9" xfId="48330"/>
    <cellStyle name="Normal 5 2 2 3 7" xfId="1689"/>
    <cellStyle name="Normal 5 2 2 3 7 10" xfId="56234"/>
    <cellStyle name="Normal 5 2 2 3 7 2" xfId="4056"/>
    <cellStyle name="Normal 5 2 2 3 7 2 2" xfId="11171"/>
    <cellStyle name="Normal 5 2 2 3 7 2 2 2" xfId="28357"/>
    <cellStyle name="Normal 5 2 2 3 7 2 3" xfId="28356"/>
    <cellStyle name="Normal 5 2 2 3 7 2 4" xfId="37256"/>
    <cellStyle name="Normal 5 2 2 3 7 2 5" xfId="44371"/>
    <cellStyle name="Normal 5 2 2 3 7 2 6" xfId="51486"/>
    <cellStyle name="Normal 5 2 2 3 7 2 7" xfId="58601"/>
    <cellStyle name="Normal 5 2 2 3 7 3" xfId="6427"/>
    <cellStyle name="Normal 5 2 2 3 7 3 2" xfId="13542"/>
    <cellStyle name="Normal 5 2 2 3 7 3 2 2" xfId="28359"/>
    <cellStyle name="Normal 5 2 2 3 7 3 3" xfId="28358"/>
    <cellStyle name="Normal 5 2 2 3 7 3 4" xfId="39627"/>
    <cellStyle name="Normal 5 2 2 3 7 3 5" xfId="46742"/>
    <cellStyle name="Normal 5 2 2 3 7 3 6" xfId="53857"/>
    <cellStyle name="Normal 5 2 2 3 7 3 7" xfId="60972"/>
    <cellStyle name="Normal 5 2 2 3 7 4" xfId="8804"/>
    <cellStyle name="Normal 5 2 2 3 7 4 2" xfId="28360"/>
    <cellStyle name="Normal 5 2 2 3 7 5" xfId="15919"/>
    <cellStyle name="Normal 5 2 2 3 7 5 2" xfId="28361"/>
    <cellStyle name="Normal 5 2 2 3 7 6" xfId="28355"/>
    <cellStyle name="Normal 5 2 2 3 7 7" xfId="34888"/>
    <cellStyle name="Normal 5 2 2 3 7 8" xfId="42004"/>
    <cellStyle name="Normal 5 2 2 3 7 9" xfId="49119"/>
    <cellStyle name="Normal 5 2 2 3 8" xfId="2468"/>
    <cellStyle name="Normal 5 2 2 3 8 2" xfId="9583"/>
    <cellStyle name="Normal 5 2 2 3 8 2 2" xfId="28363"/>
    <cellStyle name="Normal 5 2 2 3 8 3" xfId="28362"/>
    <cellStyle name="Normal 5 2 2 3 8 4" xfId="35668"/>
    <cellStyle name="Normal 5 2 2 3 8 5" xfId="42783"/>
    <cellStyle name="Normal 5 2 2 3 8 6" xfId="49898"/>
    <cellStyle name="Normal 5 2 2 3 8 7" xfId="57013"/>
    <cellStyle name="Normal 5 2 2 3 9" xfId="4839"/>
    <cellStyle name="Normal 5 2 2 3 9 2" xfId="11954"/>
    <cellStyle name="Normal 5 2 2 3 9 2 2" xfId="28365"/>
    <cellStyle name="Normal 5 2 2 3 9 3" xfId="28364"/>
    <cellStyle name="Normal 5 2 2 3 9 4" xfId="38039"/>
    <cellStyle name="Normal 5 2 2 3 9 5" xfId="45154"/>
    <cellStyle name="Normal 5 2 2 3 9 6" xfId="52269"/>
    <cellStyle name="Normal 5 2 2 3 9 7" xfId="59384"/>
    <cellStyle name="Normal 5 2 2 4" xfId="197"/>
    <cellStyle name="Normal 5 2 2 4 10" xfId="14434"/>
    <cellStyle name="Normal 5 2 2 4 10 2" xfId="28367"/>
    <cellStyle name="Normal 5 2 2 4 11" xfId="28366"/>
    <cellStyle name="Normal 5 2 2 4 12" xfId="33403"/>
    <cellStyle name="Normal 5 2 2 4 13" xfId="40519"/>
    <cellStyle name="Normal 5 2 2 4 14" xfId="47634"/>
    <cellStyle name="Normal 5 2 2 4 15" xfId="54749"/>
    <cellStyle name="Normal 5 2 2 4 2" xfId="396"/>
    <cellStyle name="Normal 5 2 2 4 2 10" xfId="40714"/>
    <cellStyle name="Normal 5 2 2 4 2 11" xfId="47829"/>
    <cellStyle name="Normal 5 2 2 4 2 12" xfId="54944"/>
    <cellStyle name="Normal 5 2 2 4 2 2" xfId="1197"/>
    <cellStyle name="Normal 5 2 2 4 2 2 10" xfId="55743"/>
    <cellStyle name="Normal 5 2 2 4 2 2 2" xfId="3565"/>
    <cellStyle name="Normal 5 2 2 4 2 2 2 2" xfId="10680"/>
    <cellStyle name="Normal 5 2 2 4 2 2 2 2 2" xfId="28371"/>
    <cellStyle name="Normal 5 2 2 4 2 2 2 3" xfId="28370"/>
    <cellStyle name="Normal 5 2 2 4 2 2 2 4" xfId="36765"/>
    <cellStyle name="Normal 5 2 2 4 2 2 2 5" xfId="43880"/>
    <cellStyle name="Normal 5 2 2 4 2 2 2 6" xfId="50995"/>
    <cellStyle name="Normal 5 2 2 4 2 2 2 7" xfId="58110"/>
    <cellStyle name="Normal 5 2 2 4 2 2 3" xfId="5936"/>
    <cellStyle name="Normal 5 2 2 4 2 2 3 2" xfId="13051"/>
    <cellStyle name="Normal 5 2 2 4 2 2 3 2 2" xfId="28373"/>
    <cellStyle name="Normal 5 2 2 4 2 2 3 3" xfId="28372"/>
    <cellStyle name="Normal 5 2 2 4 2 2 3 4" xfId="39136"/>
    <cellStyle name="Normal 5 2 2 4 2 2 3 5" xfId="46251"/>
    <cellStyle name="Normal 5 2 2 4 2 2 3 6" xfId="53366"/>
    <cellStyle name="Normal 5 2 2 4 2 2 3 7" xfId="60481"/>
    <cellStyle name="Normal 5 2 2 4 2 2 4" xfId="8313"/>
    <cellStyle name="Normal 5 2 2 4 2 2 4 2" xfId="28374"/>
    <cellStyle name="Normal 5 2 2 4 2 2 5" xfId="15428"/>
    <cellStyle name="Normal 5 2 2 4 2 2 5 2" xfId="28375"/>
    <cellStyle name="Normal 5 2 2 4 2 2 6" xfId="28369"/>
    <cellStyle name="Normal 5 2 2 4 2 2 7" xfId="34397"/>
    <cellStyle name="Normal 5 2 2 4 2 2 8" xfId="41513"/>
    <cellStyle name="Normal 5 2 2 4 2 2 9" xfId="48628"/>
    <cellStyle name="Normal 5 2 2 4 2 3" xfId="1987"/>
    <cellStyle name="Normal 5 2 2 4 2 3 10" xfId="56532"/>
    <cellStyle name="Normal 5 2 2 4 2 3 2" xfId="4354"/>
    <cellStyle name="Normal 5 2 2 4 2 3 2 2" xfId="11469"/>
    <cellStyle name="Normal 5 2 2 4 2 3 2 2 2" xfId="28378"/>
    <cellStyle name="Normal 5 2 2 4 2 3 2 3" xfId="28377"/>
    <cellStyle name="Normal 5 2 2 4 2 3 2 4" xfId="37554"/>
    <cellStyle name="Normal 5 2 2 4 2 3 2 5" xfId="44669"/>
    <cellStyle name="Normal 5 2 2 4 2 3 2 6" xfId="51784"/>
    <cellStyle name="Normal 5 2 2 4 2 3 2 7" xfId="58899"/>
    <cellStyle name="Normal 5 2 2 4 2 3 3" xfId="6725"/>
    <cellStyle name="Normal 5 2 2 4 2 3 3 2" xfId="13840"/>
    <cellStyle name="Normal 5 2 2 4 2 3 3 2 2" xfId="28380"/>
    <cellStyle name="Normal 5 2 2 4 2 3 3 3" xfId="28379"/>
    <cellStyle name="Normal 5 2 2 4 2 3 3 4" xfId="39925"/>
    <cellStyle name="Normal 5 2 2 4 2 3 3 5" xfId="47040"/>
    <cellStyle name="Normal 5 2 2 4 2 3 3 6" xfId="54155"/>
    <cellStyle name="Normal 5 2 2 4 2 3 3 7" xfId="61270"/>
    <cellStyle name="Normal 5 2 2 4 2 3 4" xfId="9102"/>
    <cellStyle name="Normal 5 2 2 4 2 3 4 2" xfId="28381"/>
    <cellStyle name="Normal 5 2 2 4 2 3 5" xfId="16217"/>
    <cellStyle name="Normal 5 2 2 4 2 3 5 2" xfId="28382"/>
    <cellStyle name="Normal 5 2 2 4 2 3 6" xfId="28376"/>
    <cellStyle name="Normal 5 2 2 4 2 3 7" xfId="35186"/>
    <cellStyle name="Normal 5 2 2 4 2 3 8" xfId="42302"/>
    <cellStyle name="Normal 5 2 2 4 2 3 9" xfId="49417"/>
    <cellStyle name="Normal 5 2 2 4 2 4" xfId="2766"/>
    <cellStyle name="Normal 5 2 2 4 2 4 2" xfId="9881"/>
    <cellStyle name="Normal 5 2 2 4 2 4 2 2" xfId="28384"/>
    <cellStyle name="Normal 5 2 2 4 2 4 3" xfId="28383"/>
    <cellStyle name="Normal 5 2 2 4 2 4 4" xfId="35966"/>
    <cellStyle name="Normal 5 2 2 4 2 4 5" xfId="43081"/>
    <cellStyle name="Normal 5 2 2 4 2 4 6" xfId="50196"/>
    <cellStyle name="Normal 5 2 2 4 2 4 7" xfId="57311"/>
    <cellStyle name="Normal 5 2 2 4 2 5" xfId="5137"/>
    <cellStyle name="Normal 5 2 2 4 2 5 2" xfId="12252"/>
    <cellStyle name="Normal 5 2 2 4 2 5 2 2" xfId="28386"/>
    <cellStyle name="Normal 5 2 2 4 2 5 3" xfId="28385"/>
    <cellStyle name="Normal 5 2 2 4 2 5 4" xfId="38337"/>
    <cellStyle name="Normal 5 2 2 4 2 5 5" xfId="45452"/>
    <cellStyle name="Normal 5 2 2 4 2 5 6" xfId="52567"/>
    <cellStyle name="Normal 5 2 2 4 2 5 7" xfId="59682"/>
    <cellStyle name="Normal 5 2 2 4 2 6" xfId="7514"/>
    <cellStyle name="Normal 5 2 2 4 2 6 2" xfId="28387"/>
    <cellStyle name="Normal 5 2 2 4 2 7" xfId="14629"/>
    <cellStyle name="Normal 5 2 2 4 2 7 2" xfId="28388"/>
    <cellStyle name="Normal 5 2 2 4 2 8" xfId="28368"/>
    <cellStyle name="Normal 5 2 2 4 2 9" xfId="33598"/>
    <cellStyle name="Normal 5 2 2 4 3" xfId="591"/>
    <cellStyle name="Normal 5 2 2 4 3 10" xfId="40909"/>
    <cellStyle name="Normal 5 2 2 4 3 11" xfId="48024"/>
    <cellStyle name="Normal 5 2 2 4 3 12" xfId="55139"/>
    <cellStyle name="Normal 5 2 2 4 3 2" xfId="1392"/>
    <cellStyle name="Normal 5 2 2 4 3 2 10" xfId="55938"/>
    <cellStyle name="Normal 5 2 2 4 3 2 2" xfId="3760"/>
    <cellStyle name="Normal 5 2 2 4 3 2 2 2" xfId="10875"/>
    <cellStyle name="Normal 5 2 2 4 3 2 2 2 2" xfId="28392"/>
    <cellStyle name="Normal 5 2 2 4 3 2 2 3" xfId="28391"/>
    <cellStyle name="Normal 5 2 2 4 3 2 2 4" xfId="36960"/>
    <cellStyle name="Normal 5 2 2 4 3 2 2 5" xfId="44075"/>
    <cellStyle name="Normal 5 2 2 4 3 2 2 6" xfId="51190"/>
    <cellStyle name="Normal 5 2 2 4 3 2 2 7" xfId="58305"/>
    <cellStyle name="Normal 5 2 2 4 3 2 3" xfId="6131"/>
    <cellStyle name="Normal 5 2 2 4 3 2 3 2" xfId="13246"/>
    <cellStyle name="Normal 5 2 2 4 3 2 3 2 2" xfId="28394"/>
    <cellStyle name="Normal 5 2 2 4 3 2 3 3" xfId="28393"/>
    <cellStyle name="Normal 5 2 2 4 3 2 3 4" xfId="39331"/>
    <cellStyle name="Normal 5 2 2 4 3 2 3 5" xfId="46446"/>
    <cellStyle name="Normal 5 2 2 4 3 2 3 6" xfId="53561"/>
    <cellStyle name="Normal 5 2 2 4 3 2 3 7" xfId="60676"/>
    <cellStyle name="Normal 5 2 2 4 3 2 4" xfId="8508"/>
    <cellStyle name="Normal 5 2 2 4 3 2 4 2" xfId="28395"/>
    <cellStyle name="Normal 5 2 2 4 3 2 5" xfId="15623"/>
    <cellStyle name="Normal 5 2 2 4 3 2 5 2" xfId="28396"/>
    <cellStyle name="Normal 5 2 2 4 3 2 6" xfId="28390"/>
    <cellStyle name="Normal 5 2 2 4 3 2 7" xfId="34592"/>
    <cellStyle name="Normal 5 2 2 4 3 2 8" xfId="41708"/>
    <cellStyle name="Normal 5 2 2 4 3 2 9" xfId="48823"/>
    <cellStyle name="Normal 5 2 2 4 3 3" xfId="2182"/>
    <cellStyle name="Normal 5 2 2 4 3 3 10" xfId="56727"/>
    <cellStyle name="Normal 5 2 2 4 3 3 2" xfId="4549"/>
    <cellStyle name="Normal 5 2 2 4 3 3 2 2" xfId="11664"/>
    <cellStyle name="Normal 5 2 2 4 3 3 2 2 2" xfId="28399"/>
    <cellStyle name="Normal 5 2 2 4 3 3 2 3" xfId="28398"/>
    <cellStyle name="Normal 5 2 2 4 3 3 2 4" xfId="37749"/>
    <cellStyle name="Normal 5 2 2 4 3 3 2 5" xfId="44864"/>
    <cellStyle name="Normal 5 2 2 4 3 3 2 6" xfId="51979"/>
    <cellStyle name="Normal 5 2 2 4 3 3 2 7" xfId="59094"/>
    <cellStyle name="Normal 5 2 2 4 3 3 3" xfId="6920"/>
    <cellStyle name="Normal 5 2 2 4 3 3 3 2" xfId="14035"/>
    <cellStyle name="Normal 5 2 2 4 3 3 3 2 2" xfId="28401"/>
    <cellStyle name="Normal 5 2 2 4 3 3 3 3" xfId="28400"/>
    <cellStyle name="Normal 5 2 2 4 3 3 3 4" xfId="40120"/>
    <cellStyle name="Normal 5 2 2 4 3 3 3 5" xfId="47235"/>
    <cellStyle name="Normal 5 2 2 4 3 3 3 6" xfId="54350"/>
    <cellStyle name="Normal 5 2 2 4 3 3 3 7" xfId="61465"/>
    <cellStyle name="Normal 5 2 2 4 3 3 4" xfId="9297"/>
    <cellStyle name="Normal 5 2 2 4 3 3 4 2" xfId="28402"/>
    <cellStyle name="Normal 5 2 2 4 3 3 5" xfId="16412"/>
    <cellStyle name="Normal 5 2 2 4 3 3 5 2" xfId="28403"/>
    <cellStyle name="Normal 5 2 2 4 3 3 6" xfId="28397"/>
    <cellStyle name="Normal 5 2 2 4 3 3 7" xfId="35381"/>
    <cellStyle name="Normal 5 2 2 4 3 3 8" xfId="42497"/>
    <cellStyle name="Normal 5 2 2 4 3 3 9" xfId="49612"/>
    <cellStyle name="Normal 5 2 2 4 3 4" xfId="2961"/>
    <cellStyle name="Normal 5 2 2 4 3 4 2" xfId="10076"/>
    <cellStyle name="Normal 5 2 2 4 3 4 2 2" xfId="28405"/>
    <cellStyle name="Normal 5 2 2 4 3 4 3" xfId="28404"/>
    <cellStyle name="Normal 5 2 2 4 3 4 4" xfId="36161"/>
    <cellStyle name="Normal 5 2 2 4 3 4 5" xfId="43276"/>
    <cellStyle name="Normal 5 2 2 4 3 4 6" xfId="50391"/>
    <cellStyle name="Normal 5 2 2 4 3 4 7" xfId="57506"/>
    <cellStyle name="Normal 5 2 2 4 3 5" xfId="5332"/>
    <cellStyle name="Normal 5 2 2 4 3 5 2" xfId="12447"/>
    <cellStyle name="Normal 5 2 2 4 3 5 2 2" xfId="28407"/>
    <cellStyle name="Normal 5 2 2 4 3 5 3" xfId="28406"/>
    <cellStyle name="Normal 5 2 2 4 3 5 4" xfId="38532"/>
    <cellStyle name="Normal 5 2 2 4 3 5 5" xfId="45647"/>
    <cellStyle name="Normal 5 2 2 4 3 5 6" xfId="52762"/>
    <cellStyle name="Normal 5 2 2 4 3 5 7" xfId="59877"/>
    <cellStyle name="Normal 5 2 2 4 3 6" xfId="7709"/>
    <cellStyle name="Normal 5 2 2 4 3 6 2" xfId="28408"/>
    <cellStyle name="Normal 5 2 2 4 3 7" xfId="14824"/>
    <cellStyle name="Normal 5 2 2 4 3 7 2" xfId="28409"/>
    <cellStyle name="Normal 5 2 2 4 3 8" xfId="28389"/>
    <cellStyle name="Normal 5 2 2 4 3 9" xfId="33793"/>
    <cellStyle name="Normal 5 2 2 4 4" xfId="738"/>
    <cellStyle name="Normal 5 2 2 4 4 10" xfId="41056"/>
    <cellStyle name="Normal 5 2 2 4 4 11" xfId="48171"/>
    <cellStyle name="Normal 5 2 2 4 4 12" xfId="55286"/>
    <cellStyle name="Normal 5 2 2 4 4 2" xfId="1539"/>
    <cellStyle name="Normal 5 2 2 4 4 2 10" xfId="56085"/>
    <cellStyle name="Normal 5 2 2 4 4 2 2" xfId="3907"/>
    <cellStyle name="Normal 5 2 2 4 4 2 2 2" xfId="11022"/>
    <cellStyle name="Normal 5 2 2 4 4 2 2 2 2" xfId="28413"/>
    <cellStyle name="Normal 5 2 2 4 4 2 2 3" xfId="28412"/>
    <cellStyle name="Normal 5 2 2 4 4 2 2 4" xfId="37107"/>
    <cellStyle name="Normal 5 2 2 4 4 2 2 5" xfId="44222"/>
    <cellStyle name="Normal 5 2 2 4 4 2 2 6" xfId="51337"/>
    <cellStyle name="Normal 5 2 2 4 4 2 2 7" xfId="58452"/>
    <cellStyle name="Normal 5 2 2 4 4 2 3" xfId="6278"/>
    <cellStyle name="Normal 5 2 2 4 4 2 3 2" xfId="13393"/>
    <cellStyle name="Normal 5 2 2 4 4 2 3 2 2" xfId="28415"/>
    <cellStyle name="Normal 5 2 2 4 4 2 3 3" xfId="28414"/>
    <cellStyle name="Normal 5 2 2 4 4 2 3 4" xfId="39478"/>
    <cellStyle name="Normal 5 2 2 4 4 2 3 5" xfId="46593"/>
    <cellStyle name="Normal 5 2 2 4 4 2 3 6" xfId="53708"/>
    <cellStyle name="Normal 5 2 2 4 4 2 3 7" xfId="60823"/>
    <cellStyle name="Normal 5 2 2 4 4 2 4" xfId="8655"/>
    <cellStyle name="Normal 5 2 2 4 4 2 4 2" xfId="28416"/>
    <cellStyle name="Normal 5 2 2 4 4 2 5" xfId="15770"/>
    <cellStyle name="Normal 5 2 2 4 4 2 5 2" xfId="28417"/>
    <cellStyle name="Normal 5 2 2 4 4 2 6" xfId="28411"/>
    <cellStyle name="Normal 5 2 2 4 4 2 7" xfId="34739"/>
    <cellStyle name="Normal 5 2 2 4 4 2 8" xfId="41855"/>
    <cellStyle name="Normal 5 2 2 4 4 2 9" xfId="48970"/>
    <cellStyle name="Normal 5 2 2 4 4 3" xfId="2329"/>
    <cellStyle name="Normal 5 2 2 4 4 3 10" xfId="56874"/>
    <cellStyle name="Normal 5 2 2 4 4 3 2" xfId="4696"/>
    <cellStyle name="Normal 5 2 2 4 4 3 2 2" xfId="11811"/>
    <cellStyle name="Normal 5 2 2 4 4 3 2 2 2" xfId="28420"/>
    <cellStyle name="Normal 5 2 2 4 4 3 2 3" xfId="28419"/>
    <cellStyle name="Normal 5 2 2 4 4 3 2 4" xfId="37896"/>
    <cellStyle name="Normal 5 2 2 4 4 3 2 5" xfId="45011"/>
    <cellStyle name="Normal 5 2 2 4 4 3 2 6" xfId="52126"/>
    <cellStyle name="Normal 5 2 2 4 4 3 2 7" xfId="59241"/>
    <cellStyle name="Normal 5 2 2 4 4 3 3" xfId="7067"/>
    <cellStyle name="Normal 5 2 2 4 4 3 3 2" xfId="14182"/>
    <cellStyle name="Normal 5 2 2 4 4 3 3 2 2" xfId="28422"/>
    <cellStyle name="Normal 5 2 2 4 4 3 3 3" xfId="28421"/>
    <cellStyle name="Normal 5 2 2 4 4 3 3 4" xfId="40267"/>
    <cellStyle name="Normal 5 2 2 4 4 3 3 5" xfId="47382"/>
    <cellStyle name="Normal 5 2 2 4 4 3 3 6" xfId="54497"/>
    <cellStyle name="Normal 5 2 2 4 4 3 3 7" xfId="61612"/>
    <cellStyle name="Normal 5 2 2 4 4 3 4" xfId="9444"/>
    <cellStyle name="Normal 5 2 2 4 4 3 4 2" xfId="28423"/>
    <cellStyle name="Normal 5 2 2 4 4 3 5" xfId="16559"/>
    <cellStyle name="Normal 5 2 2 4 4 3 5 2" xfId="28424"/>
    <cellStyle name="Normal 5 2 2 4 4 3 6" xfId="28418"/>
    <cellStyle name="Normal 5 2 2 4 4 3 7" xfId="35528"/>
    <cellStyle name="Normal 5 2 2 4 4 3 8" xfId="42644"/>
    <cellStyle name="Normal 5 2 2 4 4 3 9" xfId="49759"/>
    <cellStyle name="Normal 5 2 2 4 4 4" xfId="3108"/>
    <cellStyle name="Normal 5 2 2 4 4 4 2" xfId="10223"/>
    <cellStyle name="Normal 5 2 2 4 4 4 2 2" xfId="28426"/>
    <cellStyle name="Normal 5 2 2 4 4 4 3" xfId="28425"/>
    <cellStyle name="Normal 5 2 2 4 4 4 4" xfId="36308"/>
    <cellStyle name="Normal 5 2 2 4 4 4 5" xfId="43423"/>
    <cellStyle name="Normal 5 2 2 4 4 4 6" xfId="50538"/>
    <cellStyle name="Normal 5 2 2 4 4 4 7" xfId="57653"/>
    <cellStyle name="Normal 5 2 2 4 4 5" xfId="5479"/>
    <cellStyle name="Normal 5 2 2 4 4 5 2" xfId="12594"/>
    <cellStyle name="Normal 5 2 2 4 4 5 2 2" xfId="28428"/>
    <cellStyle name="Normal 5 2 2 4 4 5 3" xfId="28427"/>
    <cellStyle name="Normal 5 2 2 4 4 5 4" xfId="38679"/>
    <cellStyle name="Normal 5 2 2 4 4 5 5" xfId="45794"/>
    <cellStyle name="Normal 5 2 2 4 4 5 6" xfId="52909"/>
    <cellStyle name="Normal 5 2 2 4 4 5 7" xfId="60024"/>
    <cellStyle name="Normal 5 2 2 4 4 6" xfId="7856"/>
    <cellStyle name="Normal 5 2 2 4 4 6 2" xfId="28429"/>
    <cellStyle name="Normal 5 2 2 4 4 7" xfId="14971"/>
    <cellStyle name="Normal 5 2 2 4 4 7 2" xfId="28430"/>
    <cellStyle name="Normal 5 2 2 4 4 8" xfId="28410"/>
    <cellStyle name="Normal 5 2 2 4 4 9" xfId="33940"/>
    <cellStyle name="Normal 5 2 2 4 5" xfId="1002"/>
    <cellStyle name="Normal 5 2 2 4 5 10" xfId="55548"/>
    <cellStyle name="Normal 5 2 2 4 5 2" xfId="3370"/>
    <cellStyle name="Normal 5 2 2 4 5 2 2" xfId="10485"/>
    <cellStyle name="Normal 5 2 2 4 5 2 2 2" xfId="28433"/>
    <cellStyle name="Normal 5 2 2 4 5 2 3" xfId="28432"/>
    <cellStyle name="Normal 5 2 2 4 5 2 4" xfId="36570"/>
    <cellStyle name="Normal 5 2 2 4 5 2 5" xfId="43685"/>
    <cellStyle name="Normal 5 2 2 4 5 2 6" xfId="50800"/>
    <cellStyle name="Normal 5 2 2 4 5 2 7" xfId="57915"/>
    <cellStyle name="Normal 5 2 2 4 5 3" xfId="5741"/>
    <cellStyle name="Normal 5 2 2 4 5 3 2" xfId="12856"/>
    <cellStyle name="Normal 5 2 2 4 5 3 2 2" xfId="28435"/>
    <cellStyle name="Normal 5 2 2 4 5 3 3" xfId="28434"/>
    <cellStyle name="Normal 5 2 2 4 5 3 4" xfId="38941"/>
    <cellStyle name="Normal 5 2 2 4 5 3 5" xfId="46056"/>
    <cellStyle name="Normal 5 2 2 4 5 3 6" xfId="53171"/>
    <cellStyle name="Normal 5 2 2 4 5 3 7" xfId="60286"/>
    <cellStyle name="Normal 5 2 2 4 5 4" xfId="8118"/>
    <cellStyle name="Normal 5 2 2 4 5 4 2" xfId="28436"/>
    <cellStyle name="Normal 5 2 2 4 5 5" xfId="15233"/>
    <cellStyle name="Normal 5 2 2 4 5 5 2" xfId="28437"/>
    <cellStyle name="Normal 5 2 2 4 5 6" xfId="28431"/>
    <cellStyle name="Normal 5 2 2 4 5 7" xfId="34202"/>
    <cellStyle name="Normal 5 2 2 4 5 8" xfId="41318"/>
    <cellStyle name="Normal 5 2 2 4 5 9" xfId="48433"/>
    <cellStyle name="Normal 5 2 2 4 6" xfId="1792"/>
    <cellStyle name="Normal 5 2 2 4 6 10" xfId="56337"/>
    <cellStyle name="Normal 5 2 2 4 6 2" xfId="4159"/>
    <cellStyle name="Normal 5 2 2 4 6 2 2" xfId="11274"/>
    <cellStyle name="Normal 5 2 2 4 6 2 2 2" xfId="28440"/>
    <cellStyle name="Normal 5 2 2 4 6 2 3" xfId="28439"/>
    <cellStyle name="Normal 5 2 2 4 6 2 4" xfId="37359"/>
    <cellStyle name="Normal 5 2 2 4 6 2 5" xfId="44474"/>
    <cellStyle name="Normal 5 2 2 4 6 2 6" xfId="51589"/>
    <cellStyle name="Normal 5 2 2 4 6 2 7" xfId="58704"/>
    <cellStyle name="Normal 5 2 2 4 6 3" xfId="6530"/>
    <cellStyle name="Normal 5 2 2 4 6 3 2" xfId="13645"/>
    <cellStyle name="Normal 5 2 2 4 6 3 2 2" xfId="28442"/>
    <cellStyle name="Normal 5 2 2 4 6 3 3" xfId="28441"/>
    <cellStyle name="Normal 5 2 2 4 6 3 4" xfId="39730"/>
    <cellStyle name="Normal 5 2 2 4 6 3 5" xfId="46845"/>
    <cellStyle name="Normal 5 2 2 4 6 3 6" xfId="53960"/>
    <cellStyle name="Normal 5 2 2 4 6 3 7" xfId="61075"/>
    <cellStyle name="Normal 5 2 2 4 6 4" xfId="8907"/>
    <cellStyle name="Normal 5 2 2 4 6 4 2" xfId="28443"/>
    <cellStyle name="Normal 5 2 2 4 6 5" xfId="16022"/>
    <cellStyle name="Normal 5 2 2 4 6 5 2" xfId="28444"/>
    <cellStyle name="Normal 5 2 2 4 6 6" xfId="28438"/>
    <cellStyle name="Normal 5 2 2 4 6 7" xfId="34991"/>
    <cellStyle name="Normal 5 2 2 4 6 8" xfId="42107"/>
    <cellStyle name="Normal 5 2 2 4 6 9" xfId="49222"/>
    <cellStyle name="Normal 5 2 2 4 7" xfId="2571"/>
    <cellStyle name="Normal 5 2 2 4 7 2" xfId="9686"/>
    <cellStyle name="Normal 5 2 2 4 7 2 2" xfId="28446"/>
    <cellStyle name="Normal 5 2 2 4 7 3" xfId="28445"/>
    <cellStyle name="Normal 5 2 2 4 7 4" xfId="35771"/>
    <cellStyle name="Normal 5 2 2 4 7 5" xfId="42886"/>
    <cellStyle name="Normal 5 2 2 4 7 6" xfId="50001"/>
    <cellStyle name="Normal 5 2 2 4 7 7" xfId="57116"/>
    <cellStyle name="Normal 5 2 2 4 8" xfId="4942"/>
    <cellStyle name="Normal 5 2 2 4 8 2" xfId="12057"/>
    <cellStyle name="Normal 5 2 2 4 8 2 2" xfId="28448"/>
    <cellStyle name="Normal 5 2 2 4 8 3" xfId="28447"/>
    <cellStyle name="Normal 5 2 2 4 8 4" xfId="38142"/>
    <cellStyle name="Normal 5 2 2 4 8 5" xfId="45257"/>
    <cellStyle name="Normal 5 2 2 4 8 6" xfId="52372"/>
    <cellStyle name="Normal 5 2 2 4 8 7" xfId="59487"/>
    <cellStyle name="Normal 5 2 2 4 9" xfId="7319"/>
    <cellStyle name="Normal 5 2 2 4 9 2" xfId="28449"/>
    <cellStyle name="Normal 5 2 2 5" xfId="123"/>
    <cellStyle name="Normal 5 2 2 5 10" xfId="14363"/>
    <cellStyle name="Normal 5 2 2 5 10 2" xfId="28451"/>
    <cellStyle name="Normal 5 2 2 5 11" xfId="28450"/>
    <cellStyle name="Normal 5 2 2 5 12" xfId="33332"/>
    <cellStyle name="Normal 5 2 2 5 13" xfId="40448"/>
    <cellStyle name="Normal 5 2 2 5 14" xfId="47563"/>
    <cellStyle name="Normal 5 2 2 5 15" xfId="54678"/>
    <cellStyle name="Normal 5 2 2 5 2" xfId="325"/>
    <cellStyle name="Normal 5 2 2 5 2 10" xfId="40643"/>
    <cellStyle name="Normal 5 2 2 5 2 11" xfId="47758"/>
    <cellStyle name="Normal 5 2 2 5 2 12" xfId="54873"/>
    <cellStyle name="Normal 5 2 2 5 2 2" xfId="1126"/>
    <cellStyle name="Normal 5 2 2 5 2 2 10" xfId="55672"/>
    <cellStyle name="Normal 5 2 2 5 2 2 2" xfId="3494"/>
    <cellStyle name="Normal 5 2 2 5 2 2 2 2" xfId="10609"/>
    <cellStyle name="Normal 5 2 2 5 2 2 2 2 2" xfId="28455"/>
    <cellStyle name="Normal 5 2 2 5 2 2 2 3" xfId="28454"/>
    <cellStyle name="Normal 5 2 2 5 2 2 2 4" xfId="36694"/>
    <cellStyle name="Normal 5 2 2 5 2 2 2 5" xfId="43809"/>
    <cellStyle name="Normal 5 2 2 5 2 2 2 6" xfId="50924"/>
    <cellStyle name="Normal 5 2 2 5 2 2 2 7" xfId="58039"/>
    <cellStyle name="Normal 5 2 2 5 2 2 3" xfId="5865"/>
    <cellStyle name="Normal 5 2 2 5 2 2 3 2" xfId="12980"/>
    <cellStyle name="Normal 5 2 2 5 2 2 3 2 2" xfId="28457"/>
    <cellStyle name="Normal 5 2 2 5 2 2 3 3" xfId="28456"/>
    <cellStyle name="Normal 5 2 2 5 2 2 3 4" xfId="39065"/>
    <cellStyle name="Normal 5 2 2 5 2 2 3 5" xfId="46180"/>
    <cellStyle name="Normal 5 2 2 5 2 2 3 6" xfId="53295"/>
    <cellStyle name="Normal 5 2 2 5 2 2 3 7" xfId="60410"/>
    <cellStyle name="Normal 5 2 2 5 2 2 4" xfId="8242"/>
    <cellStyle name="Normal 5 2 2 5 2 2 4 2" xfId="28458"/>
    <cellStyle name="Normal 5 2 2 5 2 2 5" xfId="15357"/>
    <cellStyle name="Normal 5 2 2 5 2 2 5 2" xfId="28459"/>
    <cellStyle name="Normal 5 2 2 5 2 2 6" xfId="28453"/>
    <cellStyle name="Normal 5 2 2 5 2 2 7" xfId="34326"/>
    <cellStyle name="Normal 5 2 2 5 2 2 8" xfId="41442"/>
    <cellStyle name="Normal 5 2 2 5 2 2 9" xfId="48557"/>
    <cellStyle name="Normal 5 2 2 5 2 3" xfId="1916"/>
    <cellStyle name="Normal 5 2 2 5 2 3 10" xfId="56461"/>
    <cellStyle name="Normal 5 2 2 5 2 3 2" xfId="4283"/>
    <cellStyle name="Normal 5 2 2 5 2 3 2 2" xfId="11398"/>
    <cellStyle name="Normal 5 2 2 5 2 3 2 2 2" xfId="28462"/>
    <cellStyle name="Normal 5 2 2 5 2 3 2 3" xfId="28461"/>
    <cellStyle name="Normal 5 2 2 5 2 3 2 4" xfId="37483"/>
    <cellStyle name="Normal 5 2 2 5 2 3 2 5" xfId="44598"/>
    <cellStyle name="Normal 5 2 2 5 2 3 2 6" xfId="51713"/>
    <cellStyle name="Normal 5 2 2 5 2 3 2 7" xfId="58828"/>
    <cellStyle name="Normal 5 2 2 5 2 3 3" xfId="6654"/>
    <cellStyle name="Normal 5 2 2 5 2 3 3 2" xfId="13769"/>
    <cellStyle name="Normal 5 2 2 5 2 3 3 2 2" xfId="28464"/>
    <cellStyle name="Normal 5 2 2 5 2 3 3 3" xfId="28463"/>
    <cellStyle name="Normal 5 2 2 5 2 3 3 4" xfId="39854"/>
    <cellStyle name="Normal 5 2 2 5 2 3 3 5" xfId="46969"/>
    <cellStyle name="Normal 5 2 2 5 2 3 3 6" xfId="54084"/>
    <cellStyle name="Normal 5 2 2 5 2 3 3 7" xfId="61199"/>
    <cellStyle name="Normal 5 2 2 5 2 3 4" xfId="9031"/>
    <cellStyle name="Normal 5 2 2 5 2 3 4 2" xfId="28465"/>
    <cellStyle name="Normal 5 2 2 5 2 3 5" xfId="16146"/>
    <cellStyle name="Normal 5 2 2 5 2 3 5 2" xfId="28466"/>
    <cellStyle name="Normal 5 2 2 5 2 3 6" xfId="28460"/>
    <cellStyle name="Normal 5 2 2 5 2 3 7" xfId="35115"/>
    <cellStyle name="Normal 5 2 2 5 2 3 8" xfId="42231"/>
    <cellStyle name="Normal 5 2 2 5 2 3 9" xfId="49346"/>
    <cellStyle name="Normal 5 2 2 5 2 4" xfId="2695"/>
    <cellStyle name="Normal 5 2 2 5 2 4 2" xfId="9810"/>
    <cellStyle name="Normal 5 2 2 5 2 4 2 2" xfId="28468"/>
    <cellStyle name="Normal 5 2 2 5 2 4 3" xfId="28467"/>
    <cellStyle name="Normal 5 2 2 5 2 4 4" xfId="35895"/>
    <cellStyle name="Normal 5 2 2 5 2 4 5" xfId="43010"/>
    <cellStyle name="Normal 5 2 2 5 2 4 6" xfId="50125"/>
    <cellStyle name="Normal 5 2 2 5 2 4 7" xfId="57240"/>
    <cellStyle name="Normal 5 2 2 5 2 5" xfId="5066"/>
    <cellStyle name="Normal 5 2 2 5 2 5 2" xfId="12181"/>
    <cellStyle name="Normal 5 2 2 5 2 5 2 2" xfId="28470"/>
    <cellStyle name="Normal 5 2 2 5 2 5 3" xfId="28469"/>
    <cellStyle name="Normal 5 2 2 5 2 5 4" xfId="38266"/>
    <cellStyle name="Normal 5 2 2 5 2 5 5" xfId="45381"/>
    <cellStyle name="Normal 5 2 2 5 2 5 6" xfId="52496"/>
    <cellStyle name="Normal 5 2 2 5 2 5 7" xfId="59611"/>
    <cellStyle name="Normal 5 2 2 5 2 6" xfId="7443"/>
    <cellStyle name="Normal 5 2 2 5 2 6 2" xfId="28471"/>
    <cellStyle name="Normal 5 2 2 5 2 7" xfId="14558"/>
    <cellStyle name="Normal 5 2 2 5 2 7 2" xfId="28472"/>
    <cellStyle name="Normal 5 2 2 5 2 8" xfId="28452"/>
    <cellStyle name="Normal 5 2 2 5 2 9" xfId="33527"/>
    <cellStyle name="Normal 5 2 2 5 3" xfId="520"/>
    <cellStyle name="Normal 5 2 2 5 3 10" xfId="40838"/>
    <cellStyle name="Normal 5 2 2 5 3 11" xfId="47953"/>
    <cellStyle name="Normal 5 2 2 5 3 12" xfId="55068"/>
    <cellStyle name="Normal 5 2 2 5 3 2" xfId="1321"/>
    <cellStyle name="Normal 5 2 2 5 3 2 10" xfId="55867"/>
    <cellStyle name="Normal 5 2 2 5 3 2 2" xfId="3689"/>
    <cellStyle name="Normal 5 2 2 5 3 2 2 2" xfId="10804"/>
    <cellStyle name="Normal 5 2 2 5 3 2 2 2 2" xfId="28476"/>
    <cellStyle name="Normal 5 2 2 5 3 2 2 3" xfId="28475"/>
    <cellStyle name="Normal 5 2 2 5 3 2 2 4" xfId="36889"/>
    <cellStyle name="Normal 5 2 2 5 3 2 2 5" xfId="44004"/>
    <cellStyle name="Normal 5 2 2 5 3 2 2 6" xfId="51119"/>
    <cellStyle name="Normal 5 2 2 5 3 2 2 7" xfId="58234"/>
    <cellStyle name="Normal 5 2 2 5 3 2 3" xfId="6060"/>
    <cellStyle name="Normal 5 2 2 5 3 2 3 2" xfId="13175"/>
    <cellStyle name="Normal 5 2 2 5 3 2 3 2 2" xfId="28478"/>
    <cellStyle name="Normal 5 2 2 5 3 2 3 3" xfId="28477"/>
    <cellStyle name="Normal 5 2 2 5 3 2 3 4" xfId="39260"/>
    <cellStyle name="Normal 5 2 2 5 3 2 3 5" xfId="46375"/>
    <cellStyle name="Normal 5 2 2 5 3 2 3 6" xfId="53490"/>
    <cellStyle name="Normal 5 2 2 5 3 2 3 7" xfId="60605"/>
    <cellStyle name="Normal 5 2 2 5 3 2 4" xfId="8437"/>
    <cellStyle name="Normal 5 2 2 5 3 2 4 2" xfId="28479"/>
    <cellStyle name="Normal 5 2 2 5 3 2 5" xfId="15552"/>
    <cellStyle name="Normal 5 2 2 5 3 2 5 2" xfId="28480"/>
    <cellStyle name="Normal 5 2 2 5 3 2 6" xfId="28474"/>
    <cellStyle name="Normal 5 2 2 5 3 2 7" xfId="34521"/>
    <cellStyle name="Normal 5 2 2 5 3 2 8" xfId="41637"/>
    <cellStyle name="Normal 5 2 2 5 3 2 9" xfId="48752"/>
    <cellStyle name="Normal 5 2 2 5 3 3" xfId="2111"/>
    <cellStyle name="Normal 5 2 2 5 3 3 10" xfId="56656"/>
    <cellStyle name="Normal 5 2 2 5 3 3 2" xfId="4478"/>
    <cellStyle name="Normal 5 2 2 5 3 3 2 2" xfId="11593"/>
    <cellStyle name="Normal 5 2 2 5 3 3 2 2 2" xfId="28483"/>
    <cellStyle name="Normal 5 2 2 5 3 3 2 3" xfId="28482"/>
    <cellStyle name="Normal 5 2 2 5 3 3 2 4" xfId="37678"/>
    <cellStyle name="Normal 5 2 2 5 3 3 2 5" xfId="44793"/>
    <cellStyle name="Normal 5 2 2 5 3 3 2 6" xfId="51908"/>
    <cellStyle name="Normal 5 2 2 5 3 3 2 7" xfId="59023"/>
    <cellStyle name="Normal 5 2 2 5 3 3 3" xfId="6849"/>
    <cellStyle name="Normal 5 2 2 5 3 3 3 2" xfId="13964"/>
    <cellStyle name="Normal 5 2 2 5 3 3 3 2 2" xfId="28485"/>
    <cellStyle name="Normal 5 2 2 5 3 3 3 3" xfId="28484"/>
    <cellStyle name="Normal 5 2 2 5 3 3 3 4" xfId="40049"/>
    <cellStyle name="Normal 5 2 2 5 3 3 3 5" xfId="47164"/>
    <cellStyle name="Normal 5 2 2 5 3 3 3 6" xfId="54279"/>
    <cellStyle name="Normal 5 2 2 5 3 3 3 7" xfId="61394"/>
    <cellStyle name="Normal 5 2 2 5 3 3 4" xfId="9226"/>
    <cellStyle name="Normal 5 2 2 5 3 3 4 2" xfId="28486"/>
    <cellStyle name="Normal 5 2 2 5 3 3 5" xfId="16341"/>
    <cellStyle name="Normal 5 2 2 5 3 3 5 2" xfId="28487"/>
    <cellStyle name="Normal 5 2 2 5 3 3 6" xfId="28481"/>
    <cellStyle name="Normal 5 2 2 5 3 3 7" xfId="35310"/>
    <cellStyle name="Normal 5 2 2 5 3 3 8" xfId="42426"/>
    <cellStyle name="Normal 5 2 2 5 3 3 9" xfId="49541"/>
    <cellStyle name="Normal 5 2 2 5 3 4" xfId="2890"/>
    <cellStyle name="Normal 5 2 2 5 3 4 2" xfId="10005"/>
    <cellStyle name="Normal 5 2 2 5 3 4 2 2" xfId="28489"/>
    <cellStyle name="Normal 5 2 2 5 3 4 3" xfId="28488"/>
    <cellStyle name="Normal 5 2 2 5 3 4 4" xfId="36090"/>
    <cellStyle name="Normal 5 2 2 5 3 4 5" xfId="43205"/>
    <cellStyle name="Normal 5 2 2 5 3 4 6" xfId="50320"/>
    <cellStyle name="Normal 5 2 2 5 3 4 7" xfId="57435"/>
    <cellStyle name="Normal 5 2 2 5 3 5" xfId="5261"/>
    <cellStyle name="Normal 5 2 2 5 3 5 2" xfId="12376"/>
    <cellStyle name="Normal 5 2 2 5 3 5 2 2" xfId="28491"/>
    <cellStyle name="Normal 5 2 2 5 3 5 3" xfId="28490"/>
    <cellStyle name="Normal 5 2 2 5 3 5 4" xfId="38461"/>
    <cellStyle name="Normal 5 2 2 5 3 5 5" xfId="45576"/>
    <cellStyle name="Normal 5 2 2 5 3 5 6" xfId="52691"/>
    <cellStyle name="Normal 5 2 2 5 3 5 7" xfId="59806"/>
    <cellStyle name="Normal 5 2 2 5 3 6" xfId="7638"/>
    <cellStyle name="Normal 5 2 2 5 3 6 2" xfId="28492"/>
    <cellStyle name="Normal 5 2 2 5 3 7" xfId="14753"/>
    <cellStyle name="Normal 5 2 2 5 3 7 2" xfId="28493"/>
    <cellStyle name="Normal 5 2 2 5 3 8" xfId="28473"/>
    <cellStyle name="Normal 5 2 2 5 3 9" xfId="33722"/>
    <cellStyle name="Normal 5 2 2 5 4" xfId="739"/>
    <cellStyle name="Normal 5 2 2 5 4 10" xfId="41057"/>
    <cellStyle name="Normal 5 2 2 5 4 11" xfId="48172"/>
    <cellStyle name="Normal 5 2 2 5 4 12" xfId="55287"/>
    <cellStyle name="Normal 5 2 2 5 4 2" xfId="1540"/>
    <cellStyle name="Normal 5 2 2 5 4 2 10" xfId="56086"/>
    <cellStyle name="Normal 5 2 2 5 4 2 2" xfId="3908"/>
    <cellStyle name="Normal 5 2 2 5 4 2 2 2" xfId="11023"/>
    <cellStyle name="Normal 5 2 2 5 4 2 2 2 2" xfId="28497"/>
    <cellStyle name="Normal 5 2 2 5 4 2 2 3" xfId="28496"/>
    <cellStyle name="Normal 5 2 2 5 4 2 2 4" xfId="37108"/>
    <cellStyle name="Normal 5 2 2 5 4 2 2 5" xfId="44223"/>
    <cellStyle name="Normal 5 2 2 5 4 2 2 6" xfId="51338"/>
    <cellStyle name="Normal 5 2 2 5 4 2 2 7" xfId="58453"/>
    <cellStyle name="Normal 5 2 2 5 4 2 3" xfId="6279"/>
    <cellStyle name="Normal 5 2 2 5 4 2 3 2" xfId="13394"/>
    <cellStyle name="Normal 5 2 2 5 4 2 3 2 2" xfId="28499"/>
    <cellStyle name="Normal 5 2 2 5 4 2 3 3" xfId="28498"/>
    <cellStyle name="Normal 5 2 2 5 4 2 3 4" xfId="39479"/>
    <cellStyle name="Normal 5 2 2 5 4 2 3 5" xfId="46594"/>
    <cellStyle name="Normal 5 2 2 5 4 2 3 6" xfId="53709"/>
    <cellStyle name="Normal 5 2 2 5 4 2 3 7" xfId="60824"/>
    <cellStyle name="Normal 5 2 2 5 4 2 4" xfId="8656"/>
    <cellStyle name="Normal 5 2 2 5 4 2 4 2" xfId="28500"/>
    <cellStyle name="Normal 5 2 2 5 4 2 5" xfId="15771"/>
    <cellStyle name="Normal 5 2 2 5 4 2 5 2" xfId="28501"/>
    <cellStyle name="Normal 5 2 2 5 4 2 6" xfId="28495"/>
    <cellStyle name="Normal 5 2 2 5 4 2 7" xfId="34740"/>
    <cellStyle name="Normal 5 2 2 5 4 2 8" xfId="41856"/>
    <cellStyle name="Normal 5 2 2 5 4 2 9" xfId="48971"/>
    <cellStyle name="Normal 5 2 2 5 4 3" xfId="2330"/>
    <cellStyle name="Normal 5 2 2 5 4 3 10" xfId="56875"/>
    <cellStyle name="Normal 5 2 2 5 4 3 2" xfId="4697"/>
    <cellStyle name="Normal 5 2 2 5 4 3 2 2" xfId="11812"/>
    <cellStyle name="Normal 5 2 2 5 4 3 2 2 2" xfId="28504"/>
    <cellStyle name="Normal 5 2 2 5 4 3 2 3" xfId="28503"/>
    <cellStyle name="Normal 5 2 2 5 4 3 2 4" xfId="37897"/>
    <cellStyle name="Normal 5 2 2 5 4 3 2 5" xfId="45012"/>
    <cellStyle name="Normal 5 2 2 5 4 3 2 6" xfId="52127"/>
    <cellStyle name="Normal 5 2 2 5 4 3 2 7" xfId="59242"/>
    <cellStyle name="Normal 5 2 2 5 4 3 3" xfId="7068"/>
    <cellStyle name="Normal 5 2 2 5 4 3 3 2" xfId="14183"/>
    <cellStyle name="Normal 5 2 2 5 4 3 3 2 2" xfId="28506"/>
    <cellStyle name="Normal 5 2 2 5 4 3 3 3" xfId="28505"/>
    <cellStyle name="Normal 5 2 2 5 4 3 3 4" xfId="40268"/>
    <cellStyle name="Normal 5 2 2 5 4 3 3 5" xfId="47383"/>
    <cellStyle name="Normal 5 2 2 5 4 3 3 6" xfId="54498"/>
    <cellStyle name="Normal 5 2 2 5 4 3 3 7" xfId="61613"/>
    <cellStyle name="Normal 5 2 2 5 4 3 4" xfId="9445"/>
    <cellStyle name="Normal 5 2 2 5 4 3 4 2" xfId="28507"/>
    <cellStyle name="Normal 5 2 2 5 4 3 5" xfId="16560"/>
    <cellStyle name="Normal 5 2 2 5 4 3 5 2" xfId="28508"/>
    <cellStyle name="Normal 5 2 2 5 4 3 6" xfId="28502"/>
    <cellStyle name="Normal 5 2 2 5 4 3 7" xfId="35529"/>
    <cellStyle name="Normal 5 2 2 5 4 3 8" xfId="42645"/>
    <cellStyle name="Normal 5 2 2 5 4 3 9" xfId="49760"/>
    <cellStyle name="Normal 5 2 2 5 4 4" xfId="3109"/>
    <cellStyle name="Normal 5 2 2 5 4 4 2" xfId="10224"/>
    <cellStyle name="Normal 5 2 2 5 4 4 2 2" xfId="28510"/>
    <cellStyle name="Normal 5 2 2 5 4 4 3" xfId="28509"/>
    <cellStyle name="Normal 5 2 2 5 4 4 4" xfId="36309"/>
    <cellStyle name="Normal 5 2 2 5 4 4 5" xfId="43424"/>
    <cellStyle name="Normal 5 2 2 5 4 4 6" xfId="50539"/>
    <cellStyle name="Normal 5 2 2 5 4 4 7" xfId="57654"/>
    <cellStyle name="Normal 5 2 2 5 4 5" xfId="5480"/>
    <cellStyle name="Normal 5 2 2 5 4 5 2" xfId="12595"/>
    <cellStyle name="Normal 5 2 2 5 4 5 2 2" xfId="28512"/>
    <cellStyle name="Normal 5 2 2 5 4 5 3" xfId="28511"/>
    <cellStyle name="Normal 5 2 2 5 4 5 4" xfId="38680"/>
    <cellStyle name="Normal 5 2 2 5 4 5 5" xfId="45795"/>
    <cellStyle name="Normal 5 2 2 5 4 5 6" xfId="52910"/>
    <cellStyle name="Normal 5 2 2 5 4 5 7" xfId="60025"/>
    <cellStyle name="Normal 5 2 2 5 4 6" xfId="7857"/>
    <cellStyle name="Normal 5 2 2 5 4 6 2" xfId="28513"/>
    <cellStyle name="Normal 5 2 2 5 4 7" xfId="14972"/>
    <cellStyle name="Normal 5 2 2 5 4 7 2" xfId="28514"/>
    <cellStyle name="Normal 5 2 2 5 4 8" xfId="28494"/>
    <cellStyle name="Normal 5 2 2 5 4 9" xfId="33941"/>
    <cellStyle name="Normal 5 2 2 5 5" xfId="931"/>
    <cellStyle name="Normal 5 2 2 5 5 10" xfId="55477"/>
    <cellStyle name="Normal 5 2 2 5 5 2" xfId="3299"/>
    <cellStyle name="Normal 5 2 2 5 5 2 2" xfId="10414"/>
    <cellStyle name="Normal 5 2 2 5 5 2 2 2" xfId="28517"/>
    <cellStyle name="Normal 5 2 2 5 5 2 3" xfId="28516"/>
    <cellStyle name="Normal 5 2 2 5 5 2 4" xfId="36499"/>
    <cellStyle name="Normal 5 2 2 5 5 2 5" xfId="43614"/>
    <cellStyle name="Normal 5 2 2 5 5 2 6" xfId="50729"/>
    <cellStyle name="Normal 5 2 2 5 5 2 7" xfId="57844"/>
    <cellStyle name="Normal 5 2 2 5 5 3" xfId="5670"/>
    <cellStyle name="Normal 5 2 2 5 5 3 2" xfId="12785"/>
    <cellStyle name="Normal 5 2 2 5 5 3 2 2" xfId="28519"/>
    <cellStyle name="Normal 5 2 2 5 5 3 3" xfId="28518"/>
    <cellStyle name="Normal 5 2 2 5 5 3 4" xfId="38870"/>
    <cellStyle name="Normal 5 2 2 5 5 3 5" xfId="45985"/>
    <cellStyle name="Normal 5 2 2 5 5 3 6" xfId="53100"/>
    <cellStyle name="Normal 5 2 2 5 5 3 7" xfId="60215"/>
    <cellStyle name="Normal 5 2 2 5 5 4" xfId="8047"/>
    <cellStyle name="Normal 5 2 2 5 5 4 2" xfId="28520"/>
    <cellStyle name="Normal 5 2 2 5 5 5" xfId="15162"/>
    <cellStyle name="Normal 5 2 2 5 5 5 2" xfId="28521"/>
    <cellStyle name="Normal 5 2 2 5 5 6" xfId="28515"/>
    <cellStyle name="Normal 5 2 2 5 5 7" xfId="34131"/>
    <cellStyle name="Normal 5 2 2 5 5 8" xfId="41247"/>
    <cellStyle name="Normal 5 2 2 5 5 9" xfId="48362"/>
    <cellStyle name="Normal 5 2 2 5 6" xfId="1721"/>
    <cellStyle name="Normal 5 2 2 5 6 10" xfId="56266"/>
    <cellStyle name="Normal 5 2 2 5 6 2" xfId="4088"/>
    <cellStyle name="Normal 5 2 2 5 6 2 2" xfId="11203"/>
    <cellStyle name="Normal 5 2 2 5 6 2 2 2" xfId="28524"/>
    <cellStyle name="Normal 5 2 2 5 6 2 3" xfId="28523"/>
    <cellStyle name="Normal 5 2 2 5 6 2 4" xfId="37288"/>
    <cellStyle name="Normal 5 2 2 5 6 2 5" xfId="44403"/>
    <cellStyle name="Normal 5 2 2 5 6 2 6" xfId="51518"/>
    <cellStyle name="Normal 5 2 2 5 6 2 7" xfId="58633"/>
    <cellStyle name="Normal 5 2 2 5 6 3" xfId="6459"/>
    <cellStyle name="Normal 5 2 2 5 6 3 2" xfId="13574"/>
    <cellStyle name="Normal 5 2 2 5 6 3 2 2" xfId="28526"/>
    <cellStyle name="Normal 5 2 2 5 6 3 3" xfId="28525"/>
    <cellStyle name="Normal 5 2 2 5 6 3 4" xfId="39659"/>
    <cellStyle name="Normal 5 2 2 5 6 3 5" xfId="46774"/>
    <cellStyle name="Normal 5 2 2 5 6 3 6" xfId="53889"/>
    <cellStyle name="Normal 5 2 2 5 6 3 7" xfId="61004"/>
    <cellStyle name="Normal 5 2 2 5 6 4" xfId="8836"/>
    <cellStyle name="Normal 5 2 2 5 6 4 2" xfId="28527"/>
    <cellStyle name="Normal 5 2 2 5 6 5" xfId="15951"/>
    <cellStyle name="Normal 5 2 2 5 6 5 2" xfId="28528"/>
    <cellStyle name="Normal 5 2 2 5 6 6" xfId="28522"/>
    <cellStyle name="Normal 5 2 2 5 6 7" xfId="34920"/>
    <cellStyle name="Normal 5 2 2 5 6 8" xfId="42036"/>
    <cellStyle name="Normal 5 2 2 5 6 9" xfId="49151"/>
    <cellStyle name="Normal 5 2 2 5 7" xfId="2500"/>
    <cellStyle name="Normal 5 2 2 5 7 2" xfId="9615"/>
    <cellStyle name="Normal 5 2 2 5 7 2 2" xfId="28530"/>
    <cellStyle name="Normal 5 2 2 5 7 3" xfId="28529"/>
    <cellStyle name="Normal 5 2 2 5 7 4" xfId="35700"/>
    <cellStyle name="Normal 5 2 2 5 7 5" xfId="42815"/>
    <cellStyle name="Normal 5 2 2 5 7 6" xfId="49930"/>
    <cellStyle name="Normal 5 2 2 5 7 7" xfId="57045"/>
    <cellStyle name="Normal 5 2 2 5 8" xfId="4871"/>
    <cellStyle name="Normal 5 2 2 5 8 2" xfId="11986"/>
    <cellStyle name="Normal 5 2 2 5 8 2 2" xfId="28532"/>
    <cellStyle name="Normal 5 2 2 5 8 3" xfId="28531"/>
    <cellStyle name="Normal 5 2 2 5 8 4" xfId="38071"/>
    <cellStyle name="Normal 5 2 2 5 8 5" xfId="45186"/>
    <cellStyle name="Normal 5 2 2 5 8 6" xfId="52301"/>
    <cellStyle name="Normal 5 2 2 5 8 7" xfId="59416"/>
    <cellStyle name="Normal 5 2 2 5 9" xfId="7248"/>
    <cellStyle name="Normal 5 2 2 5 9 2" xfId="28533"/>
    <cellStyle name="Normal 5 2 2 6" xfId="231"/>
    <cellStyle name="Normal 5 2 2 6 10" xfId="40549"/>
    <cellStyle name="Normal 5 2 2 6 11" xfId="47664"/>
    <cellStyle name="Normal 5 2 2 6 12" xfId="54779"/>
    <cellStyle name="Normal 5 2 2 6 2" xfId="1032"/>
    <cellStyle name="Normal 5 2 2 6 2 10" xfId="55578"/>
    <cellStyle name="Normal 5 2 2 6 2 2" xfId="3400"/>
    <cellStyle name="Normal 5 2 2 6 2 2 2" xfId="10515"/>
    <cellStyle name="Normal 5 2 2 6 2 2 2 2" xfId="28537"/>
    <cellStyle name="Normal 5 2 2 6 2 2 3" xfId="28536"/>
    <cellStyle name="Normal 5 2 2 6 2 2 4" xfId="36600"/>
    <cellStyle name="Normal 5 2 2 6 2 2 5" xfId="43715"/>
    <cellStyle name="Normal 5 2 2 6 2 2 6" xfId="50830"/>
    <cellStyle name="Normal 5 2 2 6 2 2 7" xfId="57945"/>
    <cellStyle name="Normal 5 2 2 6 2 3" xfId="5771"/>
    <cellStyle name="Normal 5 2 2 6 2 3 2" xfId="12886"/>
    <cellStyle name="Normal 5 2 2 6 2 3 2 2" xfId="28539"/>
    <cellStyle name="Normal 5 2 2 6 2 3 3" xfId="28538"/>
    <cellStyle name="Normal 5 2 2 6 2 3 4" xfId="38971"/>
    <cellStyle name="Normal 5 2 2 6 2 3 5" xfId="46086"/>
    <cellStyle name="Normal 5 2 2 6 2 3 6" xfId="53201"/>
    <cellStyle name="Normal 5 2 2 6 2 3 7" xfId="60316"/>
    <cellStyle name="Normal 5 2 2 6 2 4" xfId="8148"/>
    <cellStyle name="Normal 5 2 2 6 2 4 2" xfId="28540"/>
    <cellStyle name="Normal 5 2 2 6 2 5" xfId="15263"/>
    <cellStyle name="Normal 5 2 2 6 2 5 2" xfId="28541"/>
    <cellStyle name="Normal 5 2 2 6 2 6" xfId="28535"/>
    <cellStyle name="Normal 5 2 2 6 2 7" xfId="34232"/>
    <cellStyle name="Normal 5 2 2 6 2 8" xfId="41348"/>
    <cellStyle name="Normal 5 2 2 6 2 9" xfId="48463"/>
    <cellStyle name="Normal 5 2 2 6 3" xfId="1822"/>
    <cellStyle name="Normal 5 2 2 6 3 10" xfId="56367"/>
    <cellStyle name="Normal 5 2 2 6 3 2" xfId="4189"/>
    <cellStyle name="Normal 5 2 2 6 3 2 2" xfId="11304"/>
    <cellStyle name="Normal 5 2 2 6 3 2 2 2" xfId="28544"/>
    <cellStyle name="Normal 5 2 2 6 3 2 3" xfId="28543"/>
    <cellStyle name="Normal 5 2 2 6 3 2 4" xfId="37389"/>
    <cellStyle name="Normal 5 2 2 6 3 2 5" xfId="44504"/>
    <cellStyle name="Normal 5 2 2 6 3 2 6" xfId="51619"/>
    <cellStyle name="Normal 5 2 2 6 3 2 7" xfId="58734"/>
    <cellStyle name="Normal 5 2 2 6 3 3" xfId="6560"/>
    <cellStyle name="Normal 5 2 2 6 3 3 2" xfId="13675"/>
    <cellStyle name="Normal 5 2 2 6 3 3 2 2" xfId="28546"/>
    <cellStyle name="Normal 5 2 2 6 3 3 3" xfId="28545"/>
    <cellStyle name="Normal 5 2 2 6 3 3 4" xfId="39760"/>
    <cellStyle name="Normal 5 2 2 6 3 3 5" xfId="46875"/>
    <cellStyle name="Normal 5 2 2 6 3 3 6" xfId="53990"/>
    <cellStyle name="Normal 5 2 2 6 3 3 7" xfId="61105"/>
    <cellStyle name="Normal 5 2 2 6 3 4" xfId="8937"/>
    <cellStyle name="Normal 5 2 2 6 3 4 2" xfId="28547"/>
    <cellStyle name="Normal 5 2 2 6 3 5" xfId="16052"/>
    <cellStyle name="Normal 5 2 2 6 3 5 2" xfId="28548"/>
    <cellStyle name="Normal 5 2 2 6 3 6" xfId="28542"/>
    <cellStyle name="Normal 5 2 2 6 3 7" xfId="35021"/>
    <cellStyle name="Normal 5 2 2 6 3 8" xfId="42137"/>
    <cellStyle name="Normal 5 2 2 6 3 9" xfId="49252"/>
    <cellStyle name="Normal 5 2 2 6 4" xfId="2601"/>
    <cellStyle name="Normal 5 2 2 6 4 2" xfId="9716"/>
    <cellStyle name="Normal 5 2 2 6 4 2 2" xfId="28550"/>
    <cellStyle name="Normal 5 2 2 6 4 3" xfId="28549"/>
    <cellStyle name="Normal 5 2 2 6 4 4" xfId="35801"/>
    <cellStyle name="Normal 5 2 2 6 4 5" xfId="42916"/>
    <cellStyle name="Normal 5 2 2 6 4 6" xfId="50031"/>
    <cellStyle name="Normal 5 2 2 6 4 7" xfId="57146"/>
    <cellStyle name="Normal 5 2 2 6 5" xfId="4972"/>
    <cellStyle name="Normal 5 2 2 6 5 2" xfId="12087"/>
    <cellStyle name="Normal 5 2 2 6 5 2 2" xfId="28552"/>
    <cellStyle name="Normal 5 2 2 6 5 3" xfId="28551"/>
    <cellStyle name="Normal 5 2 2 6 5 4" xfId="38172"/>
    <cellStyle name="Normal 5 2 2 6 5 5" xfId="45287"/>
    <cellStyle name="Normal 5 2 2 6 5 6" xfId="52402"/>
    <cellStyle name="Normal 5 2 2 6 5 7" xfId="59517"/>
    <cellStyle name="Normal 5 2 2 6 6" xfId="7349"/>
    <cellStyle name="Normal 5 2 2 6 6 2" xfId="28553"/>
    <cellStyle name="Normal 5 2 2 6 7" xfId="14464"/>
    <cellStyle name="Normal 5 2 2 6 7 2" xfId="28554"/>
    <cellStyle name="Normal 5 2 2 6 8" xfId="28534"/>
    <cellStyle name="Normal 5 2 2 6 9" xfId="33433"/>
    <cellStyle name="Normal 5 2 2 7" xfId="426"/>
    <cellStyle name="Normal 5 2 2 7 10" xfId="40744"/>
    <cellStyle name="Normal 5 2 2 7 11" xfId="47859"/>
    <cellStyle name="Normal 5 2 2 7 12" xfId="54974"/>
    <cellStyle name="Normal 5 2 2 7 2" xfId="1227"/>
    <cellStyle name="Normal 5 2 2 7 2 10" xfId="55773"/>
    <cellStyle name="Normal 5 2 2 7 2 2" xfId="3595"/>
    <cellStyle name="Normal 5 2 2 7 2 2 2" xfId="10710"/>
    <cellStyle name="Normal 5 2 2 7 2 2 2 2" xfId="28558"/>
    <cellStyle name="Normal 5 2 2 7 2 2 3" xfId="28557"/>
    <cellStyle name="Normal 5 2 2 7 2 2 4" xfId="36795"/>
    <cellStyle name="Normal 5 2 2 7 2 2 5" xfId="43910"/>
    <cellStyle name="Normal 5 2 2 7 2 2 6" xfId="51025"/>
    <cellStyle name="Normal 5 2 2 7 2 2 7" xfId="58140"/>
    <cellStyle name="Normal 5 2 2 7 2 3" xfId="5966"/>
    <cellStyle name="Normal 5 2 2 7 2 3 2" xfId="13081"/>
    <cellStyle name="Normal 5 2 2 7 2 3 2 2" xfId="28560"/>
    <cellStyle name="Normal 5 2 2 7 2 3 3" xfId="28559"/>
    <cellStyle name="Normal 5 2 2 7 2 3 4" xfId="39166"/>
    <cellStyle name="Normal 5 2 2 7 2 3 5" xfId="46281"/>
    <cellStyle name="Normal 5 2 2 7 2 3 6" xfId="53396"/>
    <cellStyle name="Normal 5 2 2 7 2 3 7" xfId="60511"/>
    <cellStyle name="Normal 5 2 2 7 2 4" xfId="8343"/>
    <cellStyle name="Normal 5 2 2 7 2 4 2" xfId="28561"/>
    <cellStyle name="Normal 5 2 2 7 2 5" xfId="15458"/>
    <cellStyle name="Normal 5 2 2 7 2 5 2" xfId="28562"/>
    <cellStyle name="Normal 5 2 2 7 2 6" xfId="28556"/>
    <cellStyle name="Normal 5 2 2 7 2 7" xfId="34427"/>
    <cellStyle name="Normal 5 2 2 7 2 8" xfId="41543"/>
    <cellStyle name="Normal 5 2 2 7 2 9" xfId="48658"/>
    <cellStyle name="Normal 5 2 2 7 3" xfId="2017"/>
    <cellStyle name="Normal 5 2 2 7 3 10" xfId="56562"/>
    <cellStyle name="Normal 5 2 2 7 3 2" xfId="4384"/>
    <cellStyle name="Normal 5 2 2 7 3 2 2" xfId="11499"/>
    <cellStyle name="Normal 5 2 2 7 3 2 2 2" xfId="28565"/>
    <cellStyle name="Normal 5 2 2 7 3 2 3" xfId="28564"/>
    <cellStyle name="Normal 5 2 2 7 3 2 4" xfId="37584"/>
    <cellStyle name="Normal 5 2 2 7 3 2 5" xfId="44699"/>
    <cellStyle name="Normal 5 2 2 7 3 2 6" xfId="51814"/>
    <cellStyle name="Normal 5 2 2 7 3 2 7" xfId="58929"/>
    <cellStyle name="Normal 5 2 2 7 3 3" xfId="6755"/>
    <cellStyle name="Normal 5 2 2 7 3 3 2" xfId="13870"/>
    <cellStyle name="Normal 5 2 2 7 3 3 2 2" xfId="28567"/>
    <cellStyle name="Normal 5 2 2 7 3 3 3" xfId="28566"/>
    <cellStyle name="Normal 5 2 2 7 3 3 4" xfId="39955"/>
    <cellStyle name="Normal 5 2 2 7 3 3 5" xfId="47070"/>
    <cellStyle name="Normal 5 2 2 7 3 3 6" xfId="54185"/>
    <cellStyle name="Normal 5 2 2 7 3 3 7" xfId="61300"/>
    <cellStyle name="Normal 5 2 2 7 3 4" xfId="9132"/>
    <cellStyle name="Normal 5 2 2 7 3 4 2" xfId="28568"/>
    <cellStyle name="Normal 5 2 2 7 3 5" xfId="16247"/>
    <cellStyle name="Normal 5 2 2 7 3 5 2" xfId="28569"/>
    <cellStyle name="Normal 5 2 2 7 3 6" xfId="28563"/>
    <cellStyle name="Normal 5 2 2 7 3 7" xfId="35216"/>
    <cellStyle name="Normal 5 2 2 7 3 8" xfId="42332"/>
    <cellStyle name="Normal 5 2 2 7 3 9" xfId="49447"/>
    <cellStyle name="Normal 5 2 2 7 4" xfId="2796"/>
    <cellStyle name="Normal 5 2 2 7 4 2" xfId="9911"/>
    <cellStyle name="Normal 5 2 2 7 4 2 2" xfId="28571"/>
    <cellStyle name="Normal 5 2 2 7 4 3" xfId="28570"/>
    <cellStyle name="Normal 5 2 2 7 4 4" xfId="35996"/>
    <cellStyle name="Normal 5 2 2 7 4 5" xfId="43111"/>
    <cellStyle name="Normal 5 2 2 7 4 6" xfId="50226"/>
    <cellStyle name="Normal 5 2 2 7 4 7" xfId="57341"/>
    <cellStyle name="Normal 5 2 2 7 5" xfId="5167"/>
    <cellStyle name="Normal 5 2 2 7 5 2" xfId="12282"/>
    <cellStyle name="Normal 5 2 2 7 5 2 2" xfId="28573"/>
    <cellStyle name="Normal 5 2 2 7 5 3" xfId="28572"/>
    <cellStyle name="Normal 5 2 2 7 5 4" xfId="38367"/>
    <cellStyle name="Normal 5 2 2 7 5 5" xfId="45482"/>
    <cellStyle name="Normal 5 2 2 7 5 6" xfId="52597"/>
    <cellStyle name="Normal 5 2 2 7 5 7" xfId="59712"/>
    <cellStyle name="Normal 5 2 2 7 6" xfId="7544"/>
    <cellStyle name="Normal 5 2 2 7 6 2" xfId="28574"/>
    <cellStyle name="Normal 5 2 2 7 7" xfId="14659"/>
    <cellStyle name="Normal 5 2 2 7 7 2" xfId="28575"/>
    <cellStyle name="Normal 5 2 2 7 8" xfId="28555"/>
    <cellStyle name="Normal 5 2 2 7 9" xfId="33628"/>
    <cellStyle name="Normal 5 2 2 8" xfId="732"/>
    <cellStyle name="Normal 5 2 2 8 10" xfId="41050"/>
    <cellStyle name="Normal 5 2 2 8 11" xfId="48165"/>
    <cellStyle name="Normal 5 2 2 8 12" xfId="55280"/>
    <cellStyle name="Normal 5 2 2 8 2" xfId="1533"/>
    <cellStyle name="Normal 5 2 2 8 2 10" xfId="56079"/>
    <cellStyle name="Normal 5 2 2 8 2 2" xfId="3901"/>
    <cellStyle name="Normal 5 2 2 8 2 2 2" xfId="11016"/>
    <cellStyle name="Normal 5 2 2 8 2 2 2 2" xfId="28579"/>
    <cellStyle name="Normal 5 2 2 8 2 2 3" xfId="28578"/>
    <cellStyle name="Normal 5 2 2 8 2 2 4" xfId="37101"/>
    <cellStyle name="Normal 5 2 2 8 2 2 5" xfId="44216"/>
    <cellStyle name="Normal 5 2 2 8 2 2 6" xfId="51331"/>
    <cellStyle name="Normal 5 2 2 8 2 2 7" xfId="58446"/>
    <cellStyle name="Normal 5 2 2 8 2 3" xfId="6272"/>
    <cellStyle name="Normal 5 2 2 8 2 3 2" xfId="13387"/>
    <cellStyle name="Normal 5 2 2 8 2 3 2 2" xfId="28581"/>
    <cellStyle name="Normal 5 2 2 8 2 3 3" xfId="28580"/>
    <cellStyle name="Normal 5 2 2 8 2 3 4" xfId="39472"/>
    <cellStyle name="Normal 5 2 2 8 2 3 5" xfId="46587"/>
    <cellStyle name="Normal 5 2 2 8 2 3 6" xfId="53702"/>
    <cellStyle name="Normal 5 2 2 8 2 3 7" xfId="60817"/>
    <cellStyle name="Normal 5 2 2 8 2 4" xfId="8649"/>
    <cellStyle name="Normal 5 2 2 8 2 4 2" xfId="28582"/>
    <cellStyle name="Normal 5 2 2 8 2 5" xfId="15764"/>
    <cellStyle name="Normal 5 2 2 8 2 5 2" xfId="28583"/>
    <cellStyle name="Normal 5 2 2 8 2 6" xfId="28577"/>
    <cellStyle name="Normal 5 2 2 8 2 7" xfId="34733"/>
    <cellStyle name="Normal 5 2 2 8 2 8" xfId="41849"/>
    <cellStyle name="Normal 5 2 2 8 2 9" xfId="48964"/>
    <cellStyle name="Normal 5 2 2 8 3" xfId="2323"/>
    <cellStyle name="Normal 5 2 2 8 3 10" xfId="56868"/>
    <cellStyle name="Normal 5 2 2 8 3 2" xfId="4690"/>
    <cellStyle name="Normal 5 2 2 8 3 2 2" xfId="11805"/>
    <cellStyle name="Normal 5 2 2 8 3 2 2 2" xfId="28586"/>
    <cellStyle name="Normal 5 2 2 8 3 2 3" xfId="28585"/>
    <cellStyle name="Normal 5 2 2 8 3 2 4" xfId="37890"/>
    <cellStyle name="Normal 5 2 2 8 3 2 5" xfId="45005"/>
    <cellStyle name="Normal 5 2 2 8 3 2 6" xfId="52120"/>
    <cellStyle name="Normal 5 2 2 8 3 2 7" xfId="59235"/>
    <cellStyle name="Normal 5 2 2 8 3 3" xfId="7061"/>
    <cellStyle name="Normal 5 2 2 8 3 3 2" xfId="14176"/>
    <cellStyle name="Normal 5 2 2 8 3 3 2 2" xfId="28588"/>
    <cellStyle name="Normal 5 2 2 8 3 3 3" xfId="28587"/>
    <cellStyle name="Normal 5 2 2 8 3 3 4" xfId="40261"/>
    <cellStyle name="Normal 5 2 2 8 3 3 5" xfId="47376"/>
    <cellStyle name="Normal 5 2 2 8 3 3 6" xfId="54491"/>
    <cellStyle name="Normal 5 2 2 8 3 3 7" xfId="61606"/>
    <cellStyle name="Normal 5 2 2 8 3 4" xfId="9438"/>
    <cellStyle name="Normal 5 2 2 8 3 4 2" xfId="28589"/>
    <cellStyle name="Normal 5 2 2 8 3 5" xfId="16553"/>
    <cellStyle name="Normal 5 2 2 8 3 5 2" xfId="28590"/>
    <cellStyle name="Normal 5 2 2 8 3 6" xfId="28584"/>
    <cellStyle name="Normal 5 2 2 8 3 7" xfId="35522"/>
    <cellStyle name="Normal 5 2 2 8 3 8" xfId="42638"/>
    <cellStyle name="Normal 5 2 2 8 3 9" xfId="49753"/>
    <cellStyle name="Normal 5 2 2 8 4" xfId="3102"/>
    <cellStyle name="Normal 5 2 2 8 4 2" xfId="10217"/>
    <cellStyle name="Normal 5 2 2 8 4 2 2" xfId="28592"/>
    <cellStyle name="Normal 5 2 2 8 4 3" xfId="28591"/>
    <cellStyle name="Normal 5 2 2 8 4 4" xfId="36302"/>
    <cellStyle name="Normal 5 2 2 8 4 5" xfId="43417"/>
    <cellStyle name="Normal 5 2 2 8 4 6" xfId="50532"/>
    <cellStyle name="Normal 5 2 2 8 4 7" xfId="57647"/>
    <cellStyle name="Normal 5 2 2 8 5" xfId="5473"/>
    <cellStyle name="Normal 5 2 2 8 5 2" xfId="12588"/>
    <cellStyle name="Normal 5 2 2 8 5 2 2" xfId="28594"/>
    <cellStyle name="Normal 5 2 2 8 5 3" xfId="28593"/>
    <cellStyle name="Normal 5 2 2 8 5 4" xfId="38673"/>
    <cellStyle name="Normal 5 2 2 8 5 5" xfId="45788"/>
    <cellStyle name="Normal 5 2 2 8 5 6" xfId="52903"/>
    <cellStyle name="Normal 5 2 2 8 5 7" xfId="60018"/>
    <cellStyle name="Normal 5 2 2 8 6" xfId="7850"/>
    <cellStyle name="Normal 5 2 2 8 6 2" xfId="28595"/>
    <cellStyle name="Normal 5 2 2 8 7" xfId="14965"/>
    <cellStyle name="Normal 5 2 2 8 7 2" xfId="28596"/>
    <cellStyle name="Normal 5 2 2 8 8" xfId="28576"/>
    <cellStyle name="Normal 5 2 2 8 9" xfId="33934"/>
    <cellStyle name="Normal 5 2 2 9" xfId="837"/>
    <cellStyle name="Normal 5 2 2 9 10" xfId="55383"/>
    <cellStyle name="Normal 5 2 2 9 2" xfId="3205"/>
    <cellStyle name="Normal 5 2 2 9 2 2" xfId="10320"/>
    <cellStyle name="Normal 5 2 2 9 2 2 2" xfId="28599"/>
    <cellStyle name="Normal 5 2 2 9 2 3" xfId="28598"/>
    <cellStyle name="Normal 5 2 2 9 2 4" xfId="36405"/>
    <cellStyle name="Normal 5 2 2 9 2 5" xfId="43520"/>
    <cellStyle name="Normal 5 2 2 9 2 6" xfId="50635"/>
    <cellStyle name="Normal 5 2 2 9 2 7" xfId="57750"/>
    <cellStyle name="Normal 5 2 2 9 3" xfId="5576"/>
    <cellStyle name="Normal 5 2 2 9 3 2" xfId="12691"/>
    <cellStyle name="Normal 5 2 2 9 3 2 2" xfId="28601"/>
    <cellStyle name="Normal 5 2 2 9 3 3" xfId="28600"/>
    <cellStyle name="Normal 5 2 2 9 3 4" xfId="38776"/>
    <cellStyle name="Normal 5 2 2 9 3 5" xfId="45891"/>
    <cellStyle name="Normal 5 2 2 9 3 6" xfId="53006"/>
    <cellStyle name="Normal 5 2 2 9 3 7" xfId="60121"/>
    <cellStyle name="Normal 5 2 2 9 4" xfId="7953"/>
    <cellStyle name="Normal 5 2 2 9 4 2" xfId="28602"/>
    <cellStyle name="Normal 5 2 2 9 5" xfId="15068"/>
    <cellStyle name="Normal 5 2 2 9 5 2" xfId="28603"/>
    <cellStyle name="Normal 5 2 2 9 6" xfId="28597"/>
    <cellStyle name="Normal 5 2 2 9 7" xfId="34037"/>
    <cellStyle name="Normal 5 2 2 9 8" xfId="41153"/>
    <cellStyle name="Normal 5 2 2 9 9" xfId="48268"/>
    <cellStyle name="Normal 5 2 20" xfId="40342"/>
    <cellStyle name="Normal 5 2 21" xfId="47457"/>
    <cellStyle name="Normal 5 2 22" xfId="54572"/>
    <cellStyle name="Normal 5 2 3" xfId="37"/>
    <cellStyle name="Normal 5 2 3 10" xfId="4789"/>
    <cellStyle name="Normal 5 2 3 10 2" xfId="11904"/>
    <cellStyle name="Normal 5 2 3 10 2 2" xfId="28606"/>
    <cellStyle name="Normal 5 2 3 10 3" xfId="28605"/>
    <cellStyle name="Normal 5 2 3 10 4" xfId="37989"/>
    <cellStyle name="Normal 5 2 3 10 5" xfId="45104"/>
    <cellStyle name="Normal 5 2 3 10 6" xfId="52219"/>
    <cellStyle name="Normal 5 2 3 10 7" xfId="59334"/>
    <cellStyle name="Normal 5 2 3 11" xfId="7166"/>
    <cellStyle name="Normal 5 2 3 11 2" xfId="28607"/>
    <cellStyle name="Normal 5 2 3 12" xfId="14281"/>
    <cellStyle name="Normal 5 2 3 12 2" xfId="28608"/>
    <cellStyle name="Normal 5 2 3 13" xfId="28604"/>
    <cellStyle name="Normal 5 2 3 14" xfId="33250"/>
    <cellStyle name="Normal 5 2 3 15" xfId="40366"/>
    <cellStyle name="Normal 5 2 3 16" xfId="47481"/>
    <cellStyle name="Normal 5 2 3 17" xfId="54596"/>
    <cellStyle name="Normal 5 2 3 2" xfId="93"/>
    <cellStyle name="Normal 5 2 3 2 10" xfId="7218"/>
    <cellStyle name="Normal 5 2 3 2 10 2" xfId="28610"/>
    <cellStyle name="Normal 5 2 3 2 11" xfId="14333"/>
    <cellStyle name="Normal 5 2 3 2 11 2" xfId="28611"/>
    <cellStyle name="Normal 5 2 3 2 12" xfId="28609"/>
    <cellStyle name="Normal 5 2 3 2 13" xfId="33302"/>
    <cellStyle name="Normal 5 2 3 2 14" xfId="40418"/>
    <cellStyle name="Normal 5 2 3 2 15" xfId="47533"/>
    <cellStyle name="Normal 5 2 3 2 16" xfId="54648"/>
    <cellStyle name="Normal 5 2 3 2 2" xfId="171"/>
    <cellStyle name="Normal 5 2 3 2 2 10" xfId="14408"/>
    <cellStyle name="Normal 5 2 3 2 2 10 2" xfId="28613"/>
    <cellStyle name="Normal 5 2 3 2 2 11" xfId="28612"/>
    <cellStyle name="Normal 5 2 3 2 2 12" xfId="33377"/>
    <cellStyle name="Normal 5 2 3 2 2 13" xfId="40493"/>
    <cellStyle name="Normal 5 2 3 2 2 14" xfId="47608"/>
    <cellStyle name="Normal 5 2 3 2 2 15" xfId="54723"/>
    <cellStyle name="Normal 5 2 3 2 2 2" xfId="370"/>
    <cellStyle name="Normal 5 2 3 2 2 2 10" xfId="40688"/>
    <cellStyle name="Normal 5 2 3 2 2 2 11" xfId="47803"/>
    <cellStyle name="Normal 5 2 3 2 2 2 12" xfId="54918"/>
    <cellStyle name="Normal 5 2 3 2 2 2 2" xfId="1171"/>
    <cellStyle name="Normal 5 2 3 2 2 2 2 10" xfId="55717"/>
    <cellStyle name="Normal 5 2 3 2 2 2 2 2" xfId="3539"/>
    <cellStyle name="Normal 5 2 3 2 2 2 2 2 2" xfId="10654"/>
    <cellStyle name="Normal 5 2 3 2 2 2 2 2 2 2" xfId="28617"/>
    <cellStyle name="Normal 5 2 3 2 2 2 2 2 3" xfId="28616"/>
    <cellStyle name="Normal 5 2 3 2 2 2 2 2 4" xfId="36739"/>
    <cellStyle name="Normal 5 2 3 2 2 2 2 2 5" xfId="43854"/>
    <cellStyle name="Normal 5 2 3 2 2 2 2 2 6" xfId="50969"/>
    <cellStyle name="Normal 5 2 3 2 2 2 2 2 7" xfId="58084"/>
    <cellStyle name="Normal 5 2 3 2 2 2 2 3" xfId="5910"/>
    <cellStyle name="Normal 5 2 3 2 2 2 2 3 2" xfId="13025"/>
    <cellStyle name="Normal 5 2 3 2 2 2 2 3 2 2" xfId="28619"/>
    <cellStyle name="Normal 5 2 3 2 2 2 2 3 3" xfId="28618"/>
    <cellStyle name="Normal 5 2 3 2 2 2 2 3 4" xfId="39110"/>
    <cellStyle name="Normal 5 2 3 2 2 2 2 3 5" xfId="46225"/>
    <cellStyle name="Normal 5 2 3 2 2 2 2 3 6" xfId="53340"/>
    <cellStyle name="Normal 5 2 3 2 2 2 2 3 7" xfId="60455"/>
    <cellStyle name="Normal 5 2 3 2 2 2 2 4" xfId="8287"/>
    <cellStyle name="Normal 5 2 3 2 2 2 2 4 2" xfId="28620"/>
    <cellStyle name="Normal 5 2 3 2 2 2 2 5" xfId="15402"/>
    <cellStyle name="Normal 5 2 3 2 2 2 2 5 2" xfId="28621"/>
    <cellStyle name="Normal 5 2 3 2 2 2 2 6" xfId="28615"/>
    <cellStyle name="Normal 5 2 3 2 2 2 2 7" xfId="34371"/>
    <cellStyle name="Normal 5 2 3 2 2 2 2 8" xfId="41487"/>
    <cellStyle name="Normal 5 2 3 2 2 2 2 9" xfId="48602"/>
    <cellStyle name="Normal 5 2 3 2 2 2 3" xfId="1961"/>
    <cellStyle name="Normal 5 2 3 2 2 2 3 10" xfId="56506"/>
    <cellStyle name="Normal 5 2 3 2 2 2 3 2" xfId="4328"/>
    <cellStyle name="Normal 5 2 3 2 2 2 3 2 2" xfId="11443"/>
    <cellStyle name="Normal 5 2 3 2 2 2 3 2 2 2" xfId="28624"/>
    <cellStyle name="Normal 5 2 3 2 2 2 3 2 3" xfId="28623"/>
    <cellStyle name="Normal 5 2 3 2 2 2 3 2 4" xfId="37528"/>
    <cellStyle name="Normal 5 2 3 2 2 2 3 2 5" xfId="44643"/>
    <cellStyle name="Normal 5 2 3 2 2 2 3 2 6" xfId="51758"/>
    <cellStyle name="Normal 5 2 3 2 2 2 3 2 7" xfId="58873"/>
    <cellStyle name="Normal 5 2 3 2 2 2 3 3" xfId="6699"/>
    <cellStyle name="Normal 5 2 3 2 2 2 3 3 2" xfId="13814"/>
    <cellStyle name="Normal 5 2 3 2 2 2 3 3 2 2" xfId="28626"/>
    <cellStyle name="Normal 5 2 3 2 2 2 3 3 3" xfId="28625"/>
    <cellStyle name="Normal 5 2 3 2 2 2 3 3 4" xfId="39899"/>
    <cellStyle name="Normal 5 2 3 2 2 2 3 3 5" xfId="47014"/>
    <cellStyle name="Normal 5 2 3 2 2 2 3 3 6" xfId="54129"/>
    <cellStyle name="Normal 5 2 3 2 2 2 3 3 7" xfId="61244"/>
    <cellStyle name="Normal 5 2 3 2 2 2 3 4" xfId="9076"/>
    <cellStyle name="Normal 5 2 3 2 2 2 3 4 2" xfId="28627"/>
    <cellStyle name="Normal 5 2 3 2 2 2 3 5" xfId="16191"/>
    <cellStyle name="Normal 5 2 3 2 2 2 3 5 2" xfId="28628"/>
    <cellStyle name="Normal 5 2 3 2 2 2 3 6" xfId="28622"/>
    <cellStyle name="Normal 5 2 3 2 2 2 3 7" xfId="35160"/>
    <cellStyle name="Normal 5 2 3 2 2 2 3 8" xfId="42276"/>
    <cellStyle name="Normal 5 2 3 2 2 2 3 9" xfId="49391"/>
    <cellStyle name="Normal 5 2 3 2 2 2 4" xfId="2740"/>
    <cellStyle name="Normal 5 2 3 2 2 2 4 2" xfId="9855"/>
    <cellStyle name="Normal 5 2 3 2 2 2 4 2 2" xfId="28630"/>
    <cellStyle name="Normal 5 2 3 2 2 2 4 3" xfId="28629"/>
    <cellStyle name="Normal 5 2 3 2 2 2 4 4" xfId="35940"/>
    <cellStyle name="Normal 5 2 3 2 2 2 4 5" xfId="43055"/>
    <cellStyle name="Normal 5 2 3 2 2 2 4 6" xfId="50170"/>
    <cellStyle name="Normal 5 2 3 2 2 2 4 7" xfId="57285"/>
    <cellStyle name="Normal 5 2 3 2 2 2 5" xfId="5111"/>
    <cellStyle name="Normal 5 2 3 2 2 2 5 2" xfId="12226"/>
    <cellStyle name="Normal 5 2 3 2 2 2 5 2 2" xfId="28632"/>
    <cellStyle name="Normal 5 2 3 2 2 2 5 3" xfId="28631"/>
    <cellStyle name="Normal 5 2 3 2 2 2 5 4" xfId="38311"/>
    <cellStyle name="Normal 5 2 3 2 2 2 5 5" xfId="45426"/>
    <cellStyle name="Normal 5 2 3 2 2 2 5 6" xfId="52541"/>
    <cellStyle name="Normal 5 2 3 2 2 2 5 7" xfId="59656"/>
    <cellStyle name="Normal 5 2 3 2 2 2 6" xfId="7488"/>
    <cellStyle name="Normal 5 2 3 2 2 2 6 2" xfId="28633"/>
    <cellStyle name="Normal 5 2 3 2 2 2 7" xfId="14603"/>
    <cellStyle name="Normal 5 2 3 2 2 2 7 2" xfId="28634"/>
    <cellStyle name="Normal 5 2 3 2 2 2 8" xfId="28614"/>
    <cellStyle name="Normal 5 2 3 2 2 2 9" xfId="33572"/>
    <cellStyle name="Normal 5 2 3 2 2 3" xfId="565"/>
    <cellStyle name="Normal 5 2 3 2 2 3 10" xfId="40883"/>
    <cellStyle name="Normal 5 2 3 2 2 3 11" xfId="47998"/>
    <cellStyle name="Normal 5 2 3 2 2 3 12" xfId="55113"/>
    <cellStyle name="Normal 5 2 3 2 2 3 2" xfId="1366"/>
    <cellStyle name="Normal 5 2 3 2 2 3 2 10" xfId="55912"/>
    <cellStyle name="Normal 5 2 3 2 2 3 2 2" xfId="3734"/>
    <cellStyle name="Normal 5 2 3 2 2 3 2 2 2" xfId="10849"/>
    <cellStyle name="Normal 5 2 3 2 2 3 2 2 2 2" xfId="28638"/>
    <cellStyle name="Normal 5 2 3 2 2 3 2 2 3" xfId="28637"/>
    <cellStyle name="Normal 5 2 3 2 2 3 2 2 4" xfId="36934"/>
    <cellStyle name="Normal 5 2 3 2 2 3 2 2 5" xfId="44049"/>
    <cellStyle name="Normal 5 2 3 2 2 3 2 2 6" xfId="51164"/>
    <cellStyle name="Normal 5 2 3 2 2 3 2 2 7" xfId="58279"/>
    <cellStyle name="Normal 5 2 3 2 2 3 2 3" xfId="6105"/>
    <cellStyle name="Normal 5 2 3 2 2 3 2 3 2" xfId="13220"/>
    <cellStyle name="Normal 5 2 3 2 2 3 2 3 2 2" xfId="28640"/>
    <cellStyle name="Normal 5 2 3 2 2 3 2 3 3" xfId="28639"/>
    <cellStyle name="Normal 5 2 3 2 2 3 2 3 4" xfId="39305"/>
    <cellStyle name="Normal 5 2 3 2 2 3 2 3 5" xfId="46420"/>
    <cellStyle name="Normal 5 2 3 2 2 3 2 3 6" xfId="53535"/>
    <cellStyle name="Normal 5 2 3 2 2 3 2 3 7" xfId="60650"/>
    <cellStyle name="Normal 5 2 3 2 2 3 2 4" xfId="8482"/>
    <cellStyle name="Normal 5 2 3 2 2 3 2 4 2" xfId="28641"/>
    <cellStyle name="Normal 5 2 3 2 2 3 2 5" xfId="15597"/>
    <cellStyle name="Normal 5 2 3 2 2 3 2 5 2" xfId="28642"/>
    <cellStyle name="Normal 5 2 3 2 2 3 2 6" xfId="28636"/>
    <cellStyle name="Normal 5 2 3 2 2 3 2 7" xfId="34566"/>
    <cellStyle name="Normal 5 2 3 2 2 3 2 8" xfId="41682"/>
    <cellStyle name="Normal 5 2 3 2 2 3 2 9" xfId="48797"/>
    <cellStyle name="Normal 5 2 3 2 2 3 3" xfId="2156"/>
    <cellStyle name="Normal 5 2 3 2 2 3 3 10" xfId="56701"/>
    <cellStyle name="Normal 5 2 3 2 2 3 3 2" xfId="4523"/>
    <cellStyle name="Normal 5 2 3 2 2 3 3 2 2" xfId="11638"/>
    <cellStyle name="Normal 5 2 3 2 2 3 3 2 2 2" xfId="28645"/>
    <cellStyle name="Normal 5 2 3 2 2 3 3 2 3" xfId="28644"/>
    <cellStyle name="Normal 5 2 3 2 2 3 3 2 4" xfId="37723"/>
    <cellStyle name="Normal 5 2 3 2 2 3 3 2 5" xfId="44838"/>
    <cellStyle name="Normal 5 2 3 2 2 3 3 2 6" xfId="51953"/>
    <cellStyle name="Normal 5 2 3 2 2 3 3 2 7" xfId="59068"/>
    <cellStyle name="Normal 5 2 3 2 2 3 3 3" xfId="6894"/>
    <cellStyle name="Normal 5 2 3 2 2 3 3 3 2" xfId="14009"/>
    <cellStyle name="Normal 5 2 3 2 2 3 3 3 2 2" xfId="28647"/>
    <cellStyle name="Normal 5 2 3 2 2 3 3 3 3" xfId="28646"/>
    <cellStyle name="Normal 5 2 3 2 2 3 3 3 4" xfId="40094"/>
    <cellStyle name="Normal 5 2 3 2 2 3 3 3 5" xfId="47209"/>
    <cellStyle name="Normal 5 2 3 2 2 3 3 3 6" xfId="54324"/>
    <cellStyle name="Normal 5 2 3 2 2 3 3 3 7" xfId="61439"/>
    <cellStyle name="Normal 5 2 3 2 2 3 3 4" xfId="9271"/>
    <cellStyle name="Normal 5 2 3 2 2 3 3 4 2" xfId="28648"/>
    <cellStyle name="Normal 5 2 3 2 2 3 3 5" xfId="16386"/>
    <cellStyle name="Normal 5 2 3 2 2 3 3 5 2" xfId="28649"/>
    <cellStyle name="Normal 5 2 3 2 2 3 3 6" xfId="28643"/>
    <cellStyle name="Normal 5 2 3 2 2 3 3 7" xfId="35355"/>
    <cellStyle name="Normal 5 2 3 2 2 3 3 8" xfId="42471"/>
    <cellStyle name="Normal 5 2 3 2 2 3 3 9" xfId="49586"/>
    <cellStyle name="Normal 5 2 3 2 2 3 4" xfId="2935"/>
    <cellStyle name="Normal 5 2 3 2 2 3 4 2" xfId="10050"/>
    <cellStyle name="Normal 5 2 3 2 2 3 4 2 2" xfId="28651"/>
    <cellStyle name="Normal 5 2 3 2 2 3 4 3" xfId="28650"/>
    <cellStyle name="Normal 5 2 3 2 2 3 4 4" xfId="36135"/>
    <cellStyle name="Normal 5 2 3 2 2 3 4 5" xfId="43250"/>
    <cellStyle name="Normal 5 2 3 2 2 3 4 6" xfId="50365"/>
    <cellStyle name="Normal 5 2 3 2 2 3 4 7" xfId="57480"/>
    <cellStyle name="Normal 5 2 3 2 2 3 5" xfId="5306"/>
    <cellStyle name="Normal 5 2 3 2 2 3 5 2" xfId="12421"/>
    <cellStyle name="Normal 5 2 3 2 2 3 5 2 2" xfId="28653"/>
    <cellStyle name="Normal 5 2 3 2 2 3 5 3" xfId="28652"/>
    <cellStyle name="Normal 5 2 3 2 2 3 5 4" xfId="38506"/>
    <cellStyle name="Normal 5 2 3 2 2 3 5 5" xfId="45621"/>
    <cellStyle name="Normal 5 2 3 2 2 3 5 6" xfId="52736"/>
    <cellStyle name="Normal 5 2 3 2 2 3 5 7" xfId="59851"/>
    <cellStyle name="Normal 5 2 3 2 2 3 6" xfId="7683"/>
    <cellStyle name="Normal 5 2 3 2 2 3 6 2" xfId="28654"/>
    <cellStyle name="Normal 5 2 3 2 2 3 7" xfId="14798"/>
    <cellStyle name="Normal 5 2 3 2 2 3 7 2" xfId="28655"/>
    <cellStyle name="Normal 5 2 3 2 2 3 8" xfId="28635"/>
    <cellStyle name="Normal 5 2 3 2 2 3 9" xfId="33767"/>
    <cellStyle name="Normal 5 2 3 2 2 4" xfId="742"/>
    <cellStyle name="Normal 5 2 3 2 2 4 10" xfId="41060"/>
    <cellStyle name="Normal 5 2 3 2 2 4 11" xfId="48175"/>
    <cellStyle name="Normal 5 2 3 2 2 4 12" xfId="55290"/>
    <cellStyle name="Normal 5 2 3 2 2 4 2" xfId="1543"/>
    <cellStyle name="Normal 5 2 3 2 2 4 2 10" xfId="56089"/>
    <cellStyle name="Normal 5 2 3 2 2 4 2 2" xfId="3911"/>
    <cellStyle name="Normal 5 2 3 2 2 4 2 2 2" xfId="11026"/>
    <cellStyle name="Normal 5 2 3 2 2 4 2 2 2 2" xfId="28659"/>
    <cellStyle name="Normal 5 2 3 2 2 4 2 2 3" xfId="28658"/>
    <cellStyle name="Normal 5 2 3 2 2 4 2 2 4" xfId="37111"/>
    <cellStyle name="Normal 5 2 3 2 2 4 2 2 5" xfId="44226"/>
    <cellStyle name="Normal 5 2 3 2 2 4 2 2 6" xfId="51341"/>
    <cellStyle name="Normal 5 2 3 2 2 4 2 2 7" xfId="58456"/>
    <cellStyle name="Normal 5 2 3 2 2 4 2 3" xfId="6282"/>
    <cellStyle name="Normal 5 2 3 2 2 4 2 3 2" xfId="13397"/>
    <cellStyle name="Normal 5 2 3 2 2 4 2 3 2 2" xfId="28661"/>
    <cellStyle name="Normal 5 2 3 2 2 4 2 3 3" xfId="28660"/>
    <cellStyle name="Normal 5 2 3 2 2 4 2 3 4" xfId="39482"/>
    <cellStyle name="Normal 5 2 3 2 2 4 2 3 5" xfId="46597"/>
    <cellStyle name="Normal 5 2 3 2 2 4 2 3 6" xfId="53712"/>
    <cellStyle name="Normal 5 2 3 2 2 4 2 3 7" xfId="60827"/>
    <cellStyle name="Normal 5 2 3 2 2 4 2 4" xfId="8659"/>
    <cellStyle name="Normal 5 2 3 2 2 4 2 4 2" xfId="28662"/>
    <cellStyle name="Normal 5 2 3 2 2 4 2 5" xfId="15774"/>
    <cellStyle name="Normal 5 2 3 2 2 4 2 5 2" xfId="28663"/>
    <cellStyle name="Normal 5 2 3 2 2 4 2 6" xfId="28657"/>
    <cellStyle name="Normal 5 2 3 2 2 4 2 7" xfId="34743"/>
    <cellStyle name="Normal 5 2 3 2 2 4 2 8" xfId="41859"/>
    <cellStyle name="Normal 5 2 3 2 2 4 2 9" xfId="48974"/>
    <cellStyle name="Normal 5 2 3 2 2 4 3" xfId="2333"/>
    <cellStyle name="Normal 5 2 3 2 2 4 3 10" xfId="56878"/>
    <cellStyle name="Normal 5 2 3 2 2 4 3 2" xfId="4700"/>
    <cellStyle name="Normal 5 2 3 2 2 4 3 2 2" xfId="11815"/>
    <cellStyle name="Normal 5 2 3 2 2 4 3 2 2 2" xfId="28666"/>
    <cellStyle name="Normal 5 2 3 2 2 4 3 2 3" xfId="28665"/>
    <cellStyle name="Normal 5 2 3 2 2 4 3 2 4" xfId="37900"/>
    <cellStyle name="Normal 5 2 3 2 2 4 3 2 5" xfId="45015"/>
    <cellStyle name="Normal 5 2 3 2 2 4 3 2 6" xfId="52130"/>
    <cellStyle name="Normal 5 2 3 2 2 4 3 2 7" xfId="59245"/>
    <cellStyle name="Normal 5 2 3 2 2 4 3 3" xfId="7071"/>
    <cellStyle name="Normal 5 2 3 2 2 4 3 3 2" xfId="14186"/>
    <cellStyle name="Normal 5 2 3 2 2 4 3 3 2 2" xfId="28668"/>
    <cellStyle name="Normal 5 2 3 2 2 4 3 3 3" xfId="28667"/>
    <cellStyle name="Normal 5 2 3 2 2 4 3 3 4" xfId="40271"/>
    <cellStyle name="Normal 5 2 3 2 2 4 3 3 5" xfId="47386"/>
    <cellStyle name="Normal 5 2 3 2 2 4 3 3 6" xfId="54501"/>
    <cellStyle name="Normal 5 2 3 2 2 4 3 3 7" xfId="61616"/>
    <cellStyle name="Normal 5 2 3 2 2 4 3 4" xfId="9448"/>
    <cellStyle name="Normal 5 2 3 2 2 4 3 4 2" xfId="28669"/>
    <cellStyle name="Normal 5 2 3 2 2 4 3 5" xfId="16563"/>
    <cellStyle name="Normal 5 2 3 2 2 4 3 5 2" xfId="28670"/>
    <cellStyle name="Normal 5 2 3 2 2 4 3 6" xfId="28664"/>
    <cellStyle name="Normal 5 2 3 2 2 4 3 7" xfId="35532"/>
    <cellStyle name="Normal 5 2 3 2 2 4 3 8" xfId="42648"/>
    <cellStyle name="Normal 5 2 3 2 2 4 3 9" xfId="49763"/>
    <cellStyle name="Normal 5 2 3 2 2 4 4" xfId="3112"/>
    <cellStyle name="Normal 5 2 3 2 2 4 4 2" xfId="10227"/>
    <cellStyle name="Normal 5 2 3 2 2 4 4 2 2" xfId="28672"/>
    <cellStyle name="Normal 5 2 3 2 2 4 4 3" xfId="28671"/>
    <cellStyle name="Normal 5 2 3 2 2 4 4 4" xfId="36312"/>
    <cellStyle name="Normal 5 2 3 2 2 4 4 5" xfId="43427"/>
    <cellStyle name="Normal 5 2 3 2 2 4 4 6" xfId="50542"/>
    <cellStyle name="Normal 5 2 3 2 2 4 4 7" xfId="57657"/>
    <cellStyle name="Normal 5 2 3 2 2 4 5" xfId="5483"/>
    <cellStyle name="Normal 5 2 3 2 2 4 5 2" xfId="12598"/>
    <cellStyle name="Normal 5 2 3 2 2 4 5 2 2" xfId="28674"/>
    <cellStyle name="Normal 5 2 3 2 2 4 5 3" xfId="28673"/>
    <cellStyle name="Normal 5 2 3 2 2 4 5 4" xfId="38683"/>
    <cellStyle name="Normal 5 2 3 2 2 4 5 5" xfId="45798"/>
    <cellStyle name="Normal 5 2 3 2 2 4 5 6" xfId="52913"/>
    <cellStyle name="Normal 5 2 3 2 2 4 5 7" xfId="60028"/>
    <cellStyle name="Normal 5 2 3 2 2 4 6" xfId="7860"/>
    <cellStyle name="Normal 5 2 3 2 2 4 6 2" xfId="28675"/>
    <cellStyle name="Normal 5 2 3 2 2 4 7" xfId="14975"/>
    <cellStyle name="Normal 5 2 3 2 2 4 7 2" xfId="28676"/>
    <cellStyle name="Normal 5 2 3 2 2 4 8" xfId="28656"/>
    <cellStyle name="Normal 5 2 3 2 2 4 9" xfId="33944"/>
    <cellStyle name="Normal 5 2 3 2 2 5" xfId="976"/>
    <cellStyle name="Normal 5 2 3 2 2 5 10" xfId="55522"/>
    <cellStyle name="Normal 5 2 3 2 2 5 2" xfId="3344"/>
    <cellStyle name="Normal 5 2 3 2 2 5 2 2" xfId="10459"/>
    <cellStyle name="Normal 5 2 3 2 2 5 2 2 2" xfId="28679"/>
    <cellStyle name="Normal 5 2 3 2 2 5 2 3" xfId="28678"/>
    <cellStyle name="Normal 5 2 3 2 2 5 2 4" xfId="36544"/>
    <cellStyle name="Normal 5 2 3 2 2 5 2 5" xfId="43659"/>
    <cellStyle name="Normal 5 2 3 2 2 5 2 6" xfId="50774"/>
    <cellStyle name="Normal 5 2 3 2 2 5 2 7" xfId="57889"/>
    <cellStyle name="Normal 5 2 3 2 2 5 3" xfId="5715"/>
    <cellStyle name="Normal 5 2 3 2 2 5 3 2" xfId="12830"/>
    <cellStyle name="Normal 5 2 3 2 2 5 3 2 2" xfId="28681"/>
    <cellStyle name="Normal 5 2 3 2 2 5 3 3" xfId="28680"/>
    <cellStyle name="Normal 5 2 3 2 2 5 3 4" xfId="38915"/>
    <cellStyle name="Normal 5 2 3 2 2 5 3 5" xfId="46030"/>
    <cellStyle name="Normal 5 2 3 2 2 5 3 6" xfId="53145"/>
    <cellStyle name="Normal 5 2 3 2 2 5 3 7" xfId="60260"/>
    <cellStyle name="Normal 5 2 3 2 2 5 4" xfId="8092"/>
    <cellStyle name="Normal 5 2 3 2 2 5 4 2" xfId="28682"/>
    <cellStyle name="Normal 5 2 3 2 2 5 5" xfId="15207"/>
    <cellStyle name="Normal 5 2 3 2 2 5 5 2" xfId="28683"/>
    <cellStyle name="Normal 5 2 3 2 2 5 6" xfId="28677"/>
    <cellStyle name="Normal 5 2 3 2 2 5 7" xfId="34176"/>
    <cellStyle name="Normal 5 2 3 2 2 5 8" xfId="41292"/>
    <cellStyle name="Normal 5 2 3 2 2 5 9" xfId="48407"/>
    <cellStyle name="Normal 5 2 3 2 2 6" xfId="1766"/>
    <cellStyle name="Normal 5 2 3 2 2 6 10" xfId="56311"/>
    <cellStyle name="Normal 5 2 3 2 2 6 2" xfId="4133"/>
    <cellStyle name="Normal 5 2 3 2 2 6 2 2" xfId="11248"/>
    <cellStyle name="Normal 5 2 3 2 2 6 2 2 2" xfId="28686"/>
    <cellStyle name="Normal 5 2 3 2 2 6 2 3" xfId="28685"/>
    <cellStyle name="Normal 5 2 3 2 2 6 2 4" xfId="37333"/>
    <cellStyle name="Normal 5 2 3 2 2 6 2 5" xfId="44448"/>
    <cellStyle name="Normal 5 2 3 2 2 6 2 6" xfId="51563"/>
    <cellStyle name="Normal 5 2 3 2 2 6 2 7" xfId="58678"/>
    <cellStyle name="Normal 5 2 3 2 2 6 3" xfId="6504"/>
    <cellStyle name="Normal 5 2 3 2 2 6 3 2" xfId="13619"/>
    <cellStyle name="Normal 5 2 3 2 2 6 3 2 2" xfId="28688"/>
    <cellStyle name="Normal 5 2 3 2 2 6 3 3" xfId="28687"/>
    <cellStyle name="Normal 5 2 3 2 2 6 3 4" xfId="39704"/>
    <cellStyle name="Normal 5 2 3 2 2 6 3 5" xfId="46819"/>
    <cellStyle name="Normal 5 2 3 2 2 6 3 6" xfId="53934"/>
    <cellStyle name="Normal 5 2 3 2 2 6 3 7" xfId="61049"/>
    <cellStyle name="Normal 5 2 3 2 2 6 4" xfId="8881"/>
    <cellStyle name="Normal 5 2 3 2 2 6 4 2" xfId="28689"/>
    <cellStyle name="Normal 5 2 3 2 2 6 5" xfId="15996"/>
    <cellStyle name="Normal 5 2 3 2 2 6 5 2" xfId="28690"/>
    <cellStyle name="Normal 5 2 3 2 2 6 6" xfId="28684"/>
    <cellStyle name="Normal 5 2 3 2 2 6 7" xfId="34965"/>
    <cellStyle name="Normal 5 2 3 2 2 6 8" xfId="42081"/>
    <cellStyle name="Normal 5 2 3 2 2 6 9" xfId="49196"/>
    <cellStyle name="Normal 5 2 3 2 2 7" xfId="2545"/>
    <cellStyle name="Normal 5 2 3 2 2 7 2" xfId="9660"/>
    <cellStyle name="Normal 5 2 3 2 2 7 2 2" xfId="28692"/>
    <cellStyle name="Normal 5 2 3 2 2 7 3" xfId="28691"/>
    <cellStyle name="Normal 5 2 3 2 2 7 4" xfId="35745"/>
    <cellStyle name="Normal 5 2 3 2 2 7 5" xfId="42860"/>
    <cellStyle name="Normal 5 2 3 2 2 7 6" xfId="49975"/>
    <cellStyle name="Normal 5 2 3 2 2 7 7" xfId="57090"/>
    <cellStyle name="Normal 5 2 3 2 2 8" xfId="4916"/>
    <cellStyle name="Normal 5 2 3 2 2 8 2" xfId="12031"/>
    <cellStyle name="Normal 5 2 3 2 2 8 2 2" xfId="28694"/>
    <cellStyle name="Normal 5 2 3 2 2 8 3" xfId="28693"/>
    <cellStyle name="Normal 5 2 3 2 2 8 4" xfId="38116"/>
    <cellStyle name="Normal 5 2 3 2 2 8 5" xfId="45231"/>
    <cellStyle name="Normal 5 2 3 2 2 8 6" xfId="52346"/>
    <cellStyle name="Normal 5 2 3 2 2 8 7" xfId="59461"/>
    <cellStyle name="Normal 5 2 3 2 2 9" xfId="7293"/>
    <cellStyle name="Normal 5 2 3 2 2 9 2" xfId="28695"/>
    <cellStyle name="Normal 5 2 3 2 3" xfId="295"/>
    <cellStyle name="Normal 5 2 3 2 3 10" xfId="40613"/>
    <cellStyle name="Normal 5 2 3 2 3 11" xfId="47728"/>
    <cellStyle name="Normal 5 2 3 2 3 12" xfId="54843"/>
    <cellStyle name="Normal 5 2 3 2 3 2" xfId="1096"/>
    <cellStyle name="Normal 5 2 3 2 3 2 10" xfId="55642"/>
    <cellStyle name="Normal 5 2 3 2 3 2 2" xfId="3464"/>
    <cellStyle name="Normal 5 2 3 2 3 2 2 2" xfId="10579"/>
    <cellStyle name="Normal 5 2 3 2 3 2 2 2 2" xfId="28699"/>
    <cellStyle name="Normal 5 2 3 2 3 2 2 3" xfId="28698"/>
    <cellStyle name="Normal 5 2 3 2 3 2 2 4" xfId="36664"/>
    <cellStyle name="Normal 5 2 3 2 3 2 2 5" xfId="43779"/>
    <cellStyle name="Normal 5 2 3 2 3 2 2 6" xfId="50894"/>
    <cellStyle name="Normal 5 2 3 2 3 2 2 7" xfId="58009"/>
    <cellStyle name="Normal 5 2 3 2 3 2 3" xfId="5835"/>
    <cellStyle name="Normal 5 2 3 2 3 2 3 2" xfId="12950"/>
    <cellStyle name="Normal 5 2 3 2 3 2 3 2 2" xfId="28701"/>
    <cellStyle name="Normal 5 2 3 2 3 2 3 3" xfId="28700"/>
    <cellStyle name="Normal 5 2 3 2 3 2 3 4" xfId="39035"/>
    <cellStyle name="Normal 5 2 3 2 3 2 3 5" xfId="46150"/>
    <cellStyle name="Normal 5 2 3 2 3 2 3 6" xfId="53265"/>
    <cellStyle name="Normal 5 2 3 2 3 2 3 7" xfId="60380"/>
    <cellStyle name="Normal 5 2 3 2 3 2 4" xfId="8212"/>
    <cellStyle name="Normal 5 2 3 2 3 2 4 2" xfId="28702"/>
    <cellStyle name="Normal 5 2 3 2 3 2 5" xfId="15327"/>
    <cellStyle name="Normal 5 2 3 2 3 2 5 2" xfId="28703"/>
    <cellStyle name="Normal 5 2 3 2 3 2 6" xfId="28697"/>
    <cellStyle name="Normal 5 2 3 2 3 2 7" xfId="34296"/>
    <cellStyle name="Normal 5 2 3 2 3 2 8" xfId="41412"/>
    <cellStyle name="Normal 5 2 3 2 3 2 9" xfId="48527"/>
    <cellStyle name="Normal 5 2 3 2 3 3" xfId="1886"/>
    <cellStyle name="Normal 5 2 3 2 3 3 10" xfId="56431"/>
    <cellStyle name="Normal 5 2 3 2 3 3 2" xfId="4253"/>
    <cellStyle name="Normal 5 2 3 2 3 3 2 2" xfId="11368"/>
    <cellStyle name="Normal 5 2 3 2 3 3 2 2 2" xfId="28706"/>
    <cellStyle name="Normal 5 2 3 2 3 3 2 3" xfId="28705"/>
    <cellStyle name="Normal 5 2 3 2 3 3 2 4" xfId="37453"/>
    <cellStyle name="Normal 5 2 3 2 3 3 2 5" xfId="44568"/>
    <cellStyle name="Normal 5 2 3 2 3 3 2 6" xfId="51683"/>
    <cellStyle name="Normal 5 2 3 2 3 3 2 7" xfId="58798"/>
    <cellStyle name="Normal 5 2 3 2 3 3 3" xfId="6624"/>
    <cellStyle name="Normal 5 2 3 2 3 3 3 2" xfId="13739"/>
    <cellStyle name="Normal 5 2 3 2 3 3 3 2 2" xfId="28708"/>
    <cellStyle name="Normal 5 2 3 2 3 3 3 3" xfId="28707"/>
    <cellStyle name="Normal 5 2 3 2 3 3 3 4" xfId="39824"/>
    <cellStyle name="Normal 5 2 3 2 3 3 3 5" xfId="46939"/>
    <cellStyle name="Normal 5 2 3 2 3 3 3 6" xfId="54054"/>
    <cellStyle name="Normal 5 2 3 2 3 3 3 7" xfId="61169"/>
    <cellStyle name="Normal 5 2 3 2 3 3 4" xfId="9001"/>
    <cellStyle name="Normal 5 2 3 2 3 3 4 2" xfId="28709"/>
    <cellStyle name="Normal 5 2 3 2 3 3 5" xfId="16116"/>
    <cellStyle name="Normal 5 2 3 2 3 3 5 2" xfId="28710"/>
    <cellStyle name="Normal 5 2 3 2 3 3 6" xfId="28704"/>
    <cellStyle name="Normal 5 2 3 2 3 3 7" xfId="35085"/>
    <cellStyle name="Normal 5 2 3 2 3 3 8" xfId="42201"/>
    <cellStyle name="Normal 5 2 3 2 3 3 9" xfId="49316"/>
    <cellStyle name="Normal 5 2 3 2 3 4" xfId="2665"/>
    <cellStyle name="Normal 5 2 3 2 3 4 2" xfId="9780"/>
    <cellStyle name="Normal 5 2 3 2 3 4 2 2" xfId="28712"/>
    <cellStyle name="Normal 5 2 3 2 3 4 3" xfId="28711"/>
    <cellStyle name="Normal 5 2 3 2 3 4 4" xfId="35865"/>
    <cellStyle name="Normal 5 2 3 2 3 4 5" xfId="42980"/>
    <cellStyle name="Normal 5 2 3 2 3 4 6" xfId="50095"/>
    <cellStyle name="Normal 5 2 3 2 3 4 7" xfId="57210"/>
    <cellStyle name="Normal 5 2 3 2 3 5" xfId="5036"/>
    <cellStyle name="Normal 5 2 3 2 3 5 2" xfId="12151"/>
    <cellStyle name="Normal 5 2 3 2 3 5 2 2" xfId="28714"/>
    <cellStyle name="Normal 5 2 3 2 3 5 3" xfId="28713"/>
    <cellStyle name="Normal 5 2 3 2 3 5 4" xfId="38236"/>
    <cellStyle name="Normal 5 2 3 2 3 5 5" xfId="45351"/>
    <cellStyle name="Normal 5 2 3 2 3 5 6" xfId="52466"/>
    <cellStyle name="Normal 5 2 3 2 3 5 7" xfId="59581"/>
    <cellStyle name="Normal 5 2 3 2 3 6" xfId="7413"/>
    <cellStyle name="Normal 5 2 3 2 3 6 2" xfId="28715"/>
    <cellStyle name="Normal 5 2 3 2 3 7" xfId="14528"/>
    <cellStyle name="Normal 5 2 3 2 3 7 2" xfId="28716"/>
    <cellStyle name="Normal 5 2 3 2 3 8" xfId="28696"/>
    <cellStyle name="Normal 5 2 3 2 3 9" xfId="33497"/>
    <cellStyle name="Normal 5 2 3 2 4" xfId="490"/>
    <cellStyle name="Normal 5 2 3 2 4 10" xfId="40808"/>
    <cellStyle name="Normal 5 2 3 2 4 11" xfId="47923"/>
    <cellStyle name="Normal 5 2 3 2 4 12" xfId="55038"/>
    <cellStyle name="Normal 5 2 3 2 4 2" xfId="1291"/>
    <cellStyle name="Normal 5 2 3 2 4 2 10" xfId="55837"/>
    <cellStyle name="Normal 5 2 3 2 4 2 2" xfId="3659"/>
    <cellStyle name="Normal 5 2 3 2 4 2 2 2" xfId="10774"/>
    <cellStyle name="Normal 5 2 3 2 4 2 2 2 2" xfId="28720"/>
    <cellStyle name="Normal 5 2 3 2 4 2 2 3" xfId="28719"/>
    <cellStyle name="Normal 5 2 3 2 4 2 2 4" xfId="36859"/>
    <cellStyle name="Normal 5 2 3 2 4 2 2 5" xfId="43974"/>
    <cellStyle name="Normal 5 2 3 2 4 2 2 6" xfId="51089"/>
    <cellStyle name="Normal 5 2 3 2 4 2 2 7" xfId="58204"/>
    <cellStyle name="Normal 5 2 3 2 4 2 3" xfId="6030"/>
    <cellStyle name="Normal 5 2 3 2 4 2 3 2" xfId="13145"/>
    <cellStyle name="Normal 5 2 3 2 4 2 3 2 2" xfId="28722"/>
    <cellStyle name="Normal 5 2 3 2 4 2 3 3" xfId="28721"/>
    <cellStyle name="Normal 5 2 3 2 4 2 3 4" xfId="39230"/>
    <cellStyle name="Normal 5 2 3 2 4 2 3 5" xfId="46345"/>
    <cellStyle name="Normal 5 2 3 2 4 2 3 6" xfId="53460"/>
    <cellStyle name="Normal 5 2 3 2 4 2 3 7" xfId="60575"/>
    <cellStyle name="Normal 5 2 3 2 4 2 4" xfId="8407"/>
    <cellStyle name="Normal 5 2 3 2 4 2 4 2" xfId="28723"/>
    <cellStyle name="Normal 5 2 3 2 4 2 5" xfId="15522"/>
    <cellStyle name="Normal 5 2 3 2 4 2 5 2" xfId="28724"/>
    <cellStyle name="Normal 5 2 3 2 4 2 6" xfId="28718"/>
    <cellStyle name="Normal 5 2 3 2 4 2 7" xfId="34491"/>
    <cellStyle name="Normal 5 2 3 2 4 2 8" xfId="41607"/>
    <cellStyle name="Normal 5 2 3 2 4 2 9" xfId="48722"/>
    <cellStyle name="Normal 5 2 3 2 4 3" xfId="2081"/>
    <cellStyle name="Normal 5 2 3 2 4 3 10" xfId="56626"/>
    <cellStyle name="Normal 5 2 3 2 4 3 2" xfId="4448"/>
    <cellStyle name="Normal 5 2 3 2 4 3 2 2" xfId="11563"/>
    <cellStyle name="Normal 5 2 3 2 4 3 2 2 2" xfId="28727"/>
    <cellStyle name="Normal 5 2 3 2 4 3 2 3" xfId="28726"/>
    <cellStyle name="Normal 5 2 3 2 4 3 2 4" xfId="37648"/>
    <cellStyle name="Normal 5 2 3 2 4 3 2 5" xfId="44763"/>
    <cellStyle name="Normal 5 2 3 2 4 3 2 6" xfId="51878"/>
    <cellStyle name="Normal 5 2 3 2 4 3 2 7" xfId="58993"/>
    <cellStyle name="Normal 5 2 3 2 4 3 3" xfId="6819"/>
    <cellStyle name="Normal 5 2 3 2 4 3 3 2" xfId="13934"/>
    <cellStyle name="Normal 5 2 3 2 4 3 3 2 2" xfId="28729"/>
    <cellStyle name="Normal 5 2 3 2 4 3 3 3" xfId="28728"/>
    <cellStyle name="Normal 5 2 3 2 4 3 3 4" xfId="40019"/>
    <cellStyle name="Normal 5 2 3 2 4 3 3 5" xfId="47134"/>
    <cellStyle name="Normal 5 2 3 2 4 3 3 6" xfId="54249"/>
    <cellStyle name="Normal 5 2 3 2 4 3 3 7" xfId="61364"/>
    <cellStyle name="Normal 5 2 3 2 4 3 4" xfId="9196"/>
    <cellStyle name="Normal 5 2 3 2 4 3 4 2" xfId="28730"/>
    <cellStyle name="Normal 5 2 3 2 4 3 5" xfId="16311"/>
    <cellStyle name="Normal 5 2 3 2 4 3 5 2" xfId="28731"/>
    <cellStyle name="Normal 5 2 3 2 4 3 6" xfId="28725"/>
    <cellStyle name="Normal 5 2 3 2 4 3 7" xfId="35280"/>
    <cellStyle name="Normal 5 2 3 2 4 3 8" xfId="42396"/>
    <cellStyle name="Normal 5 2 3 2 4 3 9" xfId="49511"/>
    <cellStyle name="Normal 5 2 3 2 4 4" xfId="2860"/>
    <cellStyle name="Normal 5 2 3 2 4 4 2" xfId="9975"/>
    <cellStyle name="Normal 5 2 3 2 4 4 2 2" xfId="28733"/>
    <cellStyle name="Normal 5 2 3 2 4 4 3" xfId="28732"/>
    <cellStyle name="Normal 5 2 3 2 4 4 4" xfId="36060"/>
    <cellStyle name="Normal 5 2 3 2 4 4 5" xfId="43175"/>
    <cellStyle name="Normal 5 2 3 2 4 4 6" xfId="50290"/>
    <cellStyle name="Normal 5 2 3 2 4 4 7" xfId="57405"/>
    <cellStyle name="Normal 5 2 3 2 4 5" xfId="5231"/>
    <cellStyle name="Normal 5 2 3 2 4 5 2" xfId="12346"/>
    <cellStyle name="Normal 5 2 3 2 4 5 2 2" xfId="28735"/>
    <cellStyle name="Normal 5 2 3 2 4 5 3" xfId="28734"/>
    <cellStyle name="Normal 5 2 3 2 4 5 4" xfId="38431"/>
    <cellStyle name="Normal 5 2 3 2 4 5 5" xfId="45546"/>
    <cellStyle name="Normal 5 2 3 2 4 5 6" xfId="52661"/>
    <cellStyle name="Normal 5 2 3 2 4 5 7" xfId="59776"/>
    <cellStyle name="Normal 5 2 3 2 4 6" xfId="7608"/>
    <cellStyle name="Normal 5 2 3 2 4 6 2" xfId="28736"/>
    <cellStyle name="Normal 5 2 3 2 4 7" xfId="14723"/>
    <cellStyle name="Normal 5 2 3 2 4 7 2" xfId="28737"/>
    <cellStyle name="Normal 5 2 3 2 4 8" xfId="28717"/>
    <cellStyle name="Normal 5 2 3 2 4 9" xfId="33692"/>
    <cellStyle name="Normal 5 2 3 2 5" xfId="741"/>
    <cellStyle name="Normal 5 2 3 2 5 10" xfId="41059"/>
    <cellStyle name="Normal 5 2 3 2 5 11" xfId="48174"/>
    <cellStyle name="Normal 5 2 3 2 5 12" xfId="55289"/>
    <cellStyle name="Normal 5 2 3 2 5 2" xfId="1542"/>
    <cellStyle name="Normal 5 2 3 2 5 2 10" xfId="56088"/>
    <cellStyle name="Normal 5 2 3 2 5 2 2" xfId="3910"/>
    <cellStyle name="Normal 5 2 3 2 5 2 2 2" xfId="11025"/>
    <cellStyle name="Normal 5 2 3 2 5 2 2 2 2" xfId="28741"/>
    <cellStyle name="Normal 5 2 3 2 5 2 2 3" xfId="28740"/>
    <cellStyle name="Normal 5 2 3 2 5 2 2 4" xfId="37110"/>
    <cellStyle name="Normal 5 2 3 2 5 2 2 5" xfId="44225"/>
    <cellStyle name="Normal 5 2 3 2 5 2 2 6" xfId="51340"/>
    <cellStyle name="Normal 5 2 3 2 5 2 2 7" xfId="58455"/>
    <cellStyle name="Normal 5 2 3 2 5 2 3" xfId="6281"/>
    <cellStyle name="Normal 5 2 3 2 5 2 3 2" xfId="13396"/>
    <cellStyle name="Normal 5 2 3 2 5 2 3 2 2" xfId="28743"/>
    <cellStyle name="Normal 5 2 3 2 5 2 3 3" xfId="28742"/>
    <cellStyle name="Normal 5 2 3 2 5 2 3 4" xfId="39481"/>
    <cellStyle name="Normal 5 2 3 2 5 2 3 5" xfId="46596"/>
    <cellStyle name="Normal 5 2 3 2 5 2 3 6" xfId="53711"/>
    <cellStyle name="Normal 5 2 3 2 5 2 3 7" xfId="60826"/>
    <cellStyle name="Normal 5 2 3 2 5 2 4" xfId="8658"/>
    <cellStyle name="Normal 5 2 3 2 5 2 4 2" xfId="28744"/>
    <cellStyle name="Normal 5 2 3 2 5 2 5" xfId="15773"/>
    <cellStyle name="Normal 5 2 3 2 5 2 5 2" xfId="28745"/>
    <cellStyle name="Normal 5 2 3 2 5 2 6" xfId="28739"/>
    <cellStyle name="Normal 5 2 3 2 5 2 7" xfId="34742"/>
    <cellStyle name="Normal 5 2 3 2 5 2 8" xfId="41858"/>
    <cellStyle name="Normal 5 2 3 2 5 2 9" xfId="48973"/>
    <cellStyle name="Normal 5 2 3 2 5 3" xfId="2332"/>
    <cellStyle name="Normal 5 2 3 2 5 3 10" xfId="56877"/>
    <cellStyle name="Normal 5 2 3 2 5 3 2" xfId="4699"/>
    <cellStyle name="Normal 5 2 3 2 5 3 2 2" xfId="11814"/>
    <cellStyle name="Normal 5 2 3 2 5 3 2 2 2" xfId="28748"/>
    <cellStyle name="Normal 5 2 3 2 5 3 2 3" xfId="28747"/>
    <cellStyle name="Normal 5 2 3 2 5 3 2 4" xfId="37899"/>
    <cellStyle name="Normal 5 2 3 2 5 3 2 5" xfId="45014"/>
    <cellStyle name="Normal 5 2 3 2 5 3 2 6" xfId="52129"/>
    <cellStyle name="Normal 5 2 3 2 5 3 2 7" xfId="59244"/>
    <cellStyle name="Normal 5 2 3 2 5 3 3" xfId="7070"/>
    <cellStyle name="Normal 5 2 3 2 5 3 3 2" xfId="14185"/>
    <cellStyle name="Normal 5 2 3 2 5 3 3 2 2" xfId="28750"/>
    <cellStyle name="Normal 5 2 3 2 5 3 3 3" xfId="28749"/>
    <cellStyle name="Normal 5 2 3 2 5 3 3 4" xfId="40270"/>
    <cellStyle name="Normal 5 2 3 2 5 3 3 5" xfId="47385"/>
    <cellStyle name="Normal 5 2 3 2 5 3 3 6" xfId="54500"/>
    <cellStyle name="Normal 5 2 3 2 5 3 3 7" xfId="61615"/>
    <cellStyle name="Normal 5 2 3 2 5 3 4" xfId="9447"/>
    <cellStyle name="Normal 5 2 3 2 5 3 4 2" xfId="28751"/>
    <cellStyle name="Normal 5 2 3 2 5 3 5" xfId="16562"/>
    <cellStyle name="Normal 5 2 3 2 5 3 5 2" xfId="28752"/>
    <cellStyle name="Normal 5 2 3 2 5 3 6" xfId="28746"/>
    <cellStyle name="Normal 5 2 3 2 5 3 7" xfId="35531"/>
    <cellStyle name="Normal 5 2 3 2 5 3 8" xfId="42647"/>
    <cellStyle name="Normal 5 2 3 2 5 3 9" xfId="49762"/>
    <cellStyle name="Normal 5 2 3 2 5 4" xfId="3111"/>
    <cellStyle name="Normal 5 2 3 2 5 4 2" xfId="10226"/>
    <cellStyle name="Normal 5 2 3 2 5 4 2 2" xfId="28754"/>
    <cellStyle name="Normal 5 2 3 2 5 4 3" xfId="28753"/>
    <cellStyle name="Normal 5 2 3 2 5 4 4" xfId="36311"/>
    <cellStyle name="Normal 5 2 3 2 5 4 5" xfId="43426"/>
    <cellStyle name="Normal 5 2 3 2 5 4 6" xfId="50541"/>
    <cellStyle name="Normal 5 2 3 2 5 4 7" xfId="57656"/>
    <cellStyle name="Normal 5 2 3 2 5 5" xfId="5482"/>
    <cellStyle name="Normal 5 2 3 2 5 5 2" xfId="12597"/>
    <cellStyle name="Normal 5 2 3 2 5 5 2 2" xfId="28756"/>
    <cellStyle name="Normal 5 2 3 2 5 5 3" xfId="28755"/>
    <cellStyle name="Normal 5 2 3 2 5 5 4" xfId="38682"/>
    <cellStyle name="Normal 5 2 3 2 5 5 5" xfId="45797"/>
    <cellStyle name="Normal 5 2 3 2 5 5 6" xfId="52912"/>
    <cellStyle name="Normal 5 2 3 2 5 5 7" xfId="60027"/>
    <cellStyle name="Normal 5 2 3 2 5 6" xfId="7859"/>
    <cellStyle name="Normal 5 2 3 2 5 6 2" xfId="28757"/>
    <cellStyle name="Normal 5 2 3 2 5 7" xfId="14974"/>
    <cellStyle name="Normal 5 2 3 2 5 7 2" xfId="28758"/>
    <cellStyle name="Normal 5 2 3 2 5 8" xfId="28738"/>
    <cellStyle name="Normal 5 2 3 2 5 9" xfId="33943"/>
    <cellStyle name="Normal 5 2 3 2 6" xfId="901"/>
    <cellStyle name="Normal 5 2 3 2 6 10" xfId="55447"/>
    <cellStyle name="Normal 5 2 3 2 6 2" xfId="3269"/>
    <cellStyle name="Normal 5 2 3 2 6 2 2" xfId="10384"/>
    <cellStyle name="Normal 5 2 3 2 6 2 2 2" xfId="28761"/>
    <cellStyle name="Normal 5 2 3 2 6 2 3" xfId="28760"/>
    <cellStyle name="Normal 5 2 3 2 6 2 4" xfId="36469"/>
    <cellStyle name="Normal 5 2 3 2 6 2 5" xfId="43584"/>
    <cellStyle name="Normal 5 2 3 2 6 2 6" xfId="50699"/>
    <cellStyle name="Normal 5 2 3 2 6 2 7" xfId="57814"/>
    <cellStyle name="Normal 5 2 3 2 6 3" xfId="5640"/>
    <cellStyle name="Normal 5 2 3 2 6 3 2" xfId="12755"/>
    <cellStyle name="Normal 5 2 3 2 6 3 2 2" xfId="28763"/>
    <cellStyle name="Normal 5 2 3 2 6 3 3" xfId="28762"/>
    <cellStyle name="Normal 5 2 3 2 6 3 4" xfId="38840"/>
    <cellStyle name="Normal 5 2 3 2 6 3 5" xfId="45955"/>
    <cellStyle name="Normal 5 2 3 2 6 3 6" xfId="53070"/>
    <cellStyle name="Normal 5 2 3 2 6 3 7" xfId="60185"/>
    <cellStyle name="Normal 5 2 3 2 6 4" xfId="8017"/>
    <cellStyle name="Normal 5 2 3 2 6 4 2" xfId="28764"/>
    <cellStyle name="Normal 5 2 3 2 6 5" xfId="15132"/>
    <cellStyle name="Normal 5 2 3 2 6 5 2" xfId="28765"/>
    <cellStyle name="Normal 5 2 3 2 6 6" xfId="28759"/>
    <cellStyle name="Normal 5 2 3 2 6 7" xfId="34101"/>
    <cellStyle name="Normal 5 2 3 2 6 8" xfId="41217"/>
    <cellStyle name="Normal 5 2 3 2 6 9" xfId="48332"/>
    <cellStyle name="Normal 5 2 3 2 7" xfId="1691"/>
    <cellStyle name="Normal 5 2 3 2 7 10" xfId="56236"/>
    <cellStyle name="Normal 5 2 3 2 7 2" xfId="4058"/>
    <cellStyle name="Normal 5 2 3 2 7 2 2" xfId="11173"/>
    <cellStyle name="Normal 5 2 3 2 7 2 2 2" xfId="28768"/>
    <cellStyle name="Normal 5 2 3 2 7 2 3" xfId="28767"/>
    <cellStyle name="Normal 5 2 3 2 7 2 4" xfId="37258"/>
    <cellStyle name="Normal 5 2 3 2 7 2 5" xfId="44373"/>
    <cellStyle name="Normal 5 2 3 2 7 2 6" xfId="51488"/>
    <cellStyle name="Normal 5 2 3 2 7 2 7" xfId="58603"/>
    <cellStyle name="Normal 5 2 3 2 7 3" xfId="6429"/>
    <cellStyle name="Normal 5 2 3 2 7 3 2" xfId="13544"/>
    <cellStyle name="Normal 5 2 3 2 7 3 2 2" xfId="28770"/>
    <cellStyle name="Normal 5 2 3 2 7 3 3" xfId="28769"/>
    <cellStyle name="Normal 5 2 3 2 7 3 4" xfId="39629"/>
    <cellStyle name="Normal 5 2 3 2 7 3 5" xfId="46744"/>
    <cellStyle name="Normal 5 2 3 2 7 3 6" xfId="53859"/>
    <cellStyle name="Normal 5 2 3 2 7 3 7" xfId="60974"/>
    <cellStyle name="Normal 5 2 3 2 7 4" xfId="8806"/>
    <cellStyle name="Normal 5 2 3 2 7 4 2" xfId="28771"/>
    <cellStyle name="Normal 5 2 3 2 7 5" xfId="15921"/>
    <cellStyle name="Normal 5 2 3 2 7 5 2" xfId="28772"/>
    <cellStyle name="Normal 5 2 3 2 7 6" xfId="28766"/>
    <cellStyle name="Normal 5 2 3 2 7 7" xfId="34890"/>
    <cellStyle name="Normal 5 2 3 2 7 8" xfId="42006"/>
    <cellStyle name="Normal 5 2 3 2 7 9" xfId="49121"/>
    <cellStyle name="Normal 5 2 3 2 8" xfId="2470"/>
    <cellStyle name="Normal 5 2 3 2 8 2" xfId="9585"/>
    <cellStyle name="Normal 5 2 3 2 8 2 2" xfId="28774"/>
    <cellStyle name="Normal 5 2 3 2 8 3" xfId="28773"/>
    <cellStyle name="Normal 5 2 3 2 8 4" xfId="35670"/>
    <cellStyle name="Normal 5 2 3 2 8 5" xfId="42785"/>
    <cellStyle name="Normal 5 2 3 2 8 6" xfId="49900"/>
    <cellStyle name="Normal 5 2 3 2 8 7" xfId="57015"/>
    <cellStyle name="Normal 5 2 3 2 9" xfId="4841"/>
    <cellStyle name="Normal 5 2 3 2 9 2" xfId="11956"/>
    <cellStyle name="Normal 5 2 3 2 9 2 2" xfId="28776"/>
    <cellStyle name="Normal 5 2 3 2 9 3" xfId="28775"/>
    <cellStyle name="Normal 5 2 3 2 9 4" xfId="38041"/>
    <cellStyle name="Normal 5 2 3 2 9 5" xfId="45156"/>
    <cellStyle name="Normal 5 2 3 2 9 6" xfId="52271"/>
    <cellStyle name="Normal 5 2 3 2 9 7" xfId="59386"/>
    <cellStyle name="Normal 5 2 3 3" xfId="144"/>
    <cellStyle name="Normal 5 2 3 3 10" xfId="14384"/>
    <cellStyle name="Normal 5 2 3 3 10 2" xfId="28778"/>
    <cellStyle name="Normal 5 2 3 3 11" xfId="28777"/>
    <cellStyle name="Normal 5 2 3 3 12" xfId="33353"/>
    <cellStyle name="Normal 5 2 3 3 13" xfId="40469"/>
    <cellStyle name="Normal 5 2 3 3 14" xfId="47584"/>
    <cellStyle name="Normal 5 2 3 3 15" xfId="54699"/>
    <cellStyle name="Normal 5 2 3 3 2" xfId="346"/>
    <cellStyle name="Normal 5 2 3 3 2 10" xfId="40664"/>
    <cellStyle name="Normal 5 2 3 3 2 11" xfId="47779"/>
    <cellStyle name="Normal 5 2 3 3 2 12" xfId="54894"/>
    <cellStyle name="Normal 5 2 3 3 2 2" xfId="1147"/>
    <cellStyle name="Normal 5 2 3 3 2 2 10" xfId="55693"/>
    <cellStyle name="Normal 5 2 3 3 2 2 2" xfId="3515"/>
    <cellStyle name="Normal 5 2 3 3 2 2 2 2" xfId="10630"/>
    <cellStyle name="Normal 5 2 3 3 2 2 2 2 2" xfId="28782"/>
    <cellStyle name="Normal 5 2 3 3 2 2 2 3" xfId="28781"/>
    <cellStyle name="Normal 5 2 3 3 2 2 2 4" xfId="36715"/>
    <cellStyle name="Normal 5 2 3 3 2 2 2 5" xfId="43830"/>
    <cellStyle name="Normal 5 2 3 3 2 2 2 6" xfId="50945"/>
    <cellStyle name="Normal 5 2 3 3 2 2 2 7" xfId="58060"/>
    <cellStyle name="Normal 5 2 3 3 2 2 3" xfId="5886"/>
    <cellStyle name="Normal 5 2 3 3 2 2 3 2" xfId="13001"/>
    <cellStyle name="Normal 5 2 3 3 2 2 3 2 2" xfId="28784"/>
    <cellStyle name="Normal 5 2 3 3 2 2 3 3" xfId="28783"/>
    <cellStyle name="Normal 5 2 3 3 2 2 3 4" xfId="39086"/>
    <cellStyle name="Normal 5 2 3 3 2 2 3 5" xfId="46201"/>
    <cellStyle name="Normal 5 2 3 3 2 2 3 6" xfId="53316"/>
    <cellStyle name="Normal 5 2 3 3 2 2 3 7" xfId="60431"/>
    <cellStyle name="Normal 5 2 3 3 2 2 4" xfId="8263"/>
    <cellStyle name="Normal 5 2 3 3 2 2 4 2" xfId="28785"/>
    <cellStyle name="Normal 5 2 3 3 2 2 5" xfId="15378"/>
    <cellStyle name="Normal 5 2 3 3 2 2 5 2" xfId="28786"/>
    <cellStyle name="Normal 5 2 3 3 2 2 6" xfId="28780"/>
    <cellStyle name="Normal 5 2 3 3 2 2 7" xfId="34347"/>
    <cellStyle name="Normal 5 2 3 3 2 2 8" xfId="41463"/>
    <cellStyle name="Normal 5 2 3 3 2 2 9" xfId="48578"/>
    <cellStyle name="Normal 5 2 3 3 2 3" xfId="1937"/>
    <cellStyle name="Normal 5 2 3 3 2 3 10" xfId="56482"/>
    <cellStyle name="Normal 5 2 3 3 2 3 2" xfId="4304"/>
    <cellStyle name="Normal 5 2 3 3 2 3 2 2" xfId="11419"/>
    <cellStyle name="Normal 5 2 3 3 2 3 2 2 2" xfId="28789"/>
    <cellStyle name="Normal 5 2 3 3 2 3 2 3" xfId="28788"/>
    <cellStyle name="Normal 5 2 3 3 2 3 2 4" xfId="37504"/>
    <cellStyle name="Normal 5 2 3 3 2 3 2 5" xfId="44619"/>
    <cellStyle name="Normal 5 2 3 3 2 3 2 6" xfId="51734"/>
    <cellStyle name="Normal 5 2 3 3 2 3 2 7" xfId="58849"/>
    <cellStyle name="Normal 5 2 3 3 2 3 3" xfId="6675"/>
    <cellStyle name="Normal 5 2 3 3 2 3 3 2" xfId="13790"/>
    <cellStyle name="Normal 5 2 3 3 2 3 3 2 2" xfId="28791"/>
    <cellStyle name="Normal 5 2 3 3 2 3 3 3" xfId="28790"/>
    <cellStyle name="Normal 5 2 3 3 2 3 3 4" xfId="39875"/>
    <cellStyle name="Normal 5 2 3 3 2 3 3 5" xfId="46990"/>
    <cellStyle name="Normal 5 2 3 3 2 3 3 6" xfId="54105"/>
    <cellStyle name="Normal 5 2 3 3 2 3 3 7" xfId="61220"/>
    <cellStyle name="Normal 5 2 3 3 2 3 4" xfId="9052"/>
    <cellStyle name="Normal 5 2 3 3 2 3 4 2" xfId="28792"/>
    <cellStyle name="Normal 5 2 3 3 2 3 5" xfId="16167"/>
    <cellStyle name="Normal 5 2 3 3 2 3 5 2" xfId="28793"/>
    <cellStyle name="Normal 5 2 3 3 2 3 6" xfId="28787"/>
    <cellStyle name="Normal 5 2 3 3 2 3 7" xfId="35136"/>
    <cellStyle name="Normal 5 2 3 3 2 3 8" xfId="42252"/>
    <cellStyle name="Normal 5 2 3 3 2 3 9" xfId="49367"/>
    <cellStyle name="Normal 5 2 3 3 2 4" xfId="2716"/>
    <cellStyle name="Normal 5 2 3 3 2 4 2" xfId="9831"/>
    <cellStyle name="Normal 5 2 3 3 2 4 2 2" xfId="28795"/>
    <cellStyle name="Normal 5 2 3 3 2 4 3" xfId="28794"/>
    <cellStyle name="Normal 5 2 3 3 2 4 4" xfId="35916"/>
    <cellStyle name="Normal 5 2 3 3 2 4 5" xfId="43031"/>
    <cellStyle name="Normal 5 2 3 3 2 4 6" xfId="50146"/>
    <cellStyle name="Normal 5 2 3 3 2 4 7" xfId="57261"/>
    <cellStyle name="Normal 5 2 3 3 2 5" xfId="5087"/>
    <cellStyle name="Normal 5 2 3 3 2 5 2" xfId="12202"/>
    <cellStyle name="Normal 5 2 3 3 2 5 2 2" xfId="28797"/>
    <cellStyle name="Normal 5 2 3 3 2 5 3" xfId="28796"/>
    <cellStyle name="Normal 5 2 3 3 2 5 4" xfId="38287"/>
    <cellStyle name="Normal 5 2 3 3 2 5 5" xfId="45402"/>
    <cellStyle name="Normal 5 2 3 3 2 5 6" xfId="52517"/>
    <cellStyle name="Normal 5 2 3 3 2 5 7" xfId="59632"/>
    <cellStyle name="Normal 5 2 3 3 2 6" xfId="7464"/>
    <cellStyle name="Normal 5 2 3 3 2 6 2" xfId="28798"/>
    <cellStyle name="Normal 5 2 3 3 2 7" xfId="14579"/>
    <cellStyle name="Normal 5 2 3 3 2 7 2" xfId="28799"/>
    <cellStyle name="Normal 5 2 3 3 2 8" xfId="28779"/>
    <cellStyle name="Normal 5 2 3 3 2 9" xfId="33548"/>
    <cellStyle name="Normal 5 2 3 3 3" xfId="541"/>
    <cellStyle name="Normal 5 2 3 3 3 10" xfId="40859"/>
    <cellStyle name="Normal 5 2 3 3 3 11" xfId="47974"/>
    <cellStyle name="Normal 5 2 3 3 3 12" xfId="55089"/>
    <cellStyle name="Normal 5 2 3 3 3 2" xfId="1342"/>
    <cellStyle name="Normal 5 2 3 3 3 2 10" xfId="55888"/>
    <cellStyle name="Normal 5 2 3 3 3 2 2" xfId="3710"/>
    <cellStyle name="Normal 5 2 3 3 3 2 2 2" xfId="10825"/>
    <cellStyle name="Normal 5 2 3 3 3 2 2 2 2" xfId="28803"/>
    <cellStyle name="Normal 5 2 3 3 3 2 2 3" xfId="28802"/>
    <cellStyle name="Normal 5 2 3 3 3 2 2 4" xfId="36910"/>
    <cellStyle name="Normal 5 2 3 3 3 2 2 5" xfId="44025"/>
    <cellStyle name="Normal 5 2 3 3 3 2 2 6" xfId="51140"/>
    <cellStyle name="Normal 5 2 3 3 3 2 2 7" xfId="58255"/>
    <cellStyle name="Normal 5 2 3 3 3 2 3" xfId="6081"/>
    <cellStyle name="Normal 5 2 3 3 3 2 3 2" xfId="13196"/>
    <cellStyle name="Normal 5 2 3 3 3 2 3 2 2" xfId="28805"/>
    <cellStyle name="Normal 5 2 3 3 3 2 3 3" xfId="28804"/>
    <cellStyle name="Normal 5 2 3 3 3 2 3 4" xfId="39281"/>
    <cellStyle name="Normal 5 2 3 3 3 2 3 5" xfId="46396"/>
    <cellStyle name="Normal 5 2 3 3 3 2 3 6" xfId="53511"/>
    <cellStyle name="Normal 5 2 3 3 3 2 3 7" xfId="60626"/>
    <cellStyle name="Normal 5 2 3 3 3 2 4" xfId="8458"/>
    <cellStyle name="Normal 5 2 3 3 3 2 4 2" xfId="28806"/>
    <cellStyle name="Normal 5 2 3 3 3 2 5" xfId="15573"/>
    <cellStyle name="Normal 5 2 3 3 3 2 5 2" xfId="28807"/>
    <cellStyle name="Normal 5 2 3 3 3 2 6" xfId="28801"/>
    <cellStyle name="Normal 5 2 3 3 3 2 7" xfId="34542"/>
    <cellStyle name="Normal 5 2 3 3 3 2 8" xfId="41658"/>
    <cellStyle name="Normal 5 2 3 3 3 2 9" xfId="48773"/>
    <cellStyle name="Normal 5 2 3 3 3 3" xfId="2132"/>
    <cellStyle name="Normal 5 2 3 3 3 3 10" xfId="56677"/>
    <cellStyle name="Normal 5 2 3 3 3 3 2" xfId="4499"/>
    <cellStyle name="Normal 5 2 3 3 3 3 2 2" xfId="11614"/>
    <cellStyle name="Normal 5 2 3 3 3 3 2 2 2" xfId="28810"/>
    <cellStyle name="Normal 5 2 3 3 3 3 2 3" xfId="28809"/>
    <cellStyle name="Normal 5 2 3 3 3 3 2 4" xfId="37699"/>
    <cellStyle name="Normal 5 2 3 3 3 3 2 5" xfId="44814"/>
    <cellStyle name="Normal 5 2 3 3 3 3 2 6" xfId="51929"/>
    <cellStyle name="Normal 5 2 3 3 3 3 2 7" xfId="59044"/>
    <cellStyle name="Normal 5 2 3 3 3 3 3" xfId="6870"/>
    <cellStyle name="Normal 5 2 3 3 3 3 3 2" xfId="13985"/>
    <cellStyle name="Normal 5 2 3 3 3 3 3 2 2" xfId="28812"/>
    <cellStyle name="Normal 5 2 3 3 3 3 3 3" xfId="28811"/>
    <cellStyle name="Normal 5 2 3 3 3 3 3 4" xfId="40070"/>
    <cellStyle name="Normal 5 2 3 3 3 3 3 5" xfId="47185"/>
    <cellStyle name="Normal 5 2 3 3 3 3 3 6" xfId="54300"/>
    <cellStyle name="Normal 5 2 3 3 3 3 3 7" xfId="61415"/>
    <cellStyle name="Normal 5 2 3 3 3 3 4" xfId="9247"/>
    <cellStyle name="Normal 5 2 3 3 3 3 4 2" xfId="28813"/>
    <cellStyle name="Normal 5 2 3 3 3 3 5" xfId="16362"/>
    <cellStyle name="Normal 5 2 3 3 3 3 5 2" xfId="28814"/>
    <cellStyle name="Normal 5 2 3 3 3 3 6" xfId="28808"/>
    <cellStyle name="Normal 5 2 3 3 3 3 7" xfId="35331"/>
    <cellStyle name="Normal 5 2 3 3 3 3 8" xfId="42447"/>
    <cellStyle name="Normal 5 2 3 3 3 3 9" xfId="49562"/>
    <cellStyle name="Normal 5 2 3 3 3 4" xfId="2911"/>
    <cellStyle name="Normal 5 2 3 3 3 4 2" xfId="10026"/>
    <cellStyle name="Normal 5 2 3 3 3 4 2 2" xfId="28816"/>
    <cellStyle name="Normal 5 2 3 3 3 4 3" xfId="28815"/>
    <cellStyle name="Normal 5 2 3 3 3 4 4" xfId="36111"/>
    <cellStyle name="Normal 5 2 3 3 3 4 5" xfId="43226"/>
    <cellStyle name="Normal 5 2 3 3 3 4 6" xfId="50341"/>
    <cellStyle name="Normal 5 2 3 3 3 4 7" xfId="57456"/>
    <cellStyle name="Normal 5 2 3 3 3 5" xfId="5282"/>
    <cellStyle name="Normal 5 2 3 3 3 5 2" xfId="12397"/>
    <cellStyle name="Normal 5 2 3 3 3 5 2 2" xfId="28818"/>
    <cellStyle name="Normal 5 2 3 3 3 5 3" xfId="28817"/>
    <cellStyle name="Normal 5 2 3 3 3 5 4" xfId="38482"/>
    <cellStyle name="Normal 5 2 3 3 3 5 5" xfId="45597"/>
    <cellStyle name="Normal 5 2 3 3 3 5 6" xfId="52712"/>
    <cellStyle name="Normal 5 2 3 3 3 5 7" xfId="59827"/>
    <cellStyle name="Normal 5 2 3 3 3 6" xfId="7659"/>
    <cellStyle name="Normal 5 2 3 3 3 6 2" xfId="28819"/>
    <cellStyle name="Normal 5 2 3 3 3 7" xfId="14774"/>
    <cellStyle name="Normal 5 2 3 3 3 7 2" xfId="28820"/>
    <cellStyle name="Normal 5 2 3 3 3 8" xfId="28800"/>
    <cellStyle name="Normal 5 2 3 3 3 9" xfId="33743"/>
    <cellStyle name="Normal 5 2 3 3 4" xfId="743"/>
    <cellStyle name="Normal 5 2 3 3 4 10" xfId="41061"/>
    <cellStyle name="Normal 5 2 3 3 4 11" xfId="48176"/>
    <cellStyle name="Normal 5 2 3 3 4 12" xfId="55291"/>
    <cellStyle name="Normal 5 2 3 3 4 2" xfId="1544"/>
    <cellStyle name="Normal 5 2 3 3 4 2 10" xfId="56090"/>
    <cellStyle name="Normal 5 2 3 3 4 2 2" xfId="3912"/>
    <cellStyle name="Normal 5 2 3 3 4 2 2 2" xfId="11027"/>
    <cellStyle name="Normal 5 2 3 3 4 2 2 2 2" xfId="28824"/>
    <cellStyle name="Normal 5 2 3 3 4 2 2 3" xfId="28823"/>
    <cellStyle name="Normal 5 2 3 3 4 2 2 4" xfId="37112"/>
    <cellStyle name="Normal 5 2 3 3 4 2 2 5" xfId="44227"/>
    <cellStyle name="Normal 5 2 3 3 4 2 2 6" xfId="51342"/>
    <cellStyle name="Normal 5 2 3 3 4 2 2 7" xfId="58457"/>
    <cellStyle name="Normal 5 2 3 3 4 2 3" xfId="6283"/>
    <cellStyle name="Normal 5 2 3 3 4 2 3 2" xfId="13398"/>
    <cellStyle name="Normal 5 2 3 3 4 2 3 2 2" xfId="28826"/>
    <cellStyle name="Normal 5 2 3 3 4 2 3 3" xfId="28825"/>
    <cellStyle name="Normal 5 2 3 3 4 2 3 4" xfId="39483"/>
    <cellStyle name="Normal 5 2 3 3 4 2 3 5" xfId="46598"/>
    <cellStyle name="Normal 5 2 3 3 4 2 3 6" xfId="53713"/>
    <cellStyle name="Normal 5 2 3 3 4 2 3 7" xfId="60828"/>
    <cellStyle name="Normal 5 2 3 3 4 2 4" xfId="8660"/>
    <cellStyle name="Normal 5 2 3 3 4 2 4 2" xfId="28827"/>
    <cellStyle name="Normal 5 2 3 3 4 2 5" xfId="15775"/>
    <cellStyle name="Normal 5 2 3 3 4 2 5 2" xfId="28828"/>
    <cellStyle name="Normal 5 2 3 3 4 2 6" xfId="28822"/>
    <cellStyle name="Normal 5 2 3 3 4 2 7" xfId="34744"/>
    <cellStyle name="Normal 5 2 3 3 4 2 8" xfId="41860"/>
    <cellStyle name="Normal 5 2 3 3 4 2 9" xfId="48975"/>
    <cellStyle name="Normal 5 2 3 3 4 3" xfId="2334"/>
    <cellStyle name="Normal 5 2 3 3 4 3 10" xfId="56879"/>
    <cellStyle name="Normal 5 2 3 3 4 3 2" xfId="4701"/>
    <cellStyle name="Normal 5 2 3 3 4 3 2 2" xfId="11816"/>
    <cellStyle name="Normal 5 2 3 3 4 3 2 2 2" xfId="28831"/>
    <cellStyle name="Normal 5 2 3 3 4 3 2 3" xfId="28830"/>
    <cellStyle name="Normal 5 2 3 3 4 3 2 4" xfId="37901"/>
    <cellStyle name="Normal 5 2 3 3 4 3 2 5" xfId="45016"/>
    <cellStyle name="Normal 5 2 3 3 4 3 2 6" xfId="52131"/>
    <cellStyle name="Normal 5 2 3 3 4 3 2 7" xfId="59246"/>
    <cellStyle name="Normal 5 2 3 3 4 3 3" xfId="7072"/>
    <cellStyle name="Normal 5 2 3 3 4 3 3 2" xfId="14187"/>
    <cellStyle name="Normal 5 2 3 3 4 3 3 2 2" xfId="28833"/>
    <cellStyle name="Normal 5 2 3 3 4 3 3 3" xfId="28832"/>
    <cellStyle name="Normal 5 2 3 3 4 3 3 4" xfId="40272"/>
    <cellStyle name="Normal 5 2 3 3 4 3 3 5" xfId="47387"/>
    <cellStyle name="Normal 5 2 3 3 4 3 3 6" xfId="54502"/>
    <cellStyle name="Normal 5 2 3 3 4 3 3 7" xfId="61617"/>
    <cellStyle name="Normal 5 2 3 3 4 3 4" xfId="9449"/>
    <cellStyle name="Normal 5 2 3 3 4 3 4 2" xfId="28834"/>
    <cellStyle name="Normal 5 2 3 3 4 3 5" xfId="16564"/>
    <cellStyle name="Normal 5 2 3 3 4 3 5 2" xfId="28835"/>
    <cellStyle name="Normal 5 2 3 3 4 3 6" xfId="28829"/>
    <cellStyle name="Normal 5 2 3 3 4 3 7" xfId="35533"/>
    <cellStyle name="Normal 5 2 3 3 4 3 8" xfId="42649"/>
    <cellStyle name="Normal 5 2 3 3 4 3 9" xfId="49764"/>
    <cellStyle name="Normal 5 2 3 3 4 4" xfId="3113"/>
    <cellStyle name="Normal 5 2 3 3 4 4 2" xfId="10228"/>
    <cellStyle name="Normal 5 2 3 3 4 4 2 2" xfId="28837"/>
    <cellStyle name="Normal 5 2 3 3 4 4 3" xfId="28836"/>
    <cellStyle name="Normal 5 2 3 3 4 4 4" xfId="36313"/>
    <cellStyle name="Normal 5 2 3 3 4 4 5" xfId="43428"/>
    <cellStyle name="Normal 5 2 3 3 4 4 6" xfId="50543"/>
    <cellStyle name="Normal 5 2 3 3 4 4 7" xfId="57658"/>
    <cellStyle name="Normal 5 2 3 3 4 5" xfId="5484"/>
    <cellStyle name="Normal 5 2 3 3 4 5 2" xfId="12599"/>
    <cellStyle name="Normal 5 2 3 3 4 5 2 2" xfId="28839"/>
    <cellStyle name="Normal 5 2 3 3 4 5 3" xfId="28838"/>
    <cellStyle name="Normal 5 2 3 3 4 5 4" xfId="38684"/>
    <cellStyle name="Normal 5 2 3 3 4 5 5" xfId="45799"/>
    <cellStyle name="Normal 5 2 3 3 4 5 6" xfId="52914"/>
    <cellStyle name="Normal 5 2 3 3 4 5 7" xfId="60029"/>
    <cellStyle name="Normal 5 2 3 3 4 6" xfId="7861"/>
    <cellStyle name="Normal 5 2 3 3 4 6 2" xfId="28840"/>
    <cellStyle name="Normal 5 2 3 3 4 7" xfId="14976"/>
    <cellStyle name="Normal 5 2 3 3 4 7 2" xfId="28841"/>
    <cellStyle name="Normal 5 2 3 3 4 8" xfId="28821"/>
    <cellStyle name="Normal 5 2 3 3 4 9" xfId="33945"/>
    <cellStyle name="Normal 5 2 3 3 5" xfId="952"/>
    <cellStyle name="Normal 5 2 3 3 5 10" xfId="55498"/>
    <cellStyle name="Normal 5 2 3 3 5 2" xfId="3320"/>
    <cellStyle name="Normal 5 2 3 3 5 2 2" xfId="10435"/>
    <cellStyle name="Normal 5 2 3 3 5 2 2 2" xfId="28844"/>
    <cellStyle name="Normal 5 2 3 3 5 2 3" xfId="28843"/>
    <cellStyle name="Normal 5 2 3 3 5 2 4" xfId="36520"/>
    <cellStyle name="Normal 5 2 3 3 5 2 5" xfId="43635"/>
    <cellStyle name="Normal 5 2 3 3 5 2 6" xfId="50750"/>
    <cellStyle name="Normal 5 2 3 3 5 2 7" xfId="57865"/>
    <cellStyle name="Normal 5 2 3 3 5 3" xfId="5691"/>
    <cellStyle name="Normal 5 2 3 3 5 3 2" xfId="12806"/>
    <cellStyle name="Normal 5 2 3 3 5 3 2 2" xfId="28846"/>
    <cellStyle name="Normal 5 2 3 3 5 3 3" xfId="28845"/>
    <cellStyle name="Normal 5 2 3 3 5 3 4" xfId="38891"/>
    <cellStyle name="Normal 5 2 3 3 5 3 5" xfId="46006"/>
    <cellStyle name="Normal 5 2 3 3 5 3 6" xfId="53121"/>
    <cellStyle name="Normal 5 2 3 3 5 3 7" xfId="60236"/>
    <cellStyle name="Normal 5 2 3 3 5 4" xfId="8068"/>
    <cellStyle name="Normal 5 2 3 3 5 4 2" xfId="28847"/>
    <cellStyle name="Normal 5 2 3 3 5 5" xfId="15183"/>
    <cellStyle name="Normal 5 2 3 3 5 5 2" xfId="28848"/>
    <cellStyle name="Normal 5 2 3 3 5 6" xfId="28842"/>
    <cellStyle name="Normal 5 2 3 3 5 7" xfId="34152"/>
    <cellStyle name="Normal 5 2 3 3 5 8" xfId="41268"/>
    <cellStyle name="Normal 5 2 3 3 5 9" xfId="48383"/>
    <cellStyle name="Normal 5 2 3 3 6" xfId="1742"/>
    <cellStyle name="Normal 5 2 3 3 6 10" xfId="56287"/>
    <cellStyle name="Normal 5 2 3 3 6 2" xfId="4109"/>
    <cellStyle name="Normal 5 2 3 3 6 2 2" xfId="11224"/>
    <cellStyle name="Normal 5 2 3 3 6 2 2 2" xfId="28851"/>
    <cellStyle name="Normal 5 2 3 3 6 2 3" xfId="28850"/>
    <cellStyle name="Normal 5 2 3 3 6 2 4" xfId="37309"/>
    <cellStyle name="Normal 5 2 3 3 6 2 5" xfId="44424"/>
    <cellStyle name="Normal 5 2 3 3 6 2 6" xfId="51539"/>
    <cellStyle name="Normal 5 2 3 3 6 2 7" xfId="58654"/>
    <cellStyle name="Normal 5 2 3 3 6 3" xfId="6480"/>
    <cellStyle name="Normal 5 2 3 3 6 3 2" xfId="13595"/>
    <cellStyle name="Normal 5 2 3 3 6 3 2 2" xfId="28853"/>
    <cellStyle name="Normal 5 2 3 3 6 3 3" xfId="28852"/>
    <cellStyle name="Normal 5 2 3 3 6 3 4" xfId="39680"/>
    <cellStyle name="Normal 5 2 3 3 6 3 5" xfId="46795"/>
    <cellStyle name="Normal 5 2 3 3 6 3 6" xfId="53910"/>
    <cellStyle name="Normal 5 2 3 3 6 3 7" xfId="61025"/>
    <cellStyle name="Normal 5 2 3 3 6 4" xfId="8857"/>
    <cellStyle name="Normal 5 2 3 3 6 4 2" xfId="28854"/>
    <cellStyle name="Normal 5 2 3 3 6 5" xfId="15972"/>
    <cellStyle name="Normal 5 2 3 3 6 5 2" xfId="28855"/>
    <cellStyle name="Normal 5 2 3 3 6 6" xfId="28849"/>
    <cellStyle name="Normal 5 2 3 3 6 7" xfId="34941"/>
    <cellStyle name="Normal 5 2 3 3 6 8" xfId="42057"/>
    <cellStyle name="Normal 5 2 3 3 6 9" xfId="49172"/>
    <cellStyle name="Normal 5 2 3 3 7" xfId="2521"/>
    <cellStyle name="Normal 5 2 3 3 7 2" xfId="9636"/>
    <cellStyle name="Normal 5 2 3 3 7 2 2" xfId="28857"/>
    <cellStyle name="Normal 5 2 3 3 7 3" xfId="28856"/>
    <cellStyle name="Normal 5 2 3 3 7 4" xfId="35721"/>
    <cellStyle name="Normal 5 2 3 3 7 5" xfId="42836"/>
    <cellStyle name="Normal 5 2 3 3 7 6" xfId="49951"/>
    <cellStyle name="Normal 5 2 3 3 7 7" xfId="57066"/>
    <cellStyle name="Normal 5 2 3 3 8" xfId="4892"/>
    <cellStyle name="Normal 5 2 3 3 8 2" xfId="12007"/>
    <cellStyle name="Normal 5 2 3 3 8 2 2" xfId="28859"/>
    <cellStyle name="Normal 5 2 3 3 8 3" xfId="28858"/>
    <cellStyle name="Normal 5 2 3 3 8 4" xfId="38092"/>
    <cellStyle name="Normal 5 2 3 3 8 5" xfId="45207"/>
    <cellStyle name="Normal 5 2 3 3 8 6" xfId="52322"/>
    <cellStyle name="Normal 5 2 3 3 8 7" xfId="59437"/>
    <cellStyle name="Normal 5 2 3 3 9" xfId="7269"/>
    <cellStyle name="Normal 5 2 3 3 9 2" xfId="28860"/>
    <cellStyle name="Normal 5 2 3 4" xfId="243"/>
    <cellStyle name="Normal 5 2 3 4 10" xfId="40561"/>
    <cellStyle name="Normal 5 2 3 4 11" xfId="47676"/>
    <cellStyle name="Normal 5 2 3 4 12" xfId="54791"/>
    <cellStyle name="Normal 5 2 3 4 2" xfId="1044"/>
    <cellStyle name="Normal 5 2 3 4 2 10" xfId="55590"/>
    <cellStyle name="Normal 5 2 3 4 2 2" xfId="3412"/>
    <cellStyle name="Normal 5 2 3 4 2 2 2" xfId="10527"/>
    <cellStyle name="Normal 5 2 3 4 2 2 2 2" xfId="28864"/>
    <cellStyle name="Normal 5 2 3 4 2 2 3" xfId="28863"/>
    <cellStyle name="Normal 5 2 3 4 2 2 4" xfId="36612"/>
    <cellStyle name="Normal 5 2 3 4 2 2 5" xfId="43727"/>
    <cellStyle name="Normal 5 2 3 4 2 2 6" xfId="50842"/>
    <cellStyle name="Normal 5 2 3 4 2 2 7" xfId="57957"/>
    <cellStyle name="Normal 5 2 3 4 2 3" xfId="5783"/>
    <cellStyle name="Normal 5 2 3 4 2 3 2" xfId="12898"/>
    <cellStyle name="Normal 5 2 3 4 2 3 2 2" xfId="28866"/>
    <cellStyle name="Normal 5 2 3 4 2 3 3" xfId="28865"/>
    <cellStyle name="Normal 5 2 3 4 2 3 4" xfId="38983"/>
    <cellStyle name="Normal 5 2 3 4 2 3 5" xfId="46098"/>
    <cellStyle name="Normal 5 2 3 4 2 3 6" xfId="53213"/>
    <cellStyle name="Normal 5 2 3 4 2 3 7" xfId="60328"/>
    <cellStyle name="Normal 5 2 3 4 2 4" xfId="8160"/>
    <cellStyle name="Normal 5 2 3 4 2 4 2" xfId="28867"/>
    <cellStyle name="Normal 5 2 3 4 2 5" xfId="15275"/>
    <cellStyle name="Normal 5 2 3 4 2 5 2" xfId="28868"/>
    <cellStyle name="Normal 5 2 3 4 2 6" xfId="28862"/>
    <cellStyle name="Normal 5 2 3 4 2 7" xfId="34244"/>
    <cellStyle name="Normal 5 2 3 4 2 8" xfId="41360"/>
    <cellStyle name="Normal 5 2 3 4 2 9" xfId="48475"/>
    <cellStyle name="Normal 5 2 3 4 3" xfId="1834"/>
    <cellStyle name="Normal 5 2 3 4 3 10" xfId="56379"/>
    <cellStyle name="Normal 5 2 3 4 3 2" xfId="4201"/>
    <cellStyle name="Normal 5 2 3 4 3 2 2" xfId="11316"/>
    <cellStyle name="Normal 5 2 3 4 3 2 2 2" xfId="28871"/>
    <cellStyle name="Normal 5 2 3 4 3 2 3" xfId="28870"/>
    <cellStyle name="Normal 5 2 3 4 3 2 4" xfId="37401"/>
    <cellStyle name="Normal 5 2 3 4 3 2 5" xfId="44516"/>
    <cellStyle name="Normal 5 2 3 4 3 2 6" xfId="51631"/>
    <cellStyle name="Normal 5 2 3 4 3 2 7" xfId="58746"/>
    <cellStyle name="Normal 5 2 3 4 3 3" xfId="6572"/>
    <cellStyle name="Normal 5 2 3 4 3 3 2" xfId="13687"/>
    <cellStyle name="Normal 5 2 3 4 3 3 2 2" xfId="28873"/>
    <cellStyle name="Normal 5 2 3 4 3 3 3" xfId="28872"/>
    <cellStyle name="Normal 5 2 3 4 3 3 4" xfId="39772"/>
    <cellStyle name="Normal 5 2 3 4 3 3 5" xfId="46887"/>
    <cellStyle name="Normal 5 2 3 4 3 3 6" xfId="54002"/>
    <cellStyle name="Normal 5 2 3 4 3 3 7" xfId="61117"/>
    <cellStyle name="Normal 5 2 3 4 3 4" xfId="8949"/>
    <cellStyle name="Normal 5 2 3 4 3 4 2" xfId="28874"/>
    <cellStyle name="Normal 5 2 3 4 3 5" xfId="16064"/>
    <cellStyle name="Normal 5 2 3 4 3 5 2" xfId="28875"/>
    <cellStyle name="Normal 5 2 3 4 3 6" xfId="28869"/>
    <cellStyle name="Normal 5 2 3 4 3 7" xfId="35033"/>
    <cellStyle name="Normal 5 2 3 4 3 8" xfId="42149"/>
    <cellStyle name="Normal 5 2 3 4 3 9" xfId="49264"/>
    <cellStyle name="Normal 5 2 3 4 4" xfId="2613"/>
    <cellStyle name="Normal 5 2 3 4 4 2" xfId="9728"/>
    <cellStyle name="Normal 5 2 3 4 4 2 2" xfId="28877"/>
    <cellStyle name="Normal 5 2 3 4 4 3" xfId="28876"/>
    <cellStyle name="Normal 5 2 3 4 4 4" xfId="35813"/>
    <cellStyle name="Normal 5 2 3 4 4 5" xfId="42928"/>
    <cellStyle name="Normal 5 2 3 4 4 6" xfId="50043"/>
    <cellStyle name="Normal 5 2 3 4 4 7" xfId="57158"/>
    <cellStyle name="Normal 5 2 3 4 5" xfId="4984"/>
    <cellStyle name="Normal 5 2 3 4 5 2" xfId="12099"/>
    <cellStyle name="Normal 5 2 3 4 5 2 2" xfId="28879"/>
    <cellStyle name="Normal 5 2 3 4 5 3" xfId="28878"/>
    <cellStyle name="Normal 5 2 3 4 5 4" xfId="38184"/>
    <cellStyle name="Normal 5 2 3 4 5 5" xfId="45299"/>
    <cellStyle name="Normal 5 2 3 4 5 6" xfId="52414"/>
    <cellStyle name="Normal 5 2 3 4 5 7" xfId="59529"/>
    <cellStyle name="Normal 5 2 3 4 6" xfId="7361"/>
    <cellStyle name="Normal 5 2 3 4 6 2" xfId="28880"/>
    <cellStyle name="Normal 5 2 3 4 7" xfId="14476"/>
    <cellStyle name="Normal 5 2 3 4 7 2" xfId="28881"/>
    <cellStyle name="Normal 5 2 3 4 8" xfId="28861"/>
    <cellStyle name="Normal 5 2 3 4 9" xfId="33445"/>
    <cellStyle name="Normal 5 2 3 5" xfId="438"/>
    <cellStyle name="Normal 5 2 3 5 10" xfId="40756"/>
    <cellStyle name="Normal 5 2 3 5 11" xfId="47871"/>
    <cellStyle name="Normal 5 2 3 5 12" xfId="54986"/>
    <cellStyle name="Normal 5 2 3 5 2" xfId="1239"/>
    <cellStyle name="Normal 5 2 3 5 2 10" xfId="55785"/>
    <cellStyle name="Normal 5 2 3 5 2 2" xfId="3607"/>
    <cellStyle name="Normal 5 2 3 5 2 2 2" xfId="10722"/>
    <cellStyle name="Normal 5 2 3 5 2 2 2 2" xfId="28885"/>
    <cellStyle name="Normal 5 2 3 5 2 2 3" xfId="28884"/>
    <cellStyle name="Normal 5 2 3 5 2 2 4" xfId="36807"/>
    <cellStyle name="Normal 5 2 3 5 2 2 5" xfId="43922"/>
    <cellStyle name="Normal 5 2 3 5 2 2 6" xfId="51037"/>
    <cellStyle name="Normal 5 2 3 5 2 2 7" xfId="58152"/>
    <cellStyle name="Normal 5 2 3 5 2 3" xfId="5978"/>
    <cellStyle name="Normal 5 2 3 5 2 3 2" xfId="13093"/>
    <cellStyle name="Normal 5 2 3 5 2 3 2 2" xfId="28887"/>
    <cellStyle name="Normal 5 2 3 5 2 3 3" xfId="28886"/>
    <cellStyle name="Normal 5 2 3 5 2 3 4" xfId="39178"/>
    <cellStyle name="Normal 5 2 3 5 2 3 5" xfId="46293"/>
    <cellStyle name="Normal 5 2 3 5 2 3 6" xfId="53408"/>
    <cellStyle name="Normal 5 2 3 5 2 3 7" xfId="60523"/>
    <cellStyle name="Normal 5 2 3 5 2 4" xfId="8355"/>
    <cellStyle name="Normal 5 2 3 5 2 4 2" xfId="28888"/>
    <cellStyle name="Normal 5 2 3 5 2 5" xfId="15470"/>
    <cellStyle name="Normal 5 2 3 5 2 5 2" xfId="28889"/>
    <cellStyle name="Normal 5 2 3 5 2 6" xfId="28883"/>
    <cellStyle name="Normal 5 2 3 5 2 7" xfId="34439"/>
    <cellStyle name="Normal 5 2 3 5 2 8" xfId="41555"/>
    <cellStyle name="Normal 5 2 3 5 2 9" xfId="48670"/>
    <cellStyle name="Normal 5 2 3 5 3" xfId="2029"/>
    <cellStyle name="Normal 5 2 3 5 3 10" xfId="56574"/>
    <cellStyle name="Normal 5 2 3 5 3 2" xfId="4396"/>
    <cellStyle name="Normal 5 2 3 5 3 2 2" xfId="11511"/>
    <cellStyle name="Normal 5 2 3 5 3 2 2 2" xfId="28892"/>
    <cellStyle name="Normal 5 2 3 5 3 2 3" xfId="28891"/>
    <cellStyle name="Normal 5 2 3 5 3 2 4" xfId="37596"/>
    <cellStyle name="Normal 5 2 3 5 3 2 5" xfId="44711"/>
    <cellStyle name="Normal 5 2 3 5 3 2 6" xfId="51826"/>
    <cellStyle name="Normal 5 2 3 5 3 2 7" xfId="58941"/>
    <cellStyle name="Normal 5 2 3 5 3 3" xfId="6767"/>
    <cellStyle name="Normal 5 2 3 5 3 3 2" xfId="13882"/>
    <cellStyle name="Normal 5 2 3 5 3 3 2 2" xfId="28894"/>
    <cellStyle name="Normal 5 2 3 5 3 3 3" xfId="28893"/>
    <cellStyle name="Normal 5 2 3 5 3 3 4" xfId="39967"/>
    <cellStyle name="Normal 5 2 3 5 3 3 5" xfId="47082"/>
    <cellStyle name="Normal 5 2 3 5 3 3 6" xfId="54197"/>
    <cellStyle name="Normal 5 2 3 5 3 3 7" xfId="61312"/>
    <cellStyle name="Normal 5 2 3 5 3 4" xfId="9144"/>
    <cellStyle name="Normal 5 2 3 5 3 4 2" xfId="28895"/>
    <cellStyle name="Normal 5 2 3 5 3 5" xfId="16259"/>
    <cellStyle name="Normal 5 2 3 5 3 5 2" xfId="28896"/>
    <cellStyle name="Normal 5 2 3 5 3 6" xfId="28890"/>
    <cellStyle name="Normal 5 2 3 5 3 7" xfId="35228"/>
    <cellStyle name="Normal 5 2 3 5 3 8" xfId="42344"/>
    <cellStyle name="Normal 5 2 3 5 3 9" xfId="49459"/>
    <cellStyle name="Normal 5 2 3 5 4" xfId="2808"/>
    <cellStyle name="Normal 5 2 3 5 4 2" xfId="9923"/>
    <cellStyle name="Normal 5 2 3 5 4 2 2" xfId="28898"/>
    <cellStyle name="Normal 5 2 3 5 4 3" xfId="28897"/>
    <cellStyle name="Normal 5 2 3 5 4 4" xfId="36008"/>
    <cellStyle name="Normal 5 2 3 5 4 5" xfId="43123"/>
    <cellStyle name="Normal 5 2 3 5 4 6" xfId="50238"/>
    <cellStyle name="Normal 5 2 3 5 4 7" xfId="57353"/>
    <cellStyle name="Normal 5 2 3 5 5" xfId="5179"/>
    <cellStyle name="Normal 5 2 3 5 5 2" xfId="12294"/>
    <cellStyle name="Normal 5 2 3 5 5 2 2" xfId="28900"/>
    <cellStyle name="Normal 5 2 3 5 5 3" xfId="28899"/>
    <cellStyle name="Normal 5 2 3 5 5 4" xfId="38379"/>
    <cellStyle name="Normal 5 2 3 5 5 5" xfId="45494"/>
    <cellStyle name="Normal 5 2 3 5 5 6" xfId="52609"/>
    <cellStyle name="Normal 5 2 3 5 5 7" xfId="59724"/>
    <cellStyle name="Normal 5 2 3 5 6" xfId="7556"/>
    <cellStyle name="Normal 5 2 3 5 6 2" xfId="28901"/>
    <cellStyle name="Normal 5 2 3 5 7" xfId="14671"/>
    <cellStyle name="Normal 5 2 3 5 7 2" xfId="28902"/>
    <cellStyle name="Normal 5 2 3 5 8" xfId="28882"/>
    <cellStyle name="Normal 5 2 3 5 9" xfId="33640"/>
    <cellStyle name="Normal 5 2 3 6" xfId="740"/>
    <cellStyle name="Normal 5 2 3 6 10" xfId="41058"/>
    <cellStyle name="Normal 5 2 3 6 11" xfId="48173"/>
    <cellStyle name="Normal 5 2 3 6 12" xfId="55288"/>
    <cellStyle name="Normal 5 2 3 6 2" xfId="1541"/>
    <cellStyle name="Normal 5 2 3 6 2 10" xfId="56087"/>
    <cellStyle name="Normal 5 2 3 6 2 2" xfId="3909"/>
    <cellStyle name="Normal 5 2 3 6 2 2 2" xfId="11024"/>
    <cellStyle name="Normal 5 2 3 6 2 2 2 2" xfId="28906"/>
    <cellStyle name="Normal 5 2 3 6 2 2 3" xfId="28905"/>
    <cellStyle name="Normal 5 2 3 6 2 2 4" xfId="37109"/>
    <cellStyle name="Normal 5 2 3 6 2 2 5" xfId="44224"/>
    <cellStyle name="Normal 5 2 3 6 2 2 6" xfId="51339"/>
    <cellStyle name="Normal 5 2 3 6 2 2 7" xfId="58454"/>
    <cellStyle name="Normal 5 2 3 6 2 3" xfId="6280"/>
    <cellStyle name="Normal 5 2 3 6 2 3 2" xfId="13395"/>
    <cellStyle name="Normal 5 2 3 6 2 3 2 2" xfId="28908"/>
    <cellStyle name="Normal 5 2 3 6 2 3 3" xfId="28907"/>
    <cellStyle name="Normal 5 2 3 6 2 3 4" xfId="39480"/>
    <cellStyle name="Normal 5 2 3 6 2 3 5" xfId="46595"/>
    <cellStyle name="Normal 5 2 3 6 2 3 6" xfId="53710"/>
    <cellStyle name="Normal 5 2 3 6 2 3 7" xfId="60825"/>
    <cellStyle name="Normal 5 2 3 6 2 4" xfId="8657"/>
    <cellStyle name="Normal 5 2 3 6 2 4 2" xfId="28909"/>
    <cellStyle name="Normal 5 2 3 6 2 5" xfId="15772"/>
    <cellStyle name="Normal 5 2 3 6 2 5 2" xfId="28910"/>
    <cellStyle name="Normal 5 2 3 6 2 6" xfId="28904"/>
    <cellStyle name="Normal 5 2 3 6 2 7" xfId="34741"/>
    <cellStyle name="Normal 5 2 3 6 2 8" xfId="41857"/>
    <cellStyle name="Normal 5 2 3 6 2 9" xfId="48972"/>
    <cellStyle name="Normal 5 2 3 6 3" xfId="2331"/>
    <cellStyle name="Normal 5 2 3 6 3 10" xfId="56876"/>
    <cellStyle name="Normal 5 2 3 6 3 2" xfId="4698"/>
    <cellStyle name="Normal 5 2 3 6 3 2 2" xfId="11813"/>
    <cellStyle name="Normal 5 2 3 6 3 2 2 2" xfId="28913"/>
    <cellStyle name="Normal 5 2 3 6 3 2 3" xfId="28912"/>
    <cellStyle name="Normal 5 2 3 6 3 2 4" xfId="37898"/>
    <cellStyle name="Normal 5 2 3 6 3 2 5" xfId="45013"/>
    <cellStyle name="Normal 5 2 3 6 3 2 6" xfId="52128"/>
    <cellStyle name="Normal 5 2 3 6 3 2 7" xfId="59243"/>
    <cellStyle name="Normal 5 2 3 6 3 3" xfId="7069"/>
    <cellStyle name="Normal 5 2 3 6 3 3 2" xfId="14184"/>
    <cellStyle name="Normal 5 2 3 6 3 3 2 2" xfId="28915"/>
    <cellStyle name="Normal 5 2 3 6 3 3 3" xfId="28914"/>
    <cellStyle name="Normal 5 2 3 6 3 3 4" xfId="40269"/>
    <cellStyle name="Normal 5 2 3 6 3 3 5" xfId="47384"/>
    <cellStyle name="Normal 5 2 3 6 3 3 6" xfId="54499"/>
    <cellStyle name="Normal 5 2 3 6 3 3 7" xfId="61614"/>
    <cellStyle name="Normal 5 2 3 6 3 4" xfId="9446"/>
    <cellStyle name="Normal 5 2 3 6 3 4 2" xfId="28916"/>
    <cellStyle name="Normal 5 2 3 6 3 5" xfId="16561"/>
    <cellStyle name="Normal 5 2 3 6 3 5 2" xfId="28917"/>
    <cellStyle name="Normal 5 2 3 6 3 6" xfId="28911"/>
    <cellStyle name="Normal 5 2 3 6 3 7" xfId="35530"/>
    <cellStyle name="Normal 5 2 3 6 3 8" xfId="42646"/>
    <cellStyle name="Normal 5 2 3 6 3 9" xfId="49761"/>
    <cellStyle name="Normal 5 2 3 6 4" xfId="3110"/>
    <cellStyle name="Normal 5 2 3 6 4 2" xfId="10225"/>
    <cellStyle name="Normal 5 2 3 6 4 2 2" xfId="28919"/>
    <cellStyle name="Normal 5 2 3 6 4 3" xfId="28918"/>
    <cellStyle name="Normal 5 2 3 6 4 4" xfId="36310"/>
    <cellStyle name="Normal 5 2 3 6 4 5" xfId="43425"/>
    <cellStyle name="Normal 5 2 3 6 4 6" xfId="50540"/>
    <cellStyle name="Normal 5 2 3 6 4 7" xfId="57655"/>
    <cellStyle name="Normal 5 2 3 6 5" xfId="5481"/>
    <cellStyle name="Normal 5 2 3 6 5 2" xfId="12596"/>
    <cellStyle name="Normal 5 2 3 6 5 2 2" xfId="28921"/>
    <cellStyle name="Normal 5 2 3 6 5 3" xfId="28920"/>
    <cellStyle name="Normal 5 2 3 6 5 4" xfId="38681"/>
    <cellStyle name="Normal 5 2 3 6 5 5" xfId="45796"/>
    <cellStyle name="Normal 5 2 3 6 5 6" xfId="52911"/>
    <cellStyle name="Normal 5 2 3 6 5 7" xfId="60026"/>
    <cellStyle name="Normal 5 2 3 6 6" xfId="7858"/>
    <cellStyle name="Normal 5 2 3 6 6 2" xfId="28922"/>
    <cellStyle name="Normal 5 2 3 6 7" xfId="14973"/>
    <cellStyle name="Normal 5 2 3 6 7 2" xfId="28923"/>
    <cellStyle name="Normal 5 2 3 6 8" xfId="28903"/>
    <cellStyle name="Normal 5 2 3 6 9" xfId="33942"/>
    <cellStyle name="Normal 5 2 3 7" xfId="849"/>
    <cellStyle name="Normal 5 2 3 7 10" xfId="55395"/>
    <cellStyle name="Normal 5 2 3 7 2" xfId="3217"/>
    <cellStyle name="Normal 5 2 3 7 2 2" xfId="10332"/>
    <cellStyle name="Normal 5 2 3 7 2 2 2" xfId="28926"/>
    <cellStyle name="Normal 5 2 3 7 2 3" xfId="28925"/>
    <cellStyle name="Normal 5 2 3 7 2 4" xfId="36417"/>
    <cellStyle name="Normal 5 2 3 7 2 5" xfId="43532"/>
    <cellStyle name="Normal 5 2 3 7 2 6" xfId="50647"/>
    <cellStyle name="Normal 5 2 3 7 2 7" xfId="57762"/>
    <cellStyle name="Normal 5 2 3 7 3" xfId="5588"/>
    <cellStyle name="Normal 5 2 3 7 3 2" xfId="12703"/>
    <cellStyle name="Normal 5 2 3 7 3 2 2" xfId="28928"/>
    <cellStyle name="Normal 5 2 3 7 3 3" xfId="28927"/>
    <cellStyle name="Normal 5 2 3 7 3 4" xfId="38788"/>
    <cellStyle name="Normal 5 2 3 7 3 5" xfId="45903"/>
    <cellStyle name="Normal 5 2 3 7 3 6" xfId="53018"/>
    <cellStyle name="Normal 5 2 3 7 3 7" xfId="60133"/>
    <cellStyle name="Normal 5 2 3 7 4" xfId="7965"/>
    <cellStyle name="Normal 5 2 3 7 4 2" xfId="28929"/>
    <cellStyle name="Normal 5 2 3 7 5" xfId="15080"/>
    <cellStyle name="Normal 5 2 3 7 5 2" xfId="28930"/>
    <cellStyle name="Normal 5 2 3 7 6" xfId="28924"/>
    <cellStyle name="Normal 5 2 3 7 7" xfId="34049"/>
    <cellStyle name="Normal 5 2 3 7 8" xfId="41165"/>
    <cellStyle name="Normal 5 2 3 7 9" xfId="48280"/>
    <cellStyle name="Normal 5 2 3 8" xfId="1639"/>
    <cellStyle name="Normal 5 2 3 8 10" xfId="56184"/>
    <cellStyle name="Normal 5 2 3 8 2" xfId="4006"/>
    <cellStyle name="Normal 5 2 3 8 2 2" xfId="11121"/>
    <cellStyle name="Normal 5 2 3 8 2 2 2" xfId="28933"/>
    <cellStyle name="Normal 5 2 3 8 2 3" xfId="28932"/>
    <cellStyle name="Normal 5 2 3 8 2 4" xfId="37206"/>
    <cellStyle name="Normal 5 2 3 8 2 5" xfId="44321"/>
    <cellStyle name="Normal 5 2 3 8 2 6" xfId="51436"/>
    <cellStyle name="Normal 5 2 3 8 2 7" xfId="58551"/>
    <cellStyle name="Normal 5 2 3 8 3" xfId="6377"/>
    <cellStyle name="Normal 5 2 3 8 3 2" xfId="13492"/>
    <cellStyle name="Normal 5 2 3 8 3 2 2" xfId="28935"/>
    <cellStyle name="Normal 5 2 3 8 3 3" xfId="28934"/>
    <cellStyle name="Normal 5 2 3 8 3 4" xfId="39577"/>
    <cellStyle name="Normal 5 2 3 8 3 5" xfId="46692"/>
    <cellStyle name="Normal 5 2 3 8 3 6" xfId="53807"/>
    <cellStyle name="Normal 5 2 3 8 3 7" xfId="60922"/>
    <cellStyle name="Normal 5 2 3 8 4" xfId="8754"/>
    <cellStyle name="Normal 5 2 3 8 4 2" xfId="28936"/>
    <cellStyle name="Normal 5 2 3 8 5" xfId="15869"/>
    <cellStyle name="Normal 5 2 3 8 5 2" xfId="28937"/>
    <cellStyle name="Normal 5 2 3 8 6" xfId="28931"/>
    <cellStyle name="Normal 5 2 3 8 7" xfId="34838"/>
    <cellStyle name="Normal 5 2 3 8 8" xfId="41954"/>
    <cellStyle name="Normal 5 2 3 8 9" xfId="49069"/>
    <cellStyle name="Normal 5 2 3 9" xfId="2418"/>
    <cellStyle name="Normal 5 2 3 9 2" xfId="9533"/>
    <cellStyle name="Normal 5 2 3 9 2 2" xfId="28939"/>
    <cellStyle name="Normal 5 2 3 9 3" xfId="28938"/>
    <cellStyle name="Normal 5 2 3 9 4" xfId="35618"/>
    <cellStyle name="Normal 5 2 3 9 5" xfId="42733"/>
    <cellStyle name="Normal 5 2 3 9 6" xfId="49848"/>
    <cellStyle name="Normal 5 2 3 9 7" xfId="56963"/>
    <cellStyle name="Normal 5 2 4" xfId="90"/>
    <cellStyle name="Normal 5 2 4 10" xfId="7215"/>
    <cellStyle name="Normal 5 2 4 10 2" xfId="28941"/>
    <cellStyle name="Normal 5 2 4 11" xfId="14330"/>
    <cellStyle name="Normal 5 2 4 11 2" xfId="28942"/>
    <cellStyle name="Normal 5 2 4 12" xfId="28940"/>
    <cellStyle name="Normal 5 2 4 13" xfId="33299"/>
    <cellStyle name="Normal 5 2 4 14" xfId="40415"/>
    <cellStyle name="Normal 5 2 4 15" xfId="47530"/>
    <cellStyle name="Normal 5 2 4 16" xfId="54645"/>
    <cellStyle name="Normal 5 2 4 2" xfId="154"/>
    <cellStyle name="Normal 5 2 4 3" xfId="292"/>
    <cellStyle name="Normal 5 2 4 3 10" xfId="40610"/>
    <cellStyle name="Normal 5 2 4 3 11" xfId="47725"/>
    <cellStyle name="Normal 5 2 4 3 12" xfId="54840"/>
    <cellStyle name="Normal 5 2 4 3 2" xfId="1093"/>
    <cellStyle name="Normal 5 2 4 3 2 10" xfId="55639"/>
    <cellStyle name="Normal 5 2 4 3 2 2" xfId="3461"/>
    <cellStyle name="Normal 5 2 4 3 2 2 2" xfId="10576"/>
    <cellStyle name="Normal 5 2 4 3 2 2 2 2" xfId="28946"/>
    <cellStyle name="Normal 5 2 4 3 2 2 3" xfId="28945"/>
    <cellStyle name="Normal 5 2 4 3 2 2 4" xfId="36661"/>
    <cellStyle name="Normal 5 2 4 3 2 2 5" xfId="43776"/>
    <cellStyle name="Normal 5 2 4 3 2 2 6" xfId="50891"/>
    <cellStyle name="Normal 5 2 4 3 2 2 7" xfId="58006"/>
    <cellStyle name="Normal 5 2 4 3 2 3" xfId="5832"/>
    <cellStyle name="Normal 5 2 4 3 2 3 2" xfId="12947"/>
    <cellStyle name="Normal 5 2 4 3 2 3 2 2" xfId="28948"/>
    <cellStyle name="Normal 5 2 4 3 2 3 3" xfId="28947"/>
    <cellStyle name="Normal 5 2 4 3 2 3 4" xfId="39032"/>
    <cellStyle name="Normal 5 2 4 3 2 3 5" xfId="46147"/>
    <cellStyle name="Normal 5 2 4 3 2 3 6" xfId="53262"/>
    <cellStyle name="Normal 5 2 4 3 2 3 7" xfId="60377"/>
    <cellStyle name="Normal 5 2 4 3 2 4" xfId="8209"/>
    <cellStyle name="Normal 5 2 4 3 2 4 2" xfId="28949"/>
    <cellStyle name="Normal 5 2 4 3 2 5" xfId="15324"/>
    <cellStyle name="Normal 5 2 4 3 2 5 2" xfId="28950"/>
    <cellStyle name="Normal 5 2 4 3 2 6" xfId="28944"/>
    <cellStyle name="Normal 5 2 4 3 2 7" xfId="34293"/>
    <cellStyle name="Normal 5 2 4 3 2 8" xfId="41409"/>
    <cellStyle name="Normal 5 2 4 3 2 9" xfId="48524"/>
    <cellStyle name="Normal 5 2 4 3 3" xfId="1883"/>
    <cellStyle name="Normal 5 2 4 3 3 10" xfId="56428"/>
    <cellStyle name="Normal 5 2 4 3 3 2" xfId="4250"/>
    <cellStyle name="Normal 5 2 4 3 3 2 2" xfId="11365"/>
    <cellStyle name="Normal 5 2 4 3 3 2 2 2" xfId="28953"/>
    <cellStyle name="Normal 5 2 4 3 3 2 3" xfId="28952"/>
    <cellStyle name="Normal 5 2 4 3 3 2 4" xfId="37450"/>
    <cellStyle name="Normal 5 2 4 3 3 2 5" xfId="44565"/>
    <cellStyle name="Normal 5 2 4 3 3 2 6" xfId="51680"/>
    <cellStyle name="Normal 5 2 4 3 3 2 7" xfId="58795"/>
    <cellStyle name="Normal 5 2 4 3 3 3" xfId="6621"/>
    <cellStyle name="Normal 5 2 4 3 3 3 2" xfId="13736"/>
    <cellStyle name="Normal 5 2 4 3 3 3 2 2" xfId="28955"/>
    <cellStyle name="Normal 5 2 4 3 3 3 3" xfId="28954"/>
    <cellStyle name="Normal 5 2 4 3 3 3 4" xfId="39821"/>
    <cellStyle name="Normal 5 2 4 3 3 3 5" xfId="46936"/>
    <cellStyle name="Normal 5 2 4 3 3 3 6" xfId="54051"/>
    <cellStyle name="Normal 5 2 4 3 3 3 7" xfId="61166"/>
    <cellStyle name="Normal 5 2 4 3 3 4" xfId="8998"/>
    <cellStyle name="Normal 5 2 4 3 3 4 2" xfId="28956"/>
    <cellStyle name="Normal 5 2 4 3 3 5" xfId="16113"/>
    <cellStyle name="Normal 5 2 4 3 3 5 2" xfId="28957"/>
    <cellStyle name="Normal 5 2 4 3 3 6" xfId="28951"/>
    <cellStyle name="Normal 5 2 4 3 3 7" xfId="35082"/>
    <cellStyle name="Normal 5 2 4 3 3 8" xfId="42198"/>
    <cellStyle name="Normal 5 2 4 3 3 9" xfId="49313"/>
    <cellStyle name="Normal 5 2 4 3 4" xfId="2662"/>
    <cellStyle name="Normal 5 2 4 3 4 2" xfId="9777"/>
    <cellStyle name="Normal 5 2 4 3 4 2 2" xfId="28959"/>
    <cellStyle name="Normal 5 2 4 3 4 3" xfId="28958"/>
    <cellStyle name="Normal 5 2 4 3 4 4" xfId="35862"/>
    <cellStyle name="Normal 5 2 4 3 4 5" xfId="42977"/>
    <cellStyle name="Normal 5 2 4 3 4 6" xfId="50092"/>
    <cellStyle name="Normal 5 2 4 3 4 7" xfId="57207"/>
    <cellStyle name="Normal 5 2 4 3 5" xfId="5033"/>
    <cellStyle name="Normal 5 2 4 3 5 2" xfId="12148"/>
    <cellStyle name="Normal 5 2 4 3 5 2 2" xfId="28961"/>
    <cellStyle name="Normal 5 2 4 3 5 3" xfId="28960"/>
    <cellStyle name="Normal 5 2 4 3 5 4" xfId="38233"/>
    <cellStyle name="Normal 5 2 4 3 5 5" xfId="45348"/>
    <cellStyle name="Normal 5 2 4 3 5 6" xfId="52463"/>
    <cellStyle name="Normal 5 2 4 3 5 7" xfId="59578"/>
    <cellStyle name="Normal 5 2 4 3 6" xfId="7410"/>
    <cellStyle name="Normal 5 2 4 3 6 2" xfId="28962"/>
    <cellStyle name="Normal 5 2 4 3 7" xfId="14525"/>
    <cellStyle name="Normal 5 2 4 3 7 2" xfId="28963"/>
    <cellStyle name="Normal 5 2 4 3 8" xfId="28943"/>
    <cellStyle name="Normal 5 2 4 3 9" xfId="33494"/>
    <cellStyle name="Normal 5 2 4 4" xfId="487"/>
    <cellStyle name="Normal 5 2 4 4 10" xfId="40805"/>
    <cellStyle name="Normal 5 2 4 4 11" xfId="47920"/>
    <cellStyle name="Normal 5 2 4 4 12" xfId="55035"/>
    <cellStyle name="Normal 5 2 4 4 2" xfId="1288"/>
    <cellStyle name="Normal 5 2 4 4 2 10" xfId="55834"/>
    <cellStyle name="Normal 5 2 4 4 2 2" xfId="3656"/>
    <cellStyle name="Normal 5 2 4 4 2 2 2" xfId="10771"/>
    <cellStyle name="Normal 5 2 4 4 2 2 2 2" xfId="28967"/>
    <cellStyle name="Normal 5 2 4 4 2 2 3" xfId="28966"/>
    <cellStyle name="Normal 5 2 4 4 2 2 4" xfId="36856"/>
    <cellStyle name="Normal 5 2 4 4 2 2 5" xfId="43971"/>
    <cellStyle name="Normal 5 2 4 4 2 2 6" xfId="51086"/>
    <cellStyle name="Normal 5 2 4 4 2 2 7" xfId="58201"/>
    <cellStyle name="Normal 5 2 4 4 2 3" xfId="6027"/>
    <cellStyle name="Normal 5 2 4 4 2 3 2" xfId="13142"/>
    <cellStyle name="Normal 5 2 4 4 2 3 2 2" xfId="28969"/>
    <cellStyle name="Normal 5 2 4 4 2 3 3" xfId="28968"/>
    <cellStyle name="Normal 5 2 4 4 2 3 4" xfId="39227"/>
    <cellStyle name="Normal 5 2 4 4 2 3 5" xfId="46342"/>
    <cellStyle name="Normal 5 2 4 4 2 3 6" xfId="53457"/>
    <cellStyle name="Normal 5 2 4 4 2 3 7" xfId="60572"/>
    <cellStyle name="Normal 5 2 4 4 2 4" xfId="8404"/>
    <cellStyle name="Normal 5 2 4 4 2 4 2" xfId="28970"/>
    <cellStyle name="Normal 5 2 4 4 2 5" xfId="15519"/>
    <cellStyle name="Normal 5 2 4 4 2 5 2" xfId="28971"/>
    <cellStyle name="Normal 5 2 4 4 2 6" xfId="28965"/>
    <cellStyle name="Normal 5 2 4 4 2 7" xfId="34488"/>
    <cellStyle name="Normal 5 2 4 4 2 8" xfId="41604"/>
    <cellStyle name="Normal 5 2 4 4 2 9" xfId="48719"/>
    <cellStyle name="Normal 5 2 4 4 3" xfId="2078"/>
    <cellStyle name="Normal 5 2 4 4 3 10" xfId="56623"/>
    <cellStyle name="Normal 5 2 4 4 3 2" xfId="4445"/>
    <cellStyle name="Normal 5 2 4 4 3 2 2" xfId="11560"/>
    <cellStyle name="Normal 5 2 4 4 3 2 2 2" xfId="28974"/>
    <cellStyle name="Normal 5 2 4 4 3 2 3" xfId="28973"/>
    <cellStyle name="Normal 5 2 4 4 3 2 4" xfId="37645"/>
    <cellStyle name="Normal 5 2 4 4 3 2 5" xfId="44760"/>
    <cellStyle name="Normal 5 2 4 4 3 2 6" xfId="51875"/>
    <cellStyle name="Normal 5 2 4 4 3 2 7" xfId="58990"/>
    <cellStyle name="Normal 5 2 4 4 3 3" xfId="6816"/>
    <cellStyle name="Normal 5 2 4 4 3 3 2" xfId="13931"/>
    <cellStyle name="Normal 5 2 4 4 3 3 2 2" xfId="28976"/>
    <cellStyle name="Normal 5 2 4 4 3 3 3" xfId="28975"/>
    <cellStyle name="Normal 5 2 4 4 3 3 4" xfId="40016"/>
    <cellStyle name="Normal 5 2 4 4 3 3 5" xfId="47131"/>
    <cellStyle name="Normal 5 2 4 4 3 3 6" xfId="54246"/>
    <cellStyle name="Normal 5 2 4 4 3 3 7" xfId="61361"/>
    <cellStyle name="Normal 5 2 4 4 3 4" xfId="9193"/>
    <cellStyle name="Normal 5 2 4 4 3 4 2" xfId="28977"/>
    <cellStyle name="Normal 5 2 4 4 3 5" xfId="16308"/>
    <cellStyle name="Normal 5 2 4 4 3 5 2" xfId="28978"/>
    <cellStyle name="Normal 5 2 4 4 3 6" xfId="28972"/>
    <cellStyle name="Normal 5 2 4 4 3 7" xfId="35277"/>
    <cellStyle name="Normal 5 2 4 4 3 8" xfId="42393"/>
    <cellStyle name="Normal 5 2 4 4 3 9" xfId="49508"/>
    <cellStyle name="Normal 5 2 4 4 4" xfId="2857"/>
    <cellStyle name="Normal 5 2 4 4 4 2" xfId="9972"/>
    <cellStyle name="Normal 5 2 4 4 4 2 2" xfId="28980"/>
    <cellStyle name="Normal 5 2 4 4 4 3" xfId="28979"/>
    <cellStyle name="Normal 5 2 4 4 4 4" xfId="36057"/>
    <cellStyle name="Normal 5 2 4 4 4 5" xfId="43172"/>
    <cellStyle name="Normal 5 2 4 4 4 6" xfId="50287"/>
    <cellStyle name="Normal 5 2 4 4 4 7" xfId="57402"/>
    <cellStyle name="Normal 5 2 4 4 5" xfId="5228"/>
    <cellStyle name="Normal 5 2 4 4 5 2" xfId="12343"/>
    <cellStyle name="Normal 5 2 4 4 5 2 2" xfId="28982"/>
    <cellStyle name="Normal 5 2 4 4 5 3" xfId="28981"/>
    <cellStyle name="Normal 5 2 4 4 5 4" xfId="38428"/>
    <cellStyle name="Normal 5 2 4 4 5 5" xfId="45543"/>
    <cellStyle name="Normal 5 2 4 4 5 6" xfId="52658"/>
    <cellStyle name="Normal 5 2 4 4 5 7" xfId="59773"/>
    <cellStyle name="Normal 5 2 4 4 6" xfId="7605"/>
    <cellStyle name="Normal 5 2 4 4 6 2" xfId="28983"/>
    <cellStyle name="Normal 5 2 4 4 7" xfId="14720"/>
    <cellStyle name="Normal 5 2 4 4 7 2" xfId="28984"/>
    <cellStyle name="Normal 5 2 4 4 8" xfId="28964"/>
    <cellStyle name="Normal 5 2 4 4 9" xfId="33689"/>
    <cellStyle name="Normal 5 2 4 5" xfId="744"/>
    <cellStyle name="Normal 5 2 4 5 10" xfId="41062"/>
    <cellStyle name="Normal 5 2 4 5 11" xfId="48177"/>
    <cellStyle name="Normal 5 2 4 5 12" xfId="55292"/>
    <cellStyle name="Normal 5 2 4 5 2" xfId="1545"/>
    <cellStyle name="Normal 5 2 4 5 2 10" xfId="56091"/>
    <cellStyle name="Normal 5 2 4 5 2 2" xfId="3913"/>
    <cellStyle name="Normal 5 2 4 5 2 2 2" xfId="11028"/>
    <cellStyle name="Normal 5 2 4 5 2 2 2 2" xfId="28988"/>
    <cellStyle name="Normal 5 2 4 5 2 2 3" xfId="28987"/>
    <cellStyle name="Normal 5 2 4 5 2 2 4" xfId="37113"/>
    <cellStyle name="Normal 5 2 4 5 2 2 5" xfId="44228"/>
    <cellStyle name="Normal 5 2 4 5 2 2 6" xfId="51343"/>
    <cellStyle name="Normal 5 2 4 5 2 2 7" xfId="58458"/>
    <cellStyle name="Normal 5 2 4 5 2 3" xfId="6284"/>
    <cellStyle name="Normal 5 2 4 5 2 3 2" xfId="13399"/>
    <cellStyle name="Normal 5 2 4 5 2 3 2 2" xfId="28990"/>
    <cellStyle name="Normal 5 2 4 5 2 3 3" xfId="28989"/>
    <cellStyle name="Normal 5 2 4 5 2 3 4" xfId="39484"/>
    <cellStyle name="Normal 5 2 4 5 2 3 5" xfId="46599"/>
    <cellStyle name="Normal 5 2 4 5 2 3 6" xfId="53714"/>
    <cellStyle name="Normal 5 2 4 5 2 3 7" xfId="60829"/>
    <cellStyle name="Normal 5 2 4 5 2 4" xfId="8661"/>
    <cellStyle name="Normal 5 2 4 5 2 4 2" xfId="28991"/>
    <cellStyle name="Normal 5 2 4 5 2 5" xfId="15776"/>
    <cellStyle name="Normal 5 2 4 5 2 5 2" xfId="28992"/>
    <cellStyle name="Normal 5 2 4 5 2 6" xfId="28986"/>
    <cellStyle name="Normal 5 2 4 5 2 7" xfId="34745"/>
    <cellStyle name="Normal 5 2 4 5 2 8" xfId="41861"/>
    <cellStyle name="Normal 5 2 4 5 2 9" xfId="48976"/>
    <cellStyle name="Normal 5 2 4 5 3" xfId="2335"/>
    <cellStyle name="Normal 5 2 4 5 3 10" xfId="56880"/>
    <cellStyle name="Normal 5 2 4 5 3 2" xfId="4702"/>
    <cellStyle name="Normal 5 2 4 5 3 2 2" xfId="11817"/>
    <cellStyle name="Normal 5 2 4 5 3 2 2 2" xfId="28995"/>
    <cellStyle name="Normal 5 2 4 5 3 2 3" xfId="28994"/>
    <cellStyle name="Normal 5 2 4 5 3 2 4" xfId="37902"/>
    <cellStyle name="Normal 5 2 4 5 3 2 5" xfId="45017"/>
    <cellStyle name="Normal 5 2 4 5 3 2 6" xfId="52132"/>
    <cellStyle name="Normal 5 2 4 5 3 2 7" xfId="59247"/>
    <cellStyle name="Normal 5 2 4 5 3 3" xfId="7073"/>
    <cellStyle name="Normal 5 2 4 5 3 3 2" xfId="14188"/>
    <cellStyle name="Normal 5 2 4 5 3 3 2 2" xfId="28997"/>
    <cellStyle name="Normal 5 2 4 5 3 3 3" xfId="28996"/>
    <cellStyle name="Normal 5 2 4 5 3 3 4" xfId="40273"/>
    <cellStyle name="Normal 5 2 4 5 3 3 5" xfId="47388"/>
    <cellStyle name="Normal 5 2 4 5 3 3 6" xfId="54503"/>
    <cellStyle name="Normal 5 2 4 5 3 3 7" xfId="61618"/>
    <cellStyle name="Normal 5 2 4 5 3 4" xfId="9450"/>
    <cellStyle name="Normal 5 2 4 5 3 4 2" xfId="28998"/>
    <cellStyle name="Normal 5 2 4 5 3 5" xfId="16565"/>
    <cellStyle name="Normal 5 2 4 5 3 5 2" xfId="28999"/>
    <cellStyle name="Normal 5 2 4 5 3 6" xfId="28993"/>
    <cellStyle name="Normal 5 2 4 5 3 7" xfId="35534"/>
    <cellStyle name="Normal 5 2 4 5 3 8" xfId="42650"/>
    <cellStyle name="Normal 5 2 4 5 3 9" xfId="49765"/>
    <cellStyle name="Normal 5 2 4 5 4" xfId="3114"/>
    <cellStyle name="Normal 5 2 4 5 4 2" xfId="10229"/>
    <cellStyle name="Normal 5 2 4 5 4 2 2" xfId="29001"/>
    <cellStyle name="Normal 5 2 4 5 4 3" xfId="29000"/>
    <cellStyle name="Normal 5 2 4 5 4 4" xfId="36314"/>
    <cellStyle name="Normal 5 2 4 5 4 5" xfId="43429"/>
    <cellStyle name="Normal 5 2 4 5 4 6" xfId="50544"/>
    <cellStyle name="Normal 5 2 4 5 4 7" xfId="57659"/>
    <cellStyle name="Normal 5 2 4 5 5" xfId="5485"/>
    <cellStyle name="Normal 5 2 4 5 5 2" xfId="12600"/>
    <cellStyle name="Normal 5 2 4 5 5 2 2" xfId="29003"/>
    <cellStyle name="Normal 5 2 4 5 5 3" xfId="29002"/>
    <cellStyle name="Normal 5 2 4 5 5 4" xfId="38685"/>
    <cellStyle name="Normal 5 2 4 5 5 5" xfId="45800"/>
    <cellStyle name="Normal 5 2 4 5 5 6" xfId="52915"/>
    <cellStyle name="Normal 5 2 4 5 5 7" xfId="60030"/>
    <cellStyle name="Normal 5 2 4 5 6" xfId="7862"/>
    <cellStyle name="Normal 5 2 4 5 6 2" xfId="29004"/>
    <cellStyle name="Normal 5 2 4 5 7" xfId="14977"/>
    <cellStyle name="Normal 5 2 4 5 7 2" xfId="29005"/>
    <cellStyle name="Normal 5 2 4 5 8" xfId="28985"/>
    <cellStyle name="Normal 5 2 4 5 9" xfId="33946"/>
    <cellStyle name="Normal 5 2 4 6" xfId="898"/>
    <cellStyle name="Normal 5 2 4 6 10" xfId="55444"/>
    <cellStyle name="Normal 5 2 4 6 2" xfId="3266"/>
    <cellStyle name="Normal 5 2 4 6 2 2" xfId="10381"/>
    <cellStyle name="Normal 5 2 4 6 2 2 2" xfId="29008"/>
    <cellStyle name="Normal 5 2 4 6 2 3" xfId="29007"/>
    <cellStyle name="Normal 5 2 4 6 2 4" xfId="36466"/>
    <cellStyle name="Normal 5 2 4 6 2 5" xfId="43581"/>
    <cellStyle name="Normal 5 2 4 6 2 6" xfId="50696"/>
    <cellStyle name="Normal 5 2 4 6 2 7" xfId="57811"/>
    <cellStyle name="Normal 5 2 4 6 3" xfId="5637"/>
    <cellStyle name="Normal 5 2 4 6 3 2" xfId="12752"/>
    <cellStyle name="Normal 5 2 4 6 3 2 2" xfId="29010"/>
    <cellStyle name="Normal 5 2 4 6 3 3" xfId="29009"/>
    <cellStyle name="Normal 5 2 4 6 3 4" xfId="38837"/>
    <cellStyle name="Normal 5 2 4 6 3 5" xfId="45952"/>
    <cellStyle name="Normal 5 2 4 6 3 6" xfId="53067"/>
    <cellStyle name="Normal 5 2 4 6 3 7" xfId="60182"/>
    <cellStyle name="Normal 5 2 4 6 4" xfId="8014"/>
    <cellStyle name="Normal 5 2 4 6 4 2" xfId="29011"/>
    <cellStyle name="Normal 5 2 4 6 5" xfId="15129"/>
    <cellStyle name="Normal 5 2 4 6 5 2" xfId="29012"/>
    <cellStyle name="Normal 5 2 4 6 6" xfId="29006"/>
    <cellStyle name="Normal 5 2 4 6 7" xfId="34098"/>
    <cellStyle name="Normal 5 2 4 6 8" xfId="41214"/>
    <cellStyle name="Normal 5 2 4 6 9" xfId="48329"/>
    <cellStyle name="Normal 5 2 4 7" xfId="1688"/>
    <cellStyle name="Normal 5 2 4 7 10" xfId="56233"/>
    <cellStyle name="Normal 5 2 4 7 2" xfId="4055"/>
    <cellStyle name="Normal 5 2 4 7 2 2" xfId="11170"/>
    <cellStyle name="Normal 5 2 4 7 2 2 2" xfId="29015"/>
    <cellStyle name="Normal 5 2 4 7 2 3" xfId="29014"/>
    <cellStyle name="Normal 5 2 4 7 2 4" xfId="37255"/>
    <cellStyle name="Normal 5 2 4 7 2 5" xfId="44370"/>
    <cellStyle name="Normal 5 2 4 7 2 6" xfId="51485"/>
    <cellStyle name="Normal 5 2 4 7 2 7" xfId="58600"/>
    <cellStyle name="Normal 5 2 4 7 3" xfId="6426"/>
    <cellStyle name="Normal 5 2 4 7 3 2" xfId="13541"/>
    <cellStyle name="Normal 5 2 4 7 3 2 2" xfId="29017"/>
    <cellStyle name="Normal 5 2 4 7 3 3" xfId="29016"/>
    <cellStyle name="Normal 5 2 4 7 3 4" xfId="39626"/>
    <cellStyle name="Normal 5 2 4 7 3 5" xfId="46741"/>
    <cellStyle name="Normal 5 2 4 7 3 6" xfId="53856"/>
    <cellStyle name="Normal 5 2 4 7 3 7" xfId="60971"/>
    <cellStyle name="Normal 5 2 4 7 4" xfId="8803"/>
    <cellStyle name="Normal 5 2 4 7 4 2" xfId="29018"/>
    <cellStyle name="Normal 5 2 4 7 5" xfId="15918"/>
    <cellStyle name="Normal 5 2 4 7 5 2" xfId="29019"/>
    <cellStyle name="Normal 5 2 4 7 6" xfId="29013"/>
    <cellStyle name="Normal 5 2 4 7 7" xfId="34887"/>
    <cellStyle name="Normal 5 2 4 7 8" xfId="42003"/>
    <cellStyle name="Normal 5 2 4 7 9" xfId="49118"/>
    <cellStyle name="Normal 5 2 4 8" xfId="2467"/>
    <cellStyle name="Normal 5 2 4 8 2" xfId="9582"/>
    <cellStyle name="Normal 5 2 4 8 2 2" xfId="29021"/>
    <cellStyle name="Normal 5 2 4 8 3" xfId="29020"/>
    <cellStyle name="Normal 5 2 4 8 4" xfId="35667"/>
    <cellStyle name="Normal 5 2 4 8 5" xfId="42782"/>
    <cellStyle name="Normal 5 2 4 8 6" xfId="49897"/>
    <cellStyle name="Normal 5 2 4 8 7" xfId="57012"/>
    <cellStyle name="Normal 5 2 4 9" xfId="4838"/>
    <cellStyle name="Normal 5 2 4 9 2" xfId="11953"/>
    <cellStyle name="Normal 5 2 4 9 2 2" xfId="29023"/>
    <cellStyle name="Normal 5 2 4 9 3" xfId="29022"/>
    <cellStyle name="Normal 5 2 4 9 4" xfId="38038"/>
    <cellStyle name="Normal 5 2 4 9 5" xfId="45153"/>
    <cellStyle name="Normal 5 2 4 9 6" xfId="52268"/>
    <cellStyle name="Normal 5 2 4 9 7" xfId="59383"/>
    <cellStyle name="Normal 5 2 5" xfId="196"/>
    <cellStyle name="Normal 5 2 5 10" xfId="14433"/>
    <cellStyle name="Normal 5 2 5 10 2" xfId="29025"/>
    <cellStyle name="Normal 5 2 5 11" xfId="29024"/>
    <cellStyle name="Normal 5 2 5 12" xfId="33402"/>
    <cellStyle name="Normal 5 2 5 13" xfId="40518"/>
    <cellStyle name="Normal 5 2 5 14" xfId="47633"/>
    <cellStyle name="Normal 5 2 5 15" xfId="54748"/>
    <cellStyle name="Normal 5 2 5 2" xfId="395"/>
    <cellStyle name="Normal 5 2 5 2 10" xfId="40713"/>
    <cellStyle name="Normal 5 2 5 2 11" xfId="47828"/>
    <cellStyle name="Normal 5 2 5 2 12" xfId="54943"/>
    <cellStyle name="Normal 5 2 5 2 2" xfId="1196"/>
    <cellStyle name="Normal 5 2 5 2 2 10" xfId="55742"/>
    <cellStyle name="Normal 5 2 5 2 2 2" xfId="3564"/>
    <cellStyle name="Normal 5 2 5 2 2 2 2" xfId="10679"/>
    <cellStyle name="Normal 5 2 5 2 2 2 2 2" xfId="29029"/>
    <cellStyle name="Normal 5 2 5 2 2 2 3" xfId="29028"/>
    <cellStyle name="Normal 5 2 5 2 2 2 4" xfId="36764"/>
    <cellStyle name="Normal 5 2 5 2 2 2 5" xfId="43879"/>
    <cellStyle name="Normal 5 2 5 2 2 2 6" xfId="50994"/>
    <cellStyle name="Normal 5 2 5 2 2 2 7" xfId="58109"/>
    <cellStyle name="Normal 5 2 5 2 2 3" xfId="5935"/>
    <cellStyle name="Normal 5 2 5 2 2 3 2" xfId="13050"/>
    <cellStyle name="Normal 5 2 5 2 2 3 2 2" xfId="29031"/>
    <cellStyle name="Normal 5 2 5 2 2 3 3" xfId="29030"/>
    <cellStyle name="Normal 5 2 5 2 2 3 4" xfId="39135"/>
    <cellStyle name="Normal 5 2 5 2 2 3 5" xfId="46250"/>
    <cellStyle name="Normal 5 2 5 2 2 3 6" xfId="53365"/>
    <cellStyle name="Normal 5 2 5 2 2 3 7" xfId="60480"/>
    <cellStyle name="Normal 5 2 5 2 2 4" xfId="8312"/>
    <cellStyle name="Normal 5 2 5 2 2 4 2" xfId="29032"/>
    <cellStyle name="Normal 5 2 5 2 2 5" xfId="15427"/>
    <cellStyle name="Normal 5 2 5 2 2 5 2" xfId="29033"/>
    <cellStyle name="Normal 5 2 5 2 2 6" xfId="29027"/>
    <cellStyle name="Normal 5 2 5 2 2 7" xfId="34396"/>
    <cellStyle name="Normal 5 2 5 2 2 8" xfId="41512"/>
    <cellStyle name="Normal 5 2 5 2 2 9" xfId="48627"/>
    <cellStyle name="Normal 5 2 5 2 3" xfId="1986"/>
    <cellStyle name="Normal 5 2 5 2 3 10" xfId="56531"/>
    <cellStyle name="Normal 5 2 5 2 3 2" xfId="4353"/>
    <cellStyle name="Normal 5 2 5 2 3 2 2" xfId="11468"/>
    <cellStyle name="Normal 5 2 5 2 3 2 2 2" xfId="29036"/>
    <cellStyle name="Normal 5 2 5 2 3 2 3" xfId="29035"/>
    <cellStyle name="Normal 5 2 5 2 3 2 4" xfId="37553"/>
    <cellStyle name="Normal 5 2 5 2 3 2 5" xfId="44668"/>
    <cellStyle name="Normal 5 2 5 2 3 2 6" xfId="51783"/>
    <cellStyle name="Normal 5 2 5 2 3 2 7" xfId="58898"/>
    <cellStyle name="Normal 5 2 5 2 3 3" xfId="6724"/>
    <cellStyle name="Normal 5 2 5 2 3 3 2" xfId="13839"/>
    <cellStyle name="Normal 5 2 5 2 3 3 2 2" xfId="29038"/>
    <cellStyle name="Normal 5 2 5 2 3 3 3" xfId="29037"/>
    <cellStyle name="Normal 5 2 5 2 3 3 4" xfId="39924"/>
    <cellStyle name="Normal 5 2 5 2 3 3 5" xfId="47039"/>
    <cellStyle name="Normal 5 2 5 2 3 3 6" xfId="54154"/>
    <cellStyle name="Normal 5 2 5 2 3 3 7" xfId="61269"/>
    <cellStyle name="Normal 5 2 5 2 3 4" xfId="9101"/>
    <cellStyle name="Normal 5 2 5 2 3 4 2" xfId="29039"/>
    <cellStyle name="Normal 5 2 5 2 3 5" xfId="16216"/>
    <cellStyle name="Normal 5 2 5 2 3 5 2" xfId="29040"/>
    <cellStyle name="Normal 5 2 5 2 3 6" xfId="29034"/>
    <cellStyle name="Normal 5 2 5 2 3 7" xfId="35185"/>
    <cellStyle name="Normal 5 2 5 2 3 8" xfId="42301"/>
    <cellStyle name="Normal 5 2 5 2 3 9" xfId="49416"/>
    <cellStyle name="Normal 5 2 5 2 4" xfId="2765"/>
    <cellStyle name="Normal 5 2 5 2 4 2" xfId="9880"/>
    <cellStyle name="Normal 5 2 5 2 4 2 2" xfId="29042"/>
    <cellStyle name="Normal 5 2 5 2 4 3" xfId="29041"/>
    <cellStyle name="Normal 5 2 5 2 4 4" xfId="35965"/>
    <cellStyle name="Normal 5 2 5 2 4 5" xfId="43080"/>
    <cellStyle name="Normal 5 2 5 2 4 6" xfId="50195"/>
    <cellStyle name="Normal 5 2 5 2 4 7" xfId="57310"/>
    <cellStyle name="Normal 5 2 5 2 5" xfId="5136"/>
    <cellStyle name="Normal 5 2 5 2 5 2" xfId="12251"/>
    <cellStyle name="Normal 5 2 5 2 5 2 2" xfId="29044"/>
    <cellStyle name="Normal 5 2 5 2 5 3" xfId="29043"/>
    <cellStyle name="Normal 5 2 5 2 5 4" xfId="38336"/>
    <cellStyle name="Normal 5 2 5 2 5 5" xfId="45451"/>
    <cellStyle name="Normal 5 2 5 2 5 6" xfId="52566"/>
    <cellStyle name="Normal 5 2 5 2 5 7" xfId="59681"/>
    <cellStyle name="Normal 5 2 5 2 6" xfId="7513"/>
    <cellStyle name="Normal 5 2 5 2 6 2" xfId="29045"/>
    <cellStyle name="Normal 5 2 5 2 7" xfId="14628"/>
    <cellStyle name="Normal 5 2 5 2 7 2" xfId="29046"/>
    <cellStyle name="Normal 5 2 5 2 8" xfId="29026"/>
    <cellStyle name="Normal 5 2 5 2 9" xfId="33597"/>
    <cellStyle name="Normal 5 2 5 3" xfId="590"/>
    <cellStyle name="Normal 5 2 5 3 10" xfId="40908"/>
    <cellStyle name="Normal 5 2 5 3 11" xfId="48023"/>
    <cellStyle name="Normal 5 2 5 3 12" xfId="55138"/>
    <cellStyle name="Normal 5 2 5 3 2" xfId="1391"/>
    <cellStyle name="Normal 5 2 5 3 2 10" xfId="55937"/>
    <cellStyle name="Normal 5 2 5 3 2 2" xfId="3759"/>
    <cellStyle name="Normal 5 2 5 3 2 2 2" xfId="10874"/>
    <cellStyle name="Normal 5 2 5 3 2 2 2 2" xfId="29050"/>
    <cellStyle name="Normal 5 2 5 3 2 2 3" xfId="29049"/>
    <cellStyle name="Normal 5 2 5 3 2 2 4" xfId="36959"/>
    <cellStyle name="Normal 5 2 5 3 2 2 5" xfId="44074"/>
    <cellStyle name="Normal 5 2 5 3 2 2 6" xfId="51189"/>
    <cellStyle name="Normal 5 2 5 3 2 2 7" xfId="58304"/>
    <cellStyle name="Normal 5 2 5 3 2 3" xfId="6130"/>
    <cellStyle name="Normal 5 2 5 3 2 3 2" xfId="13245"/>
    <cellStyle name="Normal 5 2 5 3 2 3 2 2" xfId="29052"/>
    <cellStyle name="Normal 5 2 5 3 2 3 3" xfId="29051"/>
    <cellStyle name="Normal 5 2 5 3 2 3 4" xfId="39330"/>
    <cellStyle name="Normal 5 2 5 3 2 3 5" xfId="46445"/>
    <cellStyle name="Normal 5 2 5 3 2 3 6" xfId="53560"/>
    <cellStyle name="Normal 5 2 5 3 2 3 7" xfId="60675"/>
    <cellStyle name="Normal 5 2 5 3 2 4" xfId="8507"/>
    <cellStyle name="Normal 5 2 5 3 2 4 2" xfId="29053"/>
    <cellStyle name="Normal 5 2 5 3 2 5" xfId="15622"/>
    <cellStyle name="Normal 5 2 5 3 2 5 2" xfId="29054"/>
    <cellStyle name="Normal 5 2 5 3 2 6" xfId="29048"/>
    <cellStyle name="Normal 5 2 5 3 2 7" xfId="34591"/>
    <cellStyle name="Normal 5 2 5 3 2 8" xfId="41707"/>
    <cellStyle name="Normal 5 2 5 3 2 9" xfId="48822"/>
    <cellStyle name="Normal 5 2 5 3 3" xfId="2181"/>
    <cellStyle name="Normal 5 2 5 3 3 10" xfId="56726"/>
    <cellStyle name="Normal 5 2 5 3 3 2" xfId="4548"/>
    <cellStyle name="Normal 5 2 5 3 3 2 2" xfId="11663"/>
    <cellStyle name="Normal 5 2 5 3 3 2 2 2" xfId="29057"/>
    <cellStyle name="Normal 5 2 5 3 3 2 3" xfId="29056"/>
    <cellStyle name="Normal 5 2 5 3 3 2 4" xfId="37748"/>
    <cellStyle name="Normal 5 2 5 3 3 2 5" xfId="44863"/>
    <cellStyle name="Normal 5 2 5 3 3 2 6" xfId="51978"/>
    <cellStyle name="Normal 5 2 5 3 3 2 7" xfId="59093"/>
    <cellStyle name="Normal 5 2 5 3 3 3" xfId="6919"/>
    <cellStyle name="Normal 5 2 5 3 3 3 2" xfId="14034"/>
    <cellStyle name="Normal 5 2 5 3 3 3 2 2" xfId="29059"/>
    <cellStyle name="Normal 5 2 5 3 3 3 3" xfId="29058"/>
    <cellStyle name="Normal 5 2 5 3 3 3 4" xfId="40119"/>
    <cellStyle name="Normal 5 2 5 3 3 3 5" xfId="47234"/>
    <cellStyle name="Normal 5 2 5 3 3 3 6" xfId="54349"/>
    <cellStyle name="Normal 5 2 5 3 3 3 7" xfId="61464"/>
    <cellStyle name="Normal 5 2 5 3 3 4" xfId="9296"/>
    <cellStyle name="Normal 5 2 5 3 3 4 2" xfId="29060"/>
    <cellStyle name="Normal 5 2 5 3 3 5" xfId="16411"/>
    <cellStyle name="Normal 5 2 5 3 3 5 2" xfId="29061"/>
    <cellStyle name="Normal 5 2 5 3 3 6" xfId="29055"/>
    <cellStyle name="Normal 5 2 5 3 3 7" xfId="35380"/>
    <cellStyle name="Normal 5 2 5 3 3 8" xfId="42496"/>
    <cellStyle name="Normal 5 2 5 3 3 9" xfId="49611"/>
    <cellStyle name="Normal 5 2 5 3 4" xfId="2960"/>
    <cellStyle name="Normal 5 2 5 3 4 2" xfId="10075"/>
    <cellStyle name="Normal 5 2 5 3 4 2 2" xfId="29063"/>
    <cellStyle name="Normal 5 2 5 3 4 3" xfId="29062"/>
    <cellStyle name="Normal 5 2 5 3 4 4" xfId="36160"/>
    <cellStyle name="Normal 5 2 5 3 4 5" xfId="43275"/>
    <cellStyle name="Normal 5 2 5 3 4 6" xfId="50390"/>
    <cellStyle name="Normal 5 2 5 3 4 7" xfId="57505"/>
    <cellStyle name="Normal 5 2 5 3 5" xfId="5331"/>
    <cellStyle name="Normal 5 2 5 3 5 2" xfId="12446"/>
    <cellStyle name="Normal 5 2 5 3 5 2 2" xfId="29065"/>
    <cellStyle name="Normal 5 2 5 3 5 3" xfId="29064"/>
    <cellStyle name="Normal 5 2 5 3 5 4" xfId="38531"/>
    <cellStyle name="Normal 5 2 5 3 5 5" xfId="45646"/>
    <cellStyle name="Normal 5 2 5 3 5 6" xfId="52761"/>
    <cellStyle name="Normal 5 2 5 3 5 7" xfId="59876"/>
    <cellStyle name="Normal 5 2 5 3 6" xfId="7708"/>
    <cellStyle name="Normal 5 2 5 3 6 2" xfId="29066"/>
    <cellStyle name="Normal 5 2 5 3 7" xfId="14823"/>
    <cellStyle name="Normal 5 2 5 3 7 2" xfId="29067"/>
    <cellStyle name="Normal 5 2 5 3 8" xfId="29047"/>
    <cellStyle name="Normal 5 2 5 3 9" xfId="33792"/>
    <cellStyle name="Normal 5 2 5 4" xfId="745"/>
    <cellStyle name="Normal 5 2 5 4 10" xfId="41063"/>
    <cellStyle name="Normal 5 2 5 4 11" xfId="48178"/>
    <cellStyle name="Normal 5 2 5 4 12" xfId="55293"/>
    <cellStyle name="Normal 5 2 5 4 2" xfId="1546"/>
    <cellStyle name="Normal 5 2 5 4 2 10" xfId="56092"/>
    <cellStyle name="Normal 5 2 5 4 2 2" xfId="3914"/>
    <cellStyle name="Normal 5 2 5 4 2 2 2" xfId="11029"/>
    <cellStyle name="Normal 5 2 5 4 2 2 2 2" xfId="29071"/>
    <cellStyle name="Normal 5 2 5 4 2 2 3" xfId="29070"/>
    <cellStyle name="Normal 5 2 5 4 2 2 4" xfId="37114"/>
    <cellStyle name="Normal 5 2 5 4 2 2 5" xfId="44229"/>
    <cellStyle name="Normal 5 2 5 4 2 2 6" xfId="51344"/>
    <cellStyle name="Normal 5 2 5 4 2 2 7" xfId="58459"/>
    <cellStyle name="Normal 5 2 5 4 2 3" xfId="6285"/>
    <cellStyle name="Normal 5 2 5 4 2 3 2" xfId="13400"/>
    <cellStyle name="Normal 5 2 5 4 2 3 2 2" xfId="29073"/>
    <cellStyle name="Normal 5 2 5 4 2 3 3" xfId="29072"/>
    <cellStyle name="Normal 5 2 5 4 2 3 4" xfId="39485"/>
    <cellStyle name="Normal 5 2 5 4 2 3 5" xfId="46600"/>
    <cellStyle name="Normal 5 2 5 4 2 3 6" xfId="53715"/>
    <cellStyle name="Normal 5 2 5 4 2 3 7" xfId="60830"/>
    <cellStyle name="Normal 5 2 5 4 2 4" xfId="8662"/>
    <cellStyle name="Normal 5 2 5 4 2 4 2" xfId="29074"/>
    <cellStyle name="Normal 5 2 5 4 2 5" xfId="15777"/>
    <cellStyle name="Normal 5 2 5 4 2 5 2" xfId="29075"/>
    <cellStyle name="Normal 5 2 5 4 2 6" xfId="29069"/>
    <cellStyle name="Normal 5 2 5 4 2 7" xfId="34746"/>
    <cellStyle name="Normal 5 2 5 4 2 8" xfId="41862"/>
    <cellStyle name="Normal 5 2 5 4 2 9" xfId="48977"/>
    <cellStyle name="Normal 5 2 5 4 3" xfId="2336"/>
    <cellStyle name="Normal 5 2 5 4 3 10" xfId="56881"/>
    <cellStyle name="Normal 5 2 5 4 3 2" xfId="4703"/>
    <cellStyle name="Normal 5 2 5 4 3 2 2" xfId="11818"/>
    <cellStyle name="Normal 5 2 5 4 3 2 2 2" xfId="29078"/>
    <cellStyle name="Normal 5 2 5 4 3 2 3" xfId="29077"/>
    <cellStyle name="Normal 5 2 5 4 3 2 4" xfId="37903"/>
    <cellStyle name="Normal 5 2 5 4 3 2 5" xfId="45018"/>
    <cellStyle name="Normal 5 2 5 4 3 2 6" xfId="52133"/>
    <cellStyle name="Normal 5 2 5 4 3 2 7" xfId="59248"/>
    <cellStyle name="Normal 5 2 5 4 3 3" xfId="7074"/>
    <cellStyle name="Normal 5 2 5 4 3 3 2" xfId="14189"/>
    <cellStyle name="Normal 5 2 5 4 3 3 2 2" xfId="29080"/>
    <cellStyle name="Normal 5 2 5 4 3 3 3" xfId="29079"/>
    <cellStyle name="Normal 5 2 5 4 3 3 4" xfId="40274"/>
    <cellStyle name="Normal 5 2 5 4 3 3 5" xfId="47389"/>
    <cellStyle name="Normal 5 2 5 4 3 3 6" xfId="54504"/>
    <cellStyle name="Normal 5 2 5 4 3 3 7" xfId="61619"/>
    <cellStyle name="Normal 5 2 5 4 3 4" xfId="9451"/>
    <cellStyle name="Normal 5 2 5 4 3 4 2" xfId="29081"/>
    <cellStyle name="Normal 5 2 5 4 3 5" xfId="16566"/>
    <cellStyle name="Normal 5 2 5 4 3 5 2" xfId="29082"/>
    <cellStyle name="Normal 5 2 5 4 3 6" xfId="29076"/>
    <cellStyle name="Normal 5 2 5 4 3 7" xfId="35535"/>
    <cellStyle name="Normal 5 2 5 4 3 8" xfId="42651"/>
    <cellStyle name="Normal 5 2 5 4 3 9" xfId="49766"/>
    <cellStyle name="Normal 5 2 5 4 4" xfId="3115"/>
    <cellStyle name="Normal 5 2 5 4 4 2" xfId="10230"/>
    <cellStyle name="Normal 5 2 5 4 4 2 2" xfId="29084"/>
    <cellStyle name="Normal 5 2 5 4 4 3" xfId="29083"/>
    <cellStyle name="Normal 5 2 5 4 4 4" xfId="36315"/>
    <cellStyle name="Normal 5 2 5 4 4 5" xfId="43430"/>
    <cellStyle name="Normal 5 2 5 4 4 6" xfId="50545"/>
    <cellStyle name="Normal 5 2 5 4 4 7" xfId="57660"/>
    <cellStyle name="Normal 5 2 5 4 5" xfId="5486"/>
    <cellStyle name="Normal 5 2 5 4 5 2" xfId="12601"/>
    <cellStyle name="Normal 5 2 5 4 5 2 2" xfId="29086"/>
    <cellStyle name="Normal 5 2 5 4 5 3" xfId="29085"/>
    <cellStyle name="Normal 5 2 5 4 5 4" xfId="38686"/>
    <cellStyle name="Normal 5 2 5 4 5 5" xfId="45801"/>
    <cellStyle name="Normal 5 2 5 4 5 6" xfId="52916"/>
    <cellStyle name="Normal 5 2 5 4 5 7" xfId="60031"/>
    <cellStyle name="Normal 5 2 5 4 6" xfId="7863"/>
    <cellStyle name="Normal 5 2 5 4 6 2" xfId="29087"/>
    <cellStyle name="Normal 5 2 5 4 7" xfId="14978"/>
    <cellStyle name="Normal 5 2 5 4 7 2" xfId="29088"/>
    <cellStyle name="Normal 5 2 5 4 8" xfId="29068"/>
    <cellStyle name="Normal 5 2 5 4 9" xfId="33947"/>
    <cellStyle name="Normal 5 2 5 5" xfId="1001"/>
    <cellStyle name="Normal 5 2 5 5 10" xfId="55547"/>
    <cellStyle name="Normal 5 2 5 5 2" xfId="3369"/>
    <cellStyle name="Normal 5 2 5 5 2 2" xfId="10484"/>
    <cellStyle name="Normal 5 2 5 5 2 2 2" xfId="29091"/>
    <cellStyle name="Normal 5 2 5 5 2 3" xfId="29090"/>
    <cellStyle name="Normal 5 2 5 5 2 4" xfId="36569"/>
    <cellStyle name="Normal 5 2 5 5 2 5" xfId="43684"/>
    <cellStyle name="Normal 5 2 5 5 2 6" xfId="50799"/>
    <cellStyle name="Normal 5 2 5 5 2 7" xfId="57914"/>
    <cellStyle name="Normal 5 2 5 5 3" xfId="5740"/>
    <cellStyle name="Normal 5 2 5 5 3 2" xfId="12855"/>
    <cellStyle name="Normal 5 2 5 5 3 2 2" xfId="29093"/>
    <cellStyle name="Normal 5 2 5 5 3 3" xfId="29092"/>
    <cellStyle name="Normal 5 2 5 5 3 4" xfId="38940"/>
    <cellStyle name="Normal 5 2 5 5 3 5" xfId="46055"/>
    <cellStyle name="Normal 5 2 5 5 3 6" xfId="53170"/>
    <cellStyle name="Normal 5 2 5 5 3 7" xfId="60285"/>
    <cellStyle name="Normal 5 2 5 5 4" xfId="8117"/>
    <cellStyle name="Normal 5 2 5 5 4 2" xfId="29094"/>
    <cellStyle name="Normal 5 2 5 5 5" xfId="15232"/>
    <cellStyle name="Normal 5 2 5 5 5 2" xfId="29095"/>
    <cellStyle name="Normal 5 2 5 5 6" xfId="29089"/>
    <cellStyle name="Normal 5 2 5 5 7" xfId="34201"/>
    <cellStyle name="Normal 5 2 5 5 8" xfId="41317"/>
    <cellStyle name="Normal 5 2 5 5 9" xfId="48432"/>
    <cellStyle name="Normal 5 2 5 6" xfId="1791"/>
    <cellStyle name="Normal 5 2 5 6 10" xfId="56336"/>
    <cellStyle name="Normal 5 2 5 6 2" xfId="4158"/>
    <cellStyle name="Normal 5 2 5 6 2 2" xfId="11273"/>
    <cellStyle name="Normal 5 2 5 6 2 2 2" xfId="29098"/>
    <cellStyle name="Normal 5 2 5 6 2 3" xfId="29097"/>
    <cellStyle name="Normal 5 2 5 6 2 4" xfId="37358"/>
    <cellStyle name="Normal 5 2 5 6 2 5" xfId="44473"/>
    <cellStyle name="Normal 5 2 5 6 2 6" xfId="51588"/>
    <cellStyle name="Normal 5 2 5 6 2 7" xfId="58703"/>
    <cellStyle name="Normal 5 2 5 6 3" xfId="6529"/>
    <cellStyle name="Normal 5 2 5 6 3 2" xfId="13644"/>
    <cellStyle name="Normal 5 2 5 6 3 2 2" xfId="29100"/>
    <cellStyle name="Normal 5 2 5 6 3 3" xfId="29099"/>
    <cellStyle name="Normal 5 2 5 6 3 4" xfId="39729"/>
    <cellStyle name="Normal 5 2 5 6 3 5" xfId="46844"/>
    <cellStyle name="Normal 5 2 5 6 3 6" xfId="53959"/>
    <cellStyle name="Normal 5 2 5 6 3 7" xfId="61074"/>
    <cellStyle name="Normal 5 2 5 6 4" xfId="8906"/>
    <cellStyle name="Normal 5 2 5 6 4 2" xfId="29101"/>
    <cellStyle name="Normal 5 2 5 6 5" xfId="16021"/>
    <cellStyle name="Normal 5 2 5 6 5 2" xfId="29102"/>
    <cellStyle name="Normal 5 2 5 6 6" xfId="29096"/>
    <cellStyle name="Normal 5 2 5 6 7" xfId="34990"/>
    <cellStyle name="Normal 5 2 5 6 8" xfId="42106"/>
    <cellStyle name="Normal 5 2 5 6 9" xfId="49221"/>
    <cellStyle name="Normal 5 2 5 7" xfId="2570"/>
    <cellStyle name="Normal 5 2 5 7 2" xfId="9685"/>
    <cellStyle name="Normal 5 2 5 7 2 2" xfId="29104"/>
    <cellStyle name="Normal 5 2 5 7 3" xfId="29103"/>
    <cellStyle name="Normal 5 2 5 7 4" xfId="35770"/>
    <cellStyle name="Normal 5 2 5 7 5" xfId="42885"/>
    <cellStyle name="Normal 5 2 5 7 6" xfId="50000"/>
    <cellStyle name="Normal 5 2 5 7 7" xfId="57115"/>
    <cellStyle name="Normal 5 2 5 8" xfId="4941"/>
    <cellStyle name="Normal 5 2 5 8 2" xfId="12056"/>
    <cellStyle name="Normal 5 2 5 8 2 2" xfId="29106"/>
    <cellStyle name="Normal 5 2 5 8 3" xfId="29105"/>
    <cellStyle name="Normal 5 2 5 8 4" xfId="38141"/>
    <cellStyle name="Normal 5 2 5 8 5" xfId="45256"/>
    <cellStyle name="Normal 5 2 5 8 6" xfId="52371"/>
    <cellStyle name="Normal 5 2 5 8 7" xfId="59486"/>
    <cellStyle name="Normal 5 2 5 9" xfId="7318"/>
    <cellStyle name="Normal 5 2 5 9 2" xfId="29107"/>
    <cellStyle name="Normal 5 2 6" xfId="111"/>
    <cellStyle name="Normal 5 2 6 10" xfId="14351"/>
    <cellStyle name="Normal 5 2 6 10 2" xfId="29109"/>
    <cellStyle name="Normal 5 2 6 11" xfId="29108"/>
    <cellStyle name="Normal 5 2 6 12" xfId="33320"/>
    <cellStyle name="Normal 5 2 6 13" xfId="40436"/>
    <cellStyle name="Normal 5 2 6 14" xfId="47551"/>
    <cellStyle name="Normal 5 2 6 15" xfId="54666"/>
    <cellStyle name="Normal 5 2 6 2" xfId="313"/>
    <cellStyle name="Normal 5 2 6 2 10" xfId="40631"/>
    <cellStyle name="Normal 5 2 6 2 11" xfId="47746"/>
    <cellStyle name="Normal 5 2 6 2 12" xfId="54861"/>
    <cellStyle name="Normal 5 2 6 2 2" xfId="1114"/>
    <cellStyle name="Normal 5 2 6 2 2 10" xfId="55660"/>
    <cellStyle name="Normal 5 2 6 2 2 2" xfId="3482"/>
    <cellStyle name="Normal 5 2 6 2 2 2 2" xfId="10597"/>
    <cellStyle name="Normal 5 2 6 2 2 2 2 2" xfId="29113"/>
    <cellStyle name="Normal 5 2 6 2 2 2 3" xfId="29112"/>
    <cellStyle name="Normal 5 2 6 2 2 2 4" xfId="36682"/>
    <cellStyle name="Normal 5 2 6 2 2 2 5" xfId="43797"/>
    <cellStyle name="Normal 5 2 6 2 2 2 6" xfId="50912"/>
    <cellStyle name="Normal 5 2 6 2 2 2 7" xfId="58027"/>
    <cellStyle name="Normal 5 2 6 2 2 3" xfId="5853"/>
    <cellStyle name="Normal 5 2 6 2 2 3 2" xfId="12968"/>
    <cellStyle name="Normal 5 2 6 2 2 3 2 2" xfId="29115"/>
    <cellStyle name="Normal 5 2 6 2 2 3 3" xfId="29114"/>
    <cellStyle name="Normal 5 2 6 2 2 3 4" xfId="39053"/>
    <cellStyle name="Normal 5 2 6 2 2 3 5" xfId="46168"/>
    <cellStyle name="Normal 5 2 6 2 2 3 6" xfId="53283"/>
    <cellStyle name="Normal 5 2 6 2 2 3 7" xfId="60398"/>
    <cellStyle name="Normal 5 2 6 2 2 4" xfId="8230"/>
    <cellStyle name="Normal 5 2 6 2 2 4 2" xfId="29116"/>
    <cellStyle name="Normal 5 2 6 2 2 5" xfId="15345"/>
    <cellStyle name="Normal 5 2 6 2 2 5 2" xfId="29117"/>
    <cellStyle name="Normal 5 2 6 2 2 6" xfId="29111"/>
    <cellStyle name="Normal 5 2 6 2 2 7" xfId="34314"/>
    <cellStyle name="Normal 5 2 6 2 2 8" xfId="41430"/>
    <cellStyle name="Normal 5 2 6 2 2 9" xfId="48545"/>
    <cellStyle name="Normal 5 2 6 2 3" xfId="1904"/>
    <cellStyle name="Normal 5 2 6 2 3 10" xfId="56449"/>
    <cellStyle name="Normal 5 2 6 2 3 2" xfId="4271"/>
    <cellStyle name="Normal 5 2 6 2 3 2 2" xfId="11386"/>
    <cellStyle name="Normal 5 2 6 2 3 2 2 2" xfId="29120"/>
    <cellStyle name="Normal 5 2 6 2 3 2 3" xfId="29119"/>
    <cellStyle name="Normal 5 2 6 2 3 2 4" xfId="37471"/>
    <cellStyle name="Normal 5 2 6 2 3 2 5" xfId="44586"/>
    <cellStyle name="Normal 5 2 6 2 3 2 6" xfId="51701"/>
    <cellStyle name="Normal 5 2 6 2 3 2 7" xfId="58816"/>
    <cellStyle name="Normal 5 2 6 2 3 3" xfId="6642"/>
    <cellStyle name="Normal 5 2 6 2 3 3 2" xfId="13757"/>
    <cellStyle name="Normal 5 2 6 2 3 3 2 2" xfId="29122"/>
    <cellStyle name="Normal 5 2 6 2 3 3 3" xfId="29121"/>
    <cellStyle name="Normal 5 2 6 2 3 3 4" xfId="39842"/>
    <cellStyle name="Normal 5 2 6 2 3 3 5" xfId="46957"/>
    <cellStyle name="Normal 5 2 6 2 3 3 6" xfId="54072"/>
    <cellStyle name="Normal 5 2 6 2 3 3 7" xfId="61187"/>
    <cellStyle name="Normal 5 2 6 2 3 4" xfId="9019"/>
    <cellStyle name="Normal 5 2 6 2 3 4 2" xfId="29123"/>
    <cellStyle name="Normal 5 2 6 2 3 5" xfId="16134"/>
    <cellStyle name="Normal 5 2 6 2 3 5 2" xfId="29124"/>
    <cellStyle name="Normal 5 2 6 2 3 6" xfId="29118"/>
    <cellStyle name="Normal 5 2 6 2 3 7" xfId="35103"/>
    <cellStyle name="Normal 5 2 6 2 3 8" xfId="42219"/>
    <cellStyle name="Normal 5 2 6 2 3 9" xfId="49334"/>
    <cellStyle name="Normal 5 2 6 2 4" xfId="2683"/>
    <cellStyle name="Normal 5 2 6 2 4 2" xfId="9798"/>
    <cellStyle name="Normal 5 2 6 2 4 2 2" xfId="29126"/>
    <cellStyle name="Normal 5 2 6 2 4 3" xfId="29125"/>
    <cellStyle name="Normal 5 2 6 2 4 4" xfId="35883"/>
    <cellStyle name="Normal 5 2 6 2 4 5" xfId="42998"/>
    <cellStyle name="Normal 5 2 6 2 4 6" xfId="50113"/>
    <cellStyle name="Normal 5 2 6 2 4 7" xfId="57228"/>
    <cellStyle name="Normal 5 2 6 2 5" xfId="5054"/>
    <cellStyle name="Normal 5 2 6 2 5 2" xfId="12169"/>
    <cellStyle name="Normal 5 2 6 2 5 2 2" xfId="29128"/>
    <cellStyle name="Normal 5 2 6 2 5 3" xfId="29127"/>
    <cellStyle name="Normal 5 2 6 2 5 4" xfId="38254"/>
    <cellStyle name="Normal 5 2 6 2 5 5" xfId="45369"/>
    <cellStyle name="Normal 5 2 6 2 5 6" xfId="52484"/>
    <cellStyle name="Normal 5 2 6 2 5 7" xfId="59599"/>
    <cellStyle name="Normal 5 2 6 2 6" xfId="7431"/>
    <cellStyle name="Normal 5 2 6 2 6 2" xfId="29129"/>
    <cellStyle name="Normal 5 2 6 2 7" xfId="14546"/>
    <cellStyle name="Normal 5 2 6 2 7 2" xfId="29130"/>
    <cellStyle name="Normal 5 2 6 2 8" xfId="29110"/>
    <cellStyle name="Normal 5 2 6 2 9" xfId="33515"/>
    <cellStyle name="Normal 5 2 6 3" xfId="508"/>
    <cellStyle name="Normal 5 2 6 3 10" xfId="40826"/>
    <cellStyle name="Normal 5 2 6 3 11" xfId="47941"/>
    <cellStyle name="Normal 5 2 6 3 12" xfId="55056"/>
    <cellStyle name="Normal 5 2 6 3 2" xfId="1309"/>
    <cellStyle name="Normal 5 2 6 3 2 10" xfId="55855"/>
    <cellStyle name="Normal 5 2 6 3 2 2" xfId="3677"/>
    <cellStyle name="Normal 5 2 6 3 2 2 2" xfId="10792"/>
    <cellStyle name="Normal 5 2 6 3 2 2 2 2" xfId="29134"/>
    <cellStyle name="Normal 5 2 6 3 2 2 3" xfId="29133"/>
    <cellStyle name="Normal 5 2 6 3 2 2 4" xfId="36877"/>
    <cellStyle name="Normal 5 2 6 3 2 2 5" xfId="43992"/>
    <cellStyle name="Normal 5 2 6 3 2 2 6" xfId="51107"/>
    <cellStyle name="Normal 5 2 6 3 2 2 7" xfId="58222"/>
    <cellStyle name="Normal 5 2 6 3 2 3" xfId="6048"/>
    <cellStyle name="Normal 5 2 6 3 2 3 2" xfId="13163"/>
    <cellStyle name="Normal 5 2 6 3 2 3 2 2" xfId="29136"/>
    <cellStyle name="Normal 5 2 6 3 2 3 3" xfId="29135"/>
    <cellStyle name="Normal 5 2 6 3 2 3 4" xfId="39248"/>
    <cellStyle name="Normal 5 2 6 3 2 3 5" xfId="46363"/>
    <cellStyle name="Normal 5 2 6 3 2 3 6" xfId="53478"/>
    <cellStyle name="Normal 5 2 6 3 2 3 7" xfId="60593"/>
    <cellStyle name="Normal 5 2 6 3 2 4" xfId="8425"/>
    <cellStyle name="Normal 5 2 6 3 2 4 2" xfId="29137"/>
    <cellStyle name="Normal 5 2 6 3 2 5" xfId="15540"/>
    <cellStyle name="Normal 5 2 6 3 2 5 2" xfId="29138"/>
    <cellStyle name="Normal 5 2 6 3 2 6" xfId="29132"/>
    <cellStyle name="Normal 5 2 6 3 2 7" xfId="34509"/>
    <cellStyle name="Normal 5 2 6 3 2 8" xfId="41625"/>
    <cellStyle name="Normal 5 2 6 3 2 9" xfId="48740"/>
    <cellStyle name="Normal 5 2 6 3 3" xfId="2099"/>
    <cellStyle name="Normal 5 2 6 3 3 10" xfId="56644"/>
    <cellStyle name="Normal 5 2 6 3 3 2" xfId="4466"/>
    <cellStyle name="Normal 5 2 6 3 3 2 2" xfId="11581"/>
    <cellStyle name="Normal 5 2 6 3 3 2 2 2" xfId="29141"/>
    <cellStyle name="Normal 5 2 6 3 3 2 3" xfId="29140"/>
    <cellStyle name="Normal 5 2 6 3 3 2 4" xfId="37666"/>
    <cellStyle name="Normal 5 2 6 3 3 2 5" xfId="44781"/>
    <cellStyle name="Normal 5 2 6 3 3 2 6" xfId="51896"/>
    <cellStyle name="Normal 5 2 6 3 3 2 7" xfId="59011"/>
    <cellStyle name="Normal 5 2 6 3 3 3" xfId="6837"/>
    <cellStyle name="Normal 5 2 6 3 3 3 2" xfId="13952"/>
    <cellStyle name="Normal 5 2 6 3 3 3 2 2" xfId="29143"/>
    <cellStyle name="Normal 5 2 6 3 3 3 3" xfId="29142"/>
    <cellStyle name="Normal 5 2 6 3 3 3 4" xfId="40037"/>
    <cellStyle name="Normal 5 2 6 3 3 3 5" xfId="47152"/>
    <cellStyle name="Normal 5 2 6 3 3 3 6" xfId="54267"/>
    <cellStyle name="Normal 5 2 6 3 3 3 7" xfId="61382"/>
    <cellStyle name="Normal 5 2 6 3 3 4" xfId="9214"/>
    <cellStyle name="Normal 5 2 6 3 3 4 2" xfId="29144"/>
    <cellStyle name="Normal 5 2 6 3 3 5" xfId="16329"/>
    <cellStyle name="Normal 5 2 6 3 3 5 2" xfId="29145"/>
    <cellStyle name="Normal 5 2 6 3 3 6" xfId="29139"/>
    <cellStyle name="Normal 5 2 6 3 3 7" xfId="35298"/>
    <cellStyle name="Normal 5 2 6 3 3 8" xfId="42414"/>
    <cellStyle name="Normal 5 2 6 3 3 9" xfId="49529"/>
    <cellStyle name="Normal 5 2 6 3 4" xfId="2878"/>
    <cellStyle name="Normal 5 2 6 3 4 2" xfId="9993"/>
    <cellStyle name="Normal 5 2 6 3 4 2 2" xfId="29147"/>
    <cellStyle name="Normal 5 2 6 3 4 3" xfId="29146"/>
    <cellStyle name="Normal 5 2 6 3 4 4" xfId="36078"/>
    <cellStyle name="Normal 5 2 6 3 4 5" xfId="43193"/>
    <cellStyle name="Normal 5 2 6 3 4 6" xfId="50308"/>
    <cellStyle name="Normal 5 2 6 3 4 7" xfId="57423"/>
    <cellStyle name="Normal 5 2 6 3 5" xfId="5249"/>
    <cellStyle name="Normal 5 2 6 3 5 2" xfId="12364"/>
    <cellStyle name="Normal 5 2 6 3 5 2 2" xfId="29149"/>
    <cellStyle name="Normal 5 2 6 3 5 3" xfId="29148"/>
    <cellStyle name="Normal 5 2 6 3 5 4" xfId="38449"/>
    <cellStyle name="Normal 5 2 6 3 5 5" xfId="45564"/>
    <cellStyle name="Normal 5 2 6 3 5 6" xfId="52679"/>
    <cellStyle name="Normal 5 2 6 3 5 7" xfId="59794"/>
    <cellStyle name="Normal 5 2 6 3 6" xfId="7626"/>
    <cellStyle name="Normal 5 2 6 3 6 2" xfId="29150"/>
    <cellStyle name="Normal 5 2 6 3 7" xfId="14741"/>
    <cellStyle name="Normal 5 2 6 3 7 2" xfId="29151"/>
    <cellStyle name="Normal 5 2 6 3 8" xfId="29131"/>
    <cellStyle name="Normal 5 2 6 3 9" xfId="33710"/>
    <cellStyle name="Normal 5 2 6 4" xfId="746"/>
    <cellStyle name="Normal 5 2 6 4 10" xfId="41064"/>
    <cellStyle name="Normal 5 2 6 4 11" xfId="48179"/>
    <cellStyle name="Normal 5 2 6 4 12" xfId="55294"/>
    <cellStyle name="Normal 5 2 6 4 2" xfId="1547"/>
    <cellStyle name="Normal 5 2 6 4 2 10" xfId="56093"/>
    <cellStyle name="Normal 5 2 6 4 2 2" xfId="3915"/>
    <cellStyle name="Normal 5 2 6 4 2 2 2" xfId="11030"/>
    <cellStyle name="Normal 5 2 6 4 2 2 2 2" xfId="29155"/>
    <cellStyle name="Normal 5 2 6 4 2 2 3" xfId="29154"/>
    <cellStyle name="Normal 5 2 6 4 2 2 4" xfId="37115"/>
    <cellStyle name="Normal 5 2 6 4 2 2 5" xfId="44230"/>
    <cellStyle name="Normal 5 2 6 4 2 2 6" xfId="51345"/>
    <cellStyle name="Normal 5 2 6 4 2 2 7" xfId="58460"/>
    <cellStyle name="Normal 5 2 6 4 2 3" xfId="6286"/>
    <cellStyle name="Normal 5 2 6 4 2 3 2" xfId="13401"/>
    <cellStyle name="Normal 5 2 6 4 2 3 2 2" xfId="29157"/>
    <cellStyle name="Normal 5 2 6 4 2 3 3" xfId="29156"/>
    <cellStyle name="Normal 5 2 6 4 2 3 4" xfId="39486"/>
    <cellStyle name="Normal 5 2 6 4 2 3 5" xfId="46601"/>
    <cellStyle name="Normal 5 2 6 4 2 3 6" xfId="53716"/>
    <cellStyle name="Normal 5 2 6 4 2 3 7" xfId="60831"/>
    <cellStyle name="Normal 5 2 6 4 2 4" xfId="8663"/>
    <cellStyle name="Normal 5 2 6 4 2 4 2" xfId="29158"/>
    <cellStyle name="Normal 5 2 6 4 2 5" xfId="15778"/>
    <cellStyle name="Normal 5 2 6 4 2 5 2" xfId="29159"/>
    <cellStyle name="Normal 5 2 6 4 2 6" xfId="29153"/>
    <cellStyle name="Normal 5 2 6 4 2 7" xfId="34747"/>
    <cellStyle name="Normal 5 2 6 4 2 8" xfId="41863"/>
    <cellStyle name="Normal 5 2 6 4 2 9" xfId="48978"/>
    <cellStyle name="Normal 5 2 6 4 3" xfId="2337"/>
    <cellStyle name="Normal 5 2 6 4 3 10" xfId="56882"/>
    <cellStyle name="Normal 5 2 6 4 3 2" xfId="4704"/>
    <cellStyle name="Normal 5 2 6 4 3 2 2" xfId="11819"/>
    <cellStyle name="Normal 5 2 6 4 3 2 2 2" xfId="29162"/>
    <cellStyle name="Normal 5 2 6 4 3 2 3" xfId="29161"/>
    <cellStyle name="Normal 5 2 6 4 3 2 4" xfId="37904"/>
    <cellStyle name="Normal 5 2 6 4 3 2 5" xfId="45019"/>
    <cellStyle name="Normal 5 2 6 4 3 2 6" xfId="52134"/>
    <cellStyle name="Normal 5 2 6 4 3 2 7" xfId="59249"/>
    <cellStyle name="Normal 5 2 6 4 3 3" xfId="7075"/>
    <cellStyle name="Normal 5 2 6 4 3 3 2" xfId="14190"/>
    <cellStyle name="Normal 5 2 6 4 3 3 2 2" xfId="29164"/>
    <cellStyle name="Normal 5 2 6 4 3 3 3" xfId="29163"/>
    <cellStyle name="Normal 5 2 6 4 3 3 4" xfId="40275"/>
    <cellStyle name="Normal 5 2 6 4 3 3 5" xfId="47390"/>
    <cellStyle name="Normal 5 2 6 4 3 3 6" xfId="54505"/>
    <cellStyle name="Normal 5 2 6 4 3 3 7" xfId="61620"/>
    <cellStyle name="Normal 5 2 6 4 3 4" xfId="9452"/>
    <cellStyle name="Normal 5 2 6 4 3 4 2" xfId="29165"/>
    <cellStyle name="Normal 5 2 6 4 3 5" xfId="16567"/>
    <cellStyle name="Normal 5 2 6 4 3 5 2" xfId="29166"/>
    <cellStyle name="Normal 5 2 6 4 3 6" xfId="29160"/>
    <cellStyle name="Normal 5 2 6 4 3 7" xfId="35536"/>
    <cellStyle name="Normal 5 2 6 4 3 8" xfId="42652"/>
    <cellStyle name="Normal 5 2 6 4 3 9" xfId="49767"/>
    <cellStyle name="Normal 5 2 6 4 4" xfId="3116"/>
    <cellStyle name="Normal 5 2 6 4 4 2" xfId="10231"/>
    <cellStyle name="Normal 5 2 6 4 4 2 2" xfId="29168"/>
    <cellStyle name="Normal 5 2 6 4 4 3" xfId="29167"/>
    <cellStyle name="Normal 5 2 6 4 4 4" xfId="36316"/>
    <cellStyle name="Normal 5 2 6 4 4 5" xfId="43431"/>
    <cellStyle name="Normal 5 2 6 4 4 6" xfId="50546"/>
    <cellStyle name="Normal 5 2 6 4 4 7" xfId="57661"/>
    <cellStyle name="Normal 5 2 6 4 5" xfId="5487"/>
    <cellStyle name="Normal 5 2 6 4 5 2" xfId="12602"/>
    <cellStyle name="Normal 5 2 6 4 5 2 2" xfId="29170"/>
    <cellStyle name="Normal 5 2 6 4 5 3" xfId="29169"/>
    <cellStyle name="Normal 5 2 6 4 5 4" xfId="38687"/>
    <cellStyle name="Normal 5 2 6 4 5 5" xfId="45802"/>
    <cellStyle name="Normal 5 2 6 4 5 6" xfId="52917"/>
    <cellStyle name="Normal 5 2 6 4 5 7" xfId="60032"/>
    <cellStyle name="Normal 5 2 6 4 6" xfId="7864"/>
    <cellStyle name="Normal 5 2 6 4 6 2" xfId="29171"/>
    <cellStyle name="Normal 5 2 6 4 7" xfId="14979"/>
    <cellStyle name="Normal 5 2 6 4 7 2" xfId="29172"/>
    <cellStyle name="Normal 5 2 6 4 8" xfId="29152"/>
    <cellStyle name="Normal 5 2 6 4 9" xfId="33948"/>
    <cellStyle name="Normal 5 2 6 5" xfId="919"/>
    <cellStyle name="Normal 5 2 6 5 10" xfId="55465"/>
    <cellStyle name="Normal 5 2 6 5 2" xfId="3287"/>
    <cellStyle name="Normal 5 2 6 5 2 2" xfId="10402"/>
    <cellStyle name="Normal 5 2 6 5 2 2 2" xfId="29175"/>
    <cellStyle name="Normal 5 2 6 5 2 3" xfId="29174"/>
    <cellStyle name="Normal 5 2 6 5 2 4" xfId="36487"/>
    <cellStyle name="Normal 5 2 6 5 2 5" xfId="43602"/>
    <cellStyle name="Normal 5 2 6 5 2 6" xfId="50717"/>
    <cellStyle name="Normal 5 2 6 5 2 7" xfId="57832"/>
    <cellStyle name="Normal 5 2 6 5 3" xfId="5658"/>
    <cellStyle name="Normal 5 2 6 5 3 2" xfId="12773"/>
    <cellStyle name="Normal 5 2 6 5 3 2 2" xfId="29177"/>
    <cellStyle name="Normal 5 2 6 5 3 3" xfId="29176"/>
    <cellStyle name="Normal 5 2 6 5 3 4" xfId="38858"/>
    <cellStyle name="Normal 5 2 6 5 3 5" xfId="45973"/>
    <cellStyle name="Normal 5 2 6 5 3 6" xfId="53088"/>
    <cellStyle name="Normal 5 2 6 5 3 7" xfId="60203"/>
    <cellStyle name="Normal 5 2 6 5 4" xfId="8035"/>
    <cellStyle name="Normal 5 2 6 5 4 2" xfId="29178"/>
    <cellStyle name="Normal 5 2 6 5 5" xfId="15150"/>
    <cellStyle name="Normal 5 2 6 5 5 2" xfId="29179"/>
    <cellStyle name="Normal 5 2 6 5 6" xfId="29173"/>
    <cellStyle name="Normal 5 2 6 5 7" xfId="34119"/>
    <cellStyle name="Normal 5 2 6 5 8" xfId="41235"/>
    <cellStyle name="Normal 5 2 6 5 9" xfId="48350"/>
    <cellStyle name="Normal 5 2 6 6" xfId="1709"/>
    <cellStyle name="Normal 5 2 6 6 10" xfId="56254"/>
    <cellStyle name="Normal 5 2 6 6 2" xfId="4076"/>
    <cellStyle name="Normal 5 2 6 6 2 2" xfId="11191"/>
    <cellStyle name="Normal 5 2 6 6 2 2 2" xfId="29182"/>
    <cellStyle name="Normal 5 2 6 6 2 3" xfId="29181"/>
    <cellStyle name="Normal 5 2 6 6 2 4" xfId="37276"/>
    <cellStyle name="Normal 5 2 6 6 2 5" xfId="44391"/>
    <cellStyle name="Normal 5 2 6 6 2 6" xfId="51506"/>
    <cellStyle name="Normal 5 2 6 6 2 7" xfId="58621"/>
    <cellStyle name="Normal 5 2 6 6 3" xfId="6447"/>
    <cellStyle name="Normal 5 2 6 6 3 2" xfId="13562"/>
    <cellStyle name="Normal 5 2 6 6 3 2 2" xfId="29184"/>
    <cellStyle name="Normal 5 2 6 6 3 3" xfId="29183"/>
    <cellStyle name="Normal 5 2 6 6 3 4" xfId="39647"/>
    <cellStyle name="Normal 5 2 6 6 3 5" xfId="46762"/>
    <cellStyle name="Normal 5 2 6 6 3 6" xfId="53877"/>
    <cellStyle name="Normal 5 2 6 6 3 7" xfId="60992"/>
    <cellStyle name="Normal 5 2 6 6 4" xfId="8824"/>
    <cellStyle name="Normal 5 2 6 6 4 2" xfId="29185"/>
    <cellStyle name="Normal 5 2 6 6 5" xfId="15939"/>
    <cellStyle name="Normal 5 2 6 6 5 2" xfId="29186"/>
    <cellStyle name="Normal 5 2 6 6 6" xfId="29180"/>
    <cellStyle name="Normal 5 2 6 6 7" xfId="34908"/>
    <cellStyle name="Normal 5 2 6 6 8" xfId="42024"/>
    <cellStyle name="Normal 5 2 6 6 9" xfId="49139"/>
    <cellStyle name="Normal 5 2 6 7" xfId="2488"/>
    <cellStyle name="Normal 5 2 6 7 2" xfId="9603"/>
    <cellStyle name="Normal 5 2 6 7 2 2" xfId="29188"/>
    <cellStyle name="Normal 5 2 6 7 3" xfId="29187"/>
    <cellStyle name="Normal 5 2 6 7 4" xfId="35688"/>
    <cellStyle name="Normal 5 2 6 7 5" xfId="42803"/>
    <cellStyle name="Normal 5 2 6 7 6" xfId="49918"/>
    <cellStyle name="Normal 5 2 6 7 7" xfId="57033"/>
    <cellStyle name="Normal 5 2 6 8" xfId="4859"/>
    <cellStyle name="Normal 5 2 6 8 2" xfId="11974"/>
    <cellStyle name="Normal 5 2 6 8 2 2" xfId="29190"/>
    <cellStyle name="Normal 5 2 6 8 3" xfId="29189"/>
    <cellStyle name="Normal 5 2 6 8 4" xfId="38059"/>
    <cellStyle name="Normal 5 2 6 8 5" xfId="45174"/>
    <cellStyle name="Normal 5 2 6 8 6" xfId="52289"/>
    <cellStyle name="Normal 5 2 6 8 7" xfId="59404"/>
    <cellStyle name="Normal 5 2 6 9" xfId="7236"/>
    <cellStyle name="Normal 5 2 6 9 2" xfId="29191"/>
    <cellStyle name="Normal 5 2 7" xfId="219"/>
    <cellStyle name="Normal 5 2 7 10" xfId="40537"/>
    <cellStyle name="Normal 5 2 7 11" xfId="47652"/>
    <cellStyle name="Normal 5 2 7 12" xfId="54767"/>
    <cellStyle name="Normal 5 2 7 2" xfId="1020"/>
    <cellStyle name="Normal 5 2 7 2 10" xfId="55566"/>
    <cellStyle name="Normal 5 2 7 2 2" xfId="3388"/>
    <cellStyle name="Normal 5 2 7 2 2 2" xfId="10503"/>
    <cellStyle name="Normal 5 2 7 2 2 2 2" xfId="29195"/>
    <cellStyle name="Normal 5 2 7 2 2 3" xfId="29194"/>
    <cellStyle name="Normal 5 2 7 2 2 4" xfId="36588"/>
    <cellStyle name="Normal 5 2 7 2 2 5" xfId="43703"/>
    <cellStyle name="Normal 5 2 7 2 2 6" xfId="50818"/>
    <cellStyle name="Normal 5 2 7 2 2 7" xfId="57933"/>
    <cellStyle name="Normal 5 2 7 2 3" xfId="5759"/>
    <cellStyle name="Normal 5 2 7 2 3 2" xfId="12874"/>
    <cellStyle name="Normal 5 2 7 2 3 2 2" xfId="29197"/>
    <cellStyle name="Normal 5 2 7 2 3 3" xfId="29196"/>
    <cellStyle name="Normal 5 2 7 2 3 4" xfId="38959"/>
    <cellStyle name="Normal 5 2 7 2 3 5" xfId="46074"/>
    <cellStyle name="Normal 5 2 7 2 3 6" xfId="53189"/>
    <cellStyle name="Normal 5 2 7 2 3 7" xfId="60304"/>
    <cellStyle name="Normal 5 2 7 2 4" xfId="8136"/>
    <cellStyle name="Normal 5 2 7 2 4 2" xfId="29198"/>
    <cellStyle name="Normal 5 2 7 2 5" xfId="15251"/>
    <cellStyle name="Normal 5 2 7 2 5 2" xfId="29199"/>
    <cellStyle name="Normal 5 2 7 2 6" xfId="29193"/>
    <cellStyle name="Normal 5 2 7 2 7" xfId="34220"/>
    <cellStyle name="Normal 5 2 7 2 8" xfId="41336"/>
    <cellStyle name="Normal 5 2 7 2 9" xfId="48451"/>
    <cellStyle name="Normal 5 2 7 3" xfId="1810"/>
    <cellStyle name="Normal 5 2 7 3 10" xfId="56355"/>
    <cellStyle name="Normal 5 2 7 3 2" xfId="4177"/>
    <cellStyle name="Normal 5 2 7 3 2 2" xfId="11292"/>
    <cellStyle name="Normal 5 2 7 3 2 2 2" xfId="29202"/>
    <cellStyle name="Normal 5 2 7 3 2 3" xfId="29201"/>
    <cellStyle name="Normal 5 2 7 3 2 4" xfId="37377"/>
    <cellStyle name="Normal 5 2 7 3 2 5" xfId="44492"/>
    <cellStyle name="Normal 5 2 7 3 2 6" xfId="51607"/>
    <cellStyle name="Normal 5 2 7 3 2 7" xfId="58722"/>
    <cellStyle name="Normal 5 2 7 3 3" xfId="6548"/>
    <cellStyle name="Normal 5 2 7 3 3 2" xfId="13663"/>
    <cellStyle name="Normal 5 2 7 3 3 2 2" xfId="29204"/>
    <cellStyle name="Normal 5 2 7 3 3 3" xfId="29203"/>
    <cellStyle name="Normal 5 2 7 3 3 4" xfId="39748"/>
    <cellStyle name="Normal 5 2 7 3 3 5" xfId="46863"/>
    <cellStyle name="Normal 5 2 7 3 3 6" xfId="53978"/>
    <cellStyle name="Normal 5 2 7 3 3 7" xfId="61093"/>
    <cellStyle name="Normal 5 2 7 3 4" xfId="8925"/>
    <cellStyle name="Normal 5 2 7 3 4 2" xfId="29205"/>
    <cellStyle name="Normal 5 2 7 3 5" xfId="16040"/>
    <cellStyle name="Normal 5 2 7 3 5 2" xfId="29206"/>
    <cellStyle name="Normal 5 2 7 3 6" xfId="29200"/>
    <cellStyle name="Normal 5 2 7 3 7" xfId="35009"/>
    <cellStyle name="Normal 5 2 7 3 8" xfId="42125"/>
    <cellStyle name="Normal 5 2 7 3 9" xfId="49240"/>
    <cellStyle name="Normal 5 2 7 4" xfId="2589"/>
    <cellStyle name="Normal 5 2 7 4 2" xfId="9704"/>
    <cellStyle name="Normal 5 2 7 4 2 2" xfId="29208"/>
    <cellStyle name="Normal 5 2 7 4 3" xfId="29207"/>
    <cellStyle name="Normal 5 2 7 4 4" xfId="35789"/>
    <cellStyle name="Normal 5 2 7 4 5" xfId="42904"/>
    <cellStyle name="Normal 5 2 7 4 6" xfId="50019"/>
    <cellStyle name="Normal 5 2 7 4 7" xfId="57134"/>
    <cellStyle name="Normal 5 2 7 5" xfId="4960"/>
    <cellStyle name="Normal 5 2 7 5 2" xfId="12075"/>
    <cellStyle name="Normal 5 2 7 5 2 2" xfId="29210"/>
    <cellStyle name="Normal 5 2 7 5 3" xfId="29209"/>
    <cellStyle name="Normal 5 2 7 5 4" xfId="38160"/>
    <cellStyle name="Normal 5 2 7 5 5" xfId="45275"/>
    <cellStyle name="Normal 5 2 7 5 6" xfId="52390"/>
    <cellStyle name="Normal 5 2 7 5 7" xfId="59505"/>
    <cellStyle name="Normal 5 2 7 6" xfId="7337"/>
    <cellStyle name="Normal 5 2 7 6 2" xfId="29211"/>
    <cellStyle name="Normal 5 2 7 7" xfId="14452"/>
    <cellStyle name="Normal 5 2 7 7 2" xfId="29212"/>
    <cellStyle name="Normal 5 2 7 8" xfId="29192"/>
    <cellStyle name="Normal 5 2 7 9" xfId="33421"/>
    <cellStyle name="Normal 5 2 8" xfId="414"/>
    <cellStyle name="Normal 5 2 8 10" xfId="40732"/>
    <cellStyle name="Normal 5 2 8 11" xfId="47847"/>
    <cellStyle name="Normal 5 2 8 12" xfId="54962"/>
    <cellStyle name="Normal 5 2 8 2" xfId="1215"/>
    <cellStyle name="Normal 5 2 8 2 10" xfId="55761"/>
    <cellStyle name="Normal 5 2 8 2 2" xfId="3583"/>
    <cellStyle name="Normal 5 2 8 2 2 2" xfId="10698"/>
    <cellStyle name="Normal 5 2 8 2 2 2 2" xfId="29216"/>
    <cellStyle name="Normal 5 2 8 2 2 3" xfId="29215"/>
    <cellStyle name="Normal 5 2 8 2 2 4" xfId="36783"/>
    <cellStyle name="Normal 5 2 8 2 2 5" xfId="43898"/>
    <cellStyle name="Normal 5 2 8 2 2 6" xfId="51013"/>
    <cellStyle name="Normal 5 2 8 2 2 7" xfId="58128"/>
    <cellStyle name="Normal 5 2 8 2 3" xfId="5954"/>
    <cellStyle name="Normal 5 2 8 2 3 2" xfId="13069"/>
    <cellStyle name="Normal 5 2 8 2 3 2 2" xfId="29218"/>
    <cellStyle name="Normal 5 2 8 2 3 3" xfId="29217"/>
    <cellStyle name="Normal 5 2 8 2 3 4" xfId="39154"/>
    <cellStyle name="Normal 5 2 8 2 3 5" xfId="46269"/>
    <cellStyle name="Normal 5 2 8 2 3 6" xfId="53384"/>
    <cellStyle name="Normal 5 2 8 2 3 7" xfId="60499"/>
    <cellStyle name="Normal 5 2 8 2 4" xfId="8331"/>
    <cellStyle name="Normal 5 2 8 2 4 2" xfId="29219"/>
    <cellStyle name="Normal 5 2 8 2 5" xfId="15446"/>
    <cellStyle name="Normal 5 2 8 2 5 2" xfId="29220"/>
    <cellStyle name="Normal 5 2 8 2 6" xfId="29214"/>
    <cellStyle name="Normal 5 2 8 2 7" xfId="34415"/>
    <cellStyle name="Normal 5 2 8 2 8" xfId="41531"/>
    <cellStyle name="Normal 5 2 8 2 9" xfId="48646"/>
    <cellStyle name="Normal 5 2 8 3" xfId="2005"/>
    <cellStyle name="Normal 5 2 8 3 10" xfId="56550"/>
    <cellStyle name="Normal 5 2 8 3 2" xfId="4372"/>
    <cellStyle name="Normal 5 2 8 3 2 2" xfId="11487"/>
    <cellStyle name="Normal 5 2 8 3 2 2 2" xfId="29223"/>
    <cellStyle name="Normal 5 2 8 3 2 3" xfId="29222"/>
    <cellStyle name="Normal 5 2 8 3 2 4" xfId="37572"/>
    <cellStyle name="Normal 5 2 8 3 2 5" xfId="44687"/>
    <cellStyle name="Normal 5 2 8 3 2 6" xfId="51802"/>
    <cellStyle name="Normal 5 2 8 3 2 7" xfId="58917"/>
    <cellStyle name="Normal 5 2 8 3 3" xfId="6743"/>
    <cellStyle name="Normal 5 2 8 3 3 2" xfId="13858"/>
    <cellStyle name="Normal 5 2 8 3 3 2 2" xfId="29225"/>
    <cellStyle name="Normal 5 2 8 3 3 3" xfId="29224"/>
    <cellStyle name="Normal 5 2 8 3 3 4" xfId="39943"/>
    <cellStyle name="Normal 5 2 8 3 3 5" xfId="47058"/>
    <cellStyle name="Normal 5 2 8 3 3 6" xfId="54173"/>
    <cellStyle name="Normal 5 2 8 3 3 7" xfId="61288"/>
    <cellStyle name="Normal 5 2 8 3 4" xfId="9120"/>
    <cellStyle name="Normal 5 2 8 3 4 2" xfId="29226"/>
    <cellStyle name="Normal 5 2 8 3 5" xfId="16235"/>
    <cellStyle name="Normal 5 2 8 3 5 2" xfId="29227"/>
    <cellStyle name="Normal 5 2 8 3 6" xfId="29221"/>
    <cellStyle name="Normal 5 2 8 3 7" xfId="35204"/>
    <cellStyle name="Normal 5 2 8 3 8" xfId="42320"/>
    <cellStyle name="Normal 5 2 8 3 9" xfId="49435"/>
    <cellStyle name="Normal 5 2 8 4" xfId="2784"/>
    <cellStyle name="Normal 5 2 8 4 2" xfId="9899"/>
    <cellStyle name="Normal 5 2 8 4 2 2" xfId="29229"/>
    <cellStyle name="Normal 5 2 8 4 3" xfId="29228"/>
    <cellStyle name="Normal 5 2 8 4 4" xfId="35984"/>
    <cellStyle name="Normal 5 2 8 4 5" xfId="43099"/>
    <cellStyle name="Normal 5 2 8 4 6" xfId="50214"/>
    <cellStyle name="Normal 5 2 8 4 7" xfId="57329"/>
    <cellStyle name="Normal 5 2 8 5" xfId="5155"/>
    <cellStyle name="Normal 5 2 8 5 2" xfId="12270"/>
    <cellStyle name="Normal 5 2 8 5 2 2" xfId="29231"/>
    <cellStyle name="Normal 5 2 8 5 3" xfId="29230"/>
    <cellStyle name="Normal 5 2 8 5 4" xfId="38355"/>
    <cellStyle name="Normal 5 2 8 5 5" xfId="45470"/>
    <cellStyle name="Normal 5 2 8 5 6" xfId="52585"/>
    <cellStyle name="Normal 5 2 8 5 7" xfId="59700"/>
    <cellStyle name="Normal 5 2 8 6" xfId="7532"/>
    <cellStyle name="Normal 5 2 8 6 2" xfId="29232"/>
    <cellStyle name="Normal 5 2 8 7" xfId="14647"/>
    <cellStyle name="Normal 5 2 8 7 2" xfId="29233"/>
    <cellStyle name="Normal 5 2 8 8" xfId="29213"/>
    <cellStyle name="Normal 5 2 8 9" xfId="33616"/>
    <cellStyle name="Normal 5 2 9" xfId="731"/>
    <cellStyle name="Normal 5 2 9 10" xfId="41049"/>
    <cellStyle name="Normal 5 2 9 11" xfId="48164"/>
    <cellStyle name="Normal 5 2 9 12" xfId="55279"/>
    <cellStyle name="Normal 5 2 9 2" xfId="1532"/>
    <cellStyle name="Normal 5 2 9 2 10" xfId="56078"/>
    <cellStyle name="Normal 5 2 9 2 2" xfId="3900"/>
    <cellStyle name="Normal 5 2 9 2 2 2" xfId="11015"/>
    <cellStyle name="Normal 5 2 9 2 2 2 2" xfId="29237"/>
    <cellStyle name="Normal 5 2 9 2 2 3" xfId="29236"/>
    <cellStyle name="Normal 5 2 9 2 2 4" xfId="37100"/>
    <cellStyle name="Normal 5 2 9 2 2 5" xfId="44215"/>
    <cellStyle name="Normal 5 2 9 2 2 6" xfId="51330"/>
    <cellStyle name="Normal 5 2 9 2 2 7" xfId="58445"/>
    <cellStyle name="Normal 5 2 9 2 3" xfId="6271"/>
    <cellStyle name="Normal 5 2 9 2 3 2" xfId="13386"/>
    <cellStyle name="Normal 5 2 9 2 3 2 2" xfId="29239"/>
    <cellStyle name="Normal 5 2 9 2 3 3" xfId="29238"/>
    <cellStyle name="Normal 5 2 9 2 3 4" xfId="39471"/>
    <cellStyle name="Normal 5 2 9 2 3 5" xfId="46586"/>
    <cellStyle name="Normal 5 2 9 2 3 6" xfId="53701"/>
    <cellStyle name="Normal 5 2 9 2 3 7" xfId="60816"/>
    <cellStyle name="Normal 5 2 9 2 4" xfId="8648"/>
    <cellStyle name="Normal 5 2 9 2 4 2" xfId="29240"/>
    <cellStyle name="Normal 5 2 9 2 5" xfId="15763"/>
    <cellStyle name="Normal 5 2 9 2 5 2" xfId="29241"/>
    <cellStyle name="Normal 5 2 9 2 6" xfId="29235"/>
    <cellStyle name="Normal 5 2 9 2 7" xfId="34732"/>
    <cellStyle name="Normal 5 2 9 2 8" xfId="41848"/>
    <cellStyle name="Normal 5 2 9 2 9" xfId="48963"/>
    <cellStyle name="Normal 5 2 9 3" xfId="2322"/>
    <cellStyle name="Normal 5 2 9 3 10" xfId="56867"/>
    <cellStyle name="Normal 5 2 9 3 2" xfId="4689"/>
    <cellStyle name="Normal 5 2 9 3 2 2" xfId="11804"/>
    <cellStyle name="Normal 5 2 9 3 2 2 2" xfId="29244"/>
    <cellStyle name="Normal 5 2 9 3 2 3" xfId="29243"/>
    <cellStyle name="Normal 5 2 9 3 2 4" xfId="37889"/>
    <cellStyle name="Normal 5 2 9 3 2 5" xfId="45004"/>
    <cellStyle name="Normal 5 2 9 3 2 6" xfId="52119"/>
    <cellStyle name="Normal 5 2 9 3 2 7" xfId="59234"/>
    <cellStyle name="Normal 5 2 9 3 3" xfId="7060"/>
    <cellStyle name="Normal 5 2 9 3 3 2" xfId="14175"/>
    <cellStyle name="Normal 5 2 9 3 3 2 2" xfId="29246"/>
    <cellStyle name="Normal 5 2 9 3 3 3" xfId="29245"/>
    <cellStyle name="Normal 5 2 9 3 3 4" xfId="40260"/>
    <cellStyle name="Normal 5 2 9 3 3 5" xfId="47375"/>
    <cellStyle name="Normal 5 2 9 3 3 6" xfId="54490"/>
    <cellStyle name="Normal 5 2 9 3 3 7" xfId="61605"/>
    <cellStyle name="Normal 5 2 9 3 4" xfId="9437"/>
    <cellStyle name="Normal 5 2 9 3 4 2" xfId="29247"/>
    <cellStyle name="Normal 5 2 9 3 5" xfId="16552"/>
    <cellStyle name="Normal 5 2 9 3 5 2" xfId="29248"/>
    <cellStyle name="Normal 5 2 9 3 6" xfId="29242"/>
    <cellStyle name="Normal 5 2 9 3 7" xfId="35521"/>
    <cellStyle name="Normal 5 2 9 3 8" xfId="42637"/>
    <cellStyle name="Normal 5 2 9 3 9" xfId="49752"/>
    <cellStyle name="Normal 5 2 9 4" xfId="3101"/>
    <cellStyle name="Normal 5 2 9 4 2" xfId="10216"/>
    <cellStyle name="Normal 5 2 9 4 2 2" xfId="29250"/>
    <cellStyle name="Normal 5 2 9 4 3" xfId="29249"/>
    <cellStyle name="Normal 5 2 9 4 4" xfId="36301"/>
    <cellStyle name="Normal 5 2 9 4 5" xfId="43416"/>
    <cellStyle name="Normal 5 2 9 4 6" xfId="50531"/>
    <cellStyle name="Normal 5 2 9 4 7" xfId="57646"/>
    <cellStyle name="Normal 5 2 9 5" xfId="5472"/>
    <cellStyle name="Normal 5 2 9 5 2" xfId="12587"/>
    <cellStyle name="Normal 5 2 9 5 2 2" xfId="29252"/>
    <cellStyle name="Normal 5 2 9 5 3" xfId="29251"/>
    <cellStyle name="Normal 5 2 9 5 4" xfId="38672"/>
    <cellStyle name="Normal 5 2 9 5 5" xfId="45787"/>
    <cellStyle name="Normal 5 2 9 5 6" xfId="52902"/>
    <cellStyle name="Normal 5 2 9 5 7" xfId="60017"/>
    <cellStyle name="Normal 5 2 9 6" xfId="7849"/>
    <cellStyle name="Normal 5 2 9 6 2" xfId="29253"/>
    <cellStyle name="Normal 5 2 9 7" xfId="14964"/>
    <cellStyle name="Normal 5 2 9 7 2" xfId="29254"/>
    <cellStyle name="Normal 5 2 9 8" xfId="29234"/>
    <cellStyle name="Normal 5 2 9 9" xfId="33933"/>
    <cellStyle name="Normal 5 20" xfId="27806"/>
    <cellStyle name="Normal 5 21" xfId="33219"/>
    <cellStyle name="Normal 5 22" xfId="40335"/>
    <cellStyle name="Normal 5 23" xfId="47450"/>
    <cellStyle name="Normal 5 24" xfId="54565"/>
    <cellStyle name="Normal 5 3" xfId="23"/>
    <cellStyle name="Normal 5 3 10" xfId="1626"/>
    <cellStyle name="Normal 5 3 10 10" xfId="56171"/>
    <cellStyle name="Normal 5 3 10 2" xfId="3993"/>
    <cellStyle name="Normal 5 3 10 2 2" xfId="11108"/>
    <cellStyle name="Normal 5 3 10 2 2 2" xfId="29258"/>
    <cellStyle name="Normal 5 3 10 2 3" xfId="29257"/>
    <cellStyle name="Normal 5 3 10 2 4" xfId="37193"/>
    <cellStyle name="Normal 5 3 10 2 5" xfId="44308"/>
    <cellStyle name="Normal 5 3 10 2 6" xfId="51423"/>
    <cellStyle name="Normal 5 3 10 2 7" xfId="58538"/>
    <cellStyle name="Normal 5 3 10 3" xfId="6364"/>
    <cellStyle name="Normal 5 3 10 3 2" xfId="13479"/>
    <cellStyle name="Normal 5 3 10 3 2 2" xfId="29260"/>
    <cellStyle name="Normal 5 3 10 3 3" xfId="29259"/>
    <cellStyle name="Normal 5 3 10 3 4" xfId="39564"/>
    <cellStyle name="Normal 5 3 10 3 5" xfId="46679"/>
    <cellStyle name="Normal 5 3 10 3 6" xfId="53794"/>
    <cellStyle name="Normal 5 3 10 3 7" xfId="60909"/>
    <cellStyle name="Normal 5 3 10 4" xfId="8741"/>
    <cellStyle name="Normal 5 3 10 4 2" xfId="29261"/>
    <cellStyle name="Normal 5 3 10 5" xfId="15856"/>
    <cellStyle name="Normal 5 3 10 5 2" xfId="29262"/>
    <cellStyle name="Normal 5 3 10 6" xfId="29256"/>
    <cellStyle name="Normal 5 3 10 7" xfId="34825"/>
    <cellStyle name="Normal 5 3 10 8" xfId="41941"/>
    <cellStyle name="Normal 5 3 10 9" xfId="49056"/>
    <cellStyle name="Normal 5 3 11" xfId="2405"/>
    <cellStyle name="Normal 5 3 11 2" xfId="9520"/>
    <cellStyle name="Normal 5 3 11 2 2" xfId="29264"/>
    <cellStyle name="Normal 5 3 11 3" xfId="29263"/>
    <cellStyle name="Normal 5 3 11 4" xfId="35605"/>
    <cellStyle name="Normal 5 3 11 5" xfId="42720"/>
    <cellStyle name="Normal 5 3 11 6" xfId="49835"/>
    <cellStyle name="Normal 5 3 11 7" xfId="56950"/>
    <cellStyle name="Normal 5 3 12" xfId="4776"/>
    <cellStyle name="Normal 5 3 12 2" xfId="11891"/>
    <cellStyle name="Normal 5 3 12 2 2" xfId="29266"/>
    <cellStyle name="Normal 5 3 12 3" xfId="29265"/>
    <cellStyle name="Normal 5 3 12 4" xfId="37976"/>
    <cellStyle name="Normal 5 3 12 5" xfId="45091"/>
    <cellStyle name="Normal 5 3 12 6" xfId="52206"/>
    <cellStyle name="Normal 5 3 12 7" xfId="59321"/>
    <cellStyle name="Normal 5 3 13" xfId="7153"/>
    <cellStyle name="Normal 5 3 13 2" xfId="29267"/>
    <cellStyle name="Normal 5 3 14" xfId="14268"/>
    <cellStyle name="Normal 5 3 14 2" xfId="29268"/>
    <cellStyle name="Normal 5 3 15" xfId="29255"/>
    <cellStyle name="Normal 5 3 16" xfId="33237"/>
    <cellStyle name="Normal 5 3 17" xfId="40353"/>
    <cellStyle name="Normal 5 3 18" xfId="47468"/>
    <cellStyle name="Normal 5 3 19" xfId="54583"/>
    <cellStyle name="Normal 5 3 2" xfId="48"/>
    <cellStyle name="Normal 5 3 2 10" xfId="4800"/>
    <cellStyle name="Normal 5 3 2 10 2" xfId="11915"/>
    <cellStyle name="Normal 5 3 2 10 2 2" xfId="29271"/>
    <cellStyle name="Normal 5 3 2 10 3" xfId="29270"/>
    <cellStyle name="Normal 5 3 2 10 4" xfId="38000"/>
    <cellStyle name="Normal 5 3 2 10 5" xfId="45115"/>
    <cellStyle name="Normal 5 3 2 10 6" xfId="52230"/>
    <cellStyle name="Normal 5 3 2 10 7" xfId="59345"/>
    <cellStyle name="Normal 5 3 2 11" xfId="7177"/>
    <cellStyle name="Normal 5 3 2 11 2" xfId="29272"/>
    <cellStyle name="Normal 5 3 2 12" xfId="14292"/>
    <cellStyle name="Normal 5 3 2 12 2" xfId="29273"/>
    <cellStyle name="Normal 5 3 2 13" xfId="29269"/>
    <cellStyle name="Normal 5 3 2 14" xfId="33261"/>
    <cellStyle name="Normal 5 3 2 15" xfId="40377"/>
    <cellStyle name="Normal 5 3 2 16" xfId="47492"/>
    <cellStyle name="Normal 5 3 2 17" xfId="54607"/>
    <cellStyle name="Normal 5 3 2 2" xfId="95"/>
    <cellStyle name="Normal 5 3 2 2 10" xfId="7220"/>
    <cellStyle name="Normal 5 3 2 2 10 2" xfId="29275"/>
    <cellStyle name="Normal 5 3 2 2 11" xfId="14335"/>
    <cellStyle name="Normal 5 3 2 2 11 2" xfId="29276"/>
    <cellStyle name="Normal 5 3 2 2 12" xfId="29274"/>
    <cellStyle name="Normal 5 3 2 2 13" xfId="33304"/>
    <cellStyle name="Normal 5 3 2 2 14" xfId="40420"/>
    <cellStyle name="Normal 5 3 2 2 15" xfId="47535"/>
    <cellStyle name="Normal 5 3 2 2 16" xfId="54650"/>
    <cellStyle name="Normal 5 3 2 2 2" xfId="173"/>
    <cellStyle name="Normal 5 3 2 2 2 10" xfId="14410"/>
    <cellStyle name="Normal 5 3 2 2 2 10 2" xfId="29278"/>
    <cellStyle name="Normal 5 3 2 2 2 11" xfId="29277"/>
    <cellStyle name="Normal 5 3 2 2 2 12" xfId="33379"/>
    <cellStyle name="Normal 5 3 2 2 2 13" xfId="40495"/>
    <cellStyle name="Normal 5 3 2 2 2 14" xfId="47610"/>
    <cellStyle name="Normal 5 3 2 2 2 15" xfId="54725"/>
    <cellStyle name="Normal 5 3 2 2 2 2" xfId="372"/>
    <cellStyle name="Normal 5 3 2 2 2 2 10" xfId="40690"/>
    <cellStyle name="Normal 5 3 2 2 2 2 11" xfId="47805"/>
    <cellStyle name="Normal 5 3 2 2 2 2 12" xfId="54920"/>
    <cellStyle name="Normal 5 3 2 2 2 2 2" xfId="1173"/>
    <cellStyle name="Normal 5 3 2 2 2 2 2 10" xfId="55719"/>
    <cellStyle name="Normal 5 3 2 2 2 2 2 2" xfId="3541"/>
    <cellStyle name="Normal 5 3 2 2 2 2 2 2 2" xfId="10656"/>
    <cellStyle name="Normal 5 3 2 2 2 2 2 2 2 2" xfId="29282"/>
    <cellStyle name="Normal 5 3 2 2 2 2 2 2 3" xfId="29281"/>
    <cellStyle name="Normal 5 3 2 2 2 2 2 2 4" xfId="36741"/>
    <cellStyle name="Normal 5 3 2 2 2 2 2 2 5" xfId="43856"/>
    <cellStyle name="Normal 5 3 2 2 2 2 2 2 6" xfId="50971"/>
    <cellStyle name="Normal 5 3 2 2 2 2 2 2 7" xfId="58086"/>
    <cellStyle name="Normal 5 3 2 2 2 2 2 3" xfId="5912"/>
    <cellStyle name="Normal 5 3 2 2 2 2 2 3 2" xfId="13027"/>
    <cellStyle name="Normal 5 3 2 2 2 2 2 3 2 2" xfId="29284"/>
    <cellStyle name="Normal 5 3 2 2 2 2 2 3 3" xfId="29283"/>
    <cellStyle name="Normal 5 3 2 2 2 2 2 3 4" xfId="39112"/>
    <cellStyle name="Normal 5 3 2 2 2 2 2 3 5" xfId="46227"/>
    <cellStyle name="Normal 5 3 2 2 2 2 2 3 6" xfId="53342"/>
    <cellStyle name="Normal 5 3 2 2 2 2 2 3 7" xfId="60457"/>
    <cellStyle name="Normal 5 3 2 2 2 2 2 4" xfId="8289"/>
    <cellStyle name="Normal 5 3 2 2 2 2 2 4 2" xfId="29285"/>
    <cellStyle name="Normal 5 3 2 2 2 2 2 5" xfId="15404"/>
    <cellStyle name="Normal 5 3 2 2 2 2 2 5 2" xfId="29286"/>
    <cellStyle name="Normal 5 3 2 2 2 2 2 6" xfId="29280"/>
    <cellStyle name="Normal 5 3 2 2 2 2 2 7" xfId="34373"/>
    <cellStyle name="Normal 5 3 2 2 2 2 2 8" xfId="41489"/>
    <cellStyle name="Normal 5 3 2 2 2 2 2 9" xfId="48604"/>
    <cellStyle name="Normal 5 3 2 2 2 2 3" xfId="1963"/>
    <cellStyle name="Normal 5 3 2 2 2 2 3 10" xfId="56508"/>
    <cellStyle name="Normal 5 3 2 2 2 2 3 2" xfId="4330"/>
    <cellStyle name="Normal 5 3 2 2 2 2 3 2 2" xfId="11445"/>
    <cellStyle name="Normal 5 3 2 2 2 2 3 2 2 2" xfId="29289"/>
    <cellStyle name="Normal 5 3 2 2 2 2 3 2 3" xfId="29288"/>
    <cellStyle name="Normal 5 3 2 2 2 2 3 2 4" xfId="37530"/>
    <cellStyle name="Normal 5 3 2 2 2 2 3 2 5" xfId="44645"/>
    <cellStyle name="Normal 5 3 2 2 2 2 3 2 6" xfId="51760"/>
    <cellStyle name="Normal 5 3 2 2 2 2 3 2 7" xfId="58875"/>
    <cellStyle name="Normal 5 3 2 2 2 2 3 3" xfId="6701"/>
    <cellStyle name="Normal 5 3 2 2 2 2 3 3 2" xfId="13816"/>
    <cellStyle name="Normal 5 3 2 2 2 2 3 3 2 2" xfId="29291"/>
    <cellStyle name="Normal 5 3 2 2 2 2 3 3 3" xfId="29290"/>
    <cellStyle name="Normal 5 3 2 2 2 2 3 3 4" xfId="39901"/>
    <cellStyle name="Normal 5 3 2 2 2 2 3 3 5" xfId="47016"/>
    <cellStyle name="Normal 5 3 2 2 2 2 3 3 6" xfId="54131"/>
    <cellStyle name="Normal 5 3 2 2 2 2 3 3 7" xfId="61246"/>
    <cellStyle name="Normal 5 3 2 2 2 2 3 4" xfId="9078"/>
    <cellStyle name="Normal 5 3 2 2 2 2 3 4 2" xfId="29292"/>
    <cellStyle name="Normal 5 3 2 2 2 2 3 5" xfId="16193"/>
    <cellStyle name="Normal 5 3 2 2 2 2 3 5 2" xfId="29293"/>
    <cellStyle name="Normal 5 3 2 2 2 2 3 6" xfId="29287"/>
    <cellStyle name="Normal 5 3 2 2 2 2 3 7" xfId="35162"/>
    <cellStyle name="Normal 5 3 2 2 2 2 3 8" xfId="42278"/>
    <cellStyle name="Normal 5 3 2 2 2 2 3 9" xfId="49393"/>
    <cellStyle name="Normal 5 3 2 2 2 2 4" xfId="2742"/>
    <cellStyle name="Normal 5 3 2 2 2 2 4 2" xfId="9857"/>
    <cellStyle name="Normal 5 3 2 2 2 2 4 2 2" xfId="29295"/>
    <cellStyle name="Normal 5 3 2 2 2 2 4 3" xfId="29294"/>
    <cellStyle name="Normal 5 3 2 2 2 2 4 4" xfId="35942"/>
    <cellStyle name="Normal 5 3 2 2 2 2 4 5" xfId="43057"/>
    <cellStyle name="Normal 5 3 2 2 2 2 4 6" xfId="50172"/>
    <cellStyle name="Normal 5 3 2 2 2 2 4 7" xfId="57287"/>
    <cellStyle name="Normal 5 3 2 2 2 2 5" xfId="5113"/>
    <cellStyle name="Normal 5 3 2 2 2 2 5 2" xfId="12228"/>
    <cellStyle name="Normal 5 3 2 2 2 2 5 2 2" xfId="29297"/>
    <cellStyle name="Normal 5 3 2 2 2 2 5 3" xfId="29296"/>
    <cellStyle name="Normal 5 3 2 2 2 2 5 4" xfId="38313"/>
    <cellStyle name="Normal 5 3 2 2 2 2 5 5" xfId="45428"/>
    <cellStyle name="Normal 5 3 2 2 2 2 5 6" xfId="52543"/>
    <cellStyle name="Normal 5 3 2 2 2 2 5 7" xfId="59658"/>
    <cellStyle name="Normal 5 3 2 2 2 2 6" xfId="7490"/>
    <cellStyle name="Normal 5 3 2 2 2 2 6 2" xfId="29298"/>
    <cellStyle name="Normal 5 3 2 2 2 2 7" xfId="14605"/>
    <cellStyle name="Normal 5 3 2 2 2 2 7 2" xfId="29299"/>
    <cellStyle name="Normal 5 3 2 2 2 2 8" xfId="29279"/>
    <cellStyle name="Normal 5 3 2 2 2 2 9" xfId="33574"/>
    <cellStyle name="Normal 5 3 2 2 2 3" xfId="567"/>
    <cellStyle name="Normal 5 3 2 2 2 3 10" xfId="40885"/>
    <cellStyle name="Normal 5 3 2 2 2 3 11" xfId="48000"/>
    <cellStyle name="Normal 5 3 2 2 2 3 12" xfId="55115"/>
    <cellStyle name="Normal 5 3 2 2 2 3 2" xfId="1368"/>
    <cellStyle name="Normal 5 3 2 2 2 3 2 10" xfId="55914"/>
    <cellStyle name="Normal 5 3 2 2 2 3 2 2" xfId="3736"/>
    <cellStyle name="Normal 5 3 2 2 2 3 2 2 2" xfId="10851"/>
    <cellStyle name="Normal 5 3 2 2 2 3 2 2 2 2" xfId="29303"/>
    <cellStyle name="Normal 5 3 2 2 2 3 2 2 3" xfId="29302"/>
    <cellStyle name="Normal 5 3 2 2 2 3 2 2 4" xfId="36936"/>
    <cellStyle name="Normal 5 3 2 2 2 3 2 2 5" xfId="44051"/>
    <cellStyle name="Normal 5 3 2 2 2 3 2 2 6" xfId="51166"/>
    <cellStyle name="Normal 5 3 2 2 2 3 2 2 7" xfId="58281"/>
    <cellStyle name="Normal 5 3 2 2 2 3 2 3" xfId="6107"/>
    <cellStyle name="Normal 5 3 2 2 2 3 2 3 2" xfId="13222"/>
    <cellStyle name="Normal 5 3 2 2 2 3 2 3 2 2" xfId="29305"/>
    <cellStyle name="Normal 5 3 2 2 2 3 2 3 3" xfId="29304"/>
    <cellStyle name="Normal 5 3 2 2 2 3 2 3 4" xfId="39307"/>
    <cellStyle name="Normal 5 3 2 2 2 3 2 3 5" xfId="46422"/>
    <cellStyle name="Normal 5 3 2 2 2 3 2 3 6" xfId="53537"/>
    <cellStyle name="Normal 5 3 2 2 2 3 2 3 7" xfId="60652"/>
    <cellStyle name="Normal 5 3 2 2 2 3 2 4" xfId="8484"/>
    <cellStyle name="Normal 5 3 2 2 2 3 2 4 2" xfId="29306"/>
    <cellStyle name="Normal 5 3 2 2 2 3 2 5" xfId="15599"/>
    <cellStyle name="Normal 5 3 2 2 2 3 2 5 2" xfId="29307"/>
    <cellStyle name="Normal 5 3 2 2 2 3 2 6" xfId="29301"/>
    <cellStyle name="Normal 5 3 2 2 2 3 2 7" xfId="34568"/>
    <cellStyle name="Normal 5 3 2 2 2 3 2 8" xfId="41684"/>
    <cellStyle name="Normal 5 3 2 2 2 3 2 9" xfId="48799"/>
    <cellStyle name="Normal 5 3 2 2 2 3 3" xfId="2158"/>
    <cellStyle name="Normal 5 3 2 2 2 3 3 10" xfId="56703"/>
    <cellStyle name="Normal 5 3 2 2 2 3 3 2" xfId="4525"/>
    <cellStyle name="Normal 5 3 2 2 2 3 3 2 2" xfId="11640"/>
    <cellStyle name="Normal 5 3 2 2 2 3 3 2 2 2" xfId="29310"/>
    <cellStyle name="Normal 5 3 2 2 2 3 3 2 3" xfId="29309"/>
    <cellStyle name="Normal 5 3 2 2 2 3 3 2 4" xfId="37725"/>
    <cellStyle name="Normal 5 3 2 2 2 3 3 2 5" xfId="44840"/>
    <cellStyle name="Normal 5 3 2 2 2 3 3 2 6" xfId="51955"/>
    <cellStyle name="Normal 5 3 2 2 2 3 3 2 7" xfId="59070"/>
    <cellStyle name="Normal 5 3 2 2 2 3 3 3" xfId="6896"/>
    <cellStyle name="Normal 5 3 2 2 2 3 3 3 2" xfId="14011"/>
    <cellStyle name="Normal 5 3 2 2 2 3 3 3 2 2" xfId="29312"/>
    <cellStyle name="Normal 5 3 2 2 2 3 3 3 3" xfId="29311"/>
    <cellStyle name="Normal 5 3 2 2 2 3 3 3 4" xfId="40096"/>
    <cellStyle name="Normal 5 3 2 2 2 3 3 3 5" xfId="47211"/>
    <cellStyle name="Normal 5 3 2 2 2 3 3 3 6" xfId="54326"/>
    <cellStyle name="Normal 5 3 2 2 2 3 3 3 7" xfId="61441"/>
    <cellStyle name="Normal 5 3 2 2 2 3 3 4" xfId="9273"/>
    <cellStyle name="Normal 5 3 2 2 2 3 3 4 2" xfId="29313"/>
    <cellStyle name="Normal 5 3 2 2 2 3 3 5" xfId="16388"/>
    <cellStyle name="Normal 5 3 2 2 2 3 3 5 2" xfId="29314"/>
    <cellStyle name="Normal 5 3 2 2 2 3 3 6" xfId="29308"/>
    <cellStyle name="Normal 5 3 2 2 2 3 3 7" xfId="35357"/>
    <cellStyle name="Normal 5 3 2 2 2 3 3 8" xfId="42473"/>
    <cellStyle name="Normal 5 3 2 2 2 3 3 9" xfId="49588"/>
    <cellStyle name="Normal 5 3 2 2 2 3 4" xfId="2937"/>
    <cellStyle name="Normal 5 3 2 2 2 3 4 2" xfId="10052"/>
    <cellStyle name="Normal 5 3 2 2 2 3 4 2 2" xfId="29316"/>
    <cellStyle name="Normal 5 3 2 2 2 3 4 3" xfId="29315"/>
    <cellStyle name="Normal 5 3 2 2 2 3 4 4" xfId="36137"/>
    <cellStyle name="Normal 5 3 2 2 2 3 4 5" xfId="43252"/>
    <cellStyle name="Normal 5 3 2 2 2 3 4 6" xfId="50367"/>
    <cellStyle name="Normal 5 3 2 2 2 3 4 7" xfId="57482"/>
    <cellStyle name="Normal 5 3 2 2 2 3 5" xfId="5308"/>
    <cellStyle name="Normal 5 3 2 2 2 3 5 2" xfId="12423"/>
    <cellStyle name="Normal 5 3 2 2 2 3 5 2 2" xfId="29318"/>
    <cellStyle name="Normal 5 3 2 2 2 3 5 3" xfId="29317"/>
    <cellStyle name="Normal 5 3 2 2 2 3 5 4" xfId="38508"/>
    <cellStyle name="Normal 5 3 2 2 2 3 5 5" xfId="45623"/>
    <cellStyle name="Normal 5 3 2 2 2 3 5 6" xfId="52738"/>
    <cellStyle name="Normal 5 3 2 2 2 3 5 7" xfId="59853"/>
    <cellStyle name="Normal 5 3 2 2 2 3 6" xfId="7685"/>
    <cellStyle name="Normal 5 3 2 2 2 3 6 2" xfId="29319"/>
    <cellStyle name="Normal 5 3 2 2 2 3 7" xfId="14800"/>
    <cellStyle name="Normal 5 3 2 2 2 3 7 2" xfId="29320"/>
    <cellStyle name="Normal 5 3 2 2 2 3 8" xfId="29300"/>
    <cellStyle name="Normal 5 3 2 2 2 3 9" xfId="33769"/>
    <cellStyle name="Normal 5 3 2 2 2 4" xfId="750"/>
    <cellStyle name="Normal 5 3 2 2 2 4 10" xfId="41068"/>
    <cellStyle name="Normal 5 3 2 2 2 4 11" xfId="48183"/>
    <cellStyle name="Normal 5 3 2 2 2 4 12" xfId="55298"/>
    <cellStyle name="Normal 5 3 2 2 2 4 2" xfId="1551"/>
    <cellStyle name="Normal 5 3 2 2 2 4 2 10" xfId="56097"/>
    <cellStyle name="Normal 5 3 2 2 2 4 2 2" xfId="3919"/>
    <cellStyle name="Normal 5 3 2 2 2 4 2 2 2" xfId="11034"/>
    <cellStyle name="Normal 5 3 2 2 2 4 2 2 2 2" xfId="29324"/>
    <cellStyle name="Normal 5 3 2 2 2 4 2 2 3" xfId="29323"/>
    <cellStyle name="Normal 5 3 2 2 2 4 2 2 4" xfId="37119"/>
    <cellStyle name="Normal 5 3 2 2 2 4 2 2 5" xfId="44234"/>
    <cellStyle name="Normal 5 3 2 2 2 4 2 2 6" xfId="51349"/>
    <cellStyle name="Normal 5 3 2 2 2 4 2 2 7" xfId="58464"/>
    <cellStyle name="Normal 5 3 2 2 2 4 2 3" xfId="6290"/>
    <cellStyle name="Normal 5 3 2 2 2 4 2 3 2" xfId="13405"/>
    <cellStyle name="Normal 5 3 2 2 2 4 2 3 2 2" xfId="29326"/>
    <cellStyle name="Normal 5 3 2 2 2 4 2 3 3" xfId="29325"/>
    <cellStyle name="Normal 5 3 2 2 2 4 2 3 4" xfId="39490"/>
    <cellStyle name="Normal 5 3 2 2 2 4 2 3 5" xfId="46605"/>
    <cellStyle name="Normal 5 3 2 2 2 4 2 3 6" xfId="53720"/>
    <cellStyle name="Normal 5 3 2 2 2 4 2 3 7" xfId="60835"/>
    <cellStyle name="Normal 5 3 2 2 2 4 2 4" xfId="8667"/>
    <cellStyle name="Normal 5 3 2 2 2 4 2 4 2" xfId="29327"/>
    <cellStyle name="Normal 5 3 2 2 2 4 2 5" xfId="15782"/>
    <cellStyle name="Normal 5 3 2 2 2 4 2 5 2" xfId="29328"/>
    <cellStyle name="Normal 5 3 2 2 2 4 2 6" xfId="29322"/>
    <cellStyle name="Normal 5 3 2 2 2 4 2 7" xfId="34751"/>
    <cellStyle name="Normal 5 3 2 2 2 4 2 8" xfId="41867"/>
    <cellStyle name="Normal 5 3 2 2 2 4 2 9" xfId="48982"/>
    <cellStyle name="Normal 5 3 2 2 2 4 3" xfId="2341"/>
    <cellStyle name="Normal 5 3 2 2 2 4 3 10" xfId="56886"/>
    <cellStyle name="Normal 5 3 2 2 2 4 3 2" xfId="4708"/>
    <cellStyle name="Normal 5 3 2 2 2 4 3 2 2" xfId="11823"/>
    <cellStyle name="Normal 5 3 2 2 2 4 3 2 2 2" xfId="29331"/>
    <cellStyle name="Normal 5 3 2 2 2 4 3 2 3" xfId="29330"/>
    <cellStyle name="Normal 5 3 2 2 2 4 3 2 4" xfId="37908"/>
    <cellStyle name="Normal 5 3 2 2 2 4 3 2 5" xfId="45023"/>
    <cellStyle name="Normal 5 3 2 2 2 4 3 2 6" xfId="52138"/>
    <cellStyle name="Normal 5 3 2 2 2 4 3 2 7" xfId="59253"/>
    <cellStyle name="Normal 5 3 2 2 2 4 3 3" xfId="7079"/>
    <cellStyle name="Normal 5 3 2 2 2 4 3 3 2" xfId="14194"/>
    <cellStyle name="Normal 5 3 2 2 2 4 3 3 2 2" xfId="29333"/>
    <cellStyle name="Normal 5 3 2 2 2 4 3 3 3" xfId="29332"/>
    <cellStyle name="Normal 5 3 2 2 2 4 3 3 4" xfId="40279"/>
    <cellStyle name="Normal 5 3 2 2 2 4 3 3 5" xfId="47394"/>
    <cellStyle name="Normal 5 3 2 2 2 4 3 3 6" xfId="54509"/>
    <cellStyle name="Normal 5 3 2 2 2 4 3 3 7" xfId="61624"/>
    <cellStyle name="Normal 5 3 2 2 2 4 3 4" xfId="9456"/>
    <cellStyle name="Normal 5 3 2 2 2 4 3 4 2" xfId="29334"/>
    <cellStyle name="Normal 5 3 2 2 2 4 3 5" xfId="16571"/>
    <cellStyle name="Normal 5 3 2 2 2 4 3 5 2" xfId="29335"/>
    <cellStyle name="Normal 5 3 2 2 2 4 3 6" xfId="29329"/>
    <cellStyle name="Normal 5 3 2 2 2 4 3 7" xfId="35540"/>
    <cellStyle name="Normal 5 3 2 2 2 4 3 8" xfId="42656"/>
    <cellStyle name="Normal 5 3 2 2 2 4 3 9" xfId="49771"/>
    <cellStyle name="Normal 5 3 2 2 2 4 4" xfId="3120"/>
    <cellStyle name="Normal 5 3 2 2 2 4 4 2" xfId="10235"/>
    <cellStyle name="Normal 5 3 2 2 2 4 4 2 2" xfId="29337"/>
    <cellStyle name="Normal 5 3 2 2 2 4 4 3" xfId="29336"/>
    <cellStyle name="Normal 5 3 2 2 2 4 4 4" xfId="36320"/>
    <cellStyle name="Normal 5 3 2 2 2 4 4 5" xfId="43435"/>
    <cellStyle name="Normal 5 3 2 2 2 4 4 6" xfId="50550"/>
    <cellStyle name="Normal 5 3 2 2 2 4 4 7" xfId="57665"/>
    <cellStyle name="Normal 5 3 2 2 2 4 5" xfId="5491"/>
    <cellStyle name="Normal 5 3 2 2 2 4 5 2" xfId="12606"/>
    <cellStyle name="Normal 5 3 2 2 2 4 5 2 2" xfId="29339"/>
    <cellStyle name="Normal 5 3 2 2 2 4 5 3" xfId="29338"/>
    <cellStyle name="Normal 5 3 2 2 2 4 5 4" xfId="38691"/>
    <cellStyle name="Normal 5 3 2 2 2 4 5 5" xfId="45806"/>
    <cellStyle name="Normal 5 3 2 2 2 4 5 6" xfId="52921"/>
    <cellStyle name="Normal 5 3 2 2 2 4 5 7" xfId="60036"/>
    <cellStyle name="Normal 5 3 2 2 2 4 6" xfId="7868"/>
    <cellStyle name="Normal 5 3 2 2 2 4 6 2" xfId="29340"/>
    <cellStyle name="Normal 5 3 2 2 2 4 7" xfId="14983"/>
    <cellStyle name="Normal 5 3 2 2 2 4 7 2" xfId="29341"/>
    <cellStyle name="Normal 5 3 2 2 2 4 8" xfId="29321"/>
    <cellStyle name="Normal 5 3 2 2 2 4 9" xfId="33952"/>
    <cellStyle name="Normal 5 3 2 2 2 5" xfId="978"/>
    <cellStyle name="Normal 5 3 2 2 2 5 10" xfId="55524"/>
    <cellStyle name="Normal 5 3 2 2 2 5 2" xfId="3346"/>
    <cellStyle name="Normal 5 3 2 2 2 5 2 2" xfId="10461"/>
    <cellStyle name="Normal 5 3 2 2 2 5 2 2 2" xfId="29344"/>
    <cellStyle name="Normal 5 3 2 2 2 5 2 3" xfId="29343"/>
    <cellStyle name="Normal 5 3 2 2 2 5 2 4" xfId="36546"/>
    <cellStyle name="Normal 5 3 2 2 2 5 2 5" xfId="43661"/>
    <cellStyle name="Normal 5 3 2 2 2 5 2 6" xfId="50776"/>
    <cellStyle name="Normal 5 3 2 2 2 5 2 7" xfId="57891"/>
    <cellStyle name="Normal 5 3 2 2 2 5 3" xfId="5717"/>
    <cellStyle name="Normal 5 3 2 2 2 5 3 2" xfId="12832"/>
    <cellStyle name="Normal 5 3 2 2 2 5 3 2 2" xfId="29346"/>
    <cellStyle name="Normal 5 3 2 2 2 5 3 3" xfId="29345"/>
    <cellStyle name="Normal 5 3 2 2 2 5 3 4" xfId="38917"/>
    <cellStyle name="Normal 5 3 2 2 2 5 3 5" xfId="46032"/>
    <cellStyle name="Normal 5 3 2 2 2 5 3 6" xfId="53147"/>
    <cellStyle name="Normal 5 3 2 2 2 5 3 7" xfId="60262"/>
    <cellStyle name="Normal 5 3 2 2 2 5 4" xfId="8094"/>
    <cellStyle name="Normal 5 3 2 2 2 5 4 2" xfId="29347"/>
    <cellStyle name="Normal 5 3 2 2 2 5 5" xfId="15209"/>
    <cellStyle name="Normal 5 3 2 2 2 5 5 2" xfId="29348"/>
    <cellStyle name="Normal 5 3 2 2 2 5 6" xfId="29342"/>
    <cellStyle name="Normal 5 3 2 2 2 5 7" xfId="34178"/>
    <cellStyle name="Normal 5 3 2 2 2 5 8" xfId="41294"/>
    <cellStyle name="Normal 5 3 2 2 2 5 9" xfId="48409"/>
    <cellStyle name="Normal 5 3 2 2 2 6" xfId="1768"/>
    <cellStyle name="Normal 5 3 2 2 2 6 10" xfId="56313"/>
    <cellStyle name="Normal 5 3 2 2 2 6 2" xfId="4135"/>
    <cellStyle name="Normal 5 3 2 2 2 6 2 2" xfId="11250"/>
    <cellStyle name="Normal 5 3 2 2 2 6 2 2 2" xfId="29351"/>
    <cellStyle name="Normal 5 3 2 2 2 6 2 3" xfId="29350"/>
    <cellStyle name="Normal 5 3 2 2 2 6 2 4" xfId="37335"/>
    <cellStyle name="Normal 5 3 2 2 2 6 2 5" xfId="44450"/>
    <cellStyle name="Normal 5 3 2 2 2 6 2 6" xfId="51565"/>
    <cellStyle name="Normal 5 3 2 2 2 6 2 7" xfId="58680"/>
    <cellStyle name="Normal 5 3 2 2 2 6 3" xfId="6506"/>
    <cellStyle name="Normal 5 3 2 2 2 6 3 2" xfId="13621"/>
    <cellStyle name="Normal 5 3 2 2 2 6 3 2 2" xfId="29353"/>
    <cellStyle name="Normal 5 3 2 2 2 6 3 3" xfId="29352"/>
    <cellStyle name="Normal 5 3 2 2 2 6 3 4" xfId="39706"/>
    <cellStyle name="Normal 5 3 2 2 2 6 3 5" xfId="46821"/>
    <cellStyle name="Normal 5 3 2 2 2 6 3 6" xfId="53936"/>
    <cellStyle name="Normal 5 3 2 2 2 6 3 7" xfId="61051"/>
    <cellStyle name="Normal 5 3 2 2 2 6 4" xfId="8883"/>
    <cellStyle name="Normal 5 3 2 2 2 6 4 2" xfId="29354"/>
    <cellStyle name="Normal 5 3 2 2 2 6 5" xfId="15998"/>
    <cellStyle name="Normal 5 3 2 2 2 6 5 2" xfId="29355"/>
    <cellStyle name="Normal 5 3 2 2 2 6 6" xfId="29349"/>
    <cellStyle name="Normal 5 3 2 2 2 6 7" xfId="34967"/>
    <cellStyle name="Normal 5 3 2 2 2 6 8" xfId="42083"/>
    <cellStyle name="Normal 5 3 2 2 2 6 9" xfId="49198"/>
    <cellStyle name="Normal 5 3 2 2 2 7" xfId="2547"/>
    <cellStyle name="Normal 5 3 2 2 2 7 2" xfId="9662"/>
    <cellStyle name="Normal 5 3 2 2 2 7 2 2" xfId="29357"/>
    <cellStyle name="Normal 5 3 2 2 2 7 3" xfId="29356"/>
    <cellStyle name="Normal 5 3 2 2 2 7 4" xfId="35747"/>
    <cellStyle name="Normal 5 3 2 2 2 7 5" xfId="42862"/>
    <cellStyle name="Normal 5 3 2 2 2 7 6" xfId="49977"/>
    <cellStyle name="Normal 5 3 2 2 2 7 7" xfId="57092"/>
    <cellStyle name="Normal 5 3 2 2 2 8" xfId="4918"/>
    <cellStyle name="Normal 5 3 2 2 2 8 2" xfId="12033"/>
    <cellStyle name="Normal 5 3 2 2 2 8 2 2" xfId="29359"/>
    <cellStyle name="Normal 5 3 2 2 2 8 3" xfId="29358"/>
    <cellStyle name="Normal 5 3 2 2 2 8 4" xfId="38118"/>
    <cellStyle name="Normal 5 3 2 2 2 8 5" xfId="45233"/>
    <cellStyle name="Normal 5 3 2 2 2 8 6" xfId="52348"/>
    <cellStyle name="Normal 5 3 2 2 2 8 7" xfId="59463"/>
    <cellStyle name="Normal 5 3 2 2 2 9" xfId="7295"/>
    <cellStyle name="Normal 5 3 2 2 2 9 2" xfId="29360"/>
    <cellStyle name="Normal 5 3 2 2 3" xfId="297"/>
    <cellStyle name="Normal 5 3 2 2 3 10" xfId="40615"/>
    <cellStyle name="Normal 5 3 2 2 3 11" xfId="47730"/>
    <cellStyle name="Normal 5 3 2 2 3 12" xfId="54845"/>
    <cellStyle name="Normal 5 3 2 2 3 2" xfId="1098"/>
    <cellStyle name="Normal 5 3 2 2 3 2 10" xfId="55644"/>
    <cellStyle name="Normal 5 3 2 2 3 2 2" xfId="3466"/>
    <cellStyle name="Normal 5 3 2 2 3 2 2 2" xfId="10581"/>
    <cellStyle name="Normal 5 3 2 2 3 2 2 2 2" xfId="29364"/>
    <cellStyle name="Normal 5 3 2 2 3 2 2 3" xfId="29363"/>
    <cellStyle name="Normal 5 3 2 2 3 2 2 4" xfId="36666"/>
    <cellStyle name="Normal 5 3 2 2 3 2 2 5" xfId="43781"/>
    <cellStyle name="Normal 5 3 2 2 3 2 2 6" xfId="50896"/>
    <cellStyle name="Normal 5 3 2 2 3 2 2 7" xfId="58011"/>
    <cellStyle name="Normal 5 3 2 2 3 2 3" xfId="5837"/>
    <cellStyle name="Normal 5 3 2 2 3 2 3 2" xfId="12952"/>
    <cellStyle name="Normal 5 3 2 2 3 2 3 2 2" xfId="29366"/>
    <cellStyle name="Normal 5 3 2 2 3 2 3 3" xfId="29365"/>
    <cellStyle name="Normal 5 3 2 2 3 2 3 4" xfId="39037"/>
    <cellStyle name="Normal 5 3 2 2 3 2 3 5" xfId="46152"/>
    <cellStyle name="Normal 5 3 2 2 3 2 3 6" xfId="53267"/>
    <cellStyle name="Normal 5 3 2 2 3 2 3 7" xfId="60382"/>
    <cellStyle name="Normal 5 3 2 2 3 2 4" xfId="8214"/>
    <cellStyle name="Normal 5 3 2 2 3 2 4 2" xfId="29367"/>
    <cellStyle name="Normal 5 3 2 2 3 2 5" xfId="15329"/>
    <cellStyle name="Normal 5 3 2 2 3 2 5 2" xfId="29368"/>
    <cellStyle name="Normal 5 3 2 2 3 2 6" xfId="29362"/>
    <cellStyle name="Normal 5 3 2 2 3 2 7" xfId="34298"/>
    <cellStyle name="Normal 5 3 2 2 3 2 8" xfId="41414"/>
    <cellStyle name="Normal 5 3 2 2 3 2 9" xfId="48529"/>
    <cellStyle name="Normal 5 3 2 2 3 3" xfId="1888"/>
    <cellStyle name="Normal 5 3 2 2 3 3 10" xfId="56433"/>
    <cellStyle name="Normal 5 3 2 2 3 3 2" xfId="4255"/>
    <cellStyle name="Normal 5 3 2 2 3 3 2 2" xfId="11370"/>
    <cellStyle name="Normal 5 3 2 2 3 3 2 2 2" xfId="29371"/>
    <cellStyle name="Normal 5 3 2 2 3 3 2 3" xfId="29370"/>
    <cellStyle name="Normal 5 3 2 2 3 3 2 4" xfId="37455"/>
    <cellStyle name="Normal 5 3 2 2 3 3 2 5" xfId="44570"/>
    <cellStyle name="Normal 5 3 2 2 3 3 2 6" xfId="51685"/>
    <cellStyle name="Normal 5 3 2 2 3 3 2 7" xfId="58800"/>
    <cellStyle name="Normal 5 3 2 2 3 3 3" xfId="6626"/>
    <cellStyle name="Normal 5 3 2 2 3 3 3 2" xfId="13741"/>
    <cellStyle name="Normal 5 3 2 2 3 3 3 2 2" xfId="29373"/>
    <cellStyle name="Normal 5 3 2 2 3 3 3 3" xfId="29372"/>
    <cellStyle name="Normal 5 3 2 2 3 3 3 4" xfId="39826"/>
    <cellStyle name="Normal 5 3 2 2 3 3 3 5" xfId="46941"/>
    <cellStyle name="Normal 5 3 2 2 3 3 3 6" xfId="54056"/>
    <cellStyle name="Normal 5 3 2 2 3 3 3 7" xfId="61171"/>
    <cellStyle name="Normal 5 3 2 2 3 3 4" xfId="9003"/>
    <cellStyle name="Normal 5 3 2 2 3 3 4 2" xfId="29374"/>
    <cellStyle name="Normal 5 3 2 2 3 3 5" xfId="16118"/>
    <cellStyle name="Normal 5 3 2 2 3 3 5 2" xfId="29375"/>
    <cellStyle name="Normal 5 3 2 2 3 3 6" xfId="29369"/>
    <cellStyle name="Normal 5 3 2 2 3 3 7" xfId="35087"/>
    <cellStyle name="Normal 5 3 2 2 3 3 8" xfId="42203"/>
    <cellStyle name="Normal 5 3 2 2 3 3 9" xfId="49318"/>
    <cellStyle name="Normal 5 3 2 2 3 4" xfId="2667"/>
    <cellStyle name="Normal 5 3 2 2 3 4 2" xfId="9782"/>
    <cellStyle name="Normal 5 3 2 2 3 4 2 2" xfId="29377"/>
    <cellStyle name="Normal 5 3 2 2 3 4 3" xfId="29376"/>
    <cellStyle name="Normal 5 3 2 2 3 4 4" xfId="35867"/>
    <cellStyle name="Normal 5 3 2 2 3 4 5" xfId="42982"/>
    <cellStyle name="Normal 5 3 2 2 3 4 6" xfId="50097"/>
    <cellStyle name="Normal 5 3 2 2 3 4 7" xfId="57212"/>
    <cellStyle name="Normal 5 3 2 2 3 5" xfId="5038"/>
    <cellStyle name="Normal 5 3 2 2 3 5 2" xfId="12153"/>
    <cellStyle name="Normal 5 3 2 2 3 5 2 2" xfId="29379"/>
    <cellStyle name="Normal 5 3 2 2 3 5 3" xfId="29378"/>
    <cellStyle name="Normal 5 3 2 2 3 5 4" xfId="38238"/>
    <cellStyle name="Normal 5 3 2 2 3 5 5" xfId="45353"/>
    <cellStyle name="Normal 5 3 2 2 3 5 6" xfId="52468"/>
    <cellStyle name="Normal 5 3 2 2 3 5 7" xfId="59583"/>
    <cellStyle name="Normal 5 3 2 2 3 6" xfId="7415"/>
    <cellStyle name="Normal 5 3 2 2 3 6 2" xfId="29380"/>
    <cellStyle name="Normal 5 3 2 2 3 7" xfId="14530"/>
    <cellStyle name="Normal 5 3 2 2 3 7 2" xfId="29381"/>
    <cellStyle name="Normal 5 3 2 2 3 8" xfId="29361"/>
    <cellStyle name="Normal 5 3 2 2 3 9" xfId="33499"/>
    <cellStyle name="Normal 5 3 2 2 4" xfId="492"/>
    <cellStyle name="Normal 5 3 2 2 4 10" xfId="40810"/>
    <cellStyle name="Normal 5 3 2 2 4 11" xfId="47925"/>
    <cellStyle name="Normal 5 3 2 2 4 12" xfId="55040"/>
    <cellStyle name="Normal 5 3 2 2 4 2" xfId="1293"/>
    <cellStyle name="Normal 5 3 2 2 4 2 10" xfId="55839"/>
    <cellStyle name="Normal 5 3 2 2 4 2 2" xfId="3661"/>
    <cellStyle name="Normal 5 3 2 2 4 2 2 2" xfId="10776"/>
    <cellStyle name="Normal 5 3 2 2 4 2 2 2 2" xfId="29385"/>
    <cellStyle name="Normal 5 3 2 2 4 2 2 3" xfId="29384"/>
    <cellStyle name="Normal 5 3 2 2 4 2 2 4" xfId="36861"/>
    <cellStyle name="Normal 5 3 2 2 4 2 2 5" xfId="43976"/>
    <cellStyle name="Normal 5 3 2 2 4 2 2 6" xfId="51091"/>
    <cellStyle name="Normal 5 3 2 2 4 2 2 7" xfId="58206"/>
    <cellStyle name="Normal 5 3 2 2 4 2 3" xfId="6032"/>
    <cellStyle name="Normal 5 3 2 2 4 2 3 2" xfId="13147"/>
    <cellStyle name="Normal 5 3 2 2 4 2 3 2 2" xfId="29387"/>
    <cellStyle name="Normal 5 3 2 2 4 2 3 3" xfId="29386"/>
    <cellStyle name="Normal 5 3 2 2 4 2 3 4" xfId="39232"/>
    <cellStyle name="Normal 5 3 2 2 4 2 3 5" xfId="46347"/>
    <cellStyle name="Normal 5 3 2 2 4 2 3 6" xfId="53462"/>
    <cellStyle name="Normal 5 3 2 2 4 2 3 7" xfId="60577"/>
    <cellStyle name="Normal 5 3 2 2 4 2 4" xfId="8409"/>
    <cellStyle name="Normal 5 3 2 2 4 2 4 2" xfId="29388"/>
    <cellStyle name="Normal 5 3 2 2 4 2 5" xfId="15524"/>
    <cellStyle name="Normal 5 3 2 2 4 2 5 2" xfId="29389"/>
    <cellStyle name="Normal 5 3 2 2 4 2 6" xfId="29383"/>
    <cellStyle name="Normal 5 3 2 2 4 2 7" xfId="34493"/>
    <cellStyle name="Normal 5 3 2 2 4 2 8" xfId="41609"/>
    <cellStyle name="Normal 5 3 2 2 4 2 9" xfId="48724"/>
    <cellStyle name="Normal 5 3 2 2 4 3" xfId="2083"/>
    <cellStyle name="Normal 5 3 2 2 4 3 10" xfId="56628"/>
    <cellStyle name="Normal 5 3 2 2 4 3 2" xfId="4450"/>
    <cellStyle name="Normal 5 3 2 2 4 3 2 2" xfId="11565"/>
    <cellStyle name="Normal 5 3 2 2 4 3 2 2 2" xfId="29392"/>
    <cellStyle name="Normal 5 3 2 2 4 3 2 3" xfId="29391"/>
    <cellStyle name="Normal 5 3 2 2 4 3 2 4" xfId="37650"/>
    <cellStyle name="Normal 5 3 2 2 4 3 2 5" xfId="44765"/>
    <cellStyle name="Normal 5 3 2 2 4 3 2 6" xfId="51880"/>
    <cellStyle name="Normal 5 3 2 2 4 3 2 7" xfId="58995"/>
    <cellStyle name="Normal 5 3 2 2 4 3 3" xfId="6821"/>
    <cellStyle name="Normal 5 3 2 2 4 3 3 2" xfId="13936"/>
    <cellStyle name="Normal 5 3 2 2 4 3 3 2 2" xfId="29394"/>
    <cellStyle name="Normal 5 3 2 2 4 3 3 3" xfId="29393"/>
    <cellStyle name="Normal 5 3 2 2 4 3 3 4" xfId="40021"/>
    <cellStyle name="Normal 5 3 2 2 4 3 3 5" xfId="47136"/>
    <cellStyle name="Normal 5 3 2 2 4 3 3 6" xfId="54251"/>
    <cellStyle name="Normal 5 3 2 2 4 3 3 7" xfId="61366"/>
    <cellStyle name="Normal 5 3 2 2 4 3 4" xfId="9198"/>
    <cellStyle name="Normal 5 3 2 2 4 3 4 2" xfId="29395"/>
    <cellStyle name="Normal 5 3 2 2 4 3 5" xfId="16313"/>
    <cellStyle name="Normal 5 3 2 2 4 3 5 2" xfId="29396"/>
    <cellStyle name="Normal 5 3 2 2 4 3 6" xfId="29390"/>
    <cellStyle name="Normal 5 3 2 2 4 3 7" xfId="35282"/>
    <cellStyle name="Normal 5 3 2 2 4 3 8" xfId="42398"/>
    <cellStyle name="Normal 5 3 2 2 4 3 9" xfId="49513"/>
    <cellStyle name="Normal 5 3 2 2 4 4" xfId="2862"/>
    <cellStyle name="Normal 5 3 2 2 4 4 2" xfId="9977"/>
    <cellStyle name="Normal 5 3 2 2 4 4 2 2" xfId="29398"/>
    <cellStyle name="Normal 5 3 2 2 4 4 3" xfId="29397"/>
    <cellStyle name="Normal 5 3 2 2 4 4 4" xfId="36062"/>
    <cellStyle name="Normal 5 3 2 2 4 4 5" xfId="43177"/>
    <cellStyle name="Normal 5 3 2 2 4 4 6" xfId="50292"/>
    <cellStyle name="Normal 5 3 2 2 4 4 7" xfId="57407"/>
    <cellStyle name="Normal 5 3 2 2 4 5" xfId="5233"/>
    <cellStyle name="Normal 5 3 2 2 4 5 2" xfId="12348"/>
    <cellStyle name="Normal 5 3 2 2 4 5 2 2" xfId="29400"/>
    <cellStyle name="Normal 5 3 2 2 4 5 3" xfId="29399"/>
    <cellStyle name="Normal 5 3 2 2 4 5 4" xfId="38433"/>
    <cellStyle name="Normal 5 3 2 2 4 5 5" xfId="45548"/>
    <cellStyle name="Normal 5 3 2 2 4 5 6" xfId="52663"/>
    <cellStyle name="Normal 5 3 2 2 4 5 7" xfId="59778"/>
    <cellStyle name="Normal 5 3 2 2 4 6" xfId="7610"/>
    <cellStyle name="Normal 5 3 2 2 4 6 2" xfId="29401"/>
    <cellStyle name="Normal 5 3 2 2 4 7" xfId="14725"/>
    <cellStyle name="Normal 5 3 2 2 4 7 2" xfId="29402"/>
    <cellStyle name="Normal 5 3 2 2 4 8" xfId="29382"/>
    <cellStyle name="Normal 5 3 2 2 4 9" xfId="33694"/>
    <cellStyle name="Normal 5 3 2 2 5" xfId="749"/>
    <cellStyle name="Normal 5 3 2 2 5 10" xfId="41067"/>
    <cellStyle name="Normal 5 3 2 2 5 11" xfId="48182"/>
    <cellStyle name="Normal 5 3 2 2 5 12" xfId="55297"/>
    <cellStyle name="Normal 5 3 2 2 5 2" xfId="1550"/>
    <cellStyle name="Normal 5 3 2 2 5 2 10" xfId="56096"/>
    <cellStyle name="Normal 5 3 2 2 5 2 2" xfId="3918"/>
    <cellStyle name="Normal 5 3 2 2 5 2 2 2" xfId="11033"/>
    <cellStyle name="Normal 5 3 2 2 5 2 2 2 2" xfId="29406"/>
    <cellStyle name="Normal 5 3 2 2 5 2 2 3" xfId="29405"/>
    <cellStyle name="Normal 5 3 2 2 5 2 2 4" xfId="37118"/>
    <cellStyle name="Normal 5 3 2 2 5 2 2 5" xfId="44233"/>
    <cellStyle name="Normal 5 3 2 2 5 2 2 6" xfId="51348"/>
    <cellStyle name="Normal 5 3 2 2 5 2 2 7" xfId="58463"/>
    <cellStyle name="Normal 5 3 2 2 5 2 3" xfId="6289"/>
    <cellStyle name="Normal 5 3 2 2 5 2 3 2" xfId="13404"/>
    <cellStyle name="Normal 5 3 2 2 5 2 3 2 2" xfId="29408"/>
    <cellStyle name="Normal 5 3 2 2 5 2 3 3" xfId="29407"/>
    <cellStyle name="Normal 5 3 2 2 5 2 3 4" xfId="39489"/>
    <cellStyle name="Normal 5 3 2 2 5 2 3 5" xfId="46604"/>
    <cellStyle name="Normal 5 3 2 2 5 2 3 6" xfId="53719"/>
    <cellStyle name="Normal 5 3 2 2 5 2 3 7" xfId="60834"/>
    <cellStyle name="Normal 5 3 2 2 5 2 4" xfId="8666"/>
    <cellStyle name="Normal 5 3 2 2 5 2 4 2" xfId="29409"/>
    <cellStyle name="Normal 5 3 2 2 5 2 5" xfId="15781"/>
    <cellStyle name="Normal 5 3 2 2 5 2 5 2" xfId="29410"/>
    <cellStyle name="Normal 5 3 2 2 5 2 6" xfId="29404"/>
    <cellStyle name="Normal 5 3 2 2 5 2 7" xfId="34750"/>
    <cellStyle name="Normal 5 3 2 2 5 2 8" xfId="41866"/>
    <cellStyle name="Normal 5 3 2 2 5 2 9" xfId="48981"/>
    <cellStyle name="Normal 5 3 2 2 5 3" xfId="2340"/>
    <cellStyle name="Normal 5 3 2 2 5 3 10" xfId="56885"/>
    <cellStyle name="Normal 5 3 2 2 5 3 2" xfId="4707"/>
    <cellStyle name="Normal 5 3 2 2 5 3 2 2" xfId="11822"/>
    <cellStyle name="Normal 5 3 2 2 5 3 2 2 2" xfId="29413"/>
    <cellStyle name="Normal 5 3 2 2 5 3 2 3" xfId="29412"/>
    <cellStyle name="Normal 5 3 2 2 5 3 2 4" xfId="37907"/>
    <cellStyle name="Normal 5 3 2 2 5 3 2 5" xfId="45022"/>
    <cellStyle name="Normal 5 3 2 2 5 3 2 6" xfId="52137"/>
    <cellStyle name="Normal 5 3 2 2 5 3 2 7" xfId="59252"/>
    <cellStyle name="Normal 5 3 2 2 5 3 3" xfId="7078"/>
    <cellStyle name="Normal 5 3 2 2 5 3 3 2" xfId="14193"/>
    <cellStyle name="Normal 5 3 2 2 5 3 3 2 2" xfId="29415"/>
    <cellStyle name="Normal 5 3 2 2 5 3 3 3" xfId="29414"/>
    <cellStyle name="Normal 5 3 2 2 5 3 3 4" xfId="40278"/>
    <cellStyle name="Normal 5 3 2 2 5 3 3 5" xfId="47393"/>
    <cellStyle name="Normal 5 3 2 2 5 3 3 6" xfId="54508"/>
    <cellStyle name="Normal 5 3 2 2 5 3 3 7" xfId="61623"/>
    <cellStyle name="Normal 5 3 2 2 5 3 4" xfId="9455"/>
    <cellStyle name="Normal 5 3 2 2 5 3 4 2" xfId="29416"/>
    <cellStyle name="Normal 5 3 2 2 5 3 5" xfId="16570"/>
    <cellStyle name="Normal 5 3 2 2 5 3 5 2" xfId="29417"/>
    <cellStyle name="Normal 5 3 2 2 5 3 6" xfId="29411"/>
    <cellStyle name="Normal 5 3 2 2 5 3 7" xfId="35539"/>
    <cellStyle name="Normal 5 3 2 2 5 3 8" xfId="42655"/>
    <cellStyle name="Normal 5 3 2 2 5 3 9" xfId="49770"/>
    <cellStyle name="Normal 5 3 2 2 5 4" xfId="3119"/>
    <cellStyle name="Normal 5 3 2 2 5 4 2" xfId="10234"/>
    <cellStyle name="Normal 5 3 2 2 5 4 2 2" xfId="29419"/>
    <cellStyle name="Normal 5 3 2 2 5 4 3" xfId="29418"/>
    <cellStyle name="Normal 5 3 2 2 5 4 4" xfId="36319"/>
    <cellStyle name="Normal 5 3 2 2 5 4 5" xfId="43434"/>
    <cellStyle name="Normal 5 3 2 2 5 4 6" xfId="50549"/>
    <cellStyle name="Normal 5 3 2 2 5 4 7" xfId="57664"/>
    <cellStyle name="Normal 5 3 2 2 5 5" xfId="5490"/>
    <cellStyle name="Normal 5 3 2 2 5 5 2" xfId="12605"/>
    <cellStyle name="Normal 5 3 2 2 5 5 2 2" xfId="29421"/>
    <cellStyle name="Normal 5 3 2 2 5 5 3" xfId="29420"/>
    <cellStyle name="Normal 5 3 2 2 5 5 4" xfId="38690"/>
    <cellStyle name="Normal 5 3 2 2 5 5 5" xfId="45805"/>
    <cellStyle name="Normal 5 3 2 2 5 5 6" xfId="52920"/>
    <cellStyle name="Normal 5 3 2 2 5 5 7" xfId="60035"/>
    <cellStyle name="Normal 5 3 2 2 5 6" xfId="7867"/>
    <cellStyle name="Normal 5 3 2 2 5 6 2" xfId="29422"/>
    <cellStyle name="Normal 5 3 2 2 5 7" xfId="14982"/>
    <cellStyle name="Normal 5 3 2 2 5 7 2" xfId="29423"/>
    <cellStyle name="Normal 5 3 2 2 5 8" xfId="29403"/>
    <cellStyle name="Normal 5 3 2 2 5 9" xfId="33951"/>
    <cellStyle name="Normal 5 3 2 2 6" xfId="903"/>
    <cellStyle name="Normal 5 3 2 2 6 10" xfId="55449"/>
    <cellStyle name="Normal 5 3 2 2 6 2" xfId="3271"/>
    <cellStyle name="Normal 5 3 2 2 6 2 2" xfId="10386"/>
    <cellStyle name="Normal 5 3 2 2 6 2 2 2" xfId="29426"/>
    <cellStyle name="Normal 5 3 2 2 6 2 3" xfId="29425"/>
    <cellStyle name="Normal 5 3 2 2 6 2 4" xfId="36471"/>
    <cellStyle name="Normal 5 3 2 2 6 2 5" xfId="43586"/>
    <cellStyle name="Normal 5 3 2 2 6 2 6" xfId="50701"/>
    <cellStyle name="Normal 5 3 2 2 6 2 7" xfId="57816"/>
    <cellStyle name="Normal 5 3 2 2 6 3" xfId="5642"/>
    <cellStyle name="Normal 5 3 2 2 6 3 2" xfId="12757"/>
    <cellStyle name="Normal 5 3 2 2 6 3 2 2" xfId="29428"/>
    <cellStyle name="Normal 5 3 2 2 6 3 3" xfId="29427"/>
    <cellStyle name="Normal 5 3 2 2 6 3 4" xfId="38842"/>
    <cellStyle name="Normal 5 3 2 2 6 3 5" xfId="45957"/>
    <cellStyle name="Normal 5 3 2 2 6 3 6" xfId="53072"/>
    <cellStyle name="Normal 5 3 2 2 6 3 7" xfId="60187"/>
    <cellStyle name="Normal 5 3 2 2 6 4" xfId="8019"/>
    <cellStyle name="Normal 5 3 2 2 6 4 2" xfId="29429"/>
    <cellStyle name="Normal 5 3 2 2 6 5" xfId="15134"/>
    <cellStyle name="Normal 5 3 2 2 6 5 2" xfId="29430"/>
    <cellStyle name="Normal 5 3 2 2 6 6" xfId="29424"/>
    <cellStyle name="Normal 5 3 2 2 6 7" xfId="34103"/>
    <cellStyle name="Normal 5 3 2 2 6 8" xfId="41219"/>
    <cellStyle name="Normal 5 3 2 2 6 9" xfId="48334"/>
    <cellStyle name="Normal 5 3 2 2 7" xfId="1693"/>
    <cellStyle name="Normal 5 3 2 2 7 10" xfId="56238"/>
    <cellStyle name="Normal 5 3 2 2 7 2" xfId="4060"/>
    <cellStyle name="Normal 5 3 2 2 7 2 2" xfId="11175"/>
    <cellStyle name="Normal 5 3 2 2 7 2 2 2" xfId="29433"/>
    <cellStyle name="Normal 5 3 2 2 7 2 3" xfId="29432"/>
    <cellStyle name="Normal 5 3 2 2 7 2 4" xfId="37260"/>
    <cellStyle name="Normal 5 3 2 2 7 2 5" xfId="44375"/>
    <cellStyle name="Normal 5 3 2 2 7 2 6" xfId="51490"/>
    <cellStyle name="Normal 5 3 2 2 7 2 7" xfId="58605"/>
    <cellStyle name="Normal 5 3 2 2 7 3" xfId="6431"/>
    <cellStyle name="Normal 5 3 2 2 7 3 2" xfId="13546"/>
    <cellStyle name="Normal 5 3 2 2 7 3 2 2" xfId="29435"/>
    <cellStyle name="Normal 5 3 2 2 7 3 3" xfId="29434"/>
    <cellStyle name="Normal 5 3 2 2 7 3 4" xfId="39631"/>
    <cellStyle name="Normal 5 3 2 2 7 3 5" xfId="46746"/>
    <cellStyle name="Normal 5 3 2 2 7 3 6" xfId="53861"/>
    <cellStyle name="Normal 5 3 2 2 7 3 7" xfId="60976"/>
    <cellStyle name="Normal 5 3 2 2 7 4" xfId="8808"/>
    <cellStyle name="Normal 5 3 2 2 7 4 2" xfId="29436"/>
    <cellStyle name="Normal 5 3 2 2 7 5" xfId="15923"/>
    <cellStyle name="Normal 5 3 2 2 7 5 2" xfId="29437"/>
    <cellStyle name="Normal 5 3 2 2 7 6" xfId="29431"/>
    <cellStyle name="Normal 5 3 2 2 7 7" xfId="34892"/>
    <cellStyle name="Normal 5 3 2 2 7 8" xfId="42008"/>
    <cellStyle name="Normal 5 3 2 2 7 9" xfId="49123"/>
    <cellStyle name="Normal 5 3 2 2 8" xfId="2472"/>
    <cellStyle name="Normal 5 3 2 2 8 2" xfId="9587"/>
    <cellStyle name="Normal 5 3 2 2 8 2 2" xfId="29439"/>
    <cellStyle name="Normal 5 3 2 2 8 3" xfId="29438"/>
    <cellStyle name="Normal 5 3 2 2 8 4" xfId="35672"/>
    <cellStyle name="Normal 5 3 2 2 8 5" xfId="42787"/>
    <cellStyle name="Normal 5 3 2 2 8 6" xfId="49902"/>
    <cellStyle name="Normal 5 3 2 2 8 7" xfId="57017"/>
    <cellStyle name="Normal 5 3 2 2 9" xfId="4843"/>
    <cellStyle name="Normal 5 3 2 2 9 2" xfId="11958"/>
    <cellStyle name="Normal 5 3 2 2 9 2 2" xfId="29441"/>
    <cellStyle name="Normal 5 3 2 2 9 3" xfId="29440"/>
    <cellStyle name="Normal 5 3 2 2 9 4" xfId="38043"/>
    <cellStyle name="Normal 5 3 2 2 9 5" xfId="45158"/>
    <cellStyle name="Normal 5 3 2 2 9 6" xfId="52273"/>
    <cellStyle name="Normal 5 3 2 2 9 7" xfId="59388"/>
    <cellStyle name="Normal 5 3 2 3" xfId="146"/>
    <cellStyle name="Normal 5 3 2 3 10" xfId="14386"/>
    <cellStyle name="Normal 5 3 2 3 10 2" xfId="29443"/>
    <cellStyle name="Normal 5 3 2 3 11" xfId="29442"/>
    <cellStyle name="Normal 5 3 2 3 12" xfId="33355"/>
    <cellStyle name="Normal 5 3 2 3 13" xfId="40471"/>
    <cellStyle name="Normal 5 3 2 3 14" xfId="47586"/>
    <cellStyle name="Normal 5 3 2 3 15" xfId="54701"/>
    <cellStyle name="Normal 5 3 2 3 2" xfId="348"/>
    <cellStyle name="Normal 5 3 2 3 2 10" xfId="40666"/>
    <cellStyle name="Normal 5 3 2 3 2 11" xfId="47781"/>
    <cellStyle name="Normal 5 3 2 3 2 12" xfId="54896"/>
    <cellStyle name="Normal 5 3 2 3 2 2" xfId="1149"/>
    <cellStyle name="Normal 5 3 2 3 2 2 10" xfId="55695"/>
    <cellStyle name="Normal 5 3 2 3 2 2 2" xfId="3517"/>
    <cellStyle name="Normal 5 3 2 3 2 2 2 2" xfId="10632"/>
    <cellStyle name="Normal 5 3 2 3 2 2 2 2 2" xfId="29447"/>
    <cellStyle name="Normal 5 3 2 3 2 2 2 3" xfId="29446"/>
    <cellStyle name="Normal 5 3 2 3 2 2 2 4" xfId="36717"/>
    <cellStyle name="Normal 5 3 2 3 2 2 2 5" xfId="43832"/>
    <cellStyle name="Normal 5 3 2 3 2 2 2 6" xfId="50947"/>
    <cellStyle name="Normal 5 3 2 3 2 2 2 7" xfId="58062"/>
    <cellStyle name="Normal 5 3 2 3 2 2 3" xfId="5888"/>
    <cellStyle name="Normal 5 3 2 3 2 2 3 2" xfId="13003"/>
    <cellStyle name="Normal 5 3 2 3 2 2 3 2 2" xfId="29449"/>
    <cellStyle name="Normal 5 3 2 3 2 2 3 3" xfId="29448"/>
    <cellStyle name="Normal 5 3 2 3 2 2 3 4" xfId="39088"/>
    <cellStyle name="Normal 5 3 2 3 2 2 3 5" xfId="46203"/>
    <cellStyle name="Normal 5 3 2 3 2 2 3 6" xfId="53318"/>
    <cellStyle name="Normal 5 3 2 3 2 2 3 7" xfId="60433"/>
    <cellStyle name="Normal 5 3 2 3 2 2 4" xfId="8265"/>
    <cellStyle name="Normal 5 3 2 3 2 2 4 2" xfId="29450"/>
    <cellStyle name="Normal 5 3 2 3 2 2 5" xfId="15380"/>
    <cellStyle name="Normal 5 3 2 3 2 2 5 2" xfId="29451"/>
    <cellStyle name="Normal 5 3 2 3 2 2 6" xfId="29445"/>
    <cellStyle name="Normal 5 3 2 3 2 2 7" xfId="34349"/>
    <cellStyle name="Normal 5 3 2 3 2 2 8" xfId="41465"/>
    <cellStyle name="Normal 5 3 2 3 2 2 9" xfId="48580"/>
    <cellStyle name="Normal 5 3 2 3 2 3" xfId="1939"/>
    <cellStyle name="Normal 5 3 2 3 2 3 10" xfId="56484"/>
    <cellStyle name="Normal 5 3 2 3 2 3 2" xfId="4306"/>
    <cellStyle name="Normal 5 3 2 3 2 3 2 2" xfId="11421"/>
    <cellStyle name="Normal 5 3 2 3 2 3 2 2 2" xfId="29454"/>
    <cellStyle name="Normal 5 3 2 3 2 3 2 3" xfId="29453"/>
    <cellStyle name="Normal 5 3 2 3 2 3 2 4" xfId="37506"/>
    <cellStyle name="Normal 5 3 2 3 2 3 2 5" xfId="44621"/>
    <cellStyle name="Normal 5 3 2 3 2 3 2 6" xfId="51736"/>
    <cellStyle name="Normal 5 3 2 3 2 3 2 7" xfId="58851"/>
    <cellStyle name="Normal 5 3 2 3 2 3 3" xfId="6677"/>
    <cellStyle name="Normal 5 3 2 3 2 3 3 2" xfId="13792"/>
    <cellStyle name="Normal 5 3 2 3 2 3 3 2 2" xfId="29456"/>
    <cellStyle name="Normal 5 3 2 3 2 3 3 3" xfId="29455"/>
    <cellStyle name="Normal 5 3 2 3 2 3 3 4" xfId="39877"/>
    <cellStyle name="Normal 5 3 2 3 2 3 3 5" xfId="46992"/>
    <cellStyle name="Normal 5 3 2 3 2 3 3 6" xfId="54107"/>
    <cellStyle name="Normal 5 3 2 3 2 3 3 7" xfId="61222"/>
    <cellStyle name="Normal 5 3 2 3 2 3 4" xfId="9054"/>
    <cellStyle name="Normal 5 3 2 3 2 3 4 2" xfId="29457"/>
    <cellStyle name="Normal 5 3 2 3 2 3 5" xfId="16169"/>
    <cellStyle name="Normal 5 3 2 3 2 3 5 2" xfId="29458"/>
    <cellStyle name="Normal 5 3 2 3 2 3 6" xfId="29452"/>
    <cellStyle name="Normal 5 3 2 3 2 3 7" xfId="35138"/>
    <cellStyle name="Normal 5 3 2 3 2 3 8" xfId="42254"/>
    <cellStyle name="Normal 5 3 2 3 2 3 9" xfId="49369"/>
    <cellStyle name="Normal 5 3 2 3 2 4" xfId="2718"/>
    <cellStyle name="Normal 5 3 2 3 2 4 2" xfId="9833"/>
    <cellStyle name="Normal 5 3 2 3 2 4 2 2" xfId="29460"/>
    <cellStyle name="Normal 5 3 2 3 2 4 3" xfId="29459"/>
    <cellStyle name="Normal 5 3 2 3 2 4 4" xfId="35918"/>
    <cellStyle name="Normal 5 3 2 3 2 4 5" xfId="43033"/>
    <cellStyle name="Normal 5 3 2 3 2 4 6" xfId="50148"/>
    <cellStyle name="Normal 5 3 2 3 2 4 7" xfId="57263"/>
    <cellStyle name="Normal 5 3 2 3 2 5" xfId="5089"/>
    <cellStyle name="Normal 5 3 2 3 2 5 2" xfId="12204"/>
    <cellStyle name="Normal 5 3 2 3 2 5 2 2" xfId="29462"/>
    <cellStyle name="Normal 5 3 2 3 2 5 3" xfId="29461"/>
    <cellStyle name="Normal 5 3 2 3 2 5 4" xfId="38289"/>
    <cellStyle name="Normal 5 3 2 3 2 5 5" xfId="45404"/>
    <cellStyle name="Normal 5 3 2 3 2 5 6" xfId="52519"/>
    <cellStyle name="Normal 5 3 2 3 2 5 7" xfId="59634"/>
    <cellStyle name="Normal 5 3 2 3 2 6" xfId="7466"/>
    <cellStyle name="Normal 5 3 2 3 2 6 2" xfId="29463"/>
    <cellStyle name="Normal 5 3 2 3 2 7" xfId="14581"/>
    <cellStyle name="Normal 5 3 2 3 2 7 2" xfId="29464"/>
    <cellStyle name="Normal 5 3 2 3 2 8" xfId="29444"/>
    <cellStyle name="Normal 5 3 2 3 2 9" xfId="33550"/>
    <cellStyle name="Normal 5 3 2 3 3" xfId="543"/>
    <cellStyle name="Normal 5 3 2 3 3 10" xfId="40861"/>
    <cellStyle name="Normal 5 3 2 3 3 11" xfId="47976"/>
    <cellStyle name="Normal 5 3 2 3 3 12" xfId="55091"/>
    <cellStyle name="Normal 5 3 2 3 3 2" xfId="1344"/>
    <cellStyle name="Normal 5 3 2 3 3 2 10" xfId="55890"/>
    <cellStyle name="Normal 5 3 2 3 3 2 2" xfId="3712"/>
    <cellStyle name="Normal 5 3 2 3 3 2 2 2" xfId="10827"/>
    <cellStyle name="Normal 5 3 2 3 3 2 2 2 2" xfId="29468"/>
    <cellStyle name="Normal 5 3 2 3 3 2 2 3" xfId="29467"/>
    <cellStyle name="Normal 5 3 2 3 3 2 2 4" xfId="36912"/>
    <cellStyle name="Normal 5 3 2 3 3 2 2 5" xfId="44027"/>
    <cellStyle name="Normal 5 3 2 3 3 2 2 6" xfId="51142"/>
    <cellStyle name="Normal 5 3 2 3 3 2 2 7" xfId="58257"/>
    <cellStyle name="Normal 5 3 2 3 3 2 3" xfId="6083"/>
    <cellStyle name="Normal 5 3 2 3 3 2 3 2" xfId="13198"/>
    <cellStyle name="Normal 5 3 2 3 3 2 3 2 2" xfId="29470"/>
    <cellStyle name="Normal 5 3 2 3 3 2 3 3" xfId="29469"/>
    <cellStyle name="Normal 5 3 2 3 3 2 3 4" xfId="39283"/>
    <cellStyle name="Normal 5 3 2 3 3 2 3 5" xfId="46398"/>
    <cellStyle name="Normal 5 3 2 3 3 2 3 6" xfId="53513"/>
    <cellStyle name="Normal 5 3 2 3 3 2 3 7" xfId="60628"/>
    <cellStyle name="Normal 5 3 2 3 3 2 4" xfId="8460"/>
    <cellStyle name="Normal 5 3 2 3 3 2 4 2" xfId="29471"/>
    <cellStyle name="Normal 5 3 2 3 3 2 5" xfId="15575"/>
    <cellStyle name="Normal 5 3 2 3 3 2 5 2" xfId="29472"/>
    <cellStyle name="Normal 5 3 2 3 3 2 6" xfId="29466"/>
    <cellStyle name="Normal 5 3 2 3 3 2 7" xfId="34544"/>
    <cellStyle name="Normal 5 3 2 3 3 2 8" xfId="41660"/>
    <cellStyle name="Normal 5 3 2 3 3 2 9" xfId="48775"/>
    <cellStyle name="Normal 5 3 2 3 3 3" xfId="2134"/>
    <cellStyle name="Normal 5 3 2 3 3 3 10" xfId="56679"/>
    <cellStyle name="Normal 5 3 2 3 3 3 2" xfId="4501"/>
    <cellStyle name="Normal 5 3 2 3 3 3 2 2" xfId="11616"/>
    <cellStyle name="Normal 5 3 2 3 3 3 2 2 2" xfId="29475"/>
    <cellStyle name="Normal 5 3 2 3 3 3 2 3" xfId="29474"/>
    <cellStyle name="Normal 5 3 2 3 3 3 2 4" xfId="37701"/>
    <cellStyle name="Normal 5 3 2 3 3 3 2 5" xfId="44816"/>
    <cellStyle name="Normal 5 3 2 3 3 3 2 6" xfId="51931"/>
    <cellStyle name="Normal 5 3 2 3 3 3 2 7" xfId="59046"/>
    <cellStyle name="Normal 5 3 2 3 3 3 3" xfId="6872"/>
    <cellStyle name="Normal 5 3 2 3 3 3 3 2" xfId="13987"/>
    <cellStyle name="Normal 5 3 2 3 3 3 3 2 2" xfId="29477"/>
    <cellStyle name="Normal 5 3 2 3 3 3 3 3" xfId="29476"/>
    <cellStyle name="Normal 5 3 2 3 3 3 3 4" xfId="40072"/>
    <cellStyle name="Normal 5 3 2 3 3 3 3 5" xfId="47187"/>
    <cellStyle name="Normal 5 3 2 3 3 3 3 6" xfId="54302"/>
    <cellStyle name="Normal 5 3 2 3 3 3 3 7" xfId="61417"/>
    <cellStyle name="Normal 5 3 2 3 3 3 4" xfId="9249"/>
    <cellStyle name="Normal 5 3 2 3 3 3 4 2" xfId="29478"/>
    <cellStyle name="Normal 5 3 2 3 3 3 5" xfId="16364"/>
    <cellStyle name="Normal 5 3 2 3 3 3 5 2" xfId="29479"/>
    <cellStyle name="Normal 5 3 2 3 3 3 6" xfId="29473"/>
    <cellStyle name="Normal 5 3 2 3 3 3 7" xfId="35333"/>
    <cellStyle name="Normal 5 3 2 3 3 3 8" xfId="42449"/>
    <cellStyle name="Normal 5 3 2 3 3 3 9" xfId="49564"/>
    <cellStyle name="Normal 5 3 2 3 3 4" xfId="2913"/>
    <cellStyle name="Normal 5 3 2 3 3 4 2" xfId="10028"/>
    <cellStyle name="Normal 5 3 2 3 3 4 2 2" xfId="29481"/>
    <cellStyle name="Normal 5 3 2 3 3 4 3" xfId="29480"/>
    <cellStyle name="Normal 5 3 2 3 3 4 4" xfId="36113"/>
    <cellStyle name="Normal 5 3 2 3 3 4 5" xfId="43228"/>
    <cellStyle name="Normal 5 3 2 3 3 4 6" xfId="50343"/>
    <cellStyle name="Normal 5 3 2 3 3 4 7" xfId="57458"/>
    <cellStyle name="Normal 5 3 2 3 3 5" xfId="5284"/>
    <cellStyle name="Normal 5 3 2 3 3 5 2" xfId="12399"/>
    <cellStyle name="Normal 5 3 2 3 3 5 2 2" xfId="29483"/>
    <cellStyle name="Normal 5 3 2 3 3 5 3" xfId="29482"/>
    <cellStyle name="Normal 5 3 2 3 3 5 4" xfId="38484"/>
    <cellStyle name="Normal 5 3 2 3 3 5 5" xfId="45599"/>
    <cellStyle name="Normal 5 3 2 3 3 5 6" xfId="52714"/>
    <cellStyle name="Normal 5 3 2 3 3 5 7" xfId="59829"/>
    <cellStyle name="Normal 5 3 2 3 3 6" xfId="7661"/>
    <cellStyle name="Normal 5 3 2 3 3 6 2" xfId="29484"/>
    <cellStyle name="Normal 5 3 2 3 3 7" xfId="14776"/>
    <cellStyle name="Normal 5 3 2 3 3 7 2" xfId="29485"/>
    <cellStyle name="Normal 5 3 2 3 3 8" xfId="29465"/>
    <cellStyle name="Normal 5 3 2 3 3 9" xfId="33745"/>
    <cellStyle name="Normal 5 3 2 3 4" xfId="751"/>
    <cellStyle name="Normal 5 3 2 3 4 10" xfId="41069"/>
    <cellStyle name="Normal 5 3 2 3 4 11" xfId="48184"/>
    <cellStyle name="Normal 5 3 2 3 4 12" xfId="55299"/>
    <cellStyle name="Normal 5 3 2 3 4 2" xfId="1552"/>
    <cellStyle name="Normal 5 3 2 3 4 2 10" xfId="56098"/>
    <cellStyle name="Normal 5 3 2 3 4 2 2" xfId="3920"/>
    <cellStyle name="Normal 5 3 2 3 4 2 2 2" xfId="11035"/>
    <cellStyle name="Normal 5 3 2 3 4 2 2 2 2" xfId="29489"/>
    <cellStyle name="Normal 5 3 2 3 4 2 2 3" xfId="29488"/>
    <cellStyle name="Normal 5 3 2 3 4 2 2 4" xfId="37120"/>
    <cellStyle name="Normal 5 3 2 3 4 2 2 5" xfId="44235"/>
    <cellStyle name="Normal 5 3 2 3 4 2 2 6" xfId="51350"/>
    <cellStyle name="Normal 5 3 2 3 4 2 2 7" xfId="58465"/>
    <cellStyle name="Normal 5 3 2 3 4 2 3" xfId="6291"/>
    <cellStyle name="Normal 5 3 2 3 4 2 3 2" xfId="13406"/>
    <cellStyle name="Normal 5 3 2 3 4 2 3 2 2" xfId="29491"/>
    <cellStyle name="Normal 5 3 2 3 4 2 3 3" xfId="29490"/>
    <cellStyle name="Normal 5 3 2 3 4 2 3 4" xfId="39491"/>
    <cellStyle name="Normal 5 3 2 3 4 2 3 5" xfId="46606"/>
    <cellStyle name="Normal 5 3 2 3 4 2 3 6" xfId="53721"/>
    <cellStyle name="Normal 5 3 2 3 4 2 3 7" xfId="60836"/>
    <cellStyle name="Normal 5 3 2 3 4 2 4" xfId="8668"/>
    <cellStyle name="Normal 5 3 2 3 4 2 4 2" xfId="29492"/>
    <cellStyle name="Normal 5 3 2 3 4 2 5" xfId="15783"/>
    <cellStyle name="Normal 5 3 2 3 4 2 5 2" xfId="29493"/>
    <cellStyle name="Normal 5 3 2 3 4 2 6" xfId="29487"/>
    <cellStyle name="Normal 5 3 2 3 4 2 7" xfId="34752"/>
    <cellStyle name="Normal 5 3 2 3 4 2 8" xfId="41868"/>
    <cellStyle name="Normal 5 3 2 3 4 2 9" xfId="48983"/>
    <cellStyle name="Normal 5 3 2 3 4 3" xfId="2342"/>
    <cellStyle name="Normal 5 3 2 3 4 3 10" xfId="56887"/>
    <cellStyle name="Normal 5 3 2 3 4 3 2" xfId="4709"/>
    <cellStyle name="Normal 5 3 2 3 4 3 2 2" xfId="11824"/>
    <cellStyle name="Normal 5 3 2 3 4 3 2 2 2" xfId="29496"/>
    <cellStyle name="Normal 5 3 2 3 4 3 2 3" xfId="29495"/>
    <cellStyle name="Normal 5 3 2 3 4 3 2 4" xfId="37909"/>
    <cellStyle name="Normal 5 3 2 3 4 3 2 5" xfId="45024"/>
    <cellStyle name="Normal 5 3 2 3 4 3 2 6" xfId="52139"/>
    <cellStyle name="Normal 5 3 2 3 4 3 2 7" xfId="59254"/>
    <cellStyle name="Normal 5 3 2 3 4 3 3" xfId="7080"/>
    <cellStyle name="Normal 5 3 2 3 4 3 3 2" xfId="14195"/>
    <cellStyle name="Normal 5 3 2 3 4 3 3 2 2" xfId="29498"/>
    <cellStyle name="Normal 5 3 2 3 4 3 3 3" xfId="29497"/>
    <cellStyle name="Normal 5 3 2 3 4 3 3 4" xfId="40280"/>
    <cellStyle name="Normal 5 3 2 3 4 3 3 5" xfId="47395"/>
    <cellStyle name="Normal 5 3 2 3 4 3 3 6" xfId="54510"/>
    <cellStyle name="Normal 5 3 2 3 4 3 3 7" xfId="61625"/>
    <cellStyle name="Normal 5 3 2 3 4 3 4" xfId="9457"/>
    <cellStyle name="Normal 5 3 2 3 4 3 4 2" xfId="29499"/>
    <cellStyle name="Normal 5 3 2 3 4 3 5" xfId="16572"/>
    <cellStyle name="Normal 5 3 2 3 4 3 5 2" xfId="29500"/>
    <cellStyle name="Normal 5 3 2 3 4 3 6" xfId="29494"/>
    <cellStyle name="Normal 5 3 2 3 4 3 7" xfId="35541"/>
    <cellStyle name="Normal 5 3 2 3 4 3 8" xfId="42657"/>
    <cellStyle name="Normal 5 3 2 3 4 3 9" xfId="49772"/>
    <cellStyle name="Normal 5 3 2 3 4 4" xfId="3121"/>
    <cellStyle name="Normal 5 3 2 3 4 4 2" xfId="10236"/>
    <cellStyle name="Normal 5 3 2 3 4 4 2 2" xfId="29502"/>
    <cellStyle name="Normal 5 3 2 3 4 4 3" xfId="29501"/>
    <cellStyle name="Normal 5 3 2 3 4 4 4" xfId="36321"/>
    <cellStyle name="Normal 5 3 2 3 4 4 5" xfId="43436"/>
    <cellStyle name="Normal 5 3 2 3 4 4 6" xfId="50551"/>
    <cellStyle name="Normal 5 3 2 3 4 4 7" xfId="57666"/>
    <cellStyle name="Normal 5 3 2 3 4 5" xfId="5492"/>
    <cellStyle name="Normal 5 3 2 3 4 5 2" xfId="12607"/>
    <cellStyle name="Normal 5 3 2 3 4 5 2 2" xfId="29504"/>
    <cellStyle name="Normal 5 3 2 3 4 5 3" xfId="29503"/>
    <cellStyle name="Normal 5 3 2 3 4 5 4" xfId="38692"/>
    <cellStyle name="Normal 5 3 2 3 4 5 5" xfId="45807"/>
    <cellStyle name="Normal 5 3 2 3 4 5 6" xfId="52922"/>
    <cellStyle name="Normal 5 3 2 3 4 5 7" xfId="60037"/>
    <cellStyle name="Normal 5 3 2 3 4 6" xfId="7869"/>
    <cellStyle name="Normal 5 3 2 3 4 6 2" xfId="29505"/>
    <cellStyle name="Normal 5 3 2 3 4 7" xfId="14984"/>
    <cellStyle name="Normal 5 3 2 3 4 7 2" xfId="29506"/>
    <cellStyle name="Normal 5 3 2 3 4 8" xfId="29486"/>
    <cellStyle name="Normal 5 3 2 3 4 9" xfId="33953"/>
    <cellStyle name="Normal 5 3 2 3 5" xfId="954"/>
    <cellStyle name="Normal 5 3 2 3 5 10" xfId="55500"/>
    <cellStyle name="Normal 5 3 2 3 5 2" xfId="3322"/>
    <cellStyle name="Normal 5 3 2 3 5 2 2" xfId="10437"/>
    <cellStyle name="Normal 5 3 2 3 5 2 2 2" xfId="29509"/>
    <cellStyle name="Normal 5 3 2 3 5 2 3" xfId="29508"/>
    <cellStyle name="Normal 5 3 2 3 5 2 4" xfId="36522"/>
    <cellStyle name="Normal 5 3 2 3 5 2 5" xfId="43637"/>
    <cellStyle name="Normal 5 3 2 3 5 2 6" xfId="50752"/>
    <cellStyle name="Normal 5 3 2 3 5 2 7" xfId="57867"/>
    <cellStyle name="Normal 5 3 2 3 5 3" xfId="5693"/>
    <cellStyle name="Normal 5 3 2 3 5 3 2" xfId="12808"/>
    <cellStyle name="Normal 5 3 2 3 5 3 2 2" xfId="29511"/>
    <cellStyle name="Normal 5 3 2 3 5 3 3" xfId="29510"/>
    <cellStyle name="Normal 5 3 2 3 5 3 4" xfId="38893"/>
    <cellStyle name="Normal 5 3 2 3 5 3 5" xfId="46008"/>
    <cellStyle name="Normal 5 3 2 3 5 3 6" xfId="53123"/>
    <cellStyle name="Normal 5 3 2 3 5 3 7" xfId="60238"/>
    <cellStyle name="Normal 5 3 2 3 5 4" xfId="8070"/>
    <cellStyle name="Normal 5 3 2 3 5 4 2" xfId="29512"/>
    <cellStyle name="Normal 5 3 2 3 5 5" xfId="15185"/>
    <cellStyle name="Normal 5 3 2 3 5 5 2" xfId="29513"/>
    <cellStyle name="Normal 5 3 2 3 5 6" xfId="29507"/>
    <cellStyle name="Normal 5 3 2 3 5 7" xfId="34154"/>
    <cellStyle name="Normal 5 3 2 3 5 8" xfId="41270"/>
    <cellStyle name="Normal 5 3 2 3 5 9" xfId="48385"/>
    <cellStyle name="Normal 5 3 2 3 6" xfId="1744"/>
    <cellStyle name="Normal 5 3 2 3 6 10" xfId="56289"/>
    <cellStyle name="Normal 5 3 2 3 6 2" xfId="4111"/>
    <cellStyle name="Normal 5 3 2 3 6 2 2" xfId="11226"/>
    <cellStyle name="Normal 5 3 2 3 6 2 2 2" xfId="29516"/>
    <cellStyle name="Normal 5 3 2 3 6 2 3" xfId="29515"/>
    <cellStyle name="Normal 5 3 2 3 6 2 4" xfId="37311"/>
    <cellStyle name="Normal 5 3 2 3 6 2 5" xfId="44426"/>
    <cellStyle name="Normal 5 3 2 3 6 2 6" xfId="51541"/>
    <cellStyle name="Normal 5 3 2 3 6 2 7" xfId="58656"/>
    <cellStyle name="Normal 5 3 2 3 6 3" xfId="6482"/>
    <cellStyle name="Normal 5 3 2 3 6 3 2" xfId="13597"/>
    <cellStyle name="Normal 5 3 2 3 6 3 2 2" xfId="29518"/>
    <cellStyle name="Normal 5 3 2 3 6 3 3" xfId="29517"/>
    <cellStyle name="Normal 5 3 2 3 6 3 4" xfId="39682"/>
    <cellStyle name="Normal 5 3 2 3 6 3 5" xfId="46797"/>
    <cellStyle name="Normal 5 3 2 3 6 3 6" xfId="53912"/>
    <cellStyle name="Normal 5 3 2 3 6 3 7" xfId="61027"/>
    <cellStyle name="Normal 5 3 2 3 6 4" xfId="8859"/>
    <cellStyle name="Normal 5 3 2 3 6 4 2" xfId="29519"/>
    <cellStyle name="Normal 5 3 2 3 6 5" xfId="15974"/>
    <cellStyle name="Normal 5 3 2 3 6 5 2" xfId="29520"/>
    <cellStyle name="Normal 5 3 2 3 6 6" xfId="29514"/>
    <cellStyle name="Normal 5 3 2 3 6 7" xfId="34943"/>
    <cellStyle name="Normal 5 3 2 3 6 8" xfId="42059"/>
    <cellStyle name="Normal 5 3 2 3 6 9" xfId="49174"/>
    <cellStyle name="Normal 5 3 2 3 7" xfId="2523"/>
    <cellStyle name="Normal 5 3 2 3 7 2" xfId="9638"/>
    <cellStyle name="Normal 5 3 2 3 7 2 2" xfId="29522"/>
    <cellStyle name="Normal 5 3 2 3 7 3" xfId="29521"/>
    <cellStyle name="Normal 5 3 2 3 7 4" xfId="35723"/>
    <cellStyle name="Normal 5 3 2 3 7 5" xfId="42838"/>
    <cellStyle name="Normal 5 3 2 3 7 6" xfId="49953"/>
    <cellStyle name="Normal 5 3 2 3 7 7" xfId="57068"/>
    <cellStyle name="Normal 5 3 2 3 8" xfId="4894"/>
    <cellStyle name="Normal 5 3 2 3 8 2" xfId="12009"/>
    <cellStyle name="Normal 5 3 2 3 8 2 2" xfId="29524"/>
    <cellStyle name="Normal 5 3 2 3 8 3" xfId="29523"/>
    <cellStyle name="Normal 5 3 2 3 8 4" xfId="38094"/>
    <cellStyle name="Normal 5 3 2 3 8 5" xfId="45209"/>
    <cellStyle name="Normal 5 3 2 3 8 6" xfId="52324"/>
    <cellStyle name="Normal 5 3 2 3 8 7" xfId="59439"/>
    <cellStyle name="Normal 5 3 2 3 9" xfId="7271"/>
    <cellStyle name="Normal 5 3 2 3 9 2" xfId="29525"/>
    <cellStyle name="Normal 5 3 2 4" xfId="254"/>
    <cellStyle name="Normal 5 3 2 4 10" xfId="40572"/>
    <cellStyle name="Normal 5 3 2 4 11" xfId="47687"/>
    <cellStyle name="Normal 5 3 2 4 12" xfId="54802"/>
    <cellStyle name="Normal 5 3 2 4 2" xfId="1055"/>
    <cellStyle name="Normal 5 3 2 4 2 10" xfId="55601"/>
    <cellStyle name="Normal 5 3 2 4 2 2" xfId="3423"/>
    <cellStyle name="Normal 5 3 2 4 2 2 2" xfId="10538"/>
    <cellStyle name="Normal 5 3 2 4 2 2 2 2" xfId="29529"/>
    <cellStyle name="Normal 5 3 2 4 2 2 3" xfId="29528"/>
    <cellStyle name="Normal 5 3 2 4 2 2 4" xfId="36623"/>
    <cellStyle name="Normal 5 3 2 4 2 2 5" xfId="43738"/>
    <cellStyle name="Normal 5 3 2 4 2 2 6" xfId="50853"/>
    <cellStyle name="Normal 5 3 2 4 2 2 7" xfId="57968"/>
    <cellStyle name="Normal 5 3 2 4 2 3" xfId="5794"/>
    <cellStyle name="Normal 5 3 2 4 2 3 2" xfId="12909"/>
    <cellStyle name="Normal 5 3 2 4 2 3 2 2" xfId="29531"/>
    <cellStyle name="Normal 5 3 2 4 2 3 3" xfId="29530"/>
    <cellStyle name="Normal 5 3 2 4 2 3 4" xfId="38994"/>
    <cellStyle name="Normal 5 3 2 4 2 3 5" xfId="46109"/>
    <cellStyle name="Normal 5 3 2 4 2 3 6" xfId="53224"/>
    <cellStyle name="Normal 5 3 2 4 2 3 7" xfId="60339"/>
    <cellStyle name="Normal 5 3 2 4 2 4" xfId="8171"/>
    <cellStyle name="Normal 5 3 2 4 2 4 2" xfId="29532"/>
    <cellStyle name="Normal 5 3 2 4 2 5" xfId="15286"/>
    <cellStyle name="Normal 5 3 2 4 2 5 2" xfId="29533"/>
    <cellStyle name="Normal 5 3 2 4 2 6" xfId="29527"/>
    <cellStyle name="Normal 5 3 2 4 2 7" xfId="34255"/>
    <cellStyle name="Normal 5 3 2 4 2 8" xfId="41371"/>
    <cellStyle name="Normal 5 3 2 4 2 9" xfId="48486"/>
    <cellStyle name="Normal 5 3 2 4 3" xfId="1845"/>
    <cellStyle name="Normal 5 3 2 4 3 10" xfId="56390"/>
    <cellStyle name="Normal 5 3 2 4 3 2" xfId="4212"/>
    <cellStyle name="Normal 5 3 2 4 3 2 2" xfId="11327"/>
    <cellStyle name="Normal 5 3 2 4 3 2 2 2" xfId="29536"/>
    <cellStyle name="Normal 5 3 2 4 3 2 3" xfId="29535"/>
    <cellStyle name="Normal 5 3 2 4 3 2 4" xfId="37412"/>
    <cellStyle name="Normal 5 3 2 4 3 2 5" xfId="44527"/>
    <cellStyle name="Normal 5 3 2 4 3 2 6" xfId="51642"/>
    <cellStyle name="Normal 5 3 2 4 3 2 7" xfId="58757"/>
    <cellStyle name="Normal 5 3 2 4 3 3" xfId="6583"/>
    <cellStyle name="Normal 5 3 2 4 3 3 2" xfId="13698"/>
    <cellStyle name="Normal 5 3 2 4 3 3 2 2" xfId="29538"/>
    <cellStyle name="Normal 5 3 2 4 3 3 3" xfId="29537"/>
    <cellStyle name="Normal 5 3 2 4 3 3 4" xfId="39783"/>
    <cellStyle name="Normal 5 3 2 4 3 3 5" xfId="46898"/>
    <cellStyle name="Normal 5 3 2 4 3 3 6" xfId="54013"/>
    <cellStyle name="Normal 5 3 2 4 3 3 7" xfId="61128"/>
    <cellStyle name="Normal 5 3 2 4 3 4" xfId="8960"/>
    <cellStyle name="Normal 5 3 2 4 3 4 2" xfId="29539"/>
    <cellStyle name="Normal 5 3 2 4 3 5" xfId="16075"/>
    <cellStyle name="Normal 5 3 2 4 3 5 2" xfId="29540"/>
    <cellStyle name="Normal 5 3 2 4 3 6" xfId="29534"/>
    <cellStyle name="Normal 5 3 2 4 3 7" xfId="35044"/>
    <cellStyle name="Normal 5 3 2 4 3 8" xfId="42160"/>
    <cellStyle name="Normal 5 3 2 4 3 9" xfId="49275"/>
    <cellStyle name="Normal 5 3 2 4 4" xfId="2624"/>
    <cellStyle name="Normal 5 3 2 4 4 2" xfId="9739"/>
    <cellStyle name="Normal 5 3 2 4 4 2 2" xfId="29542"/>
    <cellStyle name="Normal 5 3 2 4 4 3" xfId="29541"/>
    <cellStyle name="Normal 5 3 2 4 4 4" xfId="35824"/>
    <cellStyle name="Normal 5 3 2 4 4 5" xfId="42939"/>
    <cellStyle name="Normal 5 3 2 4 4 6" xfId="50054"/>
    <cellStyle name="Normal 5 3 2 4 4 7" xfId="57169"/>
    <cellStyle name="Normal 5 3 2 4 5" xfId="4995"/>
    <cellStyle name="Normal 5 3 2 4 5 2" xfId="12110"/>
    <cellStyle name="Normal 5 3 2 4 5 2 2" xfId="29544"/>
    <cellStyle name="Normal 5 3 2 4 5 3" xfId="29543"/>
    <cellStyle name="Normal 5 3 2 4 5 4" xfId="38195"/>
    <cellStyle name="Normal 5 3 2 4 5 5" xfId="45310"/>
    <cellStyle name="Normal 5 3 2 4 5 6" xfId="52425"/>
    <cellStyle name="Normal 5 3 2 4 5 7" xfId="59540"/>
    <cellStyle name="Normal 5 3 2 4 6" xfId="7372"/>
    <cellStyle name="Normal 5 3 2 4 6 2" xfId="29545"/>
    <cellStyle name="Normal 5 3 2 4 7" xfId="14487"/>
    <cellStyle name="Normal 5 3 2 4 7 2" xfId="29546"/>
    <cellStyle name="Normal 5 3 2 4 8" xfId="29526"/>
    <cellStyle name="Normal 5 3 2 4 9" xfId="33456"/>
    <cellStyle name="Normal 5 3 2 5" xfId="449"/>
    <cellStyle name="Normal 5 3 2 5 10" xfId="40767"/>
    <cellStyle name="Normal 5 3 2 5 11" xfId="47882"/>
    <cellStyle name="Normal 5 3 2 5 12" xfId="54997"/>
    <cellStyle name="Normal 5 3 2 5 2" xfId="1250"/>
    <cellStyle name="Normal 5 3 2 5 2 10" xfId="55796"/>
    <cellStyle name="Normal 5 3 2 5 2 2" xfId="3618"/>
    <cellStyle name="Normal 5 3 2 5 2 2 2" xfId="10733"/>
    <cellStyle name="Normal 5 3 2 5 2 2 2 2" xfId="29550"/>
    <cellStyle name="Normal 5 3 2 5 2 2 3" xfId="29549"/>
    <cellStyle name="Normal 5 3 2 5 2 2 4" xfId="36818"/>
    <cellStyle name="Normal 5 3 2 5 2 2 5" xfId="43933"/>
    <cellStyle name="Normal 5 3 2 5 2 2 6" xfId="51048"/>
    <cellStyle name="Normal 5 3 2 5 2 2 7" xfId="58163"/>
    <cellStyle name="Normal 5 3 2 5 2 3" xfId="5989"/>
    <cellStyle name="Normal 5 3 2 5 2 3 2" xfId="13104"/>
    <cellStyle name="Normal 5 3 2 5 2 3 2 2" xfId="29552"/>
    <cellStyle name="Normal 5 3 2 5 2 3 3" xfId="29551"/>
    <cellStyle name="Normal 5 3 2 5 2 3 4" xfId="39189"/>
    <cellStyle name="Normal 5 3 2 5 2 3 5" xfId="46304"/>
    <cellStyle name="Normal 5 3 2 5 2 3 6" xfId="53419"/>
    <cellStyle name="Normal 5 3 2 5 2 3 7" xfId="60534"/>
    <cellStyle name="Normal 5 3 2 5 2 4" xfId="8366"/>
    <cellStyle name="Normal 5 3 2 5 2 4 2" xfId="29553"/>
    <cellStyle name="Normal 5 3 2 5 2 5" xfId="15481"/>
    <cellStyle name="Normal 5 3 2 5 2 5 2" xfId="29554"/>
    <cellStyle name="Normal 5 3 2 5 2 6" xfId="29548"/>
    <cellStyle name="Normal 5 3 2 5 2 7" xfId="34450"/>
    <cellStyle name="Normal 5 3 2 5 2 8" xfId="41566"/>
    <cellStyle name="Normal 5 3 2 5 2 9" xfId="48681"/>
    <cellStyle name="Normal 5 3 2 5 3" xfId="2040"/>
    <cellStyle name="Normal 5 3 2 5 3 10" xfId="56585"/>
    <cellStyle name="Normal 5 3 2 5 3 2" xfId="4407"/>
    <cellStyle name="Normal 5 3 2 5 3 2 2" xfId="11522"/>
    <cellStyle name="Normal 5 3 2 5 3 2 2 2" xfId="29557"/>
    <cellStyle name="Normal 5 3 2 5 3 2 3" xfId="29556"/>
    <cellStyle name="Normal 5 3 2 5 3 2 4" xfId="37607"/>
    <cellStyle name="Normal 5 3 2 5 3 2 5" xfId="44722"/>
    <cellStyle name="Normal 5 3 2 5 3 2 6" xfId="51837"/>
    <cellStyle name="Normal 5 3 2 5 3 2 7" xfId="58952"/>
    <cellStyle name="Normal 5 3 2 5 3 3" xfId="6778"/>
    <cellStyle name="Normal 5 3 2 5 3 3 2" xfId="13893"/>
    <cellStyle name="Normal 5 3 2 5 3 3 2 2" xfId="29559"/>
    <cellStyle name="Normal 5 3 2 5 3 3 3" xfId="29558"/>
    <cellStyle name="Normal 5 3 2 5 3 3 4" xfId="39978"/>
    <cellStyle name="Normal 5 3 2 5 3 3 5" xfId="47093"/>
    <cellStyle name="Normal 5 3 2 5 3 3 6" xfId="54208"/>
    <cellStyle name="Normal 5 3 2 5 3 3 7" xfId="61323"/>
    <cellStyle name="Normal 5 3 2 5 3 4" xfId="9155"/>
    <cellStyle name="Normal 5 3 2 5 3 4 2" xfId="29560"/>
    <cellStyle name="Normal 5 3 2 5 3 5" xfId="16270"/>
    <cellStyle name="Normal 5 3 2 5 3 5 2" xfId="29561"/>
    <cellStyle name="Normal 5 3 2 5 3 6" xfId="29555"/>
    <cellStyle name="Normal 5 3 2 5 3 7" xfId="35239"/>
    <cellStyle name="Normal 5 3 2 5 3 8" xfId="42355"/>
    <cellStyle name="Normal 5 3 2 5 3 9" xfId="49470"/>
    <cellStyle name="Normal 5 3 2 5 4" xfId="2819"/>
    <cellStyle name="Normal 5 3 2 5 4 2" xfId="9934"/>
    <cellStyle name="Normal 5 3 2 5 4 2 2" xfId="29563"/>
    <cellStyle name="Normal 5 3 2 5 4 3" xfId="29562"/>
    <cellStyle name="Normal 5 3 2 5 4 4" xfId="36019"/>
    <cellStyle name="Normal 5 3 2 5 4 5" xfId="43134"/>
    <cellStyle name="Normal 5 3 2 5 4 6" xfId="50249"/>
    <cellStyle name="Normal 5 3 2 5 4 7" xfId="57364"/>
    <cellStyle name="Normal 5 3 2 5 5" xfId="5190"/>
    <cellStyle name="Normal 5 3 2 5 5 2" xfId="12305"/>
    <cellStyle name="Normal 5 3 2 5 5 2 2" xfId="29565"/>
    <cellStyle name="Normal 5 3 2 5 5 3" xfId="29564"/>
    <cellStyle name="Normal 5 3 2 5 5 4" xfId="38390"/>
    <cellStyle name="Normal 5 3 2 5 5 5" xfId="45505"/>
    <cellStyle name="Normal 5 3 2 5 5 6" xfId="52620"/>
    <cellStyle name="Normal 5 3 2 5 5 7" xfId="59735"/>
    <cellStyle name="Normal 5 3 2 5 6" xfId="7567"/>
    <cellStyle name="Normal 5 3 2 5 6 2" xfId="29566"/>
    <cellStyle name="Normal 5 3 2 5 7" xfId="14682"/>
    <cellStyle name="Normal 5 3 2 5 7 2" xfId="29567"/>
    <cellStyle name="Normal 5 3 2 5 8" xfId="29547"/>
    <cellStyle name="Normal 5 3 2 5 9" xfId="33651"/>
    <cellStyle name="Normal 5 3 2 6" xfId="748"/>
    <cellStyle name="Normal 5 3 2 6 10" xfId="41066"/>
    <cellStyle name="Normal 5 3 2 6 11" xfId="48181"/>
    <cellStyle name="Normal 5 3 2 6 12" xfId="55296"/>
    <cellStyle name="Normal 5 3 2 6 2" xfId="1549"/>
    <cellStyle name="Normal 5 3 2 6 2 10" xfId="56095"/>
    <cellStyle name="Normal 5 3 2 6 2 2" xfId="3917"/>
    <cellStyle name="Normal 5 3 2 6 2 2 2" xfId="11032"/>
    <cellStyle name="Normal 5 3 2 6 2 2 2 2" xfId="29571"/>
    <cellStyle name="Normal 5 3 2 6 2 2 3" xfId="29570"/>
    <cellStyle name="Normal 5 3 2 6 2 2 4" xfId="37117"/>
    <cellStyle name="Normal 5 3 2 6 2 2 5" xfId="44232"/>
    <cellStyle name="Normal 5 3 2 6 2 2 6" xfId="51347"/>
    <cellStyle name="Normal 5 3 2 6 2 2 7" xfId="58462"/>
    <cellStyle name="Normal 5 3 2 6 2 3" xfId="6288"/>
    <cellStyle name="Normal 5 3 2 6 2 3 2" xfId="13403"/>
    <cellStyle name="Normal 5 3 2 6 2 3 2 2" xfId="29573"/>
    <cellStyle name="Normal 5 3 2 6 2 3 3" xfId="29572"/>
    <cellStyle name="Normal 5 3 2 6 2 3 4" xfId="39488"/>
    <cellStyle name="Normal 5 3 2 6 2 3 5" xfId="46603"/>
    <cellStyle name="Normal 5 3 2 6 2 3 6" xfId="53718"/>
    <cellStyle name="Normal 5 3 2 6 2 3 7" xfId="60833"/>
    <cellStyle name="Normal 5 3 2 6 2 4" xfId="8665"/>
    <cellStyle name="Normal 5 3 2 6 2 4 2" xfId="29574"/>
    <cellStyle name="Normal 5 3 2 6 2 5" xfId="15780"/>
    <cellStyle name="Normal 5 3 2 6 2 5 2" xfId="29575"/>
    <cellStyle name="Normal 5 3 2 6 2 6" xfId="29569"/>
    <cellStyle name="Normal 5 3 2 6 2 7" xfId="34749"/>
    <cellStyle name="Normal 5 3 2 6 2 8" xfId="41865"/>
    <cellStyle name="Normal 5 3 2 6 2 9" xfId="48980"/>
    <cellStyle name="Normal 5 3 2 6 3" xfId="2339"/>
    <cellStyle name="Normal 5 3 2 6 3 10" xfId="56884"/>
    <cellStyle name="Normal 5 3 2 6 3 2" xfId="4706"/>
    <cellStyle name="Normal 5 3 2 6 3 2 2" xfId="11821"/>
    <cellStyle name="Normal 5 3 2 6 3 2 2 2" xfId="29578"/>
    <cellStyle name="Normal 5 3 2 6 3 2 3" xfId="29577"/>
    <cellStyle name="Normal 5 3 2 6 3 2 4" xfId="37906"/>
    <cellStyle name="Normal 5 3 2 6 3 2 5" xfId="45021"/>
    <cellStyle name="Normal 5 3 2 6 3 2 6" xfId="52136"/>
    <cellStyle name="Normal 5 3 2 6 3 2 7" xfId="59251"/>
    <cellStyle name="Normal 5 3 2 6 3 3" xfId="7077"/>
    <cellStyle name="Normal 5 3 2 6 3 3 2" xfId="14192"/>
    <cellStyle name="Normal 5 3 2 6 3 3 2 2" xfId="29580"/>
    <cellStyle name="Normal 5 3 2 6 3 3 3" xfId="29579"/>
    <cellStyle name="Normal 5 3 2 6 3 3 4" xfId="40277"/>
    <cellStyle name="Normal 5 3 2 6 3 3 5" xfId="47392"/>
    <cellStyle name="Normal 5 3 2 6 3 3 6" xfId="54507"/>
    <cellStyle name="Normal 5 3 2 6 3 3 7" xfId="61622"/>
    <cellStyle name="Normal 5 3 2 6 3 4" xfId="9454"/>
    <cellStyle name="Normal 5 3 2 6 3 4 2" xfId="29581"/>
    <cellStyle name="Normal 5 3 2 6 3 5" xfId="16569"/>
    <cellStyle name="Normal 5 3 2 6 3 5 2" xfId="29582"/>
    <cellStyle name="Normal 5 3 2 6 3 6" xfId="29576"/>
    <cellStyle name="Normal 5 3 2 6 3 7" xfId="35538"/>
    <cellStyle name="Normal 5 3 2 6 3 8" xfId="42654"/>
    <cellStyle name="Normal 5 3 2 6 3 9" xfId="49769"/>
    <cellStyle name="Normal 5 3 2 6 4" xfId="3118"/>
    <cellStyle name="Normal 5 3 2 6 4 2" xfId="10233"/>
    <cellStyle name="Normal 5 3 2 6 4 2 2" xfId="29584"/>
    <cellStyle name="Normal 5 3 2 6 4 3" xfId="29583"/>
    <cellStyle name="Normal 5 3 2 6 4 4" xfId="36318"/>
    <cellStyle name="Normal 5 3 2 6 4 5" xfId="43433"/>
    <cellStyle name="Normal 5 3 2 6 4 6" xfId="50548"/>
    <cellStyle name="Normal 5 3 2 6 4 7" xfId="57663"/>
    <cellStyle name="Normal 5 3 2 6 5" xfId="5489"/>
    <cellStyle name="Normal 5 3 2 6 5 2" xfId="12604"/>
    <cellStyle name="Normal 5 3 2 6 5 2 2" xfId="29586"/>
    <cellStyle name="Normal 5 3 2 6 5 3" xfId="29585"/>
    <cellStyle name="Normal 5 3 2 6 5 4" xfId="38689"/>
    <cellStyle name="Normal 5 3 2 6 5 5" xfId="45804"/>
    <cellStyle name="Normal 5 3 2 6 5 6" xfId="52919"/>
    <cellStyle name="Normal 5 3 2 6 5 7" xfId="60034"/>
    <cellStyle name="Normal 5 3 2 6 6" xfId="7866"/>
    <cellStyle name="Normal 5 3 2 6 6 2" xfId="29587"/>
    <cellStyle name="Normal 5 3 2 6 7" xfId="14981"/>
    <cellStyle name="Normal 5 3 2 6 7 2" xfId="29588"/>
    <cellStyle name="Normal 5 3 2 6 8" xfId="29568"/>
    <cellStyle name="Normal 5 3 2 6 9" xfId="33950"/>
    <cellStyle name="Normal 5 3 2 7" xfId="860"/>
    <cellStyle name="Normal 5 3 2 7 10" xfId="55406"/>
    <cellStyle name="Normal 5 3 2 7 2" xfId="3228"/>
    <cellStyle name="Normal 5 3 2 7 2 2" xfId="10343"/>
    <cellStyle name="Normal 5 3 2 7 2 2 2" xfId="29591"/>
    <cellStyle name="Normal 5 3 2 7 2 3" xfId="29590"/>
    <cellStyle name="Normal 5 3 2 7 2 4" xfId="36428"/>
    <cellStyle name="Normal 5 3 2 7 2 5" xfId="43543"/>
    <cellStyle name="Normal 5 3 2 7 2 6" xfId="50658"/>
    <cellStyle name="Normal 5 3 2 7 2 7" xfId="57773"/>
    <cellStyle name="Normal 5 3 2 7 3" xfId="5599"/>
    <cellStyle name="Normal 5 3 2 7 3 2" xfId="12714"/>
    <cellStyle name="Normal 5 3 2 7 3 2 2" xfId="29593"/>
    <cellStyle name="Normal 5 3 2 7 3 3" xfId="29592"/>
    <cellStyle name="Normal 5 3 2 7 3 4" xfId="38799"/>
    <cellStyle name="Normal 5 3 2 7 3 5" xfId="45914"/>
    <cellStyle name="Normal 5 3 2 7 3 6" xfId="53029"/>
    <cellStyle name="Normal 5 3 2 7 3 7" xfId="60144"/>
    <cellStyle name="Normal 5 3 2 7 4" xfId="7976"/>
    <cellStyle name="Normal 5 3 2 7 4 2" xfId="29594"/>
    <cellStyle name="Normal 5 3 2 7 5" xfId="15091"/>
    <cellStyle name="Normal 5 3 2 7 5 2" xfId="29595"/>
    <cellStyle name="Normal 5 3 2 7 6" xfId="29589"/>
    <cellStyle name="Normal 5 3 2 7 7" xfId="34060"/>
    <cellStyle name="Normal 5 3 2 7 8" xfId="41176"/>
    <cellStyle name="Normal 5 3 2 7 9" xfId="48291"/>
    <cellStyle name="Normal 5 3 2 8" xfId="1650"/>
    <cellStyle name="Normal 5 3 2 8 10" xfId="56195"/>
    <cellStyle name="Normal 5 3 2 8 2" xfId="4017"/>
    <cellStyle name="Normal 5 3 2 8 2 2" xfId="11132"/>
    <cellStyle name="Normal 5 3 2 8 2 2 2" xfId="29598"/>
    <cellStyle name="Normal 5 3 2 8 2 3" xfId="29597"/>
    <cellStyle name="Normal 5 3 2 8 2 4" xfId="37217"/>
    <cellStyle name="Normal 5 3 2 8 2 5" xfId="44332"/>
    <cellStyle name="Normal 5 3 2 8 2 6" xfId="51447"/>
    <cellStyle name="Normal 5 3 2 8 2 7" xfId="58562"/>
    <cellStyle name="Normal 5 3 2 8 3" xfId="6388"/>
    <cellStyle name="Normal 5 3 2 8 3 2" xfId="13503"/>
    <cellStyle name="Normal 5 3 2 8 3 2 2" xfId="29600"/>
    <cellStyle name="Normal 5 3 2 8 3 3" xfId="29599"/>
    <cellStyle name="Normal 5 3 2 8 3 4" xfId="39588"/>
    <cellStyle name="Normal 5 3 2 8 3 5" xfId="46703"/>
    <cellStyle name="Normal 5 3 2 8 3 6" xfId="53818"/>
    <cellStyle name="Normal 5 3 2 8 3 7" xfId="60933"/>
    <cellStyle name="Normal 5 3 2 8 4" xfId="8765"/>
    <cellStyle name="Normal 5 3 2 8 4 2" xfId="29601"/>
    <cellStyle name="Normal 5 3 2 8 5" xfId="15880"/>
    <cellStyle name="Normal 5 3 2 8 5 2" xfId="29602"/>
    <cellStyle name="Normal 5 3 2 8 6" xfId="29596"/>
    <cellStyle name="Normal 5 3 2 8 7" xfId="34849"/>
    <cellStyle name="Normal 5 3 2 8 8" xfId="41965"/>
    <cellStyle name="Normal 5 3 2 8 9" xfId="49080"/>
    <cellStyle name="Normal 5 3 2 9" xfId="2429"/>
    <cellStyle name="Normal 5 3 2 9 2" xfId="9544"/>
    <cellStyle name="Normal 5 3 2 9 2 2" xfId="29604"/>
    <cellStyle name="Normal 5 3 2 9 3" xfId="29603"/>
    <cellStyle name="Normal 5 3 2 9 4" xfId="35629"/>
    <cellStyle name="Normal 5 3 2 9 5" xfId="42744"/>
    <cellStyle name="Normal 5 3 2 9 6" xfId="49859"/>
    <cellStyle name="Normal 5 3 2 9 7" xfId="56974"/>
    <cellStyle name="Normal 5 3 3" xfId="94"/>
    <cellStyle name="Normal 5 3 3 10" xfId="7219"/>
    <cellStyle name="Normal 5 3 3 10 2" xfId="29606"/>
    <cellStyle name="Normal 5 3 3 11" xfId="14334"/>
    <cellStyle name="Normal 5 3 3 11 2" xfId="29607"/>
    <cellStyle name="Normal 5 3 3 12" xfId="29605"/>
    <cellStyle name="Normal 5 3 3 13" xfId="33303"/>
    <cellStyle name="Normal 5 3 3 14" xfId="40419"/>
    <cellStyle name="Normal 5 3 3 15" xfId="47534"/>
    <cellStyle name="Normal 5 3 3 16" xfId="54649"/>
    <cellStyle name="Normal 5 3 3 2" xfId="155"/>
    <cellStyle name="Normal 5 3 3 3" xfId="296"/>
    <cellStyle name="Normal 5 3 3 3 10" xfId="40614"/>
    <cellStyle name="Normal 5 3 3 3 11" xfId="47729"/>
    <cellStyle name="Normal 5 3 3 3 12" xfId="54844"/>
    <cellStyle name="Normal 5 3 3 3 2" xfId="1097"/>
    <cellStyle name="Normal 5 3 3 3 2 10" xfId="55643"/>
    <cellStyle name="Normal 5 3 3 3 2 2" xfId="3465"/>
    <cellStyle name="Normal 5 3 3 3 2 2 2" xfId="10580"/>
    <cellStyle name="Normal 5 3 3 3 2 2 2 2" xfId="29611"/>
    <cellStyle name="Normal 5 3 3 3 2 2 3" xfId="29610"/>
    <cellStyle name="Normal 5 3 3 3 2 2 4" xfId="36665"/>
    <cellStyle name="Normal 5 3 3 3 2 2 5" xfId="43780"/>
    <cellStyle name="Normal 5 3 3 3 2 2 6" xfId="50895"/>
    <cellStyle name="Normal 5 3 3 3 2 2 7" xfId="58010"/>
    <cellStyle name="Normal 5 3 3 3 2 3" xfId="5836"/>
    <cellStyle name="Normal 5 3 3 3 2 3 2" xfId="12951"/>
    <cellStyle name="Normal 5 3 3 3 2 3 2 2" xfId="29613"/>
    <cellStyle name="Normal 5 3 3 3 2 3 3" xfId="29612"/>
    <cellStyle name="Normal 5 3 3 3 2 3 4" xfId="39036"/>
    <cellStyle name="Normal 5 3 3 3 2 3 5" xfId="46151"/>
    <cellStyle name="Normal 5 3 3 3 2 3 6" xfId="53266"/>
    <cellStyle name="Normal 5 3 3 3 2 3 7" xfId="60381"/>
    <cellStyle name="Normal 5 3 3 3 2 4" xfId="8213"/>
    <cellStyle name="Normal 5 3 3 3 2 4 2" xfId="29614"/>
    <cellStyle name="Normal 5 3 3 3 2 5" xfId="15328"/>
    <cellStyle name="Normal 5 3 3 3 2 5 2" xfId="29615"/>
    <cellStyle name="Normal 5 3 3 3 2 6" xfId="29609"/>
    <cellStyle name="Normal 5 3 3 3 2 7" xfId="34297"/>
    <cellStyle name="Normal 5 3 3 3 2 8" xfId="41413"/>
    <cellStyle name="Normal 5 3 3 3 2 9" xfId="48528"/>
    <cellStyle name="Normal 5 3 3 3 3" xfId="1887"/>
    <cellStyle name="Normal 5 3 3 3 3 10" xfId="56432"/>
    <cellStyle name="Normal 5 3 3 3 3 2" xfId="4254"/>
    <cellStyle name="Normal 5 3 3 3 3 2 2" xfId="11369"/>
    <cellStyle name="Normal 5 3 3 3 3 2 2 2" xfId="29618"/>
    <cellStyle name="Normal 5 3 3 3 3 2 3" xfId="29617"/>
    <cellStyle name="Normal 5 3 3 3 3 2 4" xfId="37454"/>
    <cellStyle name="Normal 5 3 3 3 3 2 5" xfId="44569"/>
    <cellStyle name="Normal 5 3 3 3 3 2 6" xfId="51684"/>
    <cellStyle name="Normal 5 3 3 3 3 2 7" xfId="58799"/>
    <cellStyle name="Normal 5 3 3 3 3 3" xfId="6625"/>
    <cellStyle name="Normal 5 3 3 3 3 3 2" xfId="13740"/>
    <cellStyle name="Normal 5 3 3 3 3 3 2 2" xfId="29620"/>
    <cellStyle name="Normal 5 3 3 3 3 3 3" xfId="29619"/>
    <cellStyle name="Normal 5 3 3 3 3 3 4" xfId="39825"/>
    <cellStyle name="Normal 5 3 3 3 3 3 5" xfId="46940"/>
    <cellStyle name="Normal 5 3 3 3 3 3 6" xfId="54055"/>
    <cellStyle name="Normal 5 3 3 3 3 3 7" xfId="61170"/>
    <cellStyle name="Normal 5 3 3 3 3 4" xfId="9002"/>
    <cellStyle name="Normal 5 3 3 3 3 4 2" xfId="29621"/>
    <cellStyle name="Normal 5 3 3 3 3 5" xfId="16117"/>
    <cellStyle name="Normal 5 3 3 3 3 5 2" xfId="29622"/>
    <cellStyle name="Normal 5 3 3 3 3 6" xfId="29616"/>
    <cellStyle name="Normal 5 3 3 3 3 7" xfId="35086"/>
    <cellStyle name="Normal 5 3 3 3 3 8" xfId="42202"/>
    <cellStyle name="Normal 5 3 3 3 3 9" xfId="49317"/>
    <cellStyle name="Normal 5 3 3 3 4" xfId="2666"/>
    <cellStyle name="Normal 5 3 3 3 4 2" xfId="9781"/>
    <cellStyle name="Normal 5 3 3 3 4 2 2" xfId="29624"/>
    <cellStyle name="Normal 5 3 3 3 4 3" xfId="29623"/>
    <cellStyle name="Normal 5 3 3 3 4 4" xfId="35866"/>
    <cellStyle name="Normal 5 3 3 3 4 5" xfId="42981"/>
    <cellStyle name="Normal 5 3 3 3 4 6" xfId="50096"/>
    <cellStyle name="Normal 5 3 3 3 4 7" xfId="57211"/>
    <cellStyle name="Normal 5 3 3 3 5" xfId="5037"/>
    <cellStyle name="Normal 5 3 3 3 5 2" xfId="12152"/>
    <cellStyle name="Normal 5 3 3 3 5 2 2" xfId="29626"/>
    <cellStyle name="Normal 5 3 3 3 5 3" xfId="29625"/>
    <cellStyle name="Normal 5 3 3 3 5 4" xfId="38237"/>
    <cellStyle name="Normal 5 3 3 3 5 5" xfId="45352"/>
    <cellStyle name="Normal 5 3 3 3 5 6" xfId="52467"/>
    <cellStyle name="Normal 5 3 3 3 5 7" xfId="59582"/>
    <cellStyle name="Normal 5 3 3 3 6" xfId="7414"/>
    <cellStyle name="Normal 5 3 3 3 6 2" xfId="29627"/>
    <cellStyle name="Normal 5 3 3 3 7" xfId="14529"/>
    <cellStyle name="Normal 5 3 3 3 7 2" xfId="29628"/>
    <cellStyle name="Normal 5 3 3 3 8" xfId="29608"/>
    <cellStyle name="Normal 5 3 3 3 9" xfId="33498"/>
    <cellStyle name="Normal 5 3 3 4" xfId="491"/>
    <cellStyle name="Normal 5 3 3 4 10" xfId="40809"/>
    <cellStyle name="Normal 5 3 3 4 11" xfId="47924"/>
    <cellStyle name="Normal 5 3 3 4 12" xfId="55039"/>
    <cellStyle name="Normal 5 3 3 4 2" xfId="1292"/>
    <cellStyle name="Normal 5 3 3 4 2 10" xfId="55838"/>
    <cellStyle name="Normal 5 3 3 4 2 2" xfId="3660"/>
    <cellStyle name="Normal 5 3 3 4 2 2 2" xfId="10775"/>
    <cellStyle name="Normal 5 3 3 4 2 2 2 2" xfId="29632"/>
    <cellStyle name="Normal 5 3 3 4 2 2 3" xfId="29631"/>
    <cellStyle name="Normal 5 3 3 4 2 2 4" xfId="36860"/>
    <cellStyle name="Normal 5 3 3 4 2 2 5" xfId="43975"/>
    <cellStyle name="Normal 5 3 3 4 2 2 6" xfId="51090"/>
    <cellStyle name="Normal 5 3 3 4 2 2 7" xfId="58205"/>
    <cellStyle name="Normal 5 3 3 4 2 3" xfId="6031"/>
    <cellStyle name="Normal 5 3 3 4 2 3 2" xfId="13146"/>
    <cellStyle name="Normal 5 3 3 4 2 3 2 2" xfId="29634"/>
    <cellStyle name="Normal 5 3 3 4 2 3 3" xfId="29633"/>
    <cellStyle name="Normal 5 3 3 4 2 3 4" xfId="39231"/>
    <cellStyle name="Normal 5 3 3 4 2 3 5" xfId="46346"/>
    <cellStyle name="Normal 5 3 3 4 2 3 6" xfId="53461"/>
    <cellStyle name="Normal 5 3 3 4 2 3 7" xfId="60576"/>
    <cellStyle name="Normal 5 3 3 4 2 4" xfId="8408"/>
    <cellStyle name="Normal 5 3 3 4 2 4 2" xfId="29635"/>
    <cellStyle name="Normal 5 3 3 4 2 5" xfId="15523"/>
    <cellStyle name="Normal 5 3 3 4 2 5 2" xfId="29636"/>
    <cellStyle name="Normal 5 3 3 4 2 6" xfId="29630"/>
    <cellStyle name="Normal 5 3 3 4 2 7" xfId="34492"/>
    <cellStyle name="Normal 5 3 3 4 2 8" xfId="41608"/>
    <cellStyle name="Normal 5 3 3 4 2 9" xfId="48723"/>
    <cellStyle name="Normal 5 3 3 4 3" xfId="2082"/>
    <cellStyle name="Normal 5 3 3 4 3 10" xfId="56627"/>
    <cellStyle name="Normal 5 3 3 4 3 2" xfId="4449"/>
    <cellStyle name="Normal 5 3 3 4 3 2 2" xfId="11564"/>
    <cellStyle name="Normal 5 3 3 4 3 2 2 2" xfId="29639"/>
    <cellStyle name="Normal 5 3 3 4 3 2 3" xfId="29638"/>
    <cellStyle name="Normal 5 3 3 4 3 2 4" xfId="37649"/>
    <cellStyle name="Normal 5 3 3 4 3 2 5" xfId="44764"/>
    <cellStyle name="Normal 5 3 3 4 3 2 6" xfId="51879"/>
    <cellStyle name="Normal 5 3 3 4 3 2 7" xfId="58994"/>
    <cellStyle name="Normal 5 3 3 4 3 3" xfId="6820"/>
    <cellStyle name="Normal 5 3 3 4 3 3 2" xfId="13935"/>
    <cellStyle name="Normal 5 3 3 4 3 3 2 2" xfId="29641"/>
    <cellStyle name="Normal 5 3 3 4 3 3 3" xfId="29640"/>
    <cellStyle name="Normal 5 3 3 4 3 3 4" xfId="40020"/>
    <cellStyle name="Normal 5 3 3 4 3 3 5" xfId="47135"/>
    <cellStyle name="Normal 5 3 3 4 3 3 6" xfId="54250"/>
    <cellStyle name="Normal 5 3 3 4 3 3 7" xfId="61365"/>
    <cellStyle name="Normal 5 3 3 4 3 4" xfId="9197"/>
    <cellStyle name="Normal 5 3 3 4 3 4 2" xfId="29642"/>
    <cellStyle name="Normal 5 3 3 4 3 5" xfId="16312"/>
    <cellStyle name="Normal 5 3 3 4 3 5 2" xfId="29643"/>
    <cellStyle name="Normal 5 3 3 4 3 6" xfId="29637"/>
    <cellStyle name="Normal 5 3 3 4 3 7" xfId="35281"/>
    <cellStyle name="Normal 5 3 3 4 3 8" xfId="42397"/>
    <cellStyle name="Normal 5 3 3 4 3 9" xfId="49512"/>
    <cellStyle name="Normal 5 3 3 4 4" xfId="2861"/>
    <cellStyle name="Normal 5 3 3 4 4 2" xfId="9976"/>
    <cellStyle name="Normal 5 3 3 4 4 2 2" xfId="29645"/>
    <cellStyle name="Normal 5 3 3 4 4 3" xfId="29644"/>
    <cellStyle name="Normal 5 3 3 4 4 4" xfId="36061"/>
    <cellStyle name="Normal 5 3 3 4 4 5" xfId="43176"/>
    <cellStyle name="Normal 5 3 3 4 4 6" xfId="50291"/>
    <cellStyle name="Normal 5 3 3 4 4 7" xfId="57406"/>
    <cellStyle name="Normal 5 3 3 4 5" xfId="5232"/>
    <cellStyle name="Normal 5 3 3 4 5 2" xfId="12347"/>
    <cellStyle name="Normal 5 3 3 4 5 2 2" xfId="29647"/>
    <cellStyle name="Normal 5 3 3 4 5 3" xfId="29646"/>
    <cellStyle name="Normal 5 3 3 4 5 4" xfId="38432"/>
    <cellStyle name="Normal 5 3 3 4 5 5" xfId="45547"/>
    <cellStyle name="Normal 5 3 3 4 5 6" xfId="52662"/>
    <cellStyle name="Normal 5 3 3 4 5 7" xfId="59777"/>
    <cellStyle name="Normal 5 3 3 4 6" xfId="7609"/>
    <cellStyle name="Normal 5 3 3 4 6 2" xfId="29648"/>
    <cellStyle name="Normal 5 3 3 4 7" xfId="14724"/>
    <cellStyle name="Normal 5 3 3 4 7 2" xfId="29649"/>
    <cellStyle name="Normal 5 3 3 4 8" xfId="29629"/>
    <cellStyle name="Normal 5 3 3 4 9" xfId="33693"/>
    <cellStyle name="Normal 5 3 3 5" xfId="752"/>
    <cellStyle name="Normal 5 3 3 5 10" xfId="41070"/>
    <cellStyle name="Normal 5 3 3 5 11" xfId="48185"/>
    <cellStyle name="Normal 5 3 3 5 12" xfId="55300"/>
    <cellStyle name="Normal 5 3 3 5 2" xfId="1553"/>
    <cellStyle name="Normal 5 3 3 5 2 10" xfId="56099"/>
    <cellStyle name="Normal 5 3 3 5 2 2" xfId="3921"/>
    <cellStyle name="Normal 5 3 3 5 2 2 2" xfId="11036"/>
    <cellStyle name="Normal 5 3 3 5 2 2 2 2" xfId="29653"/>
    <cellStyle name="Normal 5 3 3 5 2 2 3" xfId="29652"/>
    <cellStyle name="Normal 5 3 3 5 2 2 4" xfId="37121"/>
    <cellStyle name="Normal 5 3 3 5 2 2 5" xfId="44236"/>
    <cellStyle name="Normal 5 3 3 5 2 2 6" xfId="51351"/>
    <cellStyle name="Normal 5 3 3 5 2 2 7" xfId="58466"/>
    <cellStyle name="Normal 5 3 3 5 2 3" xfId="6292"/>
    <cellStyle name="Normal 5 3 3 5 2 3 2" xfId="13407"/>
    <cellStyle name="Normal 5 3 3 5 2 3 2 2" xfId="29655"/>
    <cellStyle name="Normal 5 3 3 5 2 3 3" xfId="29654"/>
    <cellStyle name="Normal 5 3 3 5 2 3 4" xfId="39492"/>
    <cellStyle name="Normal 5 3 3 5 2 3 5" xfId="46607"/>
    <cellStyle name="Normal 5 3 3 5 2 3 6" xfId="53722"/>
    <cellStyle name="Normal 5 3 3 5 2 3 7" xfId="60837"/>
    <cellStyle name="Normal 5 3 3 5 2 4" xfId="8669"/>
    <cellStyle name="Normal 5 3 3 5 2 4 2" xfId="29656"/>
    <cellStyle name="Normal 5 3 3 5 2 5" xfId="15784"/>
    <cellStyle name="Normal 5 3 3 5 2 5 2" xfId="29657"/>
    <cellStyle name="Normal 5 3 3 5 2 6" xfId="29651"/>
    <cellStyle name="Normal 5 3 3 5 2 7" xfId="34753"/>
    <cellStyle name="Normal 5 3 3 5 2 8" xfId="41869"/>
    <cellStyle name="Normal 5 3 3 5 2 9" xfId="48984"/>
    <cellStyle name="Normal 5 3 3 5 3" xfId="2343"/>
    <cellStyle name="Normal 5 3 3 5 3 10" xfId="56888"/>
    <cellStyle name="Normal 5 3 3 5 3 2" xfId="4710"/>
    <cellStyle name="Normal 5 3 3 5 3 2 2" xfId="11825"/>
    <cellStyle name="Normal 5 3 3 5 3 2 2 2" xfId="29660"/>
    <cellStyle name="Normal 5 3 3 5 3 2 3" xfId="29659"/>
    <cellStyle name="Normal 5 3 3 5 3 2 4" xfId="37910"/>
    <cellStyle name="Normal 5 3 3 5 3 2 5" xfId="45025"/>
    <cellStyle name="Normal 5 3 3 5 3 2 6" xfId="52140"/>
    <cellStyle name="Normal 5 3 3 5 3 2 7" xfId="59255"/>
    <cellStyle name="Normal 5 3 3 5 3 3" xfId="7081"/>
    <cellStyle name="Normal 5 3 3 5 3 3 2" xfId="14196"/>
    <cellStyle name="Normal 5 3 3 5 3 3 2 2" xfId="29662"/>
    <cellStyle name="Normal 5 3 3 5 3 3 3" xfId="29661"/>
    <cellStyle name="Normal 5 3 3 5 3 3 4" xfId="40281"/>
    <cellStyle name="Normal 5 3 3 5 3 3 5" xfId="47396"/>
    <cellStyle name="Normal 5 3 3 5 3 3 6" xfId="54511"/>
    <cellStyle name="Normal 5 3 3 5 3 3 7" xfId="61626"/>
    <cellStyle name="Normal 5 3 3 5 3 4" xfId="9458"/>
    <cellStyle name="Normal 5 3 3 5 3 4 2" xfId="29663"/>
    <cellStyle name="Normal 5 3 3 5 3 5" xfId="16573"/>
    <cellStyle name="Normal 5 3 3 5 3 5 2" xfId="29664"/>
    <cellStyle name="Normal 5 3 3 5 3 6" xfId="29658"/>
    <cellStyle name="Normal 5 3 3 5 3 7" xfId="35542"/>
    <cellStyle name="Normal 5 3 3 5 3 8" xfId="42658"/>
    <cellStyle name="Normal 5 3 3 5 3 9" xfId="49773"/>
    <cellStyle name="Normal 5 3 3 5 4" xfId="3122"/>
    <cellStyle name="Normal 5 3 3 5 4 2" xfId="10237"/>
    <cellStyle name="Normal 5 3 3 5 4 2 2" xfId="29666"/>
    <cellStyle name="Normal 5 3 3 5 4 3" xfId="29665"/>
    <cellStyle name="Normal 5 3 3 5 4 4" xfId="36322"/>
    <cellStyle name="Normal 5 3 3 5 4 5" xfId="43437"/>
    <cellStyle name="Normal 5 3 3 5 4 6" xfId="50552"/>
    <cellStyle name="Normal 5 3 3 5 4 7" xfId="57667"/>
    <cellStyle name="Normal 5 3 3 5 5" xfId="5493"/>
    <cellStyle name="Normal 5 3 3 5 5 2" xfId="12608"/>
    <cellStyle name="Normal 5 3 3 5 5 2 2" xfId="29668"/>
    <cellStyle name="Normal 5 3 3 5 5 3" xfId="29667"/>
    <cellStyle name="Normal 5 3 3 5 5 4" xfId="38693"/>
    <cellStyle name="Normal 5 3 3 5 5 5" xfId="45808"/>
    <cellStyle name="Normal 5 3 3 5 5 6" xfId="52923"/>
    <cellStyle name="Normal 5 3 3 5 5 7" xfId="60038"/>
    <cellStyle name="Normal 5 3 3 5 6" xfId="7870"/>
    <cellStyle name="Normal 5 3 3 5 6 2" xfId="29669"/>
    <cellStyle name="Normal 5 3 3 5 7" xfId="14985"/>
    <cellStyle name="Normal 5 3 3 5 7 2" xfId="29670"/>
    <cellStyle name="Normal 5 3 3 5 8" xfId="29650"/>
    <cellStyle name="Normal 5 3 3 5 9" xfId="33954"/>
    <cellStyle name="Normal 5 3 3 6" xfId="902"/>
    <cellStyle name="Normal 5 3 3 6 10" xfId="55448"/>
    <cellStyle name="Normal 5 3 3 6 2" xfId="3270"/>
    <cellStyle name="Normal 5 3 3 6 2 2" xfId="10385"/>
    <cellStyle name="Normal 5 3 3 6 2 2 2" xfId="29673"/>
    <cellStyle name="Normal 5 3 3 6 2 3" xfId="29672"/>
    <cellStyle name="Normal 5 3 3 6 2 4" xfId="36470"/>
    <cellStyle name="Normal 5 3 3 6 2 5" xfId="43585"/>
    <cellStyle name="Normal 5 3 3 6 2 6" xfId="50700"/>
    <cellStyle name="Normal 5 3 3 6 2 7" xfId="57815"/>
    <cellStyle name="Normal 5 3 3 6 3" xfId="5641"/>
    <cellStyle name="Normal 5 3 3 6 3 2" xfId="12756"/>
    <cellStyle name="Normal 5 3 3 6 3 2 2" xfId="29675"/>
    <cellStyle name="Normal 5 3 3 6 3 3" xfId="29674"/>
    <cellStyle name="Normal 5 3 3 6 3 4" xfId="38841"/>
    <cellStyle name="Normal 5 3 3 6 3 5" xfId="45956"/>
    <cellStyle name="Normal 5 3 3 6 3 6" xfId="53071"/>
    <cellStyle name="Normal 5 3 3 6 3 7" xfId="60186"/>
    <cellStyle name="Normal 5 3 3 6 4" xfId="8018"/>
    <cellStyle name="Normal 5 3 3 6 4 2" xfId="29676"/>
    <cellStyle name="Normal 5 3 3 6 5" xfId="15133"/>
    <cellStyle name="Normal 5 3 3 6 5 2" xfId="29677"/>
    <cellStyle name="Normal 5 3 3 6 6" xfId="29671"/>
    <cellStyle name="Normal 5 3 3 6 7" xfId="34102"/>
    <cellStyle name="Normal 5 3 3 6 8" xfId="41218"/>
    <cellStyle name="Normal 5 3 3 6 9" xfId="48333"/>
    <cellStyle name="Normal 5 3 3 7" xfId="1692"/>
    <cellStyle name="Normal 5 3 3 7 10" xfId="56237"/>
    <cellStyle name="Normal 5 3 3 7 2" xfId="4059"/>
    <cellStyle name="Normal 5 3 3 7 2 2" xfId="11174"/>
    <cellStyle name="Normal 5 3 3 7 2 2 2" xfId="29680"/>
    <cellStyle name="Normal 5 3 3 7 2 3" xfId="29679"/>
    <cellStyle name="Normal 5 3 3 7 2 4" xfId="37259"/>
    <cellStyle name="Normal 5 3 3 7 2 5" xfId="44374"/>
    <cellStyle name="Normal 5 3 3 7 2 6" xfId="51489"/>
    <cellStyle name="Normal 5 3 3 7 2 7" xfId="58604"/>
    <cellStyle name="Normal 5 3 3 7 3" xfId="6430"/>
    <cellStyle name="Normal 5 3 3 7 3 2" xfId="13545"/>
    <cellStyle name="Normal 5 3 3 7 3 2 2" xfId="29682"/>
    <cellStyle name="Normal 5 3 3 7 3 3" xfId="29681"/>
    <cellStyle name="Normal 5 3 3 7 3 4" xfId="39630"/>
    <cellStyle name="Normal 5 3 3 7 3 5" xfId="46745"/>
    <cellStyle name="Normal 5 3 3 7 3 6" xfId="53860"/>
    <cellStyle name="Normal 5 3 3 7 3 7" xfId="60975"/>
    <cellStyle name="Normal 5 3 3 7 4" xfId="8807"/>
    <cellStyle name="Normal 5 3 3 7 4 2" xfId="29683"/>
    <cellStyle name="Normal 5 3 3 7 5" xfId="15922"/>
    <cellStyle name="Normal 5 3 3 7 5 2" xfId="29684"/>
    <cellStyle name="Normal 5 3 3 7 6" xfId="29678"/>
    <cellStyle name="Normal 5 3 3 7 7" xfId="34891"/>
    <cellStyle name="Normal 5 3 3 7 8" xfId="42007"/>
    <cellStyle name="Normal 5 3 3 7 9" xfId="49122"/>
    <cellStyle name="Normal 5 3 3 8" xfId="2471"/>
    <cellStyle name="Normal 5 3 3 8 2" xfId="9586"/>
    <cellStyle name="Normal 5 3 3 8 2 2" xfId="29686"/>
    <cellStyle name="Normal 5 3 3 8 3" xfId="29685"/>
    <cellStyle name="Normal 5 3 3 8 4" xfId="35671"/>
    <cellStyle name="Normal 5 3 3 8 5" xfId="42786"/>
    <cellStyle name="Normal 5 3 3 8 6" xfId="49901"/>
    <cellStyle name="Normal 5 3 3 8 7" xfId="57016"/>
    <cellStyle name="Normal 5 3 3 9" xfId="4842"/>
    <cellStyle name="Normal 5 3 3 9 2" xfId="11957"/>
    <cellStyle name="Normal 5 3 3 9 2 2" xfId="29688"/>
    <cellStyle name="Normal 5 3 3 9 3" xfId="29687"/>
    <cellStyle name="Normal 5 3 3 9 4" xfId="38042"/>
    <cellStyle name="Normal 5 3 3 9 5" xfId="45157"/>
    <cellStyle name="Normal 5 3 3 9 6" xfId="52272"/>
    <cellStyle name="Normal 5 3 3 9 7" xfId="59387"/>
    <cellStyle name="Normal 5 3 4" xfId="198"/>
    <cellStyle name="Normal 5 3 4 10" xfId="14435"/>
    <cellStyle name="Normal 5 3 4 10 2" xfId="29690"/>
    <cellStyle name="Normal 5 3 4 11" xfId="29689"/>
    <cellStyle name="Normal 5 3 4 12" xfId="33404"/>
    <cellStyle name="Normal 5 3 4 13" xfId="40520"/>
    <cellStyle name="Normal 5 3 4 14" xfId="47635"/>
    <cellStyle name="Normal 5 3 4 15" xfId="54750"/>
    <cellStyle name="Normal 5 3 4 2" xfId="397"/>
    <cellStyle name="Normal 5 3 4 2 10" xfId="40715"/>
    <cellStyle name="Normal 5 3 4 2 11" xfId="47830"/>
    <cellStyle name="Normal 5 3 4 2 12" xfId="54945"/>
    <cellStyle name="Normal 5 3 4 2 2" xfId="1198"/>
    <cellStyle name="Normal 5 3 4 2 2 10" xfId="55744"/>
    <cellStyle name="Normal 5 3 4 2 2 2" xfId="3566"/>
    <cellStyle name="Normal 5 3 4 2 2 2 2" xfId="10681"/>
    <cellStyle name="Normal 5 3 4 2 2 2 2 2" xfId="29694"/>
    <cellStyle name="Normal 5 3 4 2 2 2 3" xfId="29693"/>
    <cellStyle name="Normal 5 3 4 2 2 2 4" xfId="36766"/>
    <cellStyle name="Normal 5 3 4 2 2 2 5" xfId="43881"/>
    <cellStyle name="Normal 5 3 4 2 2 2 6" xfId="50996"/>
    <cellStyle name="Normal 5 3 4 2 2 2 7" xfId="58111"/>
    <cellStyle name="Normal 5 3 4 2 2 3" xfId="5937"/>
    <cellStyle name="Normal 5 3 4 2 2 3 2" xfId="13052"/>
    <cellStyle name="Normal 5 3 4 2 2 3 2 2" xfId="29696"/>
    <cellStyle name="Normal 5 3 4 2 2 3 3" xfId="29695"/>
    <cellStyle name="Normal 5 3 4 2 2 3 4" xfId="39137"/>
    <cellStyle name="Normal 5 3 4 2 2 3 5" xfId="46252"/>
    <cellStyle name="Normal 5 3 4 2 2 3 6" xfId="53367"/>
    <cellStyle name="Normal 5 3 4 2 2 3 7" xfId="60482"/>
    <cellStyle name="Normal 5 3 4 2 2 4" xfId="8314"/>
    <cellStyle name="Normal 5 3 4 2 2 4 2" xfId="29697"/>
    <cellStyle name="Normal 5 3 4 2 2 5" xfId="15429"/>
    <cellStyle name="Normal 5 3 4 2 2 5 2" xfId="29698"/>
    <cellStyle name="Normal 5 3 4 2 2 6" xfId="29692"/>
    <cellStyle name="Normal 5 3 4 2 2 7" xfId="34398"/>
    <cellStyle name="Normal 5 3 4 2 2 8" xfId="41514"/>
    <cellStyle name="Normal 5 3 4 2 2 9" xfId="48629"/>
    <cellStyle name="Normal 5 3 4 2 3" xfId="1988"/>
    <cellStyle name="Normal 5 3 4 2 3 10" xfId="56533"/>
    <cellStyle name="Normal 5 3 4 2 3 2" xfId="4355"/>
    <cellStyle name="Normal 5 3 4 2 3 2 2" xfId="11470"/>
    <cellStyle name="Normal 5 3 4 2 3 2 2 2" xfId="29701"/>
    <cellStyle name="Normal 5 3 4 2 3 2 3" xfId="29700"/>
    <cellStyle name="Normal 5 3 4 2 3 2 4" xfId="37555"/>
    <cellStyle name="Normal 5 3 4 2 3 2 5" xfId="44670"/>
    <cellStyle name="Normal 5 3 4 2 3 2 6" xfId="51785"/>
    <cellStyle name="Normal 5 3 4 2 3 2 7" xfId="58900"/>
    <cellStyle name="Normal 5 3 4 2 3 3" xfId="6726"/>
    <cellStyle name="Normal 5 3 4 2 3 3 2" xfId="13841"/>
    <cellStyle name="Normal 5 3 4 2 3 3 2 2" xfId="29703"/>
    <cellStyle name="Normal 5 3 4 2 3 3 3" xfId="29702"/>
    <cellStyle name="Normal 5 3 4 2 3 3 4" xfId="39926"/>
    <cellStyle name="Normal 5 3 4 2 3 3 5" xfId="47041"/>
    <cellStyle name="Normal 5 3 4 2 3 3 6" xfId="54156"/>
    <cellStyle name="Normal 5 3 4 2 3 3 7" xfId="61271"/>
    <cellStyle name="Normal 5 3 4 2 3 4" xfId="9103"/>
    <cellStyle name="Normal 5 3 4 2 3 4 2" xfId="29704"/>
    <cellStyle name="Normal 5 3 4 2 3 5" xfId="16218"/>
    <cellStyle name="Normal 5 3 4 2 3 5 2" xfId="29705"/>
    <cellStyle name="Normal 5 3 4 2 3 6" xfId="29699"/>
    <cellStyle name="Normal 5 3 4 2 3 7" xfId="35187"/>
    <cellStyle name="Normal 5 3 4 2 3 8" xfId="42303"/>
    <cellStyle name="Normal 5 3 4 2 3 9" xfId="49418"/>
    <cellStyle name="Normal 5 3 4 2 4" xfId="2767"/>
    <cellStyle name="Normal 5 3 4 2 4 2" xfId="9882"/>
    <cellStyle name="Normal 5 3 4 2 4 2 2" xfId="29707"/>
    <cellStyle name="Normal 5 3 4 2 4 3" xfId="29706"/>
    <cellStyle name="Normal 5 3 4 2 4 4" xfId="35967"/>
    <cellStyle name="Normal 5 3 4 2 4 5" xfId="43082"/>
    <cellStyle name="Normal 5 3 4 2 4 6" xfId="50197"/>
    <cellStyle name="Normal 5 3 4 2 4 7" xfId="57312"/>
    <cellStyle name="Normal 5 3 4 2 5" xfId="5138"/>
    <cellStyle name="Normal 5 3 4 2 5 2" xfId="12253"/>
    <cellStyle name="Normal 5 3 4 2 5 2 2" xfId="29709"/>
    <cellStyle name="Normal 5 3 4 2 5 3" xfId="29708"/>
    <cellStyle name="Normal 5 3 4 2 5 4" xfId="38338"/>
    <cellStyle name="Normal 5 3 4 2 5 5" xfId="45453"/>
    <cellStyle name="Normal 5 3 4 2 5 6" xfId="52568"/>
    <cellStyle name="Normal 5 3 4 2 5 7" xfId="59683"/>
    <cellStyle name="Normal 5 3 4 2 6" xfId="7515"/>
    <cellStyle name="Normal 5 3 4 2 6 2" xfId="29710"/>
    <cellStyle name="Normal 5 3 4 2 7" xfId="14630"/>
    <cellStyle name="Normal 5 3 4 2 7 2" xfId="29711"/>
    <cellStyle name="Normal 5 3 4 2 8" xfId="29691"/>
    <cellStyle name="Normal 5 3 4 2 9" xfId="33599"/>
    <cellStyle name="Normal 5 3 4 3" xfId="592"/>
    <cellStyle name="Normal 5 3 4 3 10" xfId="40910"/>
    <cellStyle name="Normal 5 3 4 3 11" xfId="48025"/>
    <cellStyle name="Normal 5 3 4 3 12" xfId="55140"/>
    <cellStyle name="Normal 5 3 4 3 2" xfId="1393"/>
    <cellStyle name="Normal 5 3 4 3 2 10" xfId="55939"/>
    <cellStyle name="Normal 5 3 4 3 2 2" xfId="3761"/>
    <cellStyle name="Normal 5 3 4 3 2 2 2" xfId="10876"/>
    <cellStyle name="Normal 5 3 4 3 2 2 2 2" xfId="29715"/>
    <cellStyle name="Normal 5 3 4 3 2 2 3" xfId="29714"/>
    <cellStyle name="Normal 5 3 4 3 2 2 4" xfId="36961"/>
    <cellStyle name="Normal 5 3 4 3 2 2 5" xfId="44076"/>
    <cellStyle name="Normal 5 3 4 3 2 2 6" xfId="51191"/>
    <cellStyle name="Normal 5 3 4 3 2 2 7" xfId="58306"/>
    <cellStyle name="Normal 5 3 4 3 2 3" xfId="6132"/>
    <cellStyle name="Normal 5 3 4 3 2 3 2" xfId="13247"/>
    <cellStyle name="Normal 5 3 4 3 2 3 2 2" xfId="29717"/>
    <cellStyle name="Normal 5 3 4 3 2 3 3" xfId="29716"/>
    <cellStyle name="Normal 5 3 4 3 2 3 4" xfId="39332"/>
    <cellStyle name="Normal 5 3 4 3 2 3 5" xfId="46447"/>
    <cellStyle name="Normal 5 3 4 3 2 3 6" xfId="53562"/>
    <cellStyle name="Normal 5 3 4 3 2 3 7" xfId="60677"/>
    <cellStyle name="Normal 5 3 4 3 2 4" xfId="8509"/>
    <cellStyle name="Normal 5 3 4 3 2 4 2" xfId="29718"/>
    <cellStyle name="Normal 5 3 4 3 2 5" xfId="15624"/>
    <cellStyle name="Normal 5 3 4 3 2 5 2" xfId="29719"/>
    <cellStyle name="Normal 5 3 4 3 2 6" xfId="29713"/>
    <cellStyle name="Normal 5 3 4 3 2 7" xfId="34593"/>
    <cellStyle name="Normal 5 3 4 3 2 8" xfId="41709"/>
    <cellStyle name="Normal 5 3 4 3 2 9" xfId="48824"/>
    <cellStyle name="Normal 5 3 4 3 3" xfId="2183"/>
    <cellStyle name="Normal 5 3 4 3 3 10" xfId="56728"/>
    <cellStyle name="Normal 5 3 4 3 3 2" xfId="4550"/>
    <cellStyle name="Normal 5 3 4 3 3 2 2" xfId="11665"/>
    <cellStyle name="Normal 5 3 4 3 3 2 2 2" xfId="29722"/>
    <cellStyle name="Normal 5 3 4 3 3 2 3" xfId="29721"/>
    <cellStyle name="Normal 5 3 4 3 3 2 4" xfId="37750"/>
    <cellStyle name="Normal 5 3 4 3 3 2 5" xfId="44865"/>
    <cellStyle name="Normal 5 3 4 3 3 2 6" xfId="51980"/>
    <cellStyle name="Normal 5 3 4 3 3 2 7" xfId="59095"/>
    <cellStyle name="Normal 5 3 4 3 3 3" xfId="6921"/>
    <cellStyle name="Normal 5 3 4 3 3 3 2" xfId="14036"/>
    <cellStyle name="Normal 5 3 4 3 3 3 2 2" xfId="29724"/>
    <cellStyle name="Normal 5 3 4 3 3 3 3" xfId="29723"/>
    <cellStyle name="Normal 5 3 4 3 3 3 4" xfId="40121"/>
    <cellStyle name="Normal 5 3 4 3 3 3 5" xfId="47236"/>
    <cellStyle name="Normal 5 3 4 3 3 3 6" xfId="54351"/>
    <cellStyle name="Normal 5 3 4 3 3 3 7" xfId="61466"/>
    <cellStyle name="Normal 5 3 4 3 3 4" xfId="9298"/>
    <cellStyle name="Normal 5 3 4 3 3 4 2" xfId="29725"/>
    <cellStyle name="Normal 5 3 4 3 3 5" xfId="16413"/>
    <cellStyle name="Normal 5 3 4 3 3 5 2" xfId="29726"/>
    <cellStyle name="Normal 5 3 4 3 3 6" xfId="29720"/>
    <cellStyle name="Normal 5 3 4 3 3 7" xfId="35382"/>
    <cellStyle name="Normal 5 3 4 3 3 8" xfId="42498"/>
    <cellStyle name="Normal 5 3 4 3 3 9" xfId="49613"/>
    <cellStyle name="Normal 5 3 4 3 4" xfId="2962"/>
    <cellStyle name="Normal 5 3 4 3 4 2" xfId="10077"/>
    <cellStyle name="Normal 5 3 4 3 4 2 2" xfId="29728"/>
    <cellStyle name="Normal 5 3 4 3 4 3" xfId="29727"/>
    <cellStyle name="Normal 5 3 4 3 4 4" xfId="36162"/>
    <cellStyle name="Normal 5 3 4 3 4 5" xfId="43277"/>
    <cellStyle name="Normal 5 3 4 3 4 6" xfId="50392"/>
    <cellStyle name="Normal 5 3 4 3 4 7" xfId="57507"/>
    <cellStyle name="Normal 5 3 4 3 5" xfId="5333"/>
    <cellStyle name="Normal 5 3 4 3 5 2" xfId="12448"/>
    <cellStyle name="Normal 5 3 4 3 5 2 2" xfId="29730"/>
    <cellStyle name="Normal 5 3 4 3 5 3" xfId="29729"/>
    <cellStyle name="Normal 5 3 4 3 5 4" xfId="38533"/>
    <cellStyle name="Normal 5 3 4 3 5 5" xfId="45648"/>
    <cellStyle name="Normal 5 3 4 3 5 6" xfId="52763"/>
    <cellStyle name="Normal 5 3 4 3 5 7" xfId="59878"/>
    <cellStyle name="Normal 5 3 4 3 6" xfId="7710"/>
    <cellStyle name="Normal 5 3 4 3 6 2" xfId="29731"/>
    <cellStyle name="Normal 5 3 4 3 7" xfId="14825"/>
    <cellStyle name="Normal 5 3 4 3 7 2" xfId="29732"/>
    <cellStyle name="Normal 5 3 4 3 8" xfId="29712"/>
    <cellStyle name="Normal 5 3 4 3 9" xfId="33794"/>
    <cellStyle name="Normal 5 3 4 4" xfId="753"/>
    <cellStyle name="Normal 5 3 4 4 10" xfId="41071"/>
    <cellStyle name="Normal 5 3 4 4 11" xfId="48186"/>
    <cellStyle name="Normal 5 3 4 4 12" xfId="55301"/>
    <cellStyle name="Normal 5 3 4 4 2" xfId="1554"/>
    <cellStyle name="Normal 5 3 4 4 2 10" xfId="56100"/>
    <cellStyle name="Normal 5 3 4 4 2 2" xfId="3922"/>
    <cellStyle name="Normal 5 3 4 4 2 2 2" xfId="11037"/>
    <cellStyle name="Normal 5 3 4 4 2 2 2 2" xfId="29736"/>
    <cellStyle name="Normal 5 3 4 4 2 2 3" xfId="29735"/>
    <cellStyle name="Normal 5 3 4 4 2 2 4" xfId="37122"/>
    <cellStyle name="Normal 5 3 4 4 2 2 5" xfId="44237"/>
    <cellStyle name="Normal 5 3 4 4 2 2 6" xfId="51352"/>
    <cellStyle name="Normal 5 3 4 4 2 2 7" xfId="58467"/>
    <cellStyle name="Normal 5 3 4 4 2 3" xfId="6293"/>
    <cellStyle name="Normal 5 3 4 4 2 3 2" xfId="13408"/>
    <cellStyle name="Normal 5 3 4 4 2 3 2 2" xfId="29738"/>
    <cellStyle name="Normal 5 3 4 4 2 3 3" xfId="29737"/>
    <cellStyle name="Normal 5 3 4 4 2 3 4" xfId="39493"/>
    <cellStyle name="Normal 5 3 4 4 2 3 5" xfId="46608"/>
    <cellStyle name="Normal 5 3 4 4 2 3 6" xfId="53723"/>
    <cellStyle name="Normal 5 3 4 4 2 3 7" xfId="60838"/>
    <cellStyle name="Normal 5 3 4 4 2 4" xfId="8670"/>
    <cellStyle name="Normal 5 3 4 4 2 4 2" xfId="29739"/>
    <cellStyle name="Normal 5 3 4 4 2 5" xfId="15785"/>
    <cellStyle name="Normal 5 3 4 4 2 5 2" xfId="29740"/>
    <cellStyle name="Normal 5 3 4 4 2 6" xfId="29734"/>
    <cellStyle name="Normal 5 3 4 4 2 7" xfId="34754"/>
    <cellStyle name="Normal 5 3 4 4 2 8" xfId="41870"/>
    <cellStyle name="Normal 5 3 4 4 2 9" xfId="48985"/>
    <cellStyle name="Normal 5 3 4 4 3" xfId="2344"/>
    <cellStyle name="Normal 5 3 4 4 3 10" xfId="56889"/>
    <cellStyle name="Normal 5 3 4 4 3 2" xfId="4711"/>
    <cellStyle name="Normal 5 3 4 4 3 2 2" xfId="11826"/>
    <cellStyle name="Normal 5 3 4 4 3 2 2 2" xfId="29743"/>
    <cellStyle name="Normal 5 3 4 4 3 2 3" xfId="29742"/>
    <cellStyle name="Normal 5 3 4 4 3 2 4" xfId="37911"/>
    <cellStyle name="Normal 5 3 4 4 3 2 5" xfId="45026"/>
    <cellStyle name="Normal 5 3 4 4 3 2 6" xfId="52141"/>
    <cellStyle name="Normal 5 3 4 4 3 2 7" xfId="59256"/>
    <cellStyle name="Normal 5 3 4 4 3 3" xfId="7082"/>
    <cellStyle name="Normal 5 3 4 4 3 3 2" xfId="14197"/>
    <cellStyle name="Normal 5 3 4 4 3 3 2 2" xfId="29745"/>
    <cellStyle name="Normal 5 3 4 4 3 3 3" xfId="29744"/>
    <cellStyle name="Normal 5 3 4 4 3 3 4" xfId="40282"/>
    <cellStyle name="Normal 5 3 4 4 3 3 5" xfId="47397"/>
    <cellStyle name="Normal 5 3 4 4 3 3 6" xfId="54512"/>
    <cellStyle name="Normal 5 3 4 4 3 3 7" xfId="61627"/>
    <cellStyle name="Normal 5 3 4 4 3 4" xfId="9459"/>
    <cellStyle name="Normal 5 3 4 4 3 4 2" xfId="29746"/>
    <cellStyle name="Normal 5 3 4 4 3 5" xfId="16574"/>
    <cellStyle name="Normal 5 3 4 4 3 5 2" xfId="29747"/>
    <cellStyle name="Normal 5 3 4 4 3 6" xfId="29741"/>
    <cellStyle name="Normal 5 3 4 4 3 7" xfId="35543"/>
    <cellStyle name="Normal 5 3 4 4 3 8" xfId="42659"/>
    <cellStyle name="Normal 5 3 4 4 3 9" xfId="49774"/>
    <cellStyle name="Normal 5 3 4 4 4" xfId="3123"/>
    <cellStyle name="Normal 5 3 4 4 4 2" xfId="10238"/>
    <cellStyle name="Normal 5 3 4 4 4 2 2" xfId="29749"/>
    <cellStyle name="Normal 5 3 4 4 4 3" xfId="29748"/>
    <cellStyle name="Normal 5 3 4 4 4 4" xfId="36323"/>
    <cellStyle name="Normal 5 3 4 4 4 5" xfId="43438"/>
    <cellStyle name="Normal 5 3 4 4 4 6" xfId="50553"/>
    <cellStyle name="Normal 5 3 4 4 4 7" xfId="57668"/>
    <cellStyle name="Normal 5 3 4 4 5" xfId="5494"/>
    <cellStyle name="Normal 5 3 4 4 5 2" xfId="12609"/>
    <cellStyle name="Normal 5 3 4 4 5 2 2" xfId="29751"/>
    <cellStyle name="Normal 5 3 4 4 5 3" xfId="29750"/>
    <cellStyle name="Normal 5 3 4 4 5 4" xfId="38694"/>
    <cellStyle name="Normal 5 3 4 4 5 5" xfId="45809"/>
    <cellStyle name="Normal 5 3 4 4 5 6" xfId="52924"/>
    <cellStyle name="Normal 5 3 4 4 5 7" xfId="60039"/>
    <cellStyle name="Normal 5 3 4 4 6" xfId="7871"/>
    <cellStyle name="Normal 5 3 4 4 6 2" xfId="29752"/>
    <cellStyle name="Normal 5 3 4 4 7" xfId="14986"/>
    <cellStyle name="Normal 5 3 4 4 7 2" xfId="29753"/>
    <cellStyle name="Normal 5 3 4 4 8" xfId="29733"/>
    <cellStyle name="Normal 5 3 4 4 9" xfId="33955"/>
    <cellStyle name="Normal 5 3 4 5" xfId="1003"/>
    <cellStyle name="Normal 5 3 4 5 10" xfId="55549"/>
    <cellStyle name="Normal 5 3 4 5 2" xfId="3371"/>
    <cellStyle name="Normal 5 3 4 5 2 2" xfId="10486"/>
    <cellStyle name="Normal 5 3 4 5 2 2 2" xfId="29756"/>
    <cellStyle name="Normal 5 3 4 5 2 3" xfId="29755"/>
    <cellStyle name="Normal 5 3 4 5 2 4" xfId="36571"/>
    <cellStyle name="Normal 5 3 4 5 2 5" xfId="43686"/>
    <cellStyle name="Normal 5 3 4 5 2 6" xfId="50801"/>
    <cellStyle name="Normal 5 3 4 5 2 7" xfId="57916"/>
    <cellStyle name="Normal 5 3 4 5 3" xfId="5742"/>
    <cellStyle name="Normal 5 3 4 5 3 2" xfId="12857"/>
    <cellStyle name="Normal 5 3 4 5 3 2 2" xfId="29758"/>
    <cellStyle name="Normal 5 3 4 5 3 3" xfId="29757"/>
    <cellStyle name="Normal 5 3 4 5 3 4" xfId="38942"/>
    <cellStyle name="Normal 5 3 4 5 3 5" xfId="46057"/>
    <cellStyle name="Normal 5 3 4 5 3 6" xfId="53172"/>
    <cellStyle name="Normal 5 3 4 5 3 7" xfId="60287"/>
    <cellStyle name="Normal 5 3 4 5 4" xfId="8119"/>
    <cellStyle name="Normal 5 3 4 5 4 2" xfId="29759"/>
    <cellStyle name="Normal 5 3 4 5 5" xfId="15234"/>
    <cellStyle name="Normal 5 3 4 5 5 2" xfId="29760"/>
    <cellStyle name="Normal 5 3 4 5 6" xfId="29754"/>
    <cellStyle name="Normal 5 3 4 5 7" xfId="34203"/>
    <cellStyle name="Normal 5 3 4 5 8" xfId="41319"/>
    <cellStyle name="Normal 5 3 4 5 9" xfId="48434"/>
    <cellStyle name="Normal 5 3 4 6" xfId="1793"/>
    <cellStyle name="Normal 5 3 4 6 10" xfId="56338"/>
    <cellStyle name="Normal 5 3 4 6 2" xfId="4160"/>
    <cellStyle name="Normal 5 3 4 6 2 2" xfId="11275"/>
    <cellStyle name="Normal 5 3 4 6 2 2 2" xfId="29763"/>
    <cellStyle name="Normal 5 3 4 6 2 3" xfId="29762"/>
    <cellStyle name="Normal 5 3 4 6 2 4" xfId="37360"/>
    <cellStyle name="Normal 5 3 4 6 2 5" xfId="44475"/>
    <cellStyle name="Normal 5 3 4 6 2 6" xfId="51590"/>
    <cellStyle name="Normal 5 3 4 6 2 7" xfId="58705"/>
    <cellStyle name="Normal 5 3 4 6 3" xfId="6531"/>
    <cellStyle name="Normal 5 3 4 6 3 2" xfId="13646"/>
    <cellStyle name="Normal 5 3 4 6 3 2 2" xfId="29765"/>
    <cellStyle name="Normal 5 3 4 6 3 3" xfId="29764"/>
    <cellStyle name="Normal 5 3 4 6 3 4" xfId="39731"/>
    <cellStyle name="Normal 5 3 4 6 3 5" xfId="46846"/>
    <cellStyle name="Normal 5 3 4 6 3 6" xfId="53961"/>
    <cellStyle name="Normal 5 3 4 6 3 7" xfId="61076"/>
    <cellStyle name="Normal 5 3 4 6 4" xfId="8908"/>
    <cellStyle name="Normal 5 3 4 6 4 2" xfId="29766"/>
    <cellStyle name="Normal 5 3 4 6 5" xfId="16023"/>
    <cellStyle name="Normal 5 3 4 6 5 2" xfId="29767"/>
    <cellStyle name="Normal 5 3 4 6 6" xfId="29761"/>
    <cellStyle name="Normal 5 3 4 6 7" xfId="34992"/>
    <cellStyle name="Normal 5 3 4 6 8" xfId="42108"/>
    <cellStyle name="Normal 5 3 4 6 9" xfId="49223"/>
    <cellStyle name="Normal 5 3 4 7" xfId="2572"/>
    <cellStyle name="Normal 5 3 4 7 2" xfId="9687"/>
    <cellStyle name="Normal 5 3 4 7 2 2" xfId="29769"/>
    <cellStyle name="Normal 5 3 4 7 3" xfId="29768"/>
    <cellStyle name="Normal 5 3 4 7 4" xfId="35772"/>
    <cellStyle name="Normal 5 3 4 7 5" xfId="42887"/>
    <cellStyle name="Normal 5 3 4 7 6" xfId="50002"/>
    <cellStyle name="Normal 5 3 4 7 7" xfId="57117"/>
    <cellStyle name="Normal 5 3 4 8" xfId="4943"/>
    <cellStyle name="Normal 5 3 4 8 2" xfId="12058"/>
    <cellStyle name="Normal 5 3 4 8 2 2" xfId="29771"/>
    <cellStyle name="Normal 5 3 4 8 3" xfId="29770"/>
    <cellStyle name="Normal 5 3 4 8 4" xfId="38143"/>
    <cellStyle name="Normal 5 3 4 8 5" xfId="45258"/>
    <cellStyle name="Normal 5 3 4 8 6" xfId="52373"/>
    <cellStyle name="Normal 5 3 4 8 7" xfId="59488"/>
    <cellStyle name="Normal 5 3 4 9" xfId="7320"/>
    <cellStyle name="Normal 5 3 4 9 2" xfId="29772"/>
    <cellStyle name="Normal 5 3 5" xfId="122"/>
    <cellStyle name="Normal 5 3 5 10" xfId="14362"/>
    <cellStyle name="Normal 5 3 5 10 2" xfId="29774"/>
    <cellStyle name="Normal 5 3 5 11" xfId="29773"/>
    <cellStyle name="Normal 5 3 5 12" xfId="33331"/>
    <cellStyle name="Normal 5 3 5 13" xfId="40447"/>
    <cellStyle name="Normal 5 3 5 14" xfId="47562"/>
    <cellStyle name="Normal 5 3 5 15" xfId="54677"/>
    <cellStyle name="Normal 5 3 5 2" xfId="324"/>
    <cellStyle name="Normal 5 3 5 2 10" xfId="40642"/>
    <cellStyle name="Normal 5 3 5 2 11" xfId="47757"/>
    <cellStyle name="Normal 5 3 5 2 12" xfId="54872"/>
    <cellStyle name="Normal 5 3 5 2 2" xfId="1125"/>
    <cellStyle name="Normal 5 3 5 2 2 10" xfId="55671"/>
    <cellStyle name="Normal 5 3 5 2 2 2" xfId="3493"/>
    <cellStyle name="Normal 5 3 5 2 2 2 2" xfId="10608"/>
    <cellStyle name="Normal 5 3 5 2 2 2 2 2" xfId="29778"/>
    <cellStyle name="Normal 5 3 5 2 2 2 3" xfId="29777"/>
    <cellStyle name="Normal 5 3 5 2 2 2 4" xfId="36693"/>
    <cellStyle name="Normal 5 3 5 2 2 2 5" xfId="43808"/>
    <cellStyle name="Normal 5 3 5 2 2 2 6" xfId="50923"/>
    <cellStyle name="Normal 5 3 5 2 2 2 7" xfId="58038"/>
    <cellStyle name="Normal 5 3 5 2 2 3" xfId="5864"/>
    <cellStyle name="Normal 5 3 5 2 2 3 2" xfId="12979"/>
    <cellStyle name="Normal 5 3 5 2 2 3 2 2" xfId="29780"/>
    <cellStyle name="Normal 5 3 5 2 2 3 3" xfId="29779"/>
    <cellStyle name="Normal 5 3 5 2 2 3 4" xfId="39064"/>
    <cellStyle name="Normal 5 3 5 2 2 3 5" xfId="46179"/>
    <cellStyle name="Normal 5 3 5 2 2 3 6" xfId="53294"/>
    <cellStyle name="Normal 5 3 5 2 2 3 7" xfId="60409"/>
    <cellStyle name="Normal 5 3 5 2 2 4" xfId="8241"/>
    <cellStyle name="Normal 5 3 5 2 2 4 2" xfId="29781"/>
    <cellStyle name="Normal 5 3 5 2 2 5" xfId="15356"/>
    <cellStyle name="Normal 5 3 5 2 2 5 2" xfId="29782"/>
    <cellStyle name="Normal 5 3 5 2 2 6" xfId="29776"/>
    <cellStyle name="Normal 5 3 5 2 2 7" xfId="34325"/>
    <cellStyle name="Normal 5 3 5 2 2 8" xfId="41441"/>
    <cellStyle name="Normal 5 3 5 2 2 9" xfId="48556"/>
    <cellStyle name="Normal 5 3 5 2 3" xfId="1915"/>
    <cellStyle name="Normal 5 3 5 2 3 10" xfId="56460"/>
    <cellStyle name="Normal 5 3 5 2 3 2" xfId="4282"/>
    <cellStyle name="Normal 5 3 5 2 3 2 2" xfId="11397"/>
    <cellStyle name="Normal 5 3 5 2 3 2 2 2" xfId="29785"/>
    <cellStyle name="Normal 5 3 5 2 3 2 3" xfId="29784"/>
    <cellStyle name="Normal 5 3 5 2 3 2 4" xfId="37482"/>
    <cellStyle name="Normal 5 3 5 2 3 2 5" xfId="44597"/>
    <cellStyle name="Normal 5 3 5 2 3 2 6" xfId="51712"/>
    <cellStyle name="Normal 5 3 5 2 3 2 7" xfId="58827"/>
    <cellStyle name="Normal 5 3 5 2 3 3" xfId="6653"/>
    <cellStyle name="Normal 5 3 5 2 3 3 2" xfId="13768"/>
    <cellStyle name="Normal 5 3 5 2 3 3 2 2" xfId="29787"/>
    <cellStyle name="Normal 5 3 5 2 3 3 3" xfId="29786"/>
    <cellStyle name="Normal 5 3 5 2 3 3 4" xfId="39853"/>
    <cellStyle name="Normal 5 3 5 2 3 3 5" xfId="46968"/>
    <cellStyle name="Normal 5 3 5 2 3 3 6" xfId="54083"/>
    <cellStyle name="Normal 5 3 5 2 3 3 7" xfId="61198"/>
    <cellStyle name="Normal 5 3 5 2 3 4" xfId="9030"/>
    <cellStyle name="Normal 5 3 5 2 3 4 2" xfId="29788"/>
    <cellStyle name="Normal 5 3 5 2 3 5" xfId="16145"/>
    <cellStyle name="Normal 5 3 5 2 3 5 2" xfId="29789"/>
    <cellStyle name="Normal 5 3 5 2 3 6" xfId="29783"/>
    <cellStyle name="Normal 5 3 5 2 3 7" xfId="35114"/>
    <cellStyle name="Normal 5 3 5 2 3 8" xfId="42230"/>
    <cellStyle name="Normal 5 3 5 2 3 9" xfId="49345"/>
    <cellStyle name="Normal 5 3 5 2 4" xfId="2694"/>
    <cellStyle name="Normal 5 3 5 2 4 2" xfId="9809"/>
    <cellStyle name="Normal 5 3 5 2 4 2 2" xfId="29791"/>
    <cellStyle name="Normal 5 3 5 2 4 3" xfId="29790"/>
    <cellStyle name="Normal 5 3 5 2 4 4" xfId="35894"/>
    <cellStyle name="Normal 5 3 5 2 4 5" xfId="43009"/>
    <cellStyle name="Normal 5 3 5 2 4 6" xfId="50124"/>
    <cellStyle name="Normal 5 3 5 2 4 7" xfId="57239"/>
    <cellStyle name="Normal 5 3 5 2 5" xfId="5065"/>
    <cellStyle name="Normal 5 3 5 2 5 2" xfId="12180"/>
    <cellStyle name="Normal 5 3 5 2 5 2 2" xfId="29793"/>
    <cellStyle name="Normal 5 3 5 2 5 3" xfId="29792"/>
    <cellStyle name="Normal 5 3 5 2 5 4" xfId="38265"/>
    <cellStyle name="Normal 5 3 5 2 5 5" xfId="45380"/>
    <cellStyle name="Normal 5 3 5 2 5 6" xfId="52495"/>
    <cellStyle name="Normal 5 3 5 2 5 7" xfId="59610"/>
    <cellStyle name="Normal 5 3 5 2 6" xfId="7442"/>
    <cellStyle name="Normal 5 3 5 2 6 2" xfId="29794"/>
    <cellStyle name="Normal 5 3 5 2 7" xfId="14557"/>
    <cellStyle name="Normal 5 3 5 2 7 2" xfId="29795"/>
    <cellStyle name="Normal 5 3 5 2 8" xfId="29775"/>
    <cellStyle name="Normal 5 3 5 2 9" xfId="33526"/>
    <cellStyle name="Normal 5 3 5 3" xfId="519"/>
    <cellStyle name="Normal 5 3 5 3 10" xfId="40837"/>
    <cellStyle name="Normal 5 3 5 3 11" xfId="47952"/>
    <cellStyle name="Normal 5 3 5 3 12" xfId="55067"/>
    <cellStyle name="Normal 5 3 5 3 2" xfId="1320"/>
    <cellStyle name="Normal 5 3 5 3 2 10" xfId="55866"/>
    <cellStyle name="Normal 5 3 5 3 2 2" xfId="3688"/>
    <cellStyle name="Normal 5 3 5 3 2 2 2" xfId="10803"/>
    <cellStyle name="Normal 5 3 5 3 2 2 2 2" xfId="29799"/>
    <cellStyle name="Normal 5 3 5 3 2 2 3" xfId="29798"/>
    <cellStyle name="Normal 5 3 5 3 2 2 4" xfId="36888"/>
    <cellStyle name="Normal 5 3 5 3 2 2 5" xfId="44003"/>
    <cellStyle name="Normal 5 3 5 3 2 2 6" xfId="51118"/>
    <cellStyle name="Normal 5 3 5 3 2 2 7" xfId="58233"/>
    <cellStyle name="Normal 5 3 5 3 2 3" xfId="6059"/>
    <cellStyle name="Normal 5 3 5 3 2 3 2" xfId="13174"/>
    <cellStyle name="Normal 5 3 5 3 2 3 2 2" xfId="29801"/>
    <cellStyle name="Normal 5 3 5 3 2 3 3" xfId="29800"/>
    <cellStyle name="Normal 5 3 5 3 2 3 4" xfId="39259"/>
    <cellStyle name="Normal 5 3 5 3 2 3 5" xfId="46374"/>
    <cellStyle name="Normal 5 3 5 3 2 3 6" xfId="53489"/>
    <cellStyle name="Normal 5 3 5 3 2 3 7" xfId="60604"/>
    <cellStyle name="Normal 5 3 5 3 2 4" xfId="8436"/>
    <cellStyle name="Normal 5 3 5 3 2 4 2" xfId="29802"/>
    <cellStyle name="Normal 5 3 5 3 2 5" xfId="15551"/>
    <cellStyle name="Normal 5 3 5 3 2 5 2" xfId="29803"/>
    <cellStyle name="Normal 5 3 5 3 2 6" xfId="29797"/>
    <cellStyle name="Normal 5 3 5 3 2 7" xfId="34520"/>
    <cellStyle name="Normal 5 3 5 3 2 8" xfId="41636"/>
    <cellStyle name="Normal 5 3 5 3 2 9" xfId="48751"/>
    <cellStyle name="Normal 5 3 5 3 3" xfId="2110"/>
    <cellStyle name="Normal 5 3 5 3 3 10" xfId="56655"/>
    <cellStyle name="Normal 5 3 5 3 3 2" xfId="4477"/>
    <cellStyle name="Normal 5 3 5 3 3 2 2" xfId="11592"/>
    <cellStyle name="Normal 5 3 5 3 3 2 2 2" xfId="29806"/>
    <cellStyle name="Normal 5 3 5 3 3 2 3" xfId="29805"/>
    <cellStyle name="Normal 5 3 5 3 3 2 4" xfId="37677"/>
    <cellStyle name="Normal 5 3 5 3 3 2 5" xfId="44792"/>
    <cellStyle name="Normal 5 3 5 3 3 2 6" xfId="51907"/>
    <cellStyle name="Normal 5 3 5 3 3 2 7" xfId="59022"/>
    <cellStyle name="Normal 5 3 5 3 3 3" xfId="6848"/>
    <cellStyle name="Normal 5 3 5 3 3 3 2" xfId="13963"/>
    <cellStyle name="Normal 5 3 5 3 3 3 2 2" xfId="29808"/>
    <cellStyle name="Normal 5 3 5 3 3 3 3" xfId="29807"/>
    <cellStyle name="Normal 5 3 5 3 3 3 4" xfId="40048"/>
    <cellStyle name="Normal 5 3 5 3 3 3 5" xfId="47163"/>
    <cellStyle name="Normal 5 3 5 3 3 3 6" xfId="54278"/>
    <cellStyle name="Normal 5 3 5 3 3 3 7" xfId="61393"/>
    <cellStyle name="Normal 5 3 5 3 3 4" xfId="9225"/>
    <cellStyle name="Normal 5 3 5 3 3 4 2" xfId="29809"/>
    <cellStyle name="Normal 5 3 5 3 3 5" xfId="16340"/>
    <cellStyle name="Normal 5 3 5 3 3 5 2" xfId="29810"/>
    <cellStyle name="Normal 5 3 5 3 3 6" xfId="29804"/>
    <cellStyle name="Normal 5 3 5 3 3 7" xfId="35309"/>
    <cellStyle name="Normal 5 3 5 3 3 8" xfId="42425"/>
    <cellStyle name="Normal 5 3 5 3 3 9" xfId="49540"/>
    <cellStyle name="Normal 5 3 5 3 4" xfId="2889"/>
    <cellStyle name="Normal 5 3 5 3 4 2" xfId="10004"/>
    <cellStyle name="Normal 5 3 5 3 4 2 2" xfId="29812"/>
    <cellStyle name="Normal 5 3 5 3 4 3" xfId="29811"/>
    <cellStyle name="Normal 5 3 5 3 4 4" xfId="36089"/>
    <cellStyle name="Normal 5 3 5 3 4 5" xfId="43204"/>
    <cellStyle name="Normal 5 3 5 3 4 6" xfId="50319"/>
    <cellStyle name="Normal 5 3 5 3 4 7" xfId="57434"/>
    <cellStyle name="Normal 5 3 5 3 5" xfId="5260"/>
    <cellStyle name="Normal 5 3 5 3 5 2" xfId="12375"/>
    <cellStyle name="Normal 5 3 5 3 5 2 2" xfId="29814"/>
    <cellStyle name="Normal 5 3 5 3 5 3" xfId="29813"/>
    <cellStyle name="Normal 5 3 5 3 5 4" xfId="38460"/>
    <cellStyle name="Normal 5 3 5 3 5 5" xfId="45575"/>
    <cellStyle name="Normal 5 3 5 3 5 6" xfId="52690"/>
    <cellStyle name="Normal 5 3 5 3 5 7" xfId="59805"/>
    <cellStyle name="Normal 5 3 5 3 6" xfId="7637"/>
    <cellStyle name="Normal 5 3 5 3 6 2" xfId="29815"/>
    <cellStyle name="Normal 5 3 5 3 7" xfId="14752"/>
    <cellStyle name="Normal 5 3 5 3 7 2" xfId="29816"/>
    <cellStyle name="Normal 5 3 5 3 8" xfId="29796"/>
    <cellStyle name="Normal 5 3 5 3 9" xfId="33721"/>
    <cellStyle name="Normal 5 3 5 4" xfId="754"/>
    <cellStyle name="Normal 5 3 5 4 10" xfId="41072"/>
    <cellStyle name="Normal 5 3 5 4 11" xfId="48187"/>
    <cellStyle name="Normal 5 3 5 4 12" xfId="55302"/>
    <cellStyle name="Normal 5 3 5 4 2" xfId="1555"/>
    <cellStyle name="Normal 5 3 5 4 2 10" xfId="56101"/>
    <cellStyle name="Normal 5 3 5 4 2 2" xfId="3923"/>
    <cellStyle name="Normal 5 3 5 4 2 2 2" xfId="11038"/>
    <cellStyle name="Normal 5 3 5 4 2 2 2 2" xfId="29820"/>
    <cellStyle name="Normal 5 3 5 4 2 2 3" xfId="29819"/>
    <cellStyle name="Normal 5 3 5 4 2 2 4" xfId="37123"/>
    <cellStyle name="Normal 5 3 5 4 2 2 5" xfId="44238"/>
    <cellStyle name="Normal 5 3 5 4 2 2 6" xfId="51353"/>
    <cellStyle name="Normal 5 3 5 4 2 2 7" xfId="58468"/>
    <cellStyle name="Normal 5 3 5 4 2 3" xfId="6294"/>
    <cellStyle name="Normal 5 3 5 4 2 3 2" xfId="13409"/>
    <cellStyle name="Normal 5 3 5 4 2 3 2 2" xfId="29822"/>
    <cellStyle name="Normal 5 3 5 4 2 3 3" xfId="29821"/>
    <cellStyle name="Normal 5 3 5 4 2 3 4" xfId="39494"/>
    <cellStyle name="Normal 5 3 5 4 2 3 5" xfId="46609"/>
    <cellStyle name="Normal 5 3 5 4 2 3 6" xfId="53724"/>
    <cellStyle name="Normal 5 3 5 4 2 3 7" xfId="60839"/>
    <cellStyle name="Normal 5 3 5 4 2 4" xfId="8671"/>
    <cellStyle name="Normal 5 3 5 4 2 4 2" xfId="29823"/>
    <cellStyle name="Normal 5 3 5 4 2 5" xfId="15786"/>
    <cellStyle name="Normal 5 3 5 4 2 5 2" xfId="29824"/>
    <cellStyle name="Normal 5 3 5 4 2 6" xfId="29818"/>
    <cellStyle name="Normal 5 3 5 4 2 7" xfId="34755"/>
    <cellStyle name="Normal 5 3 5 4 2 8" xfId="41871"/>
    <cellStyle name="Normal 5 3 5 4 2 9" xfId="48986"/>
    <cellStyle name="Normal 5 3 5 4 3" xfId="2345"/>
    <cellStyle name="Normal 5 3 5 4 3 10" xfId="56890"/>
    <cellStyle name="Normal 5 3 5 4 3 2" xfId="4712"/>
    <cellStyle name="Normal 5 3 5 4 3 2 2" xfId="11827"/>
    <cellStyle name="Normal 5 3 5 4 3 2 2 2" xfId="29827"/>
    <cellStyle name="Normal 5 3 5 4 3 2 3" xfId="29826"/>
    <cellStyle name="Normal 5 3 5 4 3 2 4" xfId="37912"/>
    <cellStyle name="Normal 5 3 5 4 3 2 5" xfId="45027"/>
    <cellStyle name="Normal 5 3 5 4 3 2 6" xfId="52142"/>
    <cellStyle name="Normal 5 3 5 4 3 2 7" xfId="59257"/>
    <cellStyle name="Normal 5 3 5 4 3 3" xfId="7083"/>
    <cellStyle name="Normal 5 3 5 4 3 3 2" xfId="14198"/>
    <cellStyle name="Normal 5 3 5 4 3 3 2 2" xfId="29829"/>
    <cellStyle name="Normal 5 3 5 4 3 3 3" xfId="29828"/>
    <cellStyle name="Normal 5 3 5 4 3 3 4" xfId="40283"/>
    <cellStyle name="Normal 5 3 5 4 3 3 5" xfId="47398"/>
    <cellStyle name="Normal 5 3 5 4 3 3 6" xfId="54513"/>
    <cellStyle name="Normal 5 3 5 4 3 3 7" xfId="61628"/>
    <cellStyle name="Normal 5 3 5 4 3 4" xfId="9460"/>
    <cellStyle name="Normal 5 3 5 4 3 4 2" xfId="29830"/>
    <cellStyle name="Normal 5 3 5 4 3 5" xfId="16575"/>
    <cellStyle name="Normal 5 3 5 4 3 5 2" xfId="29831"/>
    <cellStyle name="Normal 5 3 5 4 3 6" xfId="29825"/>
    <cellStyle name="Normal 5 3 5 4 3 7" xfId="35544"/>
    <cellStyle name="Normal 5 3 5 4 3 8" xfId="42660"/>
    <cellStyle name="Normal 5 3 5 4 3 9" xfId="49775"/>
    <cellStyle name="Normal 5 3 5 4 4" xfId="3124"/>
    <cellStyle name="Normal 5 3 5 4 4 2" xfId="10239"/>
    <cellStyle name="Normal 5 3 5 4 4 2 2" xfId="29833"/>
    <cellStyle name="Normal 5 3 5 4 4 3" xfId="29832"/>
    <cellStyle name="Normal 5 3 5 4 4 4" xfId="36324"/>
    <cellStyle name="Normal 5 3 5 4 4 5" xfId="43439"/>
    <cellStyle name="Normal 5 3 5 4 4 6" xfId="50554"/>
    <cellStyle name="Normal 5 3 5 4 4 7" xfId="57669"/>
    <cellStyle name="Normal 5 3 5 4 5" xfId="5495"/>
    <cellStyle name="Normal 5 3 5 4 5 2" xfId="12610"/>
    <cellStyle name="Normal 5 3 5 4 5 2 2" xfId="29835"/>
    <cellStyle name="Normal 5 3 5 4 5 3" xfId="29834"/>
    <cellStyle name="Normal 5 3 5 4 5 4" xfId="38695"/>
    <cellStyle name="Normal 5 3 5 4 5 5" xfId="45810"/>
    <cellStyle name="Normal 5 3 5 4 5 6" xfId="52925"/>
    <cellStyle name="Normal 5 3 5 4 5 7" xfId="60040"/>
    <cellStyle name="Normal 5 3 5 4 6" xfId="7872"/>
    <cellStyle name="Normal 5 3 5 4 6 2" xfId="29836"/>
    <cellStyle name="Normal 5 3 5 4 7" xfId="14987"/>
    <cellStyle name="Normal 5 3 5 4 7 2" xfId="29837"/>
    <cellStyle name="Normal 5 3 5 4 8" xfId="29817"/>
    <cellStyle name="Normal 5 3 5 4 9" xfId="33956"/>
    <cellStyle name="Normal 5 3 5 5" xfId="930"/>
    <cellStyle name="Normal 5 3 5 5 10" xfId="55476"/>
    <cellStyle name="Normal 5 3 5 5 2" xfId="3298"/>
    <cellStyle name="Normal 5 3 5 5 2 2" xfId="10413"/>
    <cellStyle name="Normal 5 3 5 5 2 2 2" xfId="29840"/>
    <cellStyle name="Normal 5 3 5 5 2 3" xfId="29839"/>
    <cellStyle name="Normal 5 3 5 5 2 4" xfId="36498"/>
    <cellStyle name="Normal 5 3 5 5 2 5" xfId="43613"/>
    <cellStyle name="Normal 5 3 5 5 2 6" xfId="50728"/>
    <cellStyle name="Normal 5 3 5 5 2 7" xfId="57843"/>
    <cellStyle name="Normal 5 3 5 5 3" xfId="5669"/>
    <cellStyle name="Normal 5 3 5 5 3 2" xfId="12784"/>
    <cellStyle name="Normal 5 3 5 5 3 2 2" xfId="29842"/>
    <cellStyle name="Normal 5 3 5 5 3 3" xfId="29841"/>
    <cellStyle name="Normal 5 3 5 5 3 4" xfId="38869"/>
    <cellStyle name="Normal 5 3 5 5 3 5" xfId="45984"/>
    <cellStyle name="Normal 5 3 5 5 3 6" xfId="53099"/>
    <cellStyle name="Normal 5 3 5 5 3 7" xfId="60214"/>
    <cellStyle name="Normal 5 3 5 5 4" xfId="8046"/>
    <cellStyle name="Normal 5 3 5 5 4 2" xfId="29843"/>
    <cellStyle name="Normal 5 3 5 5 5" xfId="15161"/>
    <cellStyle name="Normal 5 3 5 5 5 2" xfId="29844"/>
    <cellStyle name="Normal 5 3 5 5 6" xfId="29838"/>
    <cellStyle name="Normal 5 3 5 5 7" xfId="34130"/>
    <cellStyle name="Normal 5 3 5 5 8" xfId="41246"/>
    <cellStyle name="Normal 5 3 5 5 9" xfId="48361"/>
    <cellStyle name="Normal 5 3 5 6" xfId="1720"/>
    <cellStyle name="Normal 5 3 5 6 10" xfId="56265"/>
    <cellStyle name="Normal 5 3 5 6 2" xfId="4087"/>
    <cellStyle name="Normal 5 3 5 6 2 2" xfId="11202"/>
    <cellStyle name="Normal 5 3 5 6 2 2 2" xfId="29847"/>
    <cellStyle name="Normal 5 3 5 6 2 3" xfId="29846"/>
    <cellStyle name="Normal 5 3 5 6 2 4" xfId="37287"/>
    <cellStyle name="Normal 5 3 5 6 2 5" xfId="44402"/>
    <cellStyle name="Normal 5 3 5 6 2 6" xfId="51517"/>
    <cellStyle name="Normal 5 3 5 6 2 7" xfId="58632"/>
    <cellStyle name="Normal 5 3 5 6 3" xfId="6458"/>
    <cellStyle name="Normal 5 3 5 6 3 2" xfId="13573"/>
    <cellStyle name="Normal 5 3 5 6 3 2 2" xfId="29849"/>
    <cellStyle name="Normal 5 3 5 6 3 3" xfId="29848"/>
    <cellStyle name="Normal 5 3 5 6 3 4" xfId="39658"/>
    <cellStyle name="Normal 5 3 5 6 3 5" xfId="46773"/>
    <cellStyle name="Normal 5 3 5 6 3 6" xfId="53888"/>
    <cellStyle name="Normal 5 3 5 6 3 7" xfId="61003"/>
    <cellStyle name="Normal 5 3 5 6 4" xfId="8835"/>
    <cellStyle name="Normal 5 3 5 6 4 2" xfId="29850"/>
    <cellStyle name="Normal 5 3 5 6 5" xfId="15950"/>
    <cellStyle name="Normal 5 3 5 6 5 2" xfId="29851"/>
    <cellStyle name="Normal 5 3 5 6 6" xfId="29845"/>
    <cellStyle name="Normal 5 3 5 6 7" xfId="34919"/>
    <cellStyle name="Normal 5 3 5 6 8" xfId="42035"/>
    <cellStyle name="Normal 5 3 5 6 9" xfId="49150"/>
    <cellStyle name="Normal 5 3 5 7" xfId="2499"/>
    <cellStyle name="Normal 5 3 5 7 2" xfId="9614"/>
    <cellStyle name="Normal 5 3 5 7 2 2" xfId="29853"/>
    <cellStyle name="Normal 5 3 5 7 3" xfId="29852"/>
    <cellStyle name="Normal 5 3 5 7 4" xfId="35699"/>
    <cellStyle name="Normal 5 3 5 7 5" xfId="42814"/>
    <cellStyle name="Normal 5 3 5 7 6" xfId="49929"/>
    <cellStyle name="Normal 5 3 5 7 7" xfId="57044"/>
    <cellStyle name="Normal 5 3 5 8" xfId="4870"/>
    <cellStyle name="Normal 5 3 5 8 2" xfId="11985"/>
    <cellStyle name="Normal 5 3 5 8 2 2" xfId="29855"/>
    <cellStyle name="Normal 5 3 5 8 3" xfId="29854"/>
    <cellStyle name="Normal 5 3 5 8 4" xfId="38070"/>
    <cellStyle name="Normal 5 3 5 8 5" xfId="45185"/>
    <cellStyle name="Normal 5 3 5 8 6" xfId="52300"/>
    <cellStyle name="Normal 5 3 5 8 7" xfId="59415"/>
    <cellStyle name="Normal 5 3 5 9" xfId="7247"/>
    <cellStyle name="Normal 5 3 5 9 2" xfId="29856"/>
    <cellStyle name="Normal 5 3 6" xfId="230"/>
    <cellStyle name="Normal 5 3 6 10" xfId="40548"/>
    <cellStyle name="Normal 5 3 6 11" xfId="47663"/>
    <cellStyle name="Normal 5 3 6 12" xfId="54778"/>
    <cellStyle name="Normal 5 3 6 2" xfId="1031"/>
    <cellStyle name="Normal 5 3 6 2 10" xfId="55577"/>
    <cellStyle name="Normal 5 3 6 2 2" xfId="3399"/>
    <cellStyle name="Normal 5 3 6 2 2 2" xfId="10514"/>
    <cellStyle name="Normal 5 3 6 2 2 2 2" xfId="29860"/>
    <cellStyle name="Normal 5 3 6 2 2 3" xfId="29859"/>
    <cellStyle name="Normal 5 3 6 2 2 4" xfId="36599"/>
    <cellStyle name="Normal 5 3 6 2 2 5" xfId="43714"/>
    <cellStyle name="Normal 5 3 6 2 2 6" xfId="50829"/>
    <cellStyle name="Normal 5 3 6 2 2 7" xfId="57944"/>
    <cellStyle name="Normal 5 3 6 2 3" xfId="5770"/>
    <cellStyle name="Normal 5 3 6 2 3 2" xfId="12885"/>
    <cellStyle name="Normal 5 3 6 2 3 2 2" xfId="29862"/>
    <cellStyle name="Normal 5 3 6 2 3 3" xfId="29861"/>
    <cellStyle name="Normal 5 3 6 2 3 4" xfId="38970"/>
    <cellStyle name="Normal 5 3 6 2 3 5" xfId="46085"/>
    <cellStyle name="Normal 5 3 6 2 3 6" xfId="53200"/>
    <cellStyle name="Normal 5 3 6 2 3 7" xfId="60315"/>
    <cellStyle name="Normal 5 3 6 2 4" xfId="8147"/>
    <cellStyle name="Normal 5 3 6 2 4 2" xfId="29863"/>
    <cellStyle name="Normal 5 3 6 2 5" xfId="15262"/>
    <cellStyle name="Normal 5 3 6 2 5 2" xfId="29864"/>
    <cellStyle name="Normal 5 3 6 2 6" xfId="29858"/>
    <cellStyle name="Normal 5 3 6 2 7" xfId="34231"/>
    <cellStyle name="Normal 5 3 6 2 8" xfId="41347"/>
    <cellStyle name="Normal 5 3 6 2 9" xfId="48462"/>
    <cellStyle name="Normal 5 3 6 3" xfId="1821"/>
    <cellStyle name="Normal 5 3 6 3 10" xfId="56366"/>
    <cellStyle name="Normal 5 3 6 3 2" xfId="4188"/>
    <cellStyle name="Normal 5 3 6 3 2 2" xfId="11303"/>
    <cellStyle name="Normal 5 3 6 3 2 2 2" xfId="29867"/>
    <cellStyle name="Normal 5 3 6 3 2 3" xfId="29866"/>
    <cellStyle name="Normal 5 3 6 3 2 4" xfId="37388"/>
    <cellStyle name="Normal 5 3 6 3 2 5" xfId="44503"/>
    <cellStyle name="Normal 5 3 6 3 2 6" xfId="51618"/>
    <cellStyle name="Normal 5 3 6 3 2 7" xfId="58733"/>
    <cellStyle name="Normal 5 3 6 3 3" xfId="6559"/>
    <cellStyle name="Normal 5 3 6 3 3 2" xfId="13674"/>
    <cellStyle name="Normal 5 3 6 3 3 2 2" xfId="29869"/>
    <cellStyle name="Normal 5 3 6 3 3 3" xfId="29868"/>
    <cellStyle name="Normal 5 3 6 3 3 4" xfId="39759"/>
    <cellStyle name="Normal 5 3 6 3 3 5" xfId="46874"/>
    <cellStyle name="Normal 5 3 6 3 3 6" xfId="53989"/>
    <cellStyle name="Normal 5 3 6 3 3 7" xfId="61104"/>
    <cellStyle name="Normal 5 3 6 3 4" xfId="8936"/>
    <cellStyle name="Normal 5 3 6 3 4 2" xfId="29870"/>
    <cellStyle name="Normal 5 3 6 3 5" xfId="16051"/>
    <cellStyle name="Normal 5 3 6 3 5 2" xfId="29871"/>
    <cellStyle name="Normal 5 3 6 3 6" xfId="29865"/>
    <cellStyle name="Normal 5 3 6 3 7" xfId="35020"/>
    <cellStyle name="Normal 5 3 6 3 8" xfId="42136"/>
    <cellStyle name="Normal 5 3 6 3 9" xfId="49251"/>
    <cellStyle name="Normal 5 3 6 4" xfId="2600"/>
    <cellStyle name="Normal 5 3 6 4 2" xfId="9715"/>
    <cellStyle name="Normal 5 3 6 4 2 2" xfId="29873"/>
    <cellStyle name="Normal 5 3 6 4 3" xfId="29872"/>
    <cellStyle name="Normal 5 3 6 4 4" xfId="35800"/>
    <cellStyle name="Normal 5 3 6 4 5" xfId="42915"/>
    <cellStyle name="Normal 5 3 6 4 6" xfId="50030"/>
    <cellStyle name="Normal 5 3 6 4 7" xfId="57145"/>
    <cellStyle name="Normal 5 3 6 5" xfId="4971"/>
    <cellStyle name="Normal 5 3 6 5 2" xfId="12086"/>
    <cellStyle name="Normal 5 3 6 5 2 2" xfId="29875"/>
    <cellStyle name="Normal 5 3 6 5 3" xfId="29874"/>
    <cellStyle name="Normal 5 3 6 5 4" xfId="38171"/>
    <cellStyle name="Normal 5 3 6 5 5" xfId="45286"/>
    <cellStyle name="Normal 5 3 6 5 6" xfId="52401"/>
    <cellStyle name="Normal 5 3 6 5 7" xfId="59516"/>
    <cellStyle name="Normal 5 3 6 6" xfId="7348"/>
    <cellStyle name="Normal 5 3 6 6 2" xfId="29876"/>
    <cellStyle name="Normal 5 3 6 7" xfId="14463"/>
    <cellStyle name="Normal 5 3 6 7 2" xfId="29877"/>
    <cellStyle name="Normal 5 3 6 8" xfId="29857"/>
    <cellStyle name="Normal 5 3 6 9" xfId="33432"/>
    <cellStyle name="Normal 5 3 7" xfId="425"/>
    <cellStyle name="Normal 5 3 7 10" xfId="40743"/>
    <cellStyle name="Normal 5 3 7 11" xfId="47858"/>
    <cellStyle name="Normal 5 3 7 12" xfId="54973"/>
    <cellStyle name="Normal 5 3 7 2" xfId="1226"/>
    <cellStyle name="Normal 5 3 7 2 10" xfId="55772"/>
    <cellStyle name="Normal 5 3 7 2 2" xfId="3594"/>
    <cellStyle name="Normal 5 3 7 2 2 2" xfId="10709"/>
    <cellStyle name="Normal 5 3 7 2 2 2 2" xfId="29881"/>
    <cellStyle name="Normal 5 3 7 2 2 3" xfId="29880"/>
    <cellStyle name="Normal 5 3 7 2 2 4" xfId="36794"/>
    <cellStyle name="Normal 5 3 7 2 2 5" xfId="43909"/>
    <cellStyle name="Normal 5 3 7 2 2 6" xfId="51024"/>
    <cellStyle name="Normal 5 3 7 2 2 7" xfId="58139"/>
    <cellStyle name="Normal 5 3 7 2 3" xfId="5965"/>
    <cellStyle name="Normal 5 3 7 2 3 2" xfId="13080"/>
    <cellStyle name="Normal 5 3 7 2 3 2 2" xfId="29883"/>
    <cellStyle name="Normal 5 3 7 2 3 3" xfId="29882"/>
    <cellStyle name="Normal 5 3 7 2 3 4" xfId="39165"/>
    <cellStyle name="Normal 5 3 7 2 3 5" xfId="46280"/>
    <cellStyle name="Normal 5 3 7 2 3 6" xfId="53395"/>
    <cellStyle name="Normal 5 3 7 2 3 7" xfId="60510"/>
    <cellStyle name="Normal 5 3 7 2 4" xfId="8342"/>
    <cellStyle name="Normal 5 3 7 2 4 2" xfId="29884"/>
    <cellStyle name="Normal 5 3 7 2 5" xfId="15457"/>
    <cellStyle name="Normal 5 3 7 2 5 2" xfId="29885"/>
    <cellStyle name="Normal 5 3 7 2 6" xfId="29879"/>
    <cellStyle name="Normal 5 3 7 2 7" xfId="34426"/>
    <cellStyle name="Normal 5 3 7 2 8" xfId="41542"/>
    <cellStyle name="Normal 5 3 7 2 9" xfId="48657"/>
    <cellStyle name="Normal 5 3 7 3" xfId="2016"/>
    <cellStyle name="Normal 5 3 7 3 10" xfId="56561"/>
    <cellStyle name="Normal 5 3 7 3 2" xfId="4383"/>
    <cellStyle name="Normal 5 3 7 3 2 2" xfId="11498"/>
    <cellStyle name="Normal 5 3 7 3 2 2 2" xfId="29888"/>
    <cellStyle name="Normal 5 3 7 3 2 3" xfId="29887"/>
    <cellStyle name="Normal 5 3 7 3 2 4" xfId="37583"/>
    <cellStyle name="Normal 5 3 7 3 2 5" xfId="44698"/>
    <cellStyle name="Normal 5 3 7 3 2 6" xfId="51813"/>
    <cellStyle name="Normal 5 3 7 3 2 7" xfId="58928"/>
    <cellStyle name="Normal 5 3 7 3 3" xfId="6754"/>
    <cellStyle name="Normal 5 3 7 3 3 2" xfId="13869"/>
    <cellStyle name="Normal 5 3 7 3 3 2 2" xfId="29890"/>
    <cellStyle name="Normal 5 3 7 3 3 3" xfId="29889"/>
    <cellStyle name="Normal 5 3 7 3 3 4" xfId="39954"/>
    <cellStyle name="Normal 5 3 7 3 3 5" xfId="47069"/>
    <cellStyle name="Normal 5 3 7 3 3 6" xfId="54184"/>
    <cellStyle name="Normal 5 3 7 3 3 7" xfId="61299"/>
    <cellStyle name="Normal 5 3 7 3 4" xfId="9131"/>
    <cellStyle name="Normal 5 3 7 3 4 2" xfId="29891"/>
    <cellStyle name="Normal 5 3 7 3 5" xfId="16246"/>
    <cellStyle name="Normal 5 3 7 3 5 2" xfId="29892"/>
    <cellStyle name="Normal 5 3 7 3 6" xfId="29886"/>
    <cellStyle name="Normal 5 3 7 3 7" xfId="35215"/>
    <cellStyle name="Normal 5 3 7 3 8" xfId="42331"/>
    <cellStyle name="Normal 5 3 7 3 9" xfId="49446"/>
    <cellStyle name="Normal 5 3 7 4" xfId="2795"/>
    <cellStyle name="Normal 5 3 7 4 2" xfId="9910"/>
    <cellStyle name="Normal 5 3 7 4 2 2" xfId="29894"/>
    <cellStyle name="Normal 5 3 7 4 3" xfId="29893"/>
    <cellStyle name="Normal 5 3 7 4 4" xfId="35995"/>
    <cellStyle name="Normal 5 3 7 4 5" xfId="43110"/>
    <cellStyle name="Normal 5 3 7 4 6" xfId="50225"/>
    <cellStyle name="Normal 5 3 7 4 7" xfId="57340"/>
    <cellStyle name="Normal 5 3 7 5" xfId="5166"/>
    <cellStyle name="Normal 5 3 7 5 2" xfId="12281"/>
    <cellStyle name="Normal 5 3 7 5 2 2" xfId="29896"/>
    <cellStyle name="Normal 5 3 7 5 3" xfId="29895"/>
    <cellStyle name="Normal 5 3 7 5 4" xfId="38366"/>
    <cellStyle name="Normal 5 3 7 5 5" xfId="45481"/>
    <cellStyle name="Normal 5 3 7 5 6" xfId="52596"/>
    <cellStyle name="Normal 5 3 7 5 7" xfId="59711"/>
    <cellStyle name="Normal 5 3 7 6" xfId="7543"/>
    <cellStyle name="Normal 5 3 7 6 2" xfId="29897"/>
    <cellStyle name="Normal 5 3 7 7" xfId="14658"/>
    <cellStyle name="Normal 5 3 7 7 2" xfId="29898"/>
    <cellStyle name="Normal 5 3 7 8" xfId="29878"/>
    <cellStyle name="Normal 5 3 7 9" xfId="33627"/>
    <cellStyle name="Normal 5 3 8" xfId="747"/>
    <cellStyle name="Normal 5 3 8 10" xfId="41065"/>
    <cellStyle name="Normal 5 3 8 11" xfId="48180"/>
    <cellStyle name="Normal 5 3 8 12" xfId="55295"/>
    <cellStyle name="Normal 5 3 8 2" xfId="1548"/>
    <cellStyle name="Normal 5 3 8 2 10" xfId="56094"/>
    <cellStyle name="Normal 5 3 8 2 2" xfId="3916"/>
    <cellStyle name="Normal 5 3 8 2 2 2" xfId="11031"/>
    <cellStyle name="Normal 5 3 8 2 2 2 2" xfId="29902"/>
    <cellStyle name="Normal 5 3 8 2 2 3" xfId="29901"/>
    <cellStyle name="Normal 5 3 8 2 2 4" xfId="37116"/>
    <cellStyle name="Normal 5 3 8 2 2 5" xfId="44231"/>
    <cellStyle name="Normal 5 3 8 2 2 6" xfId="51346"/>
    <cellStyle name="Normal 5 3 8 2 2 7" xfId="58461"/>
    <cellStyle name="Normal 5 3 8 2 3" xfId="6287"/>
    <cellStyle name="Normal 5 3 8 2 3 2" xfId="13402"/>
    <cellStyle name="Normal 5 3 8 2 3 2 2" xfId="29904"/>
    <cellStyle name="Normal 5 3 8 2 3 3" xfId="29903"/>
    <cellStyle name="Normal 5 3 8 2 3 4" xfId="39487"/>
    <cellStyle name="Normal 5 3 8 2 3 5" xfId="46602"/>
    <cellStyle name="Normal 5 3 8 2 3 6" xfId="53717"/>
    <cellStyle name="Normal 5 3 8 2 3 7" xfId="60832"/>
    <cellStyle name="Normal 5 3 8 2 4" xfId="8664"/>
    <cellStyle name="Normal 5 3 8 2 4 2" xfId="29905"/>
    <cellStyle name="Normal 5 3 8 2 5" xfId="15779"/>
    <cellStyle name="Normal 5 3 8 2 5 2" xfId="29906"/>
    <cellStyle name="Normal 5 3 8 2 6" xfId="29900"/>
    <cellStyle name="Normal 5 3 8 2 7" xfId="34748"/>
    <cellStyle name="Normal 5 3 8 2 8" xfId="41864"/>
    <cellStyle name="Normal 5 3 8 2 9" xfId="48979"/>
    <cellStyle name="Normal 5 3 8 3" xfId="2338"/>
    <cellStyle name="Normal 5 3 8 3 10" xfId="56883"/>
    <cellStyle name="Normal 5 3 8 3 2" xfId="4705"/>
    <cellStyle name="Normal 5 3 8 3 2 2" xfId="11820"/>
    <cellStyle name="Normal 5 3 8 3 2 2 2" xfId="29909"/>
    <cellStyle name="Normal 5 3 8 3 2 3" xfId="29908"/>
    <cellStyle name="Normal 5 3 8 3 2 4" xfId="37905"/>
    <cellStyle name="Normal 5 3 8 3 2 5" xfId="45020"/>
    <cellStyle name="Normal 5 3 8 3 2 6" xfId="52135"/>
    <cellStyle name="Normal 5 3 8 3 2 7" xfId="59250"/>
    <cellStyle name="Normal 5 3 8 3 3" xfId="7076"/>
    <cellStyle name="Normal 5 3 8 3 3 2" xfId="14191"/>
    <cellStyle name="Normal 5 3 8 3 3 2 2" xfId="29911"/>
    <cellStyle name="Normal 5 3 8 3 3 3" xfId="29910"/>
    <cellStyle name="Normal 5 3 8 3 3 4" xfId="40276"/>
    <cellStyle name="Normal 5 3 8 3 3 5" xfId="47391"/>
    <cellStyle name="Normal 5 3 8 3 3 6" xfId="54506"/>
    <cellStyle name="Normal 5 3 8 3 3 7" xfId="61621"/>
    <cellStyle name="Normal 5 3 8 3 4" xfId="9453"/>
    <cellStyle name="Normal 5 3 8 3 4 2" xfId="29912"/>
    <cellStyle name="Normal 5 3 8 3 5" xfId="16568"/>
    <cellStyle name="Normal 5 3 8 3 5 2" xfId="29913"/>
    <cellStyle name="Normal 5 3 8 3 6" xfId="29907"/>
    <cellStyle name="Normal 5 3 8 3 7" xfId="35537"/>
    <cellStyle name="Normal 5 3 8 3 8" xfId="42653"/>
    <cellStyle name="Normal 5 3 8 3 9" xfId="49768"/>
    <cellStyle name="Normal 5 3 8 4" xfId="3117"/>
    <cellStyle name="Normal 5 3 8 4 2" xfId="10232"/>
    <cellStyle name="Normal 5 3 8 4 2 2" xfId="29915"/>
    <cellStyle name="Normal 5 3 8 4 3" xfId="29914"/>
    <cellStyle name="Normal 5 3 8 4 4" xfId="36317"/>
    <cellStyle name="Normal 5 3 8 4 5" xfId="43432"/>
    <cellStyle name="Normal 5 3 8 4 6" xfId="50547"/>
    <cellStyle name="Normal 5 3 8 4 7" xfId="57662"/>
    <cellStyle name="Normal 5 3 8 5" xfId="5488"/>
    <cellStyle name="Normal 5 3 8 5 2" xfId="12603"/>
    <cellStyle name="Normal 5 3 8 5 2 2" xfId="29917"/>
    <cellStyle name="Normal 5 3 8 5 3" xfId="29916"/>
    <cellStyle name="Normal 5 3 8 5 4" xfId="38688"/>
    <cellStyle name="Normal 5 3 8 5 5" xfId="45803"/>
    <cellStyle name="Normal 5 3 8 5 6" xfId="52918"/>
    <cellStyle name="Normal 5 3 8 5 7" xfId="60033"/>
    <cellStyle name="Normal 5 3 8 6" xfId="7865"/>
    <cellStyle name="Normal 5 3 8 6 2" xfId="29918"/>
    <cellStyle name="Normal 5 3 8 7" xfId="14980"/>
    <cellStyle name="Normal 5 3 8 7 2" xfId="29919"/>
    <cellStyle name="Normal 5 3 8 8" xfId="29899"/>
    <cellStyle name="Normal 5 3 8 9" xfId="33949"/>
    <cellStyle name="Normal 5 3 9" xfId="836"/>
    <cellStyle name="Normal 5 3 9 10" xfId="55382"/>
    <cellStyle name="Normal 5 3 9 2" xfId="3204"/>
    <cellStyle name="Normal 5 3 9 2 2" xfId="10319"/>
    <cellStyle name="Normal 5 3 9 2 2 2" xfId="29922"/>
    <cellStyle name="Normal 5 3 9 2 3" xfId="29921"/>
    <cellStyle name="Normal 5 3 9 2 4" xfId="36404"/>
    <cellStyle name="Normal 5 3 9 2 5" xfId="43519"/>
    <cellStyle name="Normal 5 3 9 2 6" xfId="50634"/>
    <cellStyle name="Normal 5 3 9 2 7" xfId="57749"/>
    <cellStyle name="Normal 5 3 9 3" xfId="5575"/>
    <cellStyle name="Normal 5 3 9 3 2" xfId="12690"/>
    <cellStyle name="Normal 5 3 9 3 2 2" xfId="29924"/>
    <cellStyle name="Normal 5 3 9 3 3" xfId="29923"/>
    <cellStyle name="Normal 5 3 9 3 4" xfId="38775"/>
    <cellStyle name="Normal 5 3 9 3 5" xfId="45890"/>
    <cellStyle name="Normal 5 3 9 3 6" xfId="53005"/>
    <cellStyle name="Normal 5 3 9 3 7" xfId="60120"/>
    <cellStyle name="Normal 5 3 9 4" xfId="7952"/>
    <cellStyle name="Normal 5 3 9 4 2" xfId="29925"/>
    <cellStyle name="Normal 5 3 9 5" xfId="15067"/>
    <cellStyle name="Normal 5 3 9 5 2" xfId="29926"/>
    <cellStyle name="Normal 5 3 9 6" xfId="29920"/>
    <cellStyle name="Normal 5 3 9 7" xfId="34036"/>
    <cellStyle name="Normal 5 3 9 8" xfId="41152"/>
    <cellStyle name="Normal 5 3 9 9" xfId="48267"/>
    <cellStyle name="Normal 5 4" xfId="30"/>
    <cellStyle name="Normal 5 4 10" xfId="4782"/>
    <cellStyle name="Normal 5 4 10 2" xfId="11897"/>
    <cellStyle name="Normal 5 4 10 2 2" xfId="29929"/>
    <cellStyle name="Normal 5 4 10 3" xfId="29928"/>
    <cellStyle name="Normal 5 4 10 4" xfId="37982"/>
    <cellStyle name="Normal 5 4 10 5" xfId="45097"/>
    <cellStyle name="Normal 5 4 10 6" xfId="52212"/>
    <cellStyle name="Normal 5 4 10 7" xfId="59327"/>
    <cellStyle name="Normal 5 4 11" xfId="7159"/>
    <cellStyle name="Normal 5 4 11 2" xfId="29930"/>
    <cellStyle name="Normal 5 4 12" xfId="14274"/>
    <cellStyle name="Normal 5 4 12 2" xfId="29931"/>
    <cellStyle name="Normal 5 4 13" xfId="29927"/>
    <cellStyle name="Normal 5 4 14" xfId="33243"/>
    <cellStyle name="Normal 5 4 15" xfId="40359"/>
    <cellStyle name="Normal 5 4 16" xfId="47474"/>
    <cellStyle name="Normal 5 4 17" xfId="54589"/>
    <cellStyle name="Normal 5 4 2" xfId="96"/>
    <cellStyle name="Normal 5 4 2 10" xfId="7221"/>
    <cellStyle name="Normal 5 4 2 10 2" xfId="29933"/>
    <cellStyle name="Normal 5 4 2 11" xfId="14336"/>
    <cellStyle name="Normal 5 4 2 11 2" xfId="29934"/>
    <cellStyle name="Normal 5 4 2 12" xfId="29932"/>
    <cellStyle name="Normal 5 4 2 13" xfId="33305"/>
    <cellStyle name="Normal 5 4 2 14" xfId="40421"/>
    <cellStyle name="Normal 5 4 2 15" xfId="47536"/>
    <cellStyle name="Normal 5 4 2 16" xfId="54651"/>
    <cellStyle name="Normal 5 4 2 2" xfId="170"/>
    <cellStyle name="Normal 5 4 2 2 10" xfId="14407"/>
    <cellStyle name="Normal 5 4 2 2 10 2" xfId="29936"/>
    <cellStyle name="Normal 5 4 2 2 11" xfId="29935"/>
    <cellStyle name="Normal 5 4 2 2 12" xfId="33376"/>
    <cellStyle name="Normal 5 4 2 2 13" xfId="40492"/>
    <cellStyle name="Normal 5 4 2 2 14" xfId="47607"/>
    <cellStyle name="Normal 5 4 2 2 15" xfId="54722"/>
    <cellStyle name="Normal 5 4 2 2 2" xfId="369"/>
    <cellStyle name="Normal 5 4 2 2 2 10" xfId="40687"/>
    <cellStyle name="Normal 5 4 2 2 2 11" xfId="47802"/>
    <cellStyle name="Normal 5 4 2 2 2 12" xfId="54917"/>
    <cellStyle name="Normal 5 4 2 2 2 2" xfId="1170"/>
    <cellStyle name="Normal 5 4 2 2 2 2 10" xfId="55716"/>
    <cellStyle name="Normal 5 4 2 2 2 2 2" xfId="3538"/>
    <cellStyle name="Normal 5 4 2 2 2 2 2 2" xfId="10653"/>
    <cellStyle name="Normal 5 4 2 2 2 2 2 2 2" xfId="29940"/>
    <cellStyle name="Normal 5 4 2 2 2 2 2 3" xfId="29939"/>
    <cellStyle name="Normal 5 4 2 2 2 2 2 4" xfId="36738"/>
    <cellStyle name="Normal 5 4 2 2 2 2 2 5" xfId="43853"/>
    <cellStyle name="Normal 5 4 2 2 2 2 2 6" xfId="50968"/>
    <cellStyle name="Normal 5 4 2 2 2 2 2 7" xfId="58083"/>
    <cellStyle name="Normal 5 4 2 2 2 2 3" xfId="5909"/>
    <cellStyle name="Normal 5 4 2 2 2 2 3 2" xfId="13024"/>
    <cellStyle name="Normal 5 4 2 2 2 2 3 2 2" xfId="29942"/>
    <cellStyle name="Normal 5 4 2 2 2 2 3 3" xfId="29941"/>
    <cellStyle name="Normal 5 4 2 2 2 2 3 4" xfId="39109"/>
    <cellStyle name="Normal 5 4 2 2 2 2 3 5" xfId="46224"/>
    <cellStyle name="Normal 5 4 2 2 2 2 3 6" xfId="53339"/>
    <cellStyle name="Normal 5 4 2 2 2 2 3 7" xfId="60454"/>
    <cellStyle name="Normal 5 4 2 2 2 2 4" xfId="8286"/>
    <cellStyle name="Normal 5 4 2 2 2 2 4 2" xfId="29943"/>
    <cellStyle name="Normal 5 4 2 2 2 2 5" xfId="15401"/>
    <cellStyle name="Normal 5 4 2 2 2 2 5 2" xfId="29944"/>
    <cellStyle name="Normal 5 4 2 2 2 2 6" xfId="29938"/>
    <cellStyle name="Normal 5 4 2 2 2 2 7" xfId="34370"/>
    <cellStyle name="Normal 5 4 2 2 2 2 8" xfId="41486"/>
    <cellStyle name="Normal 5 4 2 2 2 2 9" xfId="48601"/>
    <cellStyle name="Normal 5 4 2 2 2 3" xfId="1960"/>
    <cellStyle name="Normal 5 4 2 2 2 3 10" xfId="56505"/>
    <cellStyle name="Normal 5 4 2 2 2 3 2" xfId="4327"/>
    <cellStyle name="Normal 5 4 2 2 2 3 2 2" xfId="11442"/>
    <cellStyle name="Normal 5 4 2 2 2 3 2 2 2" xfId="29947"/>
    <cellStyle name="Normal 5 4 2 2 2 3 2 3" xfId="29946"/>
    <cellStyle name="Normal 5 4 2 2 2 3 2 4" xfId="37527"/>
    <cellStyle name="Normal 5 4 2 2 2 3 2 5" xfId="44642"/>
    <cellStyle name="Normal 5 4 2 2 2 3 2 6" xfId="51757"/>
    <cellStyle name="Normal 5 4 2 2 2 3 2 7" xfId="58872"/>
    <cellStyle name="Normal 5 4 2 2 2 3 3" xfId="6698"/>
    <cellStyle name="Normal 5 4 2 2 2 3 3 2" xfId="13813"/>
    <cellStyle name="Normal 5 4 2 2 2 3 3 2 2" xfId="29949"/>
    <cellStyle name="Normal 5 4 2 2 2 3 3 3" xfId="29948"/>
    <cellStyle name="Normal 5 4 2 2 2 3 3 4" xfId="39898"/>
    <cellStyle name="Normal 5 4 2 2 2 3 3 5" xfId="47013"/>
    <cellStyle name="Normal 5 4 2 2 2 3 3 6" xfId="54128"/>
    <cellStyle name="Normal 5 4 2 2 2 3 3 7" xfId="61243"/>
    <cellStyle name="Normal 5 4 2 2 2 3 4" xfId="9075"/>
    <cellStyle name="Normal 5 4 2 2 2 3 4 2" xfId="29950"/>
    <cellStyle name="Normal 5 4 2 2 2 3 5" xfId="16190"/>
    <cellStyle name="Normal 5 4 2 2 2 3 5 2" xfId="29951"/>
    <cellStyle name="Normal 5 4 2 2 2 3 6" xfId="29945"/>
    <cellStyle name="Normal 5 4 2 2 2 3 7" xfId="35159"/>
    <cellStyle name="Normal 5 4 2 2 2 3 8" xfId="42275"/>
    <cellStyle name="Normal 5 4 2 2 2 3 9" xfId="49390"/>
    <cellStyle name="Normal 5 4 2 2 2 4" xfId="2739"/>
    <cellStyle name="Normal 5 4 2 2 2 4 2" xfId="9854"/>
    <cellStyle name="Normal 5 4 2 2 2 4 2 2" xfId="29953"/>
    <cellStyle name="Normal 5 4 2 2 2 4 3" xfId="29952"/>
    <cellStyle name="Normal 5 4 2 2 2 4 4" xfId="35939"/>
    <cellStyle name="Normal 5 4 2 2 2 4 5" xfId="43054"/>
    <cellStyle name="Normal 5 4 2 2 2 4 6" xfId="50169"/>
    <cellStyle name="Normal 5 4 2 2 2 4 7" xfId="57284"/>
    <cellStyle name="Normal 5 4 2 2 2 5" xfId="5110"/>
    <cellStyle name="Normal 5 4 2 2 2 5 2" xfId="12225"/>
    <cellStyle name="Normal 5 4 2 2 2 5 2 2" xfId="29955"/>
    <cellStyle name="Normal 5 4 2 2 2 5 3" xfId="29954"/>
    <cellStyle name="Normal 5 4 2 2 2 5 4" xfId="38310"/>
    <cellStyle name="Normal 5 4 2 2 2 5 5" xfId="45425"/>
    <cellStyle name="Normal 5 4 2 2 2 5 6" xfId="52540"/>
    <cellStyle name="Normal 5 4 2 2 2 5 7" xfId="59655"/>
    <cellStyle name="Normal 5 4 2 2 2 6" xfId="7487"/>
    <cellStyle name="Normal 5 4 2 2 2 6 2" xfId="29956"/>
    <cellStyle name="Normal 5 4 2 2 2 7" xfId="14602"/>
    <cellStyle name="Normal 5 4 2 2 2 7 2" xfId="29957"/>
    <cellStyle name="Normal 5 4 2 2 2 8" xfId="29937"/>
    <cellStyle name="Normal 5 4 2 2 2 9" xfId="33571"/>
    <cellStyle name="Normal 5 4 2 2 3" xfId="564"/>
    <cellStyle name="Normal 5 4 2 2 3 10" xfId="40882"/>
    <cellStyle name="Normal 5 4 2 2 3 11" xfId="47997"/>
    <cellStyle name="Normal 5 4 2 2 3 12" xfId="55112"/>
    <cellStyle name="Normal 5 4 2 2 3 2" xfId="1365"/>
    <cellStyle name="Normal 5 4 2 2 3 2 10" xfId="55911"/>
    <cellStyle name="Normal 5 4 2 2 3 2 2" xfId="3733"/>
    <cellStyle name="Normal 5 4 2 2 3 2 2 2" xfId="10848"/>
    <cellStyle name="Normal 5 4 2 2 3 2 2 2 2" xfId="29961"/>
    <cellStyle name="Normal 5 4 2 2 3 2 2 3" xfId="29960"/>
    <cellStyle name="Normal 5 4 2 2 3 2 2 4" xfId="36933"/>
    <cellStyle name="Normal 5 4 2 2 3 2 2 5" xfId="44048"/>
    <cellStyle name="Normal 5 4 2 2 3 2 2 6" xfId="51163"/>
    <cellStyle name="Normal 5 4 2 2 3 2 2 7" xfId="58278"/>
    <cellStyle name="Normal 5 4 2 2 3 2 3" xfId="6104"/>
    <cellStyle name="Normal 5 4 2 2 3 2 3 2" xfId="13219"/>
    <cellStyle name="Normal 5 4 2 2 3 2 3 2 2" xfId="29963"/>
    <cellStyle name="Normal 5 4 2 2 3 2 3 3" xfId="29962"/>
    <cellStyle name="Normal 5 4 2 2 3 2 3 4" xfId="39304"/>
    <cellStyle name="Normal 5 4 2 2 3 2 3 5" xfId="46419"/>
    <cellStyle name="Normal 5 4 2 2 3 2 3 6" xfId="53534"/>
    <cellStyle name="Normal 5 4 2 2 3 2 3 7" xfId="60649"/>
    <cellStyle name="Normal 5 4 2 2 3 2 4" xfId="8481"/>
    <cellStyle name="Normal 5 4 2 2 3 2 4 2" xfId="29964"/>
    <cellStyle name="Normal 5 4 2 2 3 2 5" xfId="15596"/>
    <cellStyle name="Normal 5 4 2 2 3 2 5 2" xfId="29965"/>
    <cellStyle name="Normal 5 4 2 2 3 2 6" xfId="29959"/>
    <cellStyle name="Normal 5 4 2 2 3 2 7" xfId="34565"/>
    <cellStyle name="Normal 5 4 2 2 3 2 8" xfId="41681"/>
    <cellStyle name="Normal 5 4 2 2 3 2 9" xfId="48796"/>
    <cellStyle name="Normal 5 4 2 2 3 3" xfId="2155"/>
    <cellStyle name="Normal 5 4 2 2 3 3 10" xfId="56700"/>
    <cellStyle name="Normal 5 4 2 2 3 3 2" xfId="4522"/>
    <cellStyle name="Normal 5 4 2 2 3 3 2 2" xfId="11637"/>
    <cellStyle name="Normal 5 4 2 2 3 3 2 2 2" xfId="29968"/>
    <cellStyle name="Normal 5 4 2 2 3 3 2 3" xfId="29967"/>
    <cellStyle name="Normal 5 4 2 2 3 3 2 4" xfId="37722"/>
    <cellStyle name="Normal 5 4 2 2 3 3 2 5" xfId="44837"/>
    <cellStyle name="Normal 5 4 2 2 3 3 2 6" xfId="51952"/>
    <cellStyle name="Normal 5 4 2 2 3 3 2 7" xfId="59067"/>
    <cellStyle name="Normal 5 4 2 2 3 3 3" xfId="6893"/>
    <cellStyle name="Normal 5 4 2 2 3 3 3 2" xfId="14008"/>
    <cellStyle name="Normal 5 4 2 2 3 3 3 2 2" xfId="29970"/>
    <cellStyle name="Normal 5 4 2 2 3 3 3 3" xfId="29969"/>
    <cellStyle name="Normal 5 4 2 2 3 3 3 4" xfId="40093"/>
    <cellStyle name="Normal 5 4 2 2 3 3 3 5" xfId="47208"/>
    <cellStyle name="Normal 5 4 2 2 3 3 3 6" xfId="54323"/>
    <cellStyle name="Normal 5 4 2 2 3 3 3 7" xfId="61438"/>
    <cellStyle name="Normal 5 4 2 2 3 3 4" xfId="9270"/>
    <cellStyle name="Normal 5 4 2 2 3 3 4 2" xfId="29971"/>
    <cellStyle name="Normal 5 4 2 2 3 3 5" xfId="16385"/>
    <cellStyle name="Normal 5 4 2 2 3 3 5 2" xfId="29972"/>
    <cellStyle name="Normal 5 4 2 2 3 3 6" xfId="29966"/>
    <cellStyle name="Normal 5 4 2 2 3 3 7" xfId="35354"/>
    <cellStyle name="Normal 5 4 2 2 3 3 8" xfId="42470"/>
    <cellStyle name="Normal 5 4 2 2 3 3 9" xfId="49585"/>
    <cellStyle name="Normal 5 4 2 2 3 4" xfId="2934"/>
    <cellStyle name="Normal 5 4 2 2 3 4 2" xfId="10049"/>
    <cellStyle name="Normal 5 4 2 2 3 4 2 2" xfId="29974"/>
    <cellStyle name="Normal 5 4 2 2 3 4 3" xfId="29973"/>
    <cellStyle name="Normal 5 4 2 2 3 4 4" xfId="36134"/>
    <cellStyle name="Normal 5 4 2 2 3 4 5" xfId="43249"/>
    <cellStyle name="Normal 5 4 2 2 3 4 6" xfId="50364"/>
    <cellStyle name="Normal 5 4 2 2 3 4 7" xfId="57479"/>
    <cellStyle name="Normal 5 4 2 2 3 5" xfId="5305"/>
    <cellStyle name="Normal 5 4 2 2 3 5 2" xfId="12420"/>
    <cellStyle name="Normal 5 4 2 2 3 5 2 2" xfId="29976"/>
    <cellStyle name="Normal 5 4 2 2 3 5 3" xfId="29975"/>
    <cellStyle name="Normal 5 4 2 2 3 5 4" xfId="38505"/>
    <cellStyle name="Normal 5 4 2 2 3 5 5" xfId="45620"/>
    <cellStyle name="Normal 5 4 2 2 3 5 6" xfId="52735"/>
    <cellStyle name="Normal 5 4 2 2 3 5 7" xfId="59850"/>
    <cellStyle name="Normal 5 4 2 2 3 6" xfId="7682"/>
    <cellStyle name="Normal 5 4 2 2 3 6 2" xfId="29977"/>
    <cellStyle name="Normal 5 4 2 2 3 7" xfId="14797"/>
    <cellStyle name="Normal 5 4 2 2 3 7 2" xfId="29978"/>
    <cellStyle name="Normal 5 4 2 2 3 8" xfId="29958"/>
    <cellStyle name="Normal 5 4 2 2 3 9" xfId="33766"/>
    <cellStyle name="Normal 5 4 2 2 4" xfId="757"/>
    <cellStyle name="Normal 5 4 2 2 4 10" xfId="41075"/>
    <cellStyle name="Normal 5 4 2 2 4 11" xfId="48190"/>
    <cellStyle name="Normal 5 4 2 2 4 12" xfId="55305"/>
    <cellStyle name="Normal 5 4 2 2 4 2" xfId="1558"/>
    <cellStyle name="Normal 5 4 2 2 4 2 10" xfId="56104"/>
    <cellStyle name="Normal 5 4 2 2 4 2 2" xfId="3926"/>
    <cellStyle name="Normal 5 4 2 2 4 2 2 2" xfId="11041"/>
    <cellStyle name="Normal 5 4 2 2 4 2 2 2 2" xfId="29982"/>
    <cellStyle name="Normal 5 4 2 2 4 2 2 3" xfId="29981"/>
    <cellStyle name="Normal 5 4 2 2 4 2 2 4" xfId="37126"/>
    <cellStyle name="Normal 5 4 2 2 4 2 2 5" xfId="44241"/>
    <cellStyle name="Normal 5 4 2 2 4 2 2 6" xfId="51356"/>
    <cellStyle name="Normal 5 4 2 2 4 2 2 7" xfId="58471"/>
    <cellStyle name="Normal 5 4 2 2 4 2 3" xfId="6297"/>
    <cellStyle name="Normal 5 4 2 2 4 2 3 2" xfId="13412"/>
    <cellStyle name="Normal 5 4 2 2 4 2 3 2 2" xfId="29984"/>
    <cellStyle name="Normal 5 4 2 2 4 2 3 3" xfId="29983"/>
    <cellStyle name="Normal 5 4 2 2 4 2 3 4" xfId="39497"/>
    <cellStyle name="Normal 5 4 2 2 4 2 3 5" xfId="46612"/>
    <cellStyle name="Normal 5 4 2 2 4 2 3 6" xfId="53727"/>
    <cellStyle name="Normal 5 4 2 2 4 2 3 7" xfId="60842"/>
    <cellStyle name="Normal 5 4 2 2 4 2 4" xfId="8674"/>
    <cellStyle name="Normal 5 4 2 2 4 2 4 2" xfId="29985"/>
    <cellStyle name="Normal 5 4 2 2 4 2 5" xfId="15789"/>
    <cellStyle name="Normal 5 4 2 2 4 2 5 2" xfId="29986"/>
    <cellStyle name="Normal 5 4 2 2 4 2 6" xfId="29980"/>
    <cellStyle name="Normal 5 4 2 2 4 2 7" xfId="34758"/>
    <cellStyle name="Normal 5 4 2 2 4 2 8" xfId="41874"/>
    <cellStyle name="Normal 5 4 2 2 4 2 9" xfId="48989"/>
    <cellStyle name="Normal 5 4 2 2 4 3" xfId="2348"/>
    <cellStyle name="Normal 5 4 2 2 4 3 10" xfId="56893"/>
    <cellStyle name="Normal 5 4 2 2 4 3 2" xfId="4715"/>
    <cellStyle name="Normal 5 4 2 2 4 3 2 2" xfId="11830"/>
    <cellStyle name="Normal 5 4 2 2 4 3 2 2 2" xfId="29989"/>
    <cellStyle name="Normal 5 4 2 2 4 3 2 3" xfId="29988"/>
    <cellStyle name="Normal 5 4 2 2 4 3 2 4" xfId="37915"/>
    <cellStyle name="Normal 5 4 2 2 4 3 2 5" xfId="45030"/>
    <cellStyle name="Normal 5 4 2 2 4 3 2 6" xfId="52145"/>
    <cellStyle name="Normal 5 4 2 2 4 3 2 7" xfId="59260"/>
    <cellStyle name="Normal 5 4 2 2 4 3 3" xfId="7086"/>
    <cellStyle name="Normal 5 4 2 2 4 3 3 2" xfId="14201"/>
    <cellStyle name="Normal 5 4 2 2 4 3 3 2 2" xfId="29991"/>
    <cellStyle name="Normal 5 4 2 2 4 3 3 3" xfId="29990"/>
    <cellStyle name="Normal 5 4 2 2 4 3 3 4" xfId="40286"/>
    <cellStyle name="Normal 5 4 2 2 4 3 3 5" xfId="47401"/>
    <cellStyle name="Normal 5 4 2 2 4 3 3 6" xfId="54516"/>
    <cellStyle name="Normal 5 4 2 2 4 3 3 7" xfId="61631"/>
    <cellStyle name="Normal 5 4 2 2 4 3 4" xfId="9463"/>
    <cellStyle name="Normal 5 4 2 2 4 3 4 2" xfId="29992"/>
    <cellStyle name="Normal 5 4 2 2 4 3 5" xfId="16578"/>
    <cellStyle name="Normal 5 4 2 2 4 3 5 2" xfId="29993"/>
    <cellStyle name="Normal 5 4 2 2 4 3 6" xfId="29987"/>
    <cellStyle name="Normal 5 4 2 2 4 3 7" xfId="35547"/>
    <cellStyle name="Normal 5 4 2 2 4 3 8" xfId="42663"/>
    <cellStyle name="Normal 5 4 2 2 4 3 9" xfId="49778"/>
    <cellStyle name="Normal 5 4 2 2 4 4" xfId="3127"/>
    <cellStyle name="Normal 5 4 2 2 4 4 2" xfId="10242"/>
    <cellStyle name="Normal 5 4 2 2 4 4 2 2" xfId="29995"/>
    <cellStyle name="Normal 5 4 2 2 4 4 3" xfId="29994"/>
    <cellStyle name="Normal 5 4 2 2 4 4 4" xfId="36327"/>
    <cellStyle name="Normal 5 4 2 2 4 4 5" xfId="43442"/>
    <cellStyle name="Normal 5 4 2 2 4 4 6" xfId="50557"/>
    <cellStyle name="Normal 5 4 2 2 4 4 7" xfId="57672"/>
    <cellStyle name="Normal 5 4 2 2 4 5" xfId="5498"/>
    <cellStyle name="Normal 5 4 2 2 4 5 2" xfId="12613"/>
    <cellStyle name="Normal 5 4 2 2 4 5 2 2" xfId="29997"/>
    <cellStyle name="Normal 5 4 2 2 4 5 3" xfId="29996"/>
    <cellStyle name="Normal 5 4 2 2 4 5 4" xfId="38698"/>
    <cellStyle name="Normal 5 4 2 2 4 5 5" xfId="45813"/>
    <cellStyle name="Normal 5 4 2 2 4 5 6" xfId="52928"/>
    <cellStyle name="Normal 5 4 2 2 4 5 7" xfId="60043"/>
    <cellStyle name="Normal 5 4 2 2 4 6" xfId="7875"/>
    <cellStyle name="Normal 5 4 2 2 4 6 2" xfId="29998"/>
    <cellStyle name="Normal 5 4 2 2 4 7" xfId="14990"/>
    <cellStyle name="Normal 5 4 2 2 4 7 2" xfId="29999"/>
    <cellStyle name="Normal 5 4 2 2 4 8" xfId="29979"/>
    <cellStyle name="Normal 5 4 2 2 4 9" xfId="33959"/>
    <cellStyle name="Normal 5 4 2 2 5" xfId="975"/>
    <cellStyle name="Normal 5 4 2 2 5 10" xfId="55521"/>
    <cellStyle name="Normal 5 4 2 2 5 2" xfId="3343"/>
    <cellStyle name="Normal 5 4 2 2 5 2 2" xfId="10458"/>
    <cellStyle name="Normal 5 4 2 2 5 2 2 2" xfId="30002"/>
    <cellStyle name="Normal 5 4 2 2 5 2 3" xfId="30001"/>
    <cellStyle name="Normal 5 4 2 2 5 2 4" xfId="36543"/>
    <cellStyle name="Normal 5 4 2 2 5 2 5" xfId="43658"/>
    <cellStyle name="Normal 5 4 2 2 5 2 6" xfId="50773"/>
    <cellStyle name="Normal 5 4 2 2 5 2 7" xfId="57888"/>
    <cellStyle name="Normal 5 4 2 2 5 3" xfId="5714"/>
    <cellStyle name="Normal 5 4 2 2 5 3 2" xfId="12829"/>
    <cellStyle name="Normal 5 4 2 2 5 3 2 2" xfId="30004"/>
    <cellStyle name="Normal 5 4 2 2 5 3 3" xfId="30003"/>
    <cellStyle name="Normal 5 4 2 2 5 3 4" xfId="38914"/>
    <cellStyle name="Normal 5 4 2 2 5 3 5" xfId="46029"/>
    <cellStyle name="Normal 5 4 2 2 5 3 6" xfId="53144"/>
    <cellStyle name="Normal 5 4 2 2 5 3 7" xfId="60259"/>
    <cellStyle name="Normal 5 4 2 2 5 4" xfId="8091"/>
    <cellStyle name="Normal 5 4 2 2 5 4 2" xfId="30005"/>
    <cellStyle name="Normal 5 4 2 2 5 5" xfId="15206"/>
    <cellStyle name="Normal 5 4 2 2 5 5 2" xfId="30006"/>
    <cellStyle name="Normal 5 4 2 2 5 6" xfId="30000"/>
    <cellStyle name="Normal 5 4 2 2 5 7" xfId="34175"/>
    <cellStyle name="Normal 5 4 2 2 5 8" xfId="41291"/>
    <cellStyle name="Normal 5 4 2 2 5 9" xfId="48406"/>
    <cellStyle name="Normal 5 4 2 2 6" xfId="1765"/>
    <cellStyle name="Normal 5 4 2 2 6 10" xfId="56310"/>
    <cellStyle name="Normal 5 4 2 2 6 2" xfId="4132"/>
    <cellStyle name="Normal 5 4 2 2 6 2 2" xfId="11247"/>
    <cellStyle name="Normal 5 4 2 2 6 2 2 2" xfId="30009"/>
    <cellStyle name="Normal 5 4 2 2 6 2 3" xfId="30008"/>
    <cellStyle name="Normal 5 4 2 2 6 2 4" xfId="37332"/>
    <cellStyle name="Normal 5 4 2 2 6 2 5" xfId="44447"/>
    <cellStyle name="Normal 5 4 2 2 6 2 6" xfId="51562"/>
    <cellStyle name="Normal 5 4 2 2 6 2 7" xfId="58677"/>
    <cellStyle name="Normal 5 4 2 2 6 3" xfId="6503"/>
    <cellStyle name="Normal 5 4 2 2 6 3 2" xfId="13618"/>
    <cellStyle name="Normal 5 4 2 2 6 3 2 2" xfId="30011"/>
    <cellStyle name="Normal 5 4 2 2 6 3 3" xfId="30010"/>
    <cellStyle name="Normal 5 4 2 2 6 3 4" xfId="39703"/>
    <cellStyle name="Normal 5 4 2 2 6 3 5" xfId="46818"/>
    <cellStyle name="Normal 5 4 2 2 6 3 6" xfId="53933"/>
    <cellStyle name="Normal 5 4 2 2 6 3 7" xfId="61048"/>
    <cellStyle name="Normal 5 4 2 2 6 4" xfId="8880"/>
    <cellStyle name="Normal 5 4 2 2 6 4 2" xfId="30012"/>
    <cellStyle name="Normal 5 4 2 2 6 5" xfId="15995"/>
    <cellStyle name="Normal 5 4 2 2 6 5 2" xfId="30013"/>
    <cellStyle name="Normal 5 4 2 2 6 6" xfId="30007"/>
    <cellStyle name="Normal 5 4 2 2 6 7" xfId="34964"/>
    <cellStyle name="Normal 5 4 2 2 6 8" xfId="42080"/>
    <cellStyle name="Normal 5 4 2 2 6 9" xfId="49195"/>
    <cellStyle name="Normal 5 4 2 2 7" xfId="2544"/>
    <cellStyle name="Normal 5 4 2 2 7 2" xfId="9659"/>
    <cellStyle name="Normal 5 4 2 2 7 2 2" xfId="30015"/>
    <cellStyle name="Normal 5 4 2 2 7 3" xfId="30014"/>
    <cellStyle name="Normal 5 4 2 2 7 4" xfId="35744"/>
    <cellStyle name="Normal 5 4 2 2 7 5" xfId="42859"/>
    <cellStyle name="Normal 5 4 2 2 7 6" xfId="49974"/>
    <cellStyle name="Normal 5 4 2 2 7 7" xfId="57089"/>
    <cellStyle name="Normal 5 4 2 2 8" xfId="4915"/>
    <cellStyle name="Normal 5 4 2 2 8 2" xfId="12030"/>
    <cellStyle name="Normal 5 4 2 2 8 2 2" xfId="30017"/>
    <cellStyle name="Normal 5 4 2 2 8 3" xfId="30016"/>
    <cellStyle name="Normal 5 4 2 2 8 4" xfId="38115"/>
    <cellStyle name="Normal 5 4 2 2 8 5" xfId="45230"/>
    <cellStyle name="Normal 5 4 2 2 8 6" xfId="52345"/>
    <cellStyle name="Normal 5 4 2 2 8 7" xfId="59460"/>
    <cellStyle name="Normal 5 4 2 2 9" xfId="7292"/>
    <cellStyle name="Normal 5 4 2 2 9 2" xfId="30018"/>
    <cellStyle name="Normal 5 4 2 3" xfId="298"/>
    <cellStyle name="Normal 5 4 2 3 10" xfId="40616"/>
    <cellStyle name="Normal 5 4 2 3 11" xfId="47731"/>
    <cellStyle name="Normal 5 4 2 3 12" xfId="54846"/>
    <cellStyle name="Normal 5 4 2 3 2" xfId="1099"/>
    <cellStyle name="Normal 5 4 2 3 2 10" xfId="55645"/>
    <cellStyle name="Normal 5 4 2 3 2 2" xfId="3467"/>
    <cellStyle name="Normal 5 4 2 3 2 2 2" xfId="10582"/>
    <cellStyle name="Normal 5 4 2 3 2 2 2 2" xfId="30022"/>
    <cellStyle name="Normal 5 4 2 3 2 2 3" xfId="30021"/>
    <cellStyle name="Normal 5 4 2 3 2 2 4" xfId="36667"/>
    <cellStyle name="Normal 5 4 2 3 2 2 5" xfId="43782"/>
    <cellStyle name="Normal 5 4 2 3 2 2 6" xfId="50897"/>
    <cellStyle name="Normal 5 4 2 3 2 2 7" xfId="58012"/>
    <cellStyle name="Normal 5 4 2 3 2 3" xfId="5838"/>
    <cellStyle name="Normal 5 4 2 3 2 3 2" xfId="12953"/>
    <cellStyle name="Normal 5 4 2 3 2 3 2 2" xfId="30024"/>
    <cellStyle name="Normal 5 4 2 3 2 3 3" xfId="30023"/>
    <cellStyle name="Normal 5 4 2 3 2 3 4" xfId="39038"/>
    <cellStyle name="Normal 5 4 2 3 2 3 5" xfId="46153"/>
    <cellStyle name="Normal 5 4 2 3 2 3 6" xfId="53268"/>
    <cellStyle name="Normal 5 4 2 3 2 3 7" xfId="60383"/>
    <cellStyle name="Normal 5 4 2 3 2 4" xfId="8215"/>
    <cellStyle name="Normal 5 4 2 3 2 4 2" xfId="30025"/>
    <cellStyle name="Normal 5 4 2 3 2 5" xfId="15330"/>
    <cellStyle name="Normal 5 4 2 3 2 5 2" xfId="30026"/>
    <cellStyle name="Normal 5 4 2 3 2 6" xfId="30020"/>
    <cellStyle name="Normal 5 4 2 3 2 7" xfId="34299"/>
    <cellStyle name="Normal 5 4 2 3 2 8" xfId="41415"/>
    <cellStyle name="Normal 5 4 2 3 2 9" xfId="48530"/>
    <cellStyle name="Normal 5 4 2 3 3" xfId="1889"/>
    <cellStyle name="Normal 5 4 2 3 3 10" xfId="56434"/>
    <cellStyle name="Normal 5 4 2 3 3 2" xfId="4256"/>
    <cellStyle name="Normal 5 4 2 3 3 2 2" xfId="11371"/>
    <cellStyle name="Normal 5 4 2 3 3 2 2 2" xfId="30029"/>
    <cellStyle name="Normal 5 4 2 3 3 2 3" xfId="30028"/>
    <cellStyle name="Normal 5 4 2 3 3 2 4" xfId="37456"/>
    <cellStyle name="Normal 5 4 2 3 3 2 5" xfId="44571"/>
    <cellStyle name="Normal 5 4 2 3 3 2 6" xfId="51686"/>
    <cellStyle name="Normal 5 4 2 3 3 2 7" xfId="58801"/>
    <cellStyle name="Normal 5 4 2 3 3 3" xfId="6627"/>
    <cellStyle name="Normal 5 4 2 3 3 3 2" xfId="13742"/>
    <cellStyle name="Normal 5 4 2 3 3 3 2 2" xfId="30031"/>
    <cellStyle name="Normal 5 4 2 3 3 3 3" xfId="30030"/>
    <cellStyle name="Normal 5 4 2 3 3 3 4" xfId="39827"/>
    <cellStyle name="Normal 5 4 2 3 3 3 5" xfId="46942"/>
    <cellStyle name="Normal 5 4 2 3 3 3 6" xfId="54057"/>
    <cellStyle name="Normal 5 4 2 3 3 3 7" xfId="61172"/>
    <cellStyle name="Normal 5 4 2 3 3 4" xfId="9004"/>
    <cellStyle name="Normal 5 4 2 3 3 4 2" xfId="30032"/>
    <cellStyle name="Normal 5 4 2 3 3 5" xfId="16119"/>
    <cellStyle name="Normal 5 4 2 3 3 5 2" xfId="30033"/>
    <cellStyle name="Normal 5 4 2 3 3 6" xfId="30027"/>
    <cellStyle name="Normal 5 4 2 3 3 7" xfId="35088"/>
    <cellStyle name="Normal 5 4 2 3 3 8" xfId="42204"/>
    <cellStyle name="Normal 5 4 2 3 3 9" xfId="49319"/>
    <cellStyle name="Normal 5 4 2 3 4" xfId="2668"/>
    <cellStyle name="Normal 5 4 2 3 4 2" xfId="9783"/>
    <cellStyle name="Normal 5 4 2 3 4 2 2" xfId="30035"/>
    <cellStyle name="Normal 5 4 2 3 4 3" xfId="30034"/>
    <cellStyle name="Normal 5 4 2 3 4 4" xfId="35868"/>
    <cellStyle name="Normal 5 4 2 3 4 5" xfId="42983"/>
    <cellStyle name="Normal 5 4 2 3 4 6" xfId="50098"/>
    <cellStyle name="Normal 5 4 2 3 4 7" xfId="57213"/>
    <cellStyle name="Normal 5 4 2 3 5" xfId="5039"/>
    <cellStyle name="Normal 5 4 2 3 5 2" xfId="12154"/>
    <cellStyle name="Normal 5 4 2 3 5 2 2" xfId="30037"/>
    <cellStyle name="Normal 5 4 2 3 5 3" xfId="30036"/>
    <cellStyle name="Normal 5 4 2 3 5 4" xfId="38239"/>
    <cellStyle name="Normal 5 4 2 3 5 5" xfId="45354"/>
    <cellStyle name="Normal 5 4 2 3 5 6" xfId="52469"/>
    <cellStyle name="Normal 5 4 2 3 5 7" xfId="59584"/>
    <cellStyle name="Normal 5 4 2 3 6" xfId="7416"/>
    <cellStyle name="Normal 5 4 2 3 6 2" xfId="30038"/>
    <cellStyle name="Normal 5 4 2 3 7" xfId="14531"/>
    <cellStyle name="Normal 5 4 2 3 7 2" xfId="30039"/>
    <cellStyle name="Normal 5 4 2 3 8" xfId="30019"/>
    <cellStyle name="Normal 5 4 2 3 9" xfId="33500"/>
    <cellStyle name="Normal 5 4 2 4" xfId="493"/>
    <cellStyle name="Normal 5 4 2 4 10" xfId="40811"/>
    <cellStyle name="Normal 5 4 2 4 11" xfId="47926"/>
    <cellStyle name="Normal 5 4 2 4 12" xfId="55041"/>
    <cellStyle name="Normal 5 4 2 4 2" xfId="1294"/>
    <cellStyle name="Normal 5 4 2 4 2 10" xfId="55840"/>
    <cellStyle name="Normal 5 4 2 4 2 2" xfId="3662"/>
    <cellStyle name="Normal 5 4 2 4 2 2 2" xfId="10777"/>
    <cellStyle name="Normal 5 4 2 4 2 2 2 2" xfId="30043"/>
    <cellStyle name="Normal 5 4 2 4 2 2 3" xfId="30042"/>
    <cellStyle name="Normal 5 4 2 4 2 2 4" xfId="36862"/>
    <cellStyle name="Normal 5 4 2 4 2 2 5" xfId="43977"/>
    <cellStyle name="Normal 5 4 2 4 2 2 6" xfId="51092"/>
    <cellStyle name="Normal 5 4 2 4 2 2 7" xfId="58207"/>
    <cellStyle name="Normal 5 4 2 4 2 3" xfId="6033"/>
    <cellStyle name="Normal 5 4 2 4 2 3 2" xfId="13148"/>
    <cellStyle name="Normal 5 4 2 4 2 3 2 2" xfId="30045"/>
    <cellStyle name="Normal 5 4 2 4 2 3 3" xfId="30044"/>
    <cellStyle name="Normal 5 4 2 4 2 3 4" xfId="39233"/>
    <cellStyle name="Normal 5 4 2 4 2 3 5" xfId="46348"/>
    <cellStyle name="Normal 5 4 2 4 2 3 6" xfId="53463"/>
    <cellStyle name="Normal 5 4 2 4 2 3 7" xfId="60578"/>
    <cellStyle name="Normal 5 4 2 4 2 4" xfId="8410"/>
    <cellStyle name="Normal 5 4 2 4 2 4 2" xfId="30046"/>
    <cellStyle name="Normal 5 4 2 4 2 5" xfId="15525"/>
    <cellStyle name="Normal 5 4 2 4 2 5 2" xfId="30047"/>
    <cellStyle name="Normal 5 4 2 4 2 6" xfId="30041"/>
    <cellStyle name="Normal 5 4 2 4 2 7" xfId="34494"/>
    <cellStyle name="Normal 5 4 2 4 2 8" xfId="41610"/>
    <cellStyle name="Normal 5 4 2 4 2 9" xfId="48725"/>
    <cellStyle name="Normal 5 4 2 4 3" xfId="2084"/>
    <cellStyle name="Normal 5 4 2 4 3 10" xfId="56629"/>
    <cellStyle name="Normal 5 4 2 4 3 2" xfId="4451"/>
    <cellStyle name="Normal 5 4 2 4 3 2 2" xfId="11566"/>
    <cellStyle name="Normal 5 4 2 4 3 2 2 2" xfId="30050"/>
    <cellStyle name="Normal 5 4 2 4 3 2 3" xfId="30049"/>
    <cellStyle name="Normal 5 4 2 4 3 2 4" xfId="37651"/>
    <cellStyle name="Normal 5 4 2 4 3 2 5" xfId="44766"/>
    <cellStyle name="Normal 5 4 2 4 3 2 6" xfId="51881"/>
    <cellStyle name="Normal 5 4 2 4 3 2 7" xfId="58996"/>
    <cellStyle name="Normal 5 4 2 4 3 3" xfId="6822"/>
    <cellStyle name="Normal 5 4 2 4 3 3 2" xfId="13937"/>
    <cellStyle name="Normal 5 4 2 4 3 3 2 2" xfId="30052"/>
    <cellStyle name="Normal 5 4 2 4 3 3 3" xfId="30051"/>
    <cellStyle name="Normal 5 4 2 4 3 3 4" xfId="40022"/>
    <cellStyle name="Normal 5 4 2 4 3 3 5" xfId="47137"/>
    <cellStyle name="Normal 5 4 2 4 3 3 6" xfId="54252"/>
    <cellStyle name="Normal 5 4 2 4 3 3 7" xfId="61367"/>
    <cellStyle name="Normal 5 4 2 4 3 4" xfId="9199"/>
    <cellStyle name="Normal 5 4 2 4 3 4 2" xfId="30053"/>
    <cellStyle name="Normal 5 4 2 4 3 5" xfId="16314"/>
    <cellStyle name="Normal 5 4 2 4 3 5 2" xfId="30054"/>
    <cellStyle name="Normal 5 4 2 4 3 6" xfId="30048"/>
    <cellStyle name="Normal 5 4 2 4 3 7" xfId="35283"/>
    <cellStyle name="Normal 5 4 2 4 3 8" xfId="42399"/>
    <cellStyle name="Normal 5 4 2 4 3 9" xfId="49514"/>
    <cellStyle name="Normal 5 4 2 4 4" xfId="2863"/>
    <cellStyle name="Normal 5 4 2 4 4 2" xfId="9978"/>
    <cellStyle name="Normal 5 4 2 4 4 2 2" xfId="30056"/>
    <cellStyle name="Normal 5 4 2 4 4 3" xfId="30055"/>
    <cellStyle name="Normal 5 4 2 4 4 4" xfId="36063"/>
    <cellStyle name="Normal 5 4 2 4 4 5" xfId="43178"/>
    <cellStyle name="Normal 5 4 2 4 4 6" xfId="50293"/>
    <cellStyle name="Normal 5 4 2 4 4 7" xfId="57408"/>
    <cellStyle name="Normal 5 4 2 4 5" xfId="5234"/>
    <cellStyle name="Normal 5 4 2 4 5 2" xfId="12349"/>
    <cellStyle name="Normal 5 4 2 4 5 2 2" xfId="30058"/>
    <cellStyle name="Normal 5 4 2 4 5 3" xfId="30057"/>
    <cellStyle name="Normal 5 4 2 4 5 4" xfId="38434"/>
    <cellStyle name="Normal 5 4 2 4 5 5" xfId="45549"/>
    <cellStyle name="Normal 5 4 2 4 5 6" xfId="52664"/>
    <cellStyle name="Normal 5 4 2 4 5 7" xfId="59779"/>
    <cellStyle name="Normal 5 4 2 4 6" xfId="7611"/>
    <cellStyle name="Normal 5 4 2 4 6 2" xfId="30059"/>
    <cellStyle name="Normal 5 4 2 4 7" xfId="14726"/>
    <cellStyle name="Normal 5 4 2 4 7 2" xfId="30060"/>
    <cellStyle name="Normal 5 4 2 4 8" xfId="30040"/>
    <cellStyle name="Normal 5 4 2 4 9" xfId="33695"/>
    <cellStyle name="Normal 5 4 2 5" xfId="756"/>
    <cellStyle name="Normal 5 4 2 5 10" xfId="41074"/>
    <cellStyle name="Normal 5 4 2 5 11" xfId="48189"/>
    <cellStyle name="Normal 5 4 2 5 12" xfId="55304"/>
    <cellStyle name="Normal 5 4 2 5 2" xfId="1557"/>
    <cellStyle name="Normal 5 4 2 5 2 10" xfId="56103"/>
    <cellStyle name="Normal 5 4 2 5 2 2" xfId="3925"/>
    <cellStyle name="Normal 5 4 2 5 2 2 2" xfId="11040"/>
    <cellStyle name="Normal 5 4 2 5 2 2 2 2" xfId="30064"/>
    <cellStyle name="Normal 5 4 2 5 2 2 3" xfId="30063"/>
    <cellStyle name="Normal 5 4 2 5 2 2 4" xfId="37125"/>
    <cellStyle name="Normal 5 4 2 5 2 2 5" xfId="44240"/>
    <cellStyle name="Normal 5 4 2 5 2 2 6" xfId="51355"/>
    <cellStyle name="Normal 5 4 2 5 2 2 7" xfId="58470"/>
    <cellStyle name="Normal 5 4 2 5 2 3" xfId="6296"/>
    <cellStyle name="Normal 5 4 2 5 2 3 2" xfId="13411"/>
    <cellStyle name="Normal 5 4 2 5 2 3 2 2" xfId="30066"/>
    <cellStyle name="Normal 5 4 2 5 2 3 3" xfId="30065"/>
    <cellStyle name="Normal 5 4 2 5 2 3 4" xfId="39496"/>
    <cellStyle name="Normal 5 4 2 5 2 3 5" xfId="46611"/>
    <cellStyle name="Normal 5 4 2 5 2 3 6" xfId="53726"/>
    <cellStyle name="Normal 5 4 2 5 2 3 7" xfId="60841"/>
    <cellStyle name="Normal 5 4 2 5 2 4" xfId="8673"/>
    <cellStyle name="Normal 5 4 2 5 2 4 2" xfId="30067"/>
    <cellStyle name="Normal 5 4 2 5 2 5" xfId="15788"/>
    <cellStyle name="Normal 5 4 2 5 2 5 2" xfId="30068"/>
    <cellStyle name="Normal 5 4 2 5 2 6" xfId="30062"/>
    <cellStyle name="Normal 5 4 2 5 2 7" xfId="34757"/>
    <cellStyle name="Normal 5 4 2 5 2 8" xfId="41873"/>
    <cellStyle name="Normal 5 4 2 5 2 9" xfId="48988"/>
    <cellStyle name="Normal 5 4 2 5 3" xfId="2347"/>
    <cellStyle name="Normal 5 4 2 5 3 10" xfId="56892"/>
    <cellStyle name="Normal 5 4 2 5 3 2" xfId="4714"/>
    <cellStyle name="Normal 5 4 2 5 3 2 2" xfId="11829"/>
    <cellStyle name="Normal 5 4 2 5 3 2 2 2" xfId="30071"/>
    <cellStyle name="Normal 5 4 2 5 3 2 3" xfId="30070"/>
    <cellStyle name="Normal 5 4 2 5 3 2 4" xfId="37914"/>
    <cellStyle name="Normal 5 4 2 5 3 2 5" xfId="45029"/>
    <cellStyle name="Normal 5 4 2 5 3 2 6" xfId="52144"/>
    <cellStyle name="Normal 5 4 2 5 3 2 7" xfId="59259"/>
    <cellStyle name="Normal 5 4 2 5 3 3" xfId="7085"/>
    <cellStyle name="Normal 5 4 2 5 3 3 2" xfId="14200"/>
    <cellStyle name="Normal 5 4 2 5 3 3 2 2" xfId="30073"/>
    <cellStyle name="Normal 5 4 2 5 3 3 3" xfId="30072"/>
    <cellStyle name="Normal 5 4 2 5 3 3 4" xfId="40285"/>
    <cellStyle name="Normal 5 4 2 5 3 3 5" xfId="47400"/>
    <cellStyle name="Normal 5 4 2 5 3 3 6" xfId="54515"/>
    <cellStyle name="Normal 5 4 2 5 3 3 7" xfId="61630"/>
    <cellStyle name="Normal 5 4 2 5 3 4" xfId="9462"/>
    <cellStyle name="Normal 5 4 2 5 3 4 2" xfId="30074"/>
    <cellStyle name="Normal 5 4 2 5 3 5" xfId="16577"/>
    <cellStyle name="Normal 5 4 2 5 3 5 2" xfId="30075"/>
    <cellStyle name="Normal 5 4 2 5 3 6" xfId="30069"/>
    <cellStyle name="Normal 5 4 2 5 3 7" xfId="35546"/>
    <cellStyle name="Normal 5 4 2 5 3 8" xfId="42662"/>
    <cellStyle name="Normal 5 4 2 5 3 9" xfId="49777"/>
    <cellStyle name="Normal 5 4 2 5 4" xfId="3126"/>
    <cellStyle name="Normal 5 4 2 5 4 2" xfId="10241"/>
    <cellStyle name="Normal 5 4 2 5 4 2 2" xfId="30077"/>
    <cellStyle name="Normal 5 4 2 5 4 3" xfId="30076"/>
    <cellStyle name="Normal 5 4 2 5 4 4" xfId="36326"/>
    <cellStyle name="Normal 5 4 2 5 4 5" xfId="43441"/>
    <cellStyle name="Normal 5 4 2 5 4 6" xfId="50556"/>
    <cellStyle name="Normal 5 4 2 5 4 7" xfId="57671"/>
    <cellStyle name="Normal 5 4 2 5 5" xfId="5497"/>
    <cellStyle name="Normal 5 4 2 5 5 2" xfId="12612"/>
    <cellStyle name="Normal 5 4 2 5 5 2 2" xfId="30079"/>
    <cellStyle name="Normal 5 4 2 5 5 3" xfId="30078"/>
    <cellStyle name="Normal 5 4 2 5 5 4" xfId="38697"/>
    <cellStyle name="Normal 5 4 2 5 5 5" xfId="45812"/>
    <cellStyle name="Normal 5 4 2 5 5 6" xfId="52927"/>
    <cellStyle name="Normal 5 4 2 5 5 7" xfId="60042"/>
    <cellStyle name="Normal 5 4 2 5 6" xfId="7874"/>
    <cellStyle name="Normal 5 4 2 5 6 2" xfId="30080"/>
    <cellStyle name="Normal 5 4 2 5 7" xfId="14989"/>
    <cellStyle name="Normal 5 4 2 5 7 2" xfId="30081"/>
    <cellStyle name="Normal 5 4 2 5 8" xfId="30061"/>
    <cellStyle name="Normal 5 4 2 5 9" xfId="33958"/>
    <cellStyle name="Normal 5 4 2 6" xfId="904"/>
    <cellStyle name="Normal 5 4 2 6 10" xfId="55450"/>
    <cellStyle name="Normal 5 4 2 6 2" xfId="3272"/>
    <cellStyle name="Normal 5 4 2 6 2 2" xfId="10387"/>
    <cellStyle name="Normal 5 4 2 6 2 2 2" xfId="30084"/>
    <cellStyle name="Normal 5 4 2 6 2 3" xfId="30083"/>
    <cellStyle name="Normal 5 4 2 6 2 4" xfId="36472"/>
    <cellStyle name="Normal 5 4 2 6 2 5" xfId="43587"/>
    <cellStyle name="Normal 5 4 2 6 2 6" xfId="50702"/>
    <cellStyle name="Normal 5 4 2 6 2 7" xfId="57817"/>
    <cellStyle name="Normal 5 4 2 6 3" xfId="5643"/>
    <cellStyle name="Normal 5 4 2 6 3 2" xfId="12758"/>
    <cellStyle name="Normal 5 4 2 6 3 2 2" xfId="30086"/>
    <cellStyle name="Normal 5 4 2 6 3 3" xfId="30085"/>
    <cellStyle name="Normal 5 4 2 6 3 4" xfId="38843"/>
    <cellStyle name="Normal 5 4 2 6 3 5" xfId="45958"/>
    <cellStyle name="Normal 5 4 2 6 3 6" xfId="53073"/>
    <cellStyle name="Normal 5 4 2 6 3 7" xfId="60188"/>
    <cellStyle name="Normal 5 4 2 6 4" xfId="8020"/>
    <cellStyle name="Normal 5 4 2 6 4 2" xfId="30087"/>
    <cellStyle name="Normal 5 4 2 6 5" xfId="15135"/>
    <cellStyle name="Normal 5 4 2 6 5 2" xfId="30088"/>
    <cellStyle name="Normal 5 4 2 6 6" xfId="30082"/>
    <cellStyle name="Normal 5 4 2 6 7" xfId="34104"/>
    <cellStyle name="Normal 5 4 2 6 8" xfId="41220"/>
    <cellStyle name="Normal 5 4 2 6 9" xfId="48335"/>
    <cellStyle name="Normal 5 4 2 7" xfId="1694"/>
    <cellStyle name="Normal 5 4 2 7 10" xfId="56239"/>
    <cellStyle name="Normal 5 4 2 7 2" xfId="4061"/>
    <cellStyle name="Normal 5 4 2 7 2 2" xfId="11176"/>
    <cellStyle name="Normal 5 4 2 7 2 2 2" xfId="30091"/>
    <cellStyle name="Normal 5 4 2 7 2 3" xfId="30090"/>
    <cellStyle name="Normal 5 4 2 7 2 4" xfId="37261"/>
    <cellStyle name="Normal 5 4 2 7 2 5" xfId="44376"/>
    <cellStyle name="Normal 5 4 2 7 2 6" xfId="51491"/>
    <cellStyle name="Normal 5 4 2 7 2 7" xfId="58606"/>
    <cellStyle name="Normal 5 4 2 7 3" xfId="6432"/>
    <cellStyle name="Normal 5 4 2 7 3 2" xfId="13547"/>
    <cellStyle name="Normal 5 4 2 7 3 2 2" xfId="30093"/>
    <cellStyle name="Normal 5 4 2 7 3 3" xfId="30092"/>
    <cellStyle name="Normal 5 4 2 7 3 4" xfId="39632"/>
    <cellStyle name="Normal 5 4 2 7 3 5" xfId="46747"/>
    <cellStyle name="Normal 5 4 2 7 3 6" xfId="53862"/>
    <cellStyle name="Normal 5 4 2 7 3 7" xfId="60977"/>
    <cellStyle name="Normal 5 4 2 7 4" xfId="8809"/>
    <cellStyle name="Normal 5 4 2 7 4 2" xfId="30094"/>
    <cellStyle name="Normal 5 4 2 7 5" xfId="15924"/>
    <cellStyle name="Normal 5 4 2 7 5 2" xfId="30095"/>
    <cellStyle name="Normal 5 4 2 7 6" xfId="30089"/>
    <cellStyle name="Normal 5 4 2 7 7" xfId="34893"/>
    <cellStyle name="Normal 5 4 2 7 8" xfId="42009"/>
    <cellStyle name="Normal 5 4 2 7 9" xfId="49124"/>
    <cellStyle name="Normal 5 4 2 8" xfId="2473"/>
    <cellStyle name="Normal 5 4 2 8 2" xfId="9588"/>
    <cellStyle name="Normal 5 4 2 8 2 2" xfId="30097"/>
    <cellStyle name="Normal 5 4 2 8 3" xfId="30096"/>
    <cellStyle name="Normal 5 4 2 8 4" xfId="35673"/>
    <cellStyle name="Normal 5 4 2 8 5" xfId="42788"/>
    <cellStyle name="Normal 5 4 2 8 6" xfId="49903"/>
    <cellStyle name="Normal 5 4 2 8 7" xfId="57018"/>
    <cellStyle name="Normal 5 4 2 9" xfId="4844"/>
    <cellStyle name="Normal 5 4 2 9 2" xfId="11959"/>
    <cellStyle name="Normal 5 4 2 9 2 2" xfId="30099"/>
    <cellStyle name="Normal 5 4 2 9 3" xfId="30098"/>
    <cellStyle name="Normal 5 4 2 9 4" xfId="38044"/>
    <cellStyle name="Normal 5 4 2 9 5" xfId="45159"/>
    <cellStyle name="Normal 5 4 2 9 6" xfId="52274"/>
    <cellStyle name="Normal 5 4 2 9 7" xfId="59389"/>
    <cellStyle name="Normal 5 4 3" xfId="143"/>
    <cellStyle name="Normal 5 4 3 10" xfId="14383"/>
    <cellStyle name="Normal 5 4 3 10 2" xfId="30101"/>
    <cellStyle name="Normal 5 4 3 11" xfId="30100"/>
    <cellStyle name="Normal 5 4 3 12" xfId="33352"/>
    <cellStyle name="Normal 5 4 3 13" xfId="40468"/>
    <cellStyle name="Normal 5 4 3 14" xfId="47583"/>
    <cellStyle name="Normal 5 4 3 15" xfId="54698"/>
    <cellStyle name="Normal 5 4 3 2" xfId="345"/>
    <cellStyle name="Normal 5 4 3 2 10" xfId="40663"/>
    <cellStyle name="Normal 5 4 3 2 11" xfId="47778"/>
    <cellStyle name="Normal 5 4 3 2 12" xfId="54893"/>
    <cellStyle name="Normal 5 4 3 2 2" xfId="1146"/>
    <cellStyle name="Normal 5 4 3 2 2 10" xfId="55692"/>
    <cellStyle name="Normal 5 4 3 2 2 2" xfId="3514"/>
    <cellStyle name="Normal 5 4 3 2 2 2 2" xfId="10629"/>
    <cellStyle name="Normal 5 4 3 2 2 2 2 2" xfId="30105"/>
    <cellStyle name="Normal 5 4 3 2 2 2 3" xfId="30104"/>
    <cellStyle name="Normal 5 4 3 2 2 2 4" xfId="36714"/>
    <cellStyle name="Normal 5 4 3 2 2 2 5" xfId="43829"/>
    <cellStyle name="Normal 5 4 3 2 2 2 6" xfId="50944"/>
    <cellStyle name="Normal 5 4 3 2 2 2 7" xfId="58059"/>
    <cellStyle name="Normal 5 4 3 2 2 3" xfId="5885"/>
    <cellStyle name="Normal 5 4 3 2 2 3 2" xfId="13000"/>
    <cellStyle name="Normal 5 4 3 2 2 3 2 2" xfId="30107"/>
    <cellStyle name="Normal 5 4 3 2 2 3 3" xfId="30106"/>
    <cellStyle name="Normal 5 4 3 2 2 3 4" xfId="39085"/>
    <cellStyle name="Normal 5 4 3 2 2 3 5" xfId="46200"/>
    <cellStyle name="Normal 5 4 3 2 2 3 6" xfId="53315"/>
    <cellStyle name="Normal 5 4 3 2 2 3 7" xfId="60430"/>
    <cellStyle name="Normal 5 4 3 2 2 4" xfId="8262"/>
    <cellStyle name="Normal 5 4 3 2 2 4 2" xfId="30108"/>
    <cellStyle name="Normal 5 4 3 2 2 5" xfId="15377"/>
    <cellStyle name="Normal 5 4 3 2 2 5 2" xfId="30109"/>
    <cellStyle name="Normal 5 4 3 2 2 6" xfId="30103"/>
    <cellStyle name="Normal 5 4 3 2 2 7" xfId="34346"/>
    <cellStyle name="Normal 5 4 3 2 2 8" xfId="41462"/>
    <cellStyle name="Normal 5 4 3 2 2 9" xfId="48577"/>
    <cellStyle name="Normal 5 4 3 2 3" xfId="1936"/>
    <cellStyle name="Normal 5 4 3 2 3 10" xfId="56481"/>
    <cellStyle name="Normal 5 4 3 2 3 2" xfId="4303"/>
    <cellStyle name="Normal 5 4 3 2 3 2 2" xfId="11418"/>
    <cellStyle name="Normal 5 4 3 2 3 2 2 2" xfId="30112"/>
    <cellStyle name="Normal 5 4 3 2 3 2 3" xfId="30111"/>
    <cellStyle name="Normal 5 4 3 2 3 2 4" xfId="37503"/>
    <cellStyle name="Normal 5 4 3 2 3 2 5" xfId="44618"/>
    <cellStyle name="Normal 5 4 3 2 3 2 6" xfId="51733"/>
    <cellStyle name="Normal 5 4 3 2 3 2 7" xfId="58848"/>
    <cellStyle name="Normal 5 4 3 2 3 3" xfId="6674"/>
    <cellStyle name="Normal 5 4 3 2 3 3 2" xfId="13789"/>
    <cellStyle name="Normal 5 4 3 2 3 3 2 2" xfId="30114"/>
    <cellStyle name="Normal 5 4 3 2 3 3 3" xfId="30113"/>
    <cellStyle name="Normal 5 4 3 2 3 3 4" xfId="39874"/>
    <cellStyle name="Normal 5 4 3 2 3 3 5" xfId="46989"/>
    <cellStyle name="Normal 5 4 3 2 3 3 6" xfId="54104"/>
    <cellStyle name="Normal 5 4 3 2 3 3 7" xfId="61219"/>
    <cellStyle name="Normal 5 4 3 2 3 4" xfId="9051"/>
    <cellStyle name="Normal 5 4 3 2 3 4 2" xfId="30115"/>
    <cellStyle name="Normal 5 4 3 2 3 5" xfId="16166"/>
    <cellStyle name="Normal 5 4 3 2 3 5 2" xfId="30116"/>
    <cellStyle name="Normal 5 4 3 2 3 6" xfId="30110"/>
    <cellStyle name="Normal 5 4 3 2 3 7" xfId="35135"/>
    <cellStyle name="Normal 5 4 3 2 3 8" xfId="42251"/>
    <cellStyle name="Normal 5 4 3 2 3 9" xfId="49366"/>
    <cellStyle name="Normal 5 4 3 2 4" xfId="2715"/>
    <cellStyle name="Normal 5 4 3 2 4 2" xfId="9830"/>
    <cellStyle name="Normal 5 4 3 2 4 2 2" xfId="30118"/>
    <cellStyle name="Normal 5 4 3 2 4 3" xfId="30117"/>
    <cellStyle name="Normal 5 4 3 2 4 4" xfId="35915"/>
    <cellStyle name="Normal 5 4 3 2 4 5" xfId="43030"/>
    <cellStyle name="Normal 5 4 3 2 4 6" xfId="50145"/>
    <cellStyle name="Normal 5 4 3 2 4 7" xfId="57260"/>
    <cellStyle name="Normal 5 4 3 2 5" xfId="5086"/>
    <cellStyle name="Normal 5 4 3 2 5 2" xfId="12201"/>
    <cellStyle name="Normal 5 4 3 2 5 2 2" xfId="30120"/>
    <cellStyle name="Normal 5 4 3 2 5 3" xfId="30119"/>
    <cellStyle name="Normal 5 4 3 2 5 4" xfId="38286"/>
    <cellStyle name="Normal 5 4 3 2 5 5" xfId="45401"/>
    <cellStyle name="Normal 5 4 3 2 5 6" xfId="52516"/>
    <cellStyle name="Normal 5 4 3 2 5 7" xfId="59631"/>
    <cellStyle name="Normal 5 4 3 2 6" xfId="7463"/>
    <cellStyle name="Normal 5 4 3 2 6 2" xfId="30121"/>
    <cellStyle name="Normal 5 4 3 2 7" xfId="14578"/>
    <cellStyle name="Normal 5 4 3 2 7 2" xfId="30122"/>
    <cellStyle name="Normal 5 4 3 2 8" xfId="30102"/>
    <cellStyle name="Normal 5 4 3 2 9" xfId="33547"/>
    <cellStyle name="Normal 5 4 3 3" xfId="540"/>
    <cellStyle name="Normal 5 4 3 3 10" xfId="40858"/>
    <cellStyle name="Normal 5 4 3 3 11" xfId="47973"/>
    <cellStyle name="Normal 5 4 3 3 12" xfId="55088"/>
    <cellStyle name="Normal 5 4 3 3 2" xfId="1341"/>
    <cellStyle name="Normal 5 4 3 3 2 10" xfId="55887"/>
    <cellStyle name="Normal 5 4 3 3 2 2" xfId="3709"/>
    <cellStyle name="Normal 5 4 3 3 2 2 2" xfId="10824"/>
    <cellStyle name="Normal 5 4 3 3 2 2 2 2" xfId="30126"/>
    <cellStyle name="Normal 5 4 3 3 2 2 3" xfId="30125"/>
    <cellStyle name="Normal 5 4 3 3 2 2 4" xfId="36909"/>
    <cellStyle name="Normal 5 4 3 3 2 2 5" xfId="44024"/>
    <cellStyle name="Normal 5 4 3 3 2 2 6" xfId="51139"/>
    <cellStyle name="Normal 5 4 3 3 2 2 7" xfId="58254"/>
    <cellStyle name="Normal 5 4 3 3 2 3" xfId="6080"/>
    <cellStyle name="Normal 5 4 3 3 2 3 2" xfId="13195"/>
    <cellStyle name="Normal 5 4 3 3 2 3 2 2" xfId="30128"/>
    <cellStyle name="Normal 5 4 3 3 2 3 3" xfId="30127"/>
    <cellStyle name="Normal 5 4 3 3 2 3 4" xfId="39280"/>
    <cellStyle name="Normal 5 4 3 3 2 3 5" xfId="46395"/>
    <cellStyle name="Normal 5 4 3 3 2 3 6" xfId="53510"/>
    <cellStyle name="Normal 5 4 3 3 2 3 7" xfId="60625"/>
    <cellStyle name="Normal 5 4 3 3 2 4" xfId="8457"/>
    <cellStyle name="Normal 5 4 3 3 2 4 2" xfId="30129"/>
    <cellStyle name="Normal 5 4 3 3 2 5" xfId="15572"/>
    <cellStyle name="Normal 5 4 3 3 2 5 2" xfId="30130"/>
    <cellStyle name="Normal 5 4 3 3 2 6" xfId="30124"/>
    <cellStyle name="Normal 5 4 3 3 2 7" xfId="34541"/>
    <cellStyle name="Normal 5 4 3 3 2 8" xfId="41657"/>
    <cellStyle name="Normal 5 4 3 3 2 9" xfId="48772"/>
    <cellStyle name="Normal 5 4 3 3 3" xfId="2131"/>
    <cellStyle name="Normal 5 4 3 3 3 10" xfId="56676"/>
    <cellStyle name="Normal 5 4 3 3 3 2" xfId="4498"/>
    <cellStyle name="Normal 5 4 3 3 3 2 2" xfId="11613"/>
    <cellStyle name="Normal 5 4 3 3 3 2 2 2" xfId="30133"/>
    <cellStyle name="Normal 5 4 3 3 3 2 3" xfId="30132"/>
    <cellStyle name="Normal 5 4 3 3 3 2 4" xfId="37698"/>
    <cellStyle name="Normal 5 4 3 3 3 2 5" xfId="44813"/>
    <cellStyle name="Normal 5 4 3 3 3 2 6" xfId="51928"/>
    <cellStyle name="Normal 5 4 3 3 3 2 7" xfId="59043"/>
    <cellStyle name="Normal 5 4 3 3 3 3" xfId="6869"/>
    <cellStyle name="Normal 5 4 3 3 3 3 2" xfId="13984"/>
    <cellStyle name="Normal 5 4 3 3 3 3 2 2" xfId="30135"/>
    <cellStyle name="Normal 5 4 3 3 3 3 3" xfId="30134"/>
    <cellStyle name="Normal 5 4 3 3 3 3 4" xfId="40069"/>
    <cellStyle name="Normal 5 4 3 3 3 3 5" xfId="47184"/>
    <cellStyle name="Normal 5 4 3 3 3 3 6" xfId="54299"/>
    <cellStyle name="Normal 5 4 3 3 3 3 7" xfId="61414"/>
    <cellStyle name="Normal 5 4 3 3 3 4" xfId="9246"/>
    <cellStyle name="Normal 5 4 3 3 3 4 2" xfId="30136"/>
    <cellStyle name="Normal 5 4 3 3 3 5" xfId="16361"/>
    <cellStyle name="Normal 5 4 3 3 3 5 2" xfId="30137"/>
    <cellStyle name="Normal 5 4 3 3 3 6" xfId="30131"/>
    <cellStyle name="Normal 5 4 3 3 3 7" xfId="35330"/>
    <cellStyle name="Normal 5 4 3 3 3 8" xfId="42446"/>
    <cellStyle name="Normal 5 4 3 3 3 9" xfId="49561"/>
    <cellStyle name="Normal 5 4 3 3 4" xfId="2910"/>
    <cellStyle name="Normal 5 4 3 3 4 2" xfId="10025"/>
    <cellStyle name="Normal 5 4 3 3 4 2 2" xfId="30139"/>
    <cellStyle name="Normal 5 4 3 3 4 3" xfId="30138"/>
    <cellStyle name="Normal 5 4 3 3 4 4" xfId="36110"/>
    <cellStyle name="Normal 5 4 3 3 4 5" xfId="43225"/>
    <cellStyle name="Normal 5 4 3 3 4 6" xfId="50340"/>
    <cellStyle name="Normal 5 4 3 3 4 7" xfId="57455"/>
    <cellStyle name="Normal 5 4 3 3 5" xfId="5281"/>
    <cellStyle name="Normal 5 4 3 3 5 2" xfId="12396"/>
    <cellStyle name="Normal 5 4 3 3 5 2 2" xfId="30141"/>
    <cellStyle name="Normal 5 4 3 3 5 3" xfId="30140"/>
    <cellStyle name="Normal 5 4 3 3 5 4" xfId="38481"/>
    <cellStyle name="Normal 5 4 3 3 5 5" xfId="45596"/>
    <cellStyle name="Normal 5 4 3 3 5 6" xfId="52711"/>
    <cellStyle name="Normal 5 4 3 3 5 7" xfId="59826"/>
    <cellStyle name="Normal 5 4 3 3 6" xfId="7658"/>
    <cellStyle name="Normal 5 4 3 3 6 2" xfId="30142"/>
    <cellStyle name="Normal 5 4 3 3 7" xfId="14773"/>
    <cellStyle name="Normal 5 4 3 3 7 2" xfId="30143"/>
    <cellStyle name="Normal 5 4 3 3 8" xfId="30123"/>
    <cellStyle name="Normal 5 4 3 3 9" xfId="33742"/>
    <cellStyle name="Normal 5 4 3 4" xfId="758"/>
    <cellStyle name="Normal 5 4 3 4 10" xfId="41076"/>
    <cellStyle name="Normal 5 4 3 4 11" xfId="48191"/>
    <cellStyle name="Normal 5 4 3 4 12" xfId="55306"/>
    <cellStyle name="Normal 5 4 3 4 2" xfId="1559"/>
    <cellStyle name="Normal 5 4 3 4 2 10" xfId="56105"/>
    <cellStyle name="Normal 5 4 3 4 2 2" xfId="3927"/>
    <cellStyle name="Normal 5 4 3 4 2 2 2" xfId="11042"/>
    <cellStyle name="Normal 5 4 3 4 2 2 2 2" xfId="30147"/>
    <cellStyle name="Normal 5 4 3 4 2 2 3" xfId="30146"/>
    <cellStyle name="Normal 5 4 3 4 2 2 4" xfId="37127"/>
    <cellStyle name="Normal 5 4 3 4 2 2 5" xfId="44242"/>
    <cellStyle name="Normal 5 4 3 4 2 2 6" xfId="51357"/>
    <cellStyle name="Normal 5 4 3 4 2 2 7" xfId="58472"/>
    <cellStyle name="Normal 5 4 3 4 2 3" xfId="6298"/>
    <cellStyle name="Normal 5 4 3 4 2 3 2" xfId="13413"/>
    <cellStyle name="Normal 5 4 3 4 2 3 2 2" xfId="30149"/>
    <cellStyle name="Normal 5 4 3 4 2 3 3" xfId="30148"/>
    <cellStyle name="Normal 5 4 3 4 2 3 4" xfId="39498"/>
    <cellStyle name="Normal 5 4 3 4 2 3 5" xfId="46613"/>
    <cellStyle name="Normal 5 4 3 4 2 3 6" xfId="53728"/>
    <cellStyle name="Normal 5 4 3 4 2 3 7" xfId="60843"/>
    <cellStyle name="Normal 5 4 3 4 2 4" xfId="8675"/>
    <cellStyle name="Normal 5 4 3 4 2 4 2" xfId="30150"/>
    <cellStyle name="Normal 5 4 3 4 2 5" xfId="15790"/>
    <cellStyle name="Normal 5 4 3 4 2 5 2" xfId="30151"/>
    <cellStyle name="Normal 5 4 3 4 2 6" xfId="30145"/>
    <cellStyle name="Normal 5 4 3 4 2 7" xfId="34759"/>
    <cellStyle name="Normal 5 4 3 4 2 8" xfId="41875"/>
    <cellStyle name="Normal 5 4 3 4 2 9" xfId="48990"/>
    <cellStyle name="Normal 5 4 3 4 3" xfId="2349"/>
    <cellStyle name="Normal 5 4 3 4 3 10" xfId="56894"/>
    <cellStyle name="Normal 5 4 3 4 3 2" xfId="4716"/>
    <cellStyle name="Normal 5 4 3 4 3 2 2" xfId="11831"/>
    <cellStyle name="Normal 5 4 3 4 3 2 2 2" xfId="30154"/>
    <cellStyle name="Normal 5 4 3 4 3 2 3" xfId="30153"/>
    <cellStyle name="Normal 5 4 3 4 3 2 4" xfId="37916"/>
    <cellStyle name="Normal 5 4 3 4 3 2 5" xfId="45031"/>
    <cellStyle name="Normal 5 4 3 4 3 2 6" xfId="52146"/>
    <cellStyle name="Normal 5 4 3 4 3 2 7" xfId="59261"/>
    <cellStyle name="Normal 5 4 3 4 3 3" xfId="7087"/>
    <cellStyle name="Normal 5 4 3 4 3 3 2" xfId="14202"/>
    <cellStyle name="Normal 5 4 3 4 3 3 2 2" xfId="30156"/>
    <cellStyle name="Normal 5 4 3 4 3 3 3" xfId="30155"/>
    <cellStyle name="Normal 5 4 3 4 3 3 4" xfId="40287"/>
    <cellStyle name="Normal 5 4 3 4 3 3 5" xfId="47402"/>
    <cellStyle name="Normal 5 4 3 4 3 3 6" xfId="54517"/>
    <cellStyle name="Normal 5 4 3 4 3 3 7" xfId="61632"/>
    <cellStyle name="Normal 5 4 3 4 3 4" xfId="9464"/>
    <cellStyle name="Normal 5 4 3 4 3 4 2" xfId="30157"/>
    <cellStyle name="Normal 5 4 3 4 3 5" xfId="16579"/>
    <cellStyle name="Normal 5 4 3 4 3 5 2" xfId="30158"/>
    <cellStyle name="Normal 5 4 3 4 3 6" xfId="30152"/>
    <cellStyle name="Normal 5 4 3 4 3 7" xfId="35548"/>
    <cellStyle name="Normal 5 4 3 4 3 8" xfId="42664"/>
    <cellStyle name="Normal 5 4 3 4 3 9" xfId="49779"/>
    <cellStyle name="Normal 5 4 3 4 4" xfId="3128"/>
    <cellStyle name="Normal 5 4 3 4 4 2" xfId="10243"/>
    <cellStyle name="Normal 5 4 3 4 4 2 2" xfId="30160"/>
    <cellStyle name="Normal 5 4 3 4 4 3" xfId="30159"/>
    <cellStyle name="Normal 5 4 3 4 4 4" xfId="36328"/>
    <cellStyle name="Normal 5 4 3 4 4 5" xfId="43443"/>
    <cellStyle name="Normal 5 4 3 4 4 6" xfId="50558"/>
    <cellStyle name="Normal 5 4 3 4 4 7" xfId="57673"/>
    <cellStyle name="Normal 5 4 3 4 5" xfId="5499"/>
    <cellStyle name="Normal 5 4 3 4 5 2" xfId="12614"/>
    <cellStyle name="Normal 5 4 3 4 5 2 2" xfId="30162"/>
    <cellStyle name="Normal 5 4 3 4 5 3" xfId="30161"/>
    <cellStyle name="Normal 5 4 3 4 5 4" xfId="38699"/>
    <cellStyle name="Normal 5 4 3 4 5 5" xfId="45814"/>
    <cellStyle name="Normal 5 4 3 4 5 6" xfId="52929"/>
    <cellStyle name="Normal 5 4 3 4 5 7" xfId="60044"/>
    <cellStyle name="Normal 5 4 3 4 6" xfId="7876"/>
    <cellStyle name="Normal 5 4 3 4 6 2" xfId="30163"/>
    <cellStyle name="Normal 5 4 3 4 7" xfId="14991"/>
    <cellStyle name="Normal 5 4 3 4 7 2" xfId="30164"/>
    <cellStyle name="Normal 5 4 3 4 8" xfId="30144"/>
    <cellStyle name="Normal 5 4 3 4 9" xfId="33960"/>
    <cellStyle name="Normal 5 4 3 5" xfId="951"/>
    <cellStyle name="Normal 5 4 3 5 10" xfId="55497"/>
    <cellStyle name="Normal 5 4 3 5 2" xfId="3319"/>
    <cellStyle name="Normal 5 4 3 5 2 2" xfId="10434"/>
    <cellStyle name="Normal 5 4 3 5 2 2 2" xfId="30167"/>
    <cellStyle name="Normal 5 4 3 5 2 3" xfId="30166"/>
    <cellStyle name="Normal 5 4 3 5 2 4" xfId="36519"/>
    <cellStyle name="Normal 5 4 3 5 2 5" xfId="43634"/>
    <cellStyle name="Normal 5 4 3 5 2 6" xfId="50749"/>
    <cellStyle name="Normal 5 4 3 5 2 7" xfId="57864"/>
    <cellStyle name="Normal 5 4 3 5 3" xfId="5690"/>
    <cellStyle name="Normal 5 4 3 5 3 2" xfId="12805"/>
    <cellStyle name="Normal 5 4 3 5 3 2 2" xfId="30169"/>
    <cellStyle name="Normal 5 4 3 5 3 3" xfId="30168"/>
    <cellStyle name="Normal 5 4 3 5 3 4" xfId="38890"/>
    <cellStyle name="Normal 5 4 3 5 3 5" xfId="46005"/>
    <cellStyle name="Normal 5 4 3 5 3 6" xfId="53120"/>
    <cellStyle name="Normal 5 4 3 5 3 7" xfId="60235"/>
    <cellStyle name="Normal 5 4 3 5 4" xfId="8067"/>
    <cellStyle name="Normal 5 4 3 5 4 2" xfId="30170"/>
    <cellStyle name="Normal 5 4 3 5 5" xfId="15182"/>
    <cellStyle name="Normal 5 4 3 5 5 2" xfId="30171"/>
    <cellStyle name="Normal 5 4 3 5 6" xfId="30165"/>
    <cellStyle name="Normal 5 4 3 5 7" xfId="34151"/>
    <cellStyle name="Normal 5 4 3 5 8" xfId="41267"/>
    <cellStyle name="Normal 5 4 3 5 9" xfId="48382"/>
    <cellStyle name="Normal 5 4 3 6" xfId="1741"/>
    <cellStyle name="Normal 5 4 3 6 10" xfId="56286"/>
    <cellStyle name="Normal 5 4 3 6 2" xfId="4108"/>
    <cellStyle name="Normal 5 4 3 6 2 2" xfId="11223"/>
    <cellStyle name="Normal 5 4 3 6 2 2 2" xfId="30174"/>
    <cellStyle name="Normal 5 4 3 6 2 3" xfId="30173"/>
    <cellStyle name="Normal 5 4 3 6 2 4" xfId="37308"/>
    <cellStyle name="Normal 5 4 3 6 2 5" xfId="44423"/>
    <cellStyle name="Normal 5 4 3 6 2 6" xfId="51538"/>
    <cellStyle name="Normal 5 4 3 6 2 7" xfId="58653"/>
    <cellStyle name="Normal 5 4 3 6 3" xfId="6479"/>
    <cellStyle name="Normal 5 4 3 6 3 2" xfId="13594"/>
    <cellStyle name="Normal 5 4 3 6 3 2 2" xfId="30176"/>
    <cellStyle name="Normal 5 4 3 6 3 3" xfId="30175"/>
    <cellStyle name="Normal 5 4 3 6 3 4" xfId="39679"/>
    <cellStyle name="Normal 5 4 3 6 3 5" xfId="46794"/>
    <cellStyle name="Normal 5 4 3 6 3 6" xfId="53909"/>
    <cellStyle name="Normal 5 4 3 6 3 7" xfId="61024"/>
    <cellStyle name="Normal 5 4 3 6 4" xfId="8856"/>
    <cellStyle name="Normal 5 4 3 6 4 2" xfId="30177"/>
    <cellStyle name="Normal 5 4 3 6 5" xfId="15971"/>
    <cellStyle name="Normal 5 4 3 6 5 2" xfId="30178"/>
    <cellStyle name="Normal 5 4 3 6 6" xfId="30172"/>
    <cellStyle name="Normal 5 4 3 6 7" xfId="34940"/>
    <cellStyle name="Normal 5 4 3 6 8" xfId="42056"/>
    <cellStyle name="Normal 5 4 3 6 9" xfId="49171"/>
    <cellStyle name="Normal 5 4 3 7" xfId="2520"/>
    <cellStyle name="Normal 5 4 3 7 2" xfId="9635"/>
    <cellStyle name="Normal 5 4 3 7 2 2" xfId="30180"/>
    <cellStyle name="Normal 5 4 3 7 3" xfId="30179"/>
    <cellStyle name="Normal 5 4 3 7 4" xfId="35720"/>
    <cellStyle name="Normal 5 4 3 7 5" xfId="42835"/>
    <cellStyle name="Normal 5 4 3 7 6" xfId="49950"/>
    <cellStyle name="Normal 5 4 3 7 7" xfId="57065"/>
    <cellStyle name="Normal 5 4 3 8" xfId="4891"/>
    <cellStyle name="Normal 5 4 3 8 2" xfId="12006"/>
    <cellStyle name="Normal 5 4 3 8 2 2" xfId="30182"/>
    <cellStyle name="Normal 5 4 3 8 3" xfId="30181"/>
    <cellStyle name="Normal 5 4 3 8 4" xfId="38091"/>
    <cellStyle name="Normal 5 4 3 8 5" xfId="45206"/>
    <cellStyle name="Normal 5 4 3 8 6" xfId="52321"/>
    <cellStyle name="Normal 5 4 3 8 7" xfId="59436"/>
    <cellStyle name="Normal 5 4 3 9" xfId="7268"/>
    <cellStyle name="Normal 5 4 3 9 2" xfId="30183"/>
    <cellStyle name="Normal 5 4 4" xfId="236"/>
    <cellStyle name="Normal 5 4 4 10" xfId="40554"/>
    <cellStyle name="Normal 5 4 4 11" xfId="47669"/>
    <cellStyle name="Normal 5 4 4 12" xfId="54784"/>
    <cellStyle name="Normal 5 4 4 2" xfId="1037"/>
    <cellStyle name="Normal 5 4 4 2 10" xfId="55583"/>
    <cellStyle name="Normal 5 4 4 2 2" xfId="3405"/>
    <cellStyle name="Normal 5 4 4 2 2 2" xfId="10520"/>
    <cellStyle name="Normal 5 4 4 2 2 2 2" xfId="30187"/>
    <cellStyle name="Normal 5 4 4 2 2 3" xfId="30186"/>
    <cellStyle name="Normal 5 4 4 2 2 4" xfId="36605"/>
    <cellStyle name="Normal 5 4 4 2 2 5" xfId="43720"/>
    <cellStyle name="Normal 5 4 4 2 2 6" xfId="50835"/>
    <cellStyle name="Normal 5 4 4 2 2 7" xfId="57950"/>
    <cellStyle name="Normal 5 4 4 2 3" xfId="5776"/>
    <cellStyle name="Normal 5 4 4 2 3 2" xfId="12891"/>
    <cellStyle name="Normal 5 4 4 2 3 2 2" xfId="30189"/>
    <cellStyle name="Normal 5 4 4 2 3 3" xfId="30188"/>
    <cellStyle name="Normal 5 4 4 2 3 4" xfId="38976"/>
    <cellStyle name="Normal 5 4 4 2 3 5" xfId="46091"/>
    <cellStyle name="Normal 5 4 4 2 3 6" xfId="53206"/>
    <cellStyle name="Normal 5 4 4 2 3 7" xfId="60321"/>
    <cellStyle name="Normal 5 4 4 2 4" xfId="8153"/>
    <cellStyle name="Normal 5 4 4 2 4 2" xfId="30190"/>
    <cellStyle name="Normal 5 4 4 2 5" xfId="15268"/>
    <cellStyle name="Normal 5 4 4 2 5 2" xfId="30191"/>
    <cellStyle name="Normal 5 4 4 2 6" xfId="30185"/>
    <cellStyle name="Normal 5 4 4 2 7" xfId="34237"/>
    <cellStyle name="Normal 5 4 4 2 8" xfId="41353"/>
    <cellStyle name="Normal 5 4 4 2 9" xfId="48468"/>
    <cellStyle name="Normal 5 4 4 3" xfId="1827"/>
    <cellStyle name="Normal 5 4 4 3 10" xfId="56372"/>
    <cellStyle name="Normal 5 4 4 3 2" xfId="4194"/>
    <cellStyle name="Normal 5 4 4 3 2 2" xfId="11309"/>
    <cellStyle name="Normal 5 4 4 3 2 2 2" xfId="30194"/>
    <cellStyle name="Normal 5 4 4 3 2 3" xfId="30193"/>
    <cellStyle name="Normal 5 4 4 3 2 4" xfId="37394"/>
    <cellStyle name="Normal 5 4 4 3 2 5" xfId="44509"/>
    <cellStyle name="Normal 5 4 4 3 2 6" xfId="51624"/>
    <cellStyle name="Normal 5 4 4 3 2 7" xfId="58739"/>
    <cellStyle name="Normal 5 4 4 3 3" xfId="6565"/>
    <cellStyle name="Normal 5 4 4 3 3 2" xfId="13680"/>
    <cellStyle name="Normal 5 4 4 3 3 2 2" xfId="30196"/>
    <cellStyle name="Normal 5 4 4 3 3 3" xfId="30195"/>
    <cellStyle name="Normal 5 4 4 3 3 4" xfId="39765"/>
    <cellStyle name="Normal 5 4 4 3 3 5" xfId="46880"/>
    <cellStyle name="Normal 5 4 4 3 3 6" xfId="53995"/>
    <cellStyle name="Normal 5 4 4 3 3 7" xfId="61110"/>
    <cellStyle name="Normal 5 4 4 3 4" xfId="8942"/>
    <cellStyle name="Normal 5 4 4 3 4 2" xfId="30197"/>
    <cellStyle name="Normal 5 4 4 3 5" xfId="16057"/>
    <cellStyle name="Normal 5 4 4 3 5 2" xfId="30198"/>
    <cellStyle name="Normal 5 4 4 3 6" xfId="30192"/>
    <cellStyle name="Normal 5 4 4 3 7" xfId="35026"/>
    <cellStyle name="Normal 5 4 4 3 8" xfId="42142"/>
    <cellStyle name="Normal 5 4 4 3 9" xfId="49257"/>
    <cellStyle name="Normal 5 4 4 4" xfId="2606"/>
    <cellStyle name="Normal 5 4 4 4 2" xfId="9721"/>
    <cellStyle name="Normal 5 4 4 4 2 2" xfId="30200"/>
    <cellStyle name="Normal 5 4 4 4 3" xfId="30199"/>
    <cellStyle name="Normal 5 4 4 4 4" xfId="35806"/>
    <cellStyle name="Normal 5 4 4 4 5" xfId="42921"/>
    <cellStyle name="Normal 5 4 4 4 6" xfId="50036"/>
    <cellStyle name="Normal 5 4 4 4 7" xfId="57151"/>
    <cellStyle name="Normal 5 4 4 5" xfId="4977"/>
    <cellStyle name="Normal 5 4 4 5 2" xfId="12092"/>
    <cellStyle name="Normal 5 4 4 5 2 2" xfId="30202"/>
    <cellStyle name="Normal 5 4 4 5 3" xfId="30201"/>
    <cellStyle name="Normal 5 4 4 5 4" xfId="38177"/>
    <cellStyle name="Normal 5 4 4 5 5" xfId="45292"/>
    <cellStyle name="Normal 5 4 4 5 6" xfId="52407"/>
    <cellStyle name="Normal 5 4 4 5 7" xfId="59522"/>
    <cellStyle name="Normal 5 4 4 6" xfId="7354"/>
    <cellStyle name="Normal 5 4 4 6 2" xfId="30203"/>
    <cellStyle name="Normal 5 4 4 7" xfId="14469"/>
    <cellStyle name="Normal 5 4 4 7 2" xfId="30204"/>
    <cellStyle name="Normal 5 4 4 8" xfId="30184"/>
    <cellStyle name="Normal 5 4 4 9" xfId="33438"/>
    <cellStyle name="Normal 5 4 5" xfId="431"/>
    <cellStyle name="Normal 5 4 5 10" xfId="40749"/>
    <cellStyle name="Normal 5 4 5 11" xfId="47864"/>
    <cellStyle name="Normal 5 4 5 12" xfId="54979"/>
    <cellStyle name="Normal 5 4 5 2" xfId="1232"/>
    <cellStyle name="Normal 5 4 5 2 10" xfId="55778"/>
    <cellStyle name="Normal 5 4 5 2 2" xfId="3600"/>
    <cellStyle name="Normal 5 4 5 2 2 2" xfId="10715"/>
    <cellStyle name="Normal 5 4 5 2 2 2 2" xfId="30208"/>
    <cellStyle name="Normal 5 4 5 2 2 3" xfId="30207"/>
    <cellStyle name="Normal 5 4 5 2 2 4" xfId="36800"/>
    <cellStyle name="Normal 5 4 5 2 2 5" xfId="43915"/>
    <cellStyle name="Normal 5 4 5 2 2 6" xfId="51030"/>
    <cellStyle name="Normal 5 4 5 2 2 7" xfId="58145"/>
    <cellStyle name="Normal 5 4 5 2 3" xfId="5971"/>
    <cellStyle name="Normal 5 4 5 2 3 2" xfId="13086"/>
    <cellStyle name="Normal 5 4 5 2 3 2 2" xfId="30210"/>
    <cellStyle name="Normal 5 4 5 2 3 3" xfId="30209"/>
    <cellStyle name="Normal 5 4 5 2 3 4" xfId="39171"/>
    <cellStyle name="Normal 5 4 5 2 3 5" xfId="46286"/>
    <cellStyle name="Normal 5 4 5 2 3 6" xfId="53401"/>
    <cellStyle name="Normal 5 4 5 2 3 7" xfId="60516"/>
    <cellStyle name="Normal 5 4 5 2 4" xfId="8348"/>
    <cellStyle name="Normal 5 4 5 2 4 2" xfId="30211"/>
    <cellStyle name="Normal 5 4 5 2 5" xfId="15463"/>
    <cellStyle name="Normal 5 4 5 2 5 2" xfId="30212"/>
    <cellStyle name="Normal 5 4 5 2 6" xfId="30206"/>
    <cellStyle name="Normal 5 4 5 2 7" xfId="34432"/>
    <cellStyle name="Normal 5 4 5 2 8" xfId="41548"/>
    <cellStyle name="Normal 5 4 5 2 9" xfId="48663"/>
    <cellStyle name="Normal 5 4 5 3" xfId="2022"/>
    <cellStyle name="Normal 5 4 5 3 10" xfId="56567"/>
    <cellStyle name="Normal 5 4 5 3 2" xfId="4389"/>
    <cellStyle name="Normal 5 4 5 3 2 2" xfId="11504"/>
    <cellStyle name="Normal 5 4 5 3 2 2 2" xfId="30215"/>
    <cellStyle name="Normal 5 4 5 3 2 3" xfId="30214"/>
    <cellStyle name="Normal 5 4 5 3 2 4" xfId="37589"/>
    <cellStyle name="Normal 5 4 5 3 2 5" xfId="44704"/>
    <cellStyle name="Normal 5 4 5 3 2 6" xfId="51819"/>
    <cellStyle name="Normal 5 4 5 3 2 7" xfId="58934"/>
    <cellStyle name="Normal 5 4 5 3 3" xfId="6760"/>
    <cellStyle name="Normal 5 4 5 3 3 2" xfId="13875"/>
    <cellStyle name="Normal 5 4 5 3 3 2 2" xfId="30217"/>
    <cellStyle name="Normal 5 4 5 3 3 3" xfId="30216"/>
    <cellStyle name="Normal 5 4 5 3 3 4" xfId="39960"/>
    <cellStyle name="Normal 5 4 5 3 3 5" xfId="47075"/>
    <cellStyle name="Normal 5 4 5 3 3 6" xfId="54190"/>
    <cellStyle name="Normal 5 4 5 3 3 7" xfId="61305"/>
    <cellStyle name="Normal 5 4 5 3 4" xfId="9137"/>
    <cellStyle name="Normal 5 4 5 3 4 2" xfId="30218"/>
    <cellStyle name="Normal 5 4 5 3 5" xfId="16252"/>
    <cellStyle name="Normal 5 4 5 3 5 2" xfId="30219"/>
    <cellStyle name="Normal 5 4 5 3 6" xfId="30213"/>
    <cellStyle name="Normal 5 4 5 3 7" xfId="35221"/>
    <cellStyle name="Normal 5 4 5 3 8" xfId="42337"/>
    <cellStyle name="Normal 5 4 5 3 9" xfId="49452"/>
    <cellStyle name="Normal 5 4 5 4" xfId="2801"/>
    <cellStyle name="Normal 5 4 5 4 2" xfId="9916"/>
    <cellStyle name="Normal 5 4 5 4 2 2" xfId="30221"/>
    <cellStyle name="Normal 5 4 5 4 3" xfId="30220"/>
    <cellStyle name="Normal 5 4 5 4 4" xfId="36001"/>
    <cellStyle name="Normal 5 4 5 4 5" xfId="43116"/>
    <cellStyle name="Normal 5 4 5 4 6" xfId="50231"/>
    <cellStyle name="Normal 5 4 5 4 7" xfId="57346"/>
    <cellStyle name="Normal 5 4 5 5" xfId="5172"/>
    <cellStyle name="Normal 5 4 5 5 2" xfId="12287"/>
    <cellStyle name="Normal 5 4 5 5 2 2" xfId="30223"/>
    <cellStyle name="Normal 5 4 5 5 3" xfId="30222"/>
    <cellStyle name="Normal 5 4 5 5 4" xfId="38372"/>
    <cellStyle name="Normal 5 4 5 5 5" xfId="45487"/>
    <cellStyle name="Normal 5 4 5 5 6" xfId="52602"/>
    <cellStyle name="Normal 5 4 5 5 7" xfId="59717"/>
    <cellStyle name="Normal 5 4 5 6" xfId="7549"/>
    <cellStyle name="Normal 5 4 5 6 2" xfId="30224"/>
    <cellStyle name="Normal 5 4 5 7" xfId="14664"/>
    <cellStyle name="Normal 5 4 5 7 2" xfId="30225"/>
    <cellStyle name="Normal 5 4 5 8" xfId="30205"/>
    <cellStyle name="Normal 5 4 5 9" xfId="33633"/>
    <cellStyle name="Normal 5 4 6" xfId="755"/>
    <cellStyle name="Normal 5 4 6 10" xfId="41073"/>
    <cellStyle name="Normal 5 4 6 11" xfId="48188"/>
    <cellStyle name="Normal 5 4 6 12" xfId="55303"/>
    <cellStyle name="Normal 5 4 6 2" xfId="1556"/>
    <cellStyle name="Normal 5 4 6 2 10" xfId="56102"/>
    <cellStyle name="Normal 5 4 6 2 2" xfId="3924"/>
    <cellStyle name="Normal 5 4 6 2 2 2" xfId="11039"/>
    <cellStyle name="Normal 5 4 6 2 2 2 2" xfId="30229"/>
    <cellStyle name="Normal 5 4 6 2 2 3" xfId="30228"/>
    <cellStyle name="Normal 5 4 6 2 2 4" xfId="37124"/>
    <cellStyle name="Normal 5 4 6 2 2 5" xfId="44239"/>
    <cellStyle name="Normal 5 4 6 2 2 6" xfId="51354"/>
    <cellStyle name="Normal 5 4 6 2 2 7" xfId="58469"/>
    <cellStyle name="Normal 5 4 6 2 3" xfId="6295"/>
    <cellStyle name="Normal 5 4 6 2 3 2" xfId="13410"/>
    <cellStyle name="Normal 5 4 6 2 3 2 2" xfId="30231"/>
    <cellStyle name="Normal 5 4 6 2 3 3" xfId="30230"/>
    <cellStyle name="Normal 5 4 6 2 3 4" xfId="39495"/>
    <cellStyle name="Normal 5 4 6 2 3 5" xfId="46610"/>
    <cellStyle name="Normal 5 4 6 2 3 6" xfId="53725"/>
    <cellStyle name="Normal 5 4 6 2 3 7" xfId="60840"/>
    <cellStyle name="Normal 5 4 6 2 4" xfId="8672"/>
    <cellStyle name="Normal 5 4 6 2 4 2" xfId="30232"/>
    <cellStyle name="Normal 5 4 6 2 5" xfId="15787"/>
    <cellStyle name="Normal 5 4 6 2 5 2" xfId="30233"/>
    <cellStyle name="Normal 5 4 6 2 6" xfId="30227"/>
    <cellStyle name="Normal 5 4 6 2 7" xfId="34756"/>
    <cellStyle name="Normal 5 4 6 2 8" xfId="41872"/>
    <cellStyle name="Normal 5 4 6 2 9" xfId="48987"/>
    <cellStyle name="Normal 5 4 6 3" xfId="2346"/>
    <cellStyle name="Normal 5 4 6 3 10" xfId="56891"/>
    <cellStyle name="Normal 5 4 6 3 2" xfId="4713"/>
    <cellStyle name="Normal 5 4 6 3 2 2" xfId="11828"/>
    <cellStyle name="Normal 5 4 6 3 2 2 2" xfId="30236"/>
    <cellStyle name="Normal 5 4 6 3 2 3" xfId="30235"/>
    <cellStyle name="Normal 5 4 6 3 2 4" xfId="37913"/>
    <cellStyle name="Normal 5 4 6 3 2 5" xfId="45028"/>
    <cellStyle name="Normal 5 4 6 3 2 6" xfId="52143"/>
    <cellStyle name="Normal 5 4 6 3 2 7" xfId="59258"/>
    <cellStyle name="Normal 5 4 6 3 3" xfId="7084"/>
    <cellStyle name="Normal 5 4 6 3 3 2" xfId="14199"/>
    <cellStyle name="Normal 5 4 6 3 3 2 2" xfId="30238"/>
    <cellStyle name="Normal 5 4 6 3 3 3" xfId="30237"/>
    <cellStyle name="Normal 5 4 6 3 3 4" xfId="40284"/>
    <cellStyle name="Normal 5 4 6 3 3 5" xfId="47399"/>
    <cellStyle name="Normal 5 4 6 3 3 6" xfId="54514"/>
    <cellStyle name="Normal 5 4 6 3 3 7" xfId="61629"/>
    <cellStyle name="Normal 5 4 6 3 4" xfId="9461"/>
    <cellStyle name="Normal 5 4 6 3 4 2" xfId="30239"/>
    <cellStyle name="Normal 5 4 6 3 5" xfId="16576"/>
    <cellStyle name="Normal 5 4 6 3 5 2" xfId="30240"/>
    <cellStyle name="Normal 5 4 6 3 6" xfId="30234"/>
    <cellStyle name="Normal 5 4 6 3 7" xfId="35545"/>
    <cellStyle name="Normal 5 4 6 3 8" xfId="42661"/>
    <cellStyle name="Normal 5 4 6 3 9" xfId="49776"/>
    <cellStyle name="Normal 5 4 6 4" xfId="3125"/>
    <cellStyle name="Normal 5 4 6 4 2" xfId="10240"/>
    <cellStyle name="Normal 5 4 6 4 2 2" xfId="30242"/>
    <cellStyle name="Normal 5 4 6 4 3" xfId="30241"/>
    <cellStyle name="Normal 5 4 6 4 4" xfId="36325"/>
    <cellStyle name="Normal 5 4 6 4 5" xfId="43440"/>
    <cellStyle name="Normal 5 4 6 4 6" xfId="50555"/>
    <cellStyle name="Normal 5 4 6 4 7" xfId="57670"/>
    <cellStyle name="Normal 5 4 6 5" xfId="5496"/>
    <cellStyle name="Normal 5 4 6 5 2" xfId="12611"/>
    <cellStyle name="Normal 5 4 6 5 2 2" xfId="30244"/>
    <cellStyle name="Normal 5 4 6 5 3" xfId="30243"/>
    <cellStyle name="Normal 5 4 6 5 4" xfId="38696"/>
    <cellStyle name="Normal 5 4 6 5 5" xfId="45811"/>
    <cellStyle name="Normal 5 4 6 5 6" xfId="52926"/>
    <cellStyle name="Normal 5 4 6 5 7" xfId="60041"/>
    <cellStyle name="Normal 5 4 6 6" xfId="7873"/>
    <cellStyle name="Normal 5 4 6 6 2" xfId="30245"/>
    <cellStyle name="Normal 5 4 6 7" xfId="14988"/>
    <cellStyle name="Normal 5 4 6 7 2" xfId="30246"/>
    <cellStyle name="Normal 5 4 6 8" xfId="30226"/>
    <cellStyle name="Normal 5 4 6 9" xfId="33957"/>
    <cellStyle name="Normal 5 4 7" xfId="842"/>
    <cellStyle name="Normal 5 4 7 10" xfId="55388"/>
    <cellStyle name="Normal 5 4 7 2" xfId="3210"/>
    <cellStyle name="Normal 5 4 7 2 2" xfId="10325"/>
    <cellStyle name="Normal 5 4 7 2 2 2" xfId="30249"/>
    <cellStyle name="Normal 5 4 7 2 3" xfId="30248"/>
    <cellStyle name="Normal 5 4 7 2 4" xfId="36410"/>
    <cellStyle name="Normal 5 4 7 2 5" xfId="43525"/>
    <cellStyle name="Normal 5 4 7 2 6" xfId="50640"/>
    <cellStyle name="Normal 5 4 7 2 7" xfId="57755"/>
    <cellStyle name="Normal 5 4 7 3" xfId="5581"/>
    <cellStyle name="Normal 5 4 7 3 2" xfId="12696"/>
    <cellStyle name="Normal 5 4 7 3 2 2" xfId="30251"/>
    <cellStyle name="Normal 5 4 7 3 3" xfId="30250"/>
    <cellStyle name="Normal 5 4 7 3 4" xfId="38781"/>
    <cellStyle name="Normal 5 4 7 3 5" xfId="45896"/>
    <cellStyle name="Normal 5 4 7 3 6" xfId="53011"/>
    <cellStyle name="Normal 5 4 7 3 7" xfId="60126"/>
    <cellStyle name="Normal 5 4 7 4" xfId="7958"/>
    <cellStyle name="Normal 5 4 7 4 2" xfId="30252"/>
    <cellStyle name="Normal 5 4 7 5" xfId="15073"/>
    <cellStyle name="Normal 5 4 7 5 2" xfId="30253"/>
    <cellStyle name="Normal 5 4 7 6" xfId="30247"/>
    <cellStyle name="Normal 5 4 7 7" xfId="34042"/>
    <cellStyle name="Normal 5 4 7 8" xfId="41158"/>
    <cellStyle name="Normal 5 4 7 9" xfId="48273"/>
    <cellStyle name="Normal 5 4 8" xfId="1632"/>
    <cellStyle name="Normal 5 4 8 10" xfId="56177"/>
    <cellStyle name="Normal 5 4 8 2" xfId="3999"/>
    <cellStyle name="Normal 5 4 8 2 2" xfId="11114"/>
    <cellStyle name="Normal 5 4 8 2 2 2" xfId="30256"/>
    <cellStyle name="Normal 5 4 8 2 3" xfId="30255"/>
    <cellStyle name="Normal 5 4 8 2 4" xfId="37199"/>
    <cellStyle name="Normal 5 4 8 2 5" xfId="44314"/>
    <cellStyle name="Normal 5 4 8 2 6" xfId="51429"/>
    <cellStyle name="Normal 5 4 8 2 7" xfId="58544"/>
    <cellStyle name="Normal 5 4 8 3" xfId="6370"/>
    <cellStyle name="Normal 5 4 8 3 2" xfId="13485"/>
    <cellStyle name="Normal 5 4 8 3 2 2" xfId="30258"/>
    <cellStyle name="Normal 5 4 8 3 3" xfId="30257"/>
    <cellStyle name="Normal 5 4 8 3 4" xfId="39570"/>
    <cellStyle name="Normal 5 4 8 3 5" xfId="46685"/>
    <cellStyle name="Normal 5 4 8 3 6" xfId="53800"/>
    <cellStyle name="Normal 5 4 8 3 7" xfId="60915"/>
    <cellStyle name="Normal 5 4 8 4" xfId="8747"/>
    <cellStyle name="Normal 5 4 8 4 2" xfId="30259"/>
    <cellStyle name="Normal 5 4 8 5" xfId="15862"/>
    <cellStyle name="Normal 5 4 8 5 2" xfId="30260"/>
    <cellStyle name="Normal 5 4 8 6" xfId="30254"/>
    <cellStyle name="Normal 5 4 8 7" xfId="34831"/>
    <cellStyle name="Normal 5 4 8 8" xfId="41947"/>
    <cellStyle name="Normal 5 4 8 9" xfId="49062"/>
    <cellStyle name="Normal 5 4 9" xfId="2411"/>
    <cellStyle name="Normal 5 4 9 2" xfId="9526"/>
    <cellStyle name="Normal 5 4 9 2 2" xfId="30262"/>
    <cellStyle name="Normal 5 4 9 3" xfId="30261"/>
    <cellStyle name="Normal 5 4 9 4" xfId="35611"/>
    <cellStyle name="Normal 5 4 9 5" xfId="42726"/>
    <cellStyle name="Normal 5 4 9 6" xfId="49841"/>
    <cellStyle name="Normal 5 4 9 7" xfId="56956"/>
    <cellStyle name="Normal 5 5" xfId="89"/>
    <cellStyle name="Normal 5 5 10" xfId="7214"/>
    <cellStyle name="Normal 5 5 10 2" xfId="30264"/>
    <cellStyle name="Normal 5 5 11" xfId="14329"/>
    <cellStyle name="Normal 5 5 11 2" xfId="30265"/>
    <cellStyle name="Normal 5 5 12" xfId="30263"/>
    <cellStyle name="Normal 5 5 13" xfId="33298"/>
    <cellStyle name="Normal 5 5 14" xfId="40414"/>
    <cellStyle name="Normal 5 5 15" xfId="47529"/>
    <cellStyle name="Normal 5 5 16" xfId="54644"/>
    <cellStyle name="Normal 5 5 2" xfId="153"/>
    <cellStyle name="Normal 5 5 3" xfId="291"/>
    <cellStyle name="Normal 5 5 3 10" xfId="40609"/>
    <cellStyle name="Normal 5 5 3 11" xfId="47724"/>
    <cellStyle name="Normal 5 5 3 12" xfId="54839"/>
    <cellStyle name="Normal 5 5 3 2" xfId="1092"/>
    <cellStyle name="Normal 5 5 3 2 10" xfId="55638"/>
    <cellStyle name="Normal 5 5 3 2 2" xfId="3460"/>
    <cellStyle name="Normal 5 5 3 2 2 2" xfId="10575"/>
    <cellStyle name="Normal 5 5 3 2 2 2 2" xfId="30269"/>
    <cellStyle name="Normal 5 5 3 2 2 3" xfId="30268"/>
    <cellStyle name="Normal 5 5 3 2 2 4" xfId="36660"/>
    <cellStyle name="Normal 5 5 3 2 2 5" xfId="43775"/>
    <cellStyle name="Normal 5 5 3 2 2 6" xfId="50890"/>
    <cellStyle name="Normal 5 5 3 2 2 7" xfId="58005"/>
    <cellStyle name="Normal 5 5 3 2 3" xfId="5831"/>
    <cellStyle name="Normal 5 5 3 2 3 2" xfId="12946"/>
    <cellStyle name="Normal 5 5 3 2 3 2 2" xfId="30271"/>
    <cellStyle name="Normal 5 5 3 2 3 3" xfId="30270"/>
    <cellStyle name="Normal 5 5 3 2 3 4" xfId="39031"/>
    <cellStyle name="Normal 5 5 3 2 3 5" xfId="46146"/>
    <cellStyle name="Normal 5 5 3 2 3 6" xfId="53261"/>
    <cellStyle name="Normal 5 5 3 2 3 7" xfId="60376"/>
    <cellStyle name="Normal 5 5 3 2 4" xfId="8208"/>
    <cellStyle name="Normal 5 5 3 2 4 2" xfId="30272"/>
    <cellStyle name="Normal 5 5 3 2 5" xfId="15323"/>
    <cellStyle name="Normal 5 5 3 2 5 2" xfId="30273"/>
    <cellStyle name="Normal 5 5 3 2 6" xfId="30267"/>
    <cellStyle name="Normal 5 5 3 2 7" xfId="34292"/>
    <cellStyle name="Normal 5 5 3 2 8" xfId="41408"/>
    <cellStyle name="Normal 5 5 3 2 9" xfId="48523"/>
    <cellStyle name="Normal 5 5 3 3" xfId="1882"/>
    <cellStyle name="Normal 5 5 3 3 10" xfId="56427"/>
    <cellStyle name="Normal 5 5 3 3 2" xfId="4249"/>
    <cellStyle name="Normal 5 5 3 3 2 2" xfId="11364"/>
    <cellStyle name="Normal 5 5 3 3 2 2 2" xfId="30276"/>
    <cellStyle name="Normal 5 5 3 3 2 3" xfId="30275"/>
    <cellStyle name="Normal 5 5 3 3 2 4" xfId="37449"/>
    <cellStyle name="Normal 5 5 3 3 2 5" xfId="44564"/>
    <cellStyle name="Normal 5 5 3 3 2 6" xfId="51679"/>
    <cellStyle name="Normal 5 5 3 3 2 7" xfId="58794"/>
    <cellStyle name="Normal 5 5 3 3 3" xfId="6620"/>
    <cellStyle name="Normal 5 5 3 3 3 2" xfId="13735"/>
    <cellStyle name="Normal 5 5 3 3 3 2 2" xfId="30278"/>
    <cellStyle name="Normal 5 5 3 3 3 3" xfId="30277"/>
    <cellStyle name="Normal 5 5 3 3 3 4" xfId="39820"/>
    <cellStyle name="Normal 5 5 3 3 3 5" xfId="46935"/>
    <cellStyle name="Normal 5 5 3 3 3 6" xfId="54050"/>
    <cellStyle name="Normal 5 5 3 3 3 7" xfId="61165"/>
    <cellStyle name="Normal 5 5 3 3 4" xfId="8997"/>
    <cellStyle name="Normal 5 5 3 3 4 2" xfId="30279"/>
    <cellStyle name="Normal 5 5 3 3 5" xfId="16112"/>
    <cellStyle name="Normal 5 5 3 3 5 2" xfId="30280"/>
    <cellStyle name="Normal 5 5 3 3 6" xfId="30274"/>
    <cellStyle name="Normal 5 5 3 3 7" xfId="35081"/>
    <cellStyle name="Normal 5 5 3 3 8" xfId="42197"/>
    <cellStyle name="Normal 5 5 3 3 9" xfId="49312"/>
    <cellStyle name="Normal 5 5 3 4" xfId="2661"/>
    <cellStyle name="Normal 5 5 3 4 2" xfId="9776"/>
    <cellStyle name="Normal 5 5 3 4 2 2" xfId="30282"/>
    <cellStyle name="Normal 5 5 3 4 3" xfId="30281"/>
    <cellStyle name="Normal 5 5 3 4 4" xfId="35861"/>
    <cellStyle name="Normal 5 5 3 4 5" xfId="42976"/>
    <cellStyle name="Normal 5 5 3 4 6" xfId="50091"/>
    <cellStyle name="Normal 5 5 3 4 7" xfId="57206"/>
    <cellStyle name="Normal 5 5 3 5" xfId="5032"/>
    <cellStyle name="Normal 5 5 3 5 2" xfId="12147"/>
    <cellStyle name="Normal 5 5 3 5 2 2" xfId="30284"/>
    <cellStyle name="Normal 5 5 3 5 3" xfId="30283"/>
    <cellStyle name="Normal 5 5 3 5 4" xfId="38232"/>
    <cellStyle name="Normal 5 5 3 5 5" xfId="45347"/>
    <cellStyle name="Normal 5 5 3 5 6" xfId="52462"/>
    <cellStyle name="Normal 5 5 3 5 7" xfId="59577"/>
    <cellStyle name="Normal 5 5 3 6" xfId="7409"/>
    <cellStyle name="Normal 5 5 3 6 2" xfId="30285"/>
    <cellStyle name="Normal 5 5 3 7" xfId="14524"/>
    <cellStyle name="Normal 5 5 3 7 2" xfId="30286"/>
    <cellStyle name="Normal 5 5 3 8" xfId="30266"/>
    <cellStyle name="Normal 5 5 3 9" xfId="33493"/>
    <cellStyle name="Normal 5 5 4" xfId="486"/>
    <cellStyle name="Normal 5 5 4 10" xfId="40804"/>
    <cellStyle name="Normal 5 5 4 11" xfId="47919"/>
    <cellStyle name="Normal 5 5 4 12" xfId="55034"/>
    <cellStyle name="Normal 5 5 4 2" xfId="1287"/>
    <cellStyle name="Normal 5 5 4 2 10" xfId="55833"/>
    <cellStyle name="Normal 5 5 4 2 2" xfId="3655"/>
    <cellStyle name="Normal 5 5 4 2 2 2" xfId="10770"/>
    <cellStyle name="Normal 5 5 4 2 2 2 2" xfId="30290"/>
    <cellStyle name="Normal 5 5 4 2 2 3" xfId="30289"/>
    <cellStyle name="Normal 5 5 4 2 2 4" xfId="36855"/>
    <cellStyle name="Normal 5 5 4 2 2 5" xfId="43970"/>
    <cellStyle name="Normal 5 5 4 2 2 6" xfId="51085"/>
    <cellStyle name="Normal 5 5 4 2 2 7" xfId="58200"/>
    <cellStyle name="Normal 5 5 4 2 3" xfId="6026"/>
    <cellStyle name="Normal 5 5 4 2 3 2" xfId="13141"/>
    <cellStyle name="Normal 5 5 4 2 3 2 2" xfId="30292"/>
    <cellStyle name="Normal 5 5 4 2 3 3" xfId="30291"/>
    <cellStyle name="Normal 5 5 4 2 3 4" xfId="39226"/>
    <cellStyle name="Normal 5 5 4 2 3 5" xfId="46341"/>
    <cellStyle name="Normal 5 5 4 2 3 6" xfId="53456"/>
    <cellStyle name="Normal 5 5 4 2 3 7" xfId="60571"/>
    <cellStyle name="Normal 5 5 4 2 4" xfId="8403"/>
    <cellStyle name="Normal 5 5 4 2 4 2" xfId="30293"/>
    <cellStyle name="Normal 5 5 4 2 5" xfId="15518"/>
    <cellStyle name="Normal 5 5 4 2 5 2" xfId="30294"/>
    <cellStyle name="Normal 5 5 4 2 6" xfId="30288"/>
    <cellStyle name="Normal 5 5 4 2 7" xfId="34487"/>
    <cellStyle name="Normal 5 5 4 2 8" xfId="41603"/>
    <cellStyle name="Normal 5 5 4 2 9" xfId="48718"/>
    <cellStyle name="Normal 5 5 4 3" xfId="2077"/>
    <cellStyle name="Normal 5 5 4 3 10" xfId="56622"/>
    <cellStyle name="Normal 5 5 4 3 2" xfId="4444"/>
    <cellStyle name="Normal 5 5 4 3 2 2" xfId="11559"/>
    <cellStyle name="Normal 5 5 4 3 2 2 2" xfId="30297"/>
    <cellStyle name="Normal 5 5 4 3 2 3" xfId="30296"/>
    <cellStyle name="Normal 5 5 4 3 2 4" xfId="37644"/>
    <cellStyle name="Normal 5 5 4 3 2 5" xfId="44759"/>
    <cellStyle name="Normal 5 5 4 3 2 6" xfId="51874"/>
    <cellStyle name="Normal 5 5 4 3 2 7" xfId="58989"/>
    <cellStyle name="Normal 5 5 4 3 3" xfId="6815"/>
    <cellStyle name="Normal 5 5 4 3 3 2" xfId="13930"/>
    <cellStyle name="Normal 5 5 4 3 3 2 2" xfId="30299"/>
    <cellStyle name="Normal 5 5 4 3 3 3" xfId="30298"/>
    <cellStyle name="Normal 5 5 4 3 3 4" xfId="40015"/>
    <cellStyle name="Normal 5 5 4 3 3 5" xfId="47130"/>
    <cellStyle name="Normal 5 5 4 3 3 6" xfId="54245"/>
    <cellStyle name="Normal 5 5 4 3 3 7" xfId="61360"/>
    <cellStyle name="Normal 5 5 4 3 4" xfId="9192"/>
    <cellStyle name="Normal 5 5 4 3 4 2" xfId="30300"/>
    <cellStyle name="Normal 5 5 4 3 5" xfId="16307"/>
    <cellStyle name="Normal 5 5 4 3 5 2" xfId="30301"/>
    <cellStyle name="Normal 5 5 4 3 6" xfId="30295"/>
    <cellStyle name="Normal 5 5 4 3 7" xfId="35276"/>
    <cellStyle name="Normal 5 5 4 3 8" xfId="42392"/>
    <cellStyle name="Normal 5 5 4 3 9" xfId="49507"/>
    <cellStyle name="Normal 5 5 4 4" xfId="2856"/>
    <cellStyle name="Normal 5 5 4 4 2" xfId="9971"/>
    <cellStyle name="Normal 5 5 4 4 2 2" xfId="30303"/>
    <cellStyle name="Normal 5 5 4 4 3" xfId="30302"/>
    <cellStyle name="Normal 5 5 4 4 4" xfId="36056"/>
    <cellStyle name="Normal 5 5 4 4 5" xfId="43171"/>
    <cellStyle name="Normal 5 5 4 4 6" xfId="50286"/>
    <cellStyle name="Normal 5 5 4 4 7" xfId="57401"/>
    <cellStyle name="Normal 5 5 4 5" xfId="5227"/>
    <cellStyle name="Normal 5 5 4 5 2" xfId="12342"/>
    <cellStyle name="Normal 5 5 4 5 2 2" xfId="30305"/>
    <cellStyle name="Normal 5 5 4 5 3" xfId="30304"/>
    <cellStyle name="Normal 5 5 4 5 4" xfId="38427"/>
    <cellStyle name="Normal 5 5 4 5 5" xfId="45542"/>
    <cellStyle name="Normal 5 5 4 5 6" xfId="52657"/>
    <cellStyle name="Normal 5 5 4 5 7" xfId="59772"/>
    <cellStyle name="Normal 5 5 4 6" xfId="7604"/>
    <cellStyle name="Normal 5 5 4 6 2" xfId="30306"/>
    <cellStyle name="Normal 5 5 4 7" xfId="14719"/>
    <cellStyle name="Normal 5 5 4 7 2" xfId="30307"/>
    <cellStyle name="Normal 5 5 4 8" xfId="30287"/>
    <cellStyle name="Normal 5 5 4 9" xfId="33688"/>
    <cellStyle name="Normal 5 5 5" xfId="759"/>
    <cellStyle name="Normal 5 5 5 10" xfId="41077"/>
    <cellStyle name="Normal 5 5 5 11" xfId="48192"/>
    <cellStyle name="Normal 5 5 5 12" xfId="55307"/>
    <cellStyle name="Normal 5 5 5 2" xfId="1560"/>
    <cellStyle name="Normal 5 5 5 2 10" xfId="56106"/>
    <cellStyle name="Normal 5 5 5 2 2" xfId="3928"/>
    <cellStyle name="Normal 5 5 5 2 2 2" xfId="11043"/>
    <cellStyle name="Normal 5 5 5 2 2 2 2" xfId="30311"/>
    <cellStyle name="Normal 5 5 5 2 2 3" xfId="30310"/>
    <cellStyle name="Normal 5 5 5 2 2 4" xfId="37128"/>
    <cellStyle name="Normal 5 5 5 2 2 5" xfId="44243"/>
    <cellStyle name="Normal 5 5 5 2 2 6" xfId="51358"/>
    <cellStyle name="Normal 5 5 5 2 2 7" xfId="58473"/>
    <cellStyle name="Normal 5 5 5 2 3" xfId="6299"/>
    <cellStyle name="Normal 5 5 5 2 3 2" xfId="13414"/>
    <cellStyle name="Normal 5 5 5 2 3 2 2" xfId="30313"/>
    <cellStyle name="Normal 5 5 5 2 3 3" xfId="30312"/>
    <cellStyle name="Normal 5 5 5 2 3 4" xfId="39499"/>
    <cellStyle name="Normal 5 5 5 2 3 5" xfId="46614"/>
    <cellStyle name="Normal 5 5 5 2 3 6" xfId="53729"/>
    <cellStyle name="Normal 5 5 5 2 3 7" xfId="60844"/>
    <cellStyle name="Normal 5 5 5 2 4" xfId="8676"/>
    <cellStyle name="Normal 5 5 5 2 4 2" xfId="30314"/>
    <cellStyle name="Normal 5 5 5 2 5" xfId="15791"/>
    <cellStyle name="Normal 5 5 5 2 5 2" xfId="30315"/>
    <cellStyle name="Normal 5 5 5 2 6" xfId="30309"/>
    <cellStyle name="Normal 5 5 5 2 7" xfId="34760"/>
    <cellStyle name="Normal 5 5 5 2 8" xfId="41876"/>
    <cellStyle name="Normal 5 5 5 2 9" xfId="48991"/>
    <cellStyle name="Normal 5 5 5 3" xfId="2350"/>
    <cellStyle name="Normal 5 5 5 3 10" xfId="56895"/>
    <cellStyle name="Normal 5 5 5 3 2" xfId="4717"/>
    <cellStyle name="Normal 5 5 5 3 2 2" xfId="11832"/>
    <cellStyle name="Normal 5 5 5 3 2 2 2" xfId="30318"/>
    <cellStyle name="Normal 5 5 5 3 2 3" xfId="30317"/>
    <cellStyle name="Normal 5 5 5 3 2 4" xfId="37917"/>
    <cellStyle name="Normal 5 5 5 3 2 5" xfId="45032"/>
    <cellStyle name="Normal 5 5 5 3 2 6" xfId="52147"/>
    <cellStyle name="Normal 5 5 5 3 2 7" xfId="59262"/>
    <cellStyle name="Normal 5 5 5 3 3" xfId="7088"/>
    <cellStyle name="Normal 5 5 5 3 3 2" xfId="14203"/>
    <cellStyle name="Normal 5 5 5 3 3 2 2" xfId="30320"/>
    <cellStyle name="Normal 5 5 5 3 3 3" xfId="30319"/>
    <cellStyle name="Normal 5 5 5 3 3 4" xfId="40288"/>
    <cellStyle name="Normal 5 5 5 3 3 5" xfId="47403"/>
    <cellStyle name="Normal 5 5 5 3 3 6" xfId="54518"/>
    <cellStyle name="Normal 5 5 5 3 3 7" xfId="61633"/>
    <cellStyle name="Normal 5 5 5 3 4" xfId="9465"/>
    <cellStyle name="Normal 5 5 5 3 4 2" xfId="30321"/>
    <cellStyle name="Normal 5 5 5 3 5" xfId="16580"/>
    <cellStyle name="Normal 5 5 5 3 5 2" xfId="30322"/>
    <cellStyle name="Normal 5 5 5 3 6" xfId="30316"/>
    <cellStyle name="Normal 5 5 5 3 7" xfId="35549"/>
    <cellStyle name="Normal 5 5 5 3 8" xfId="42665"/>
    <cellStyle name="Normal 5 5 5 3 9" xfId="49780"/>
    <cellStyle name="Normal 5 5 5 4" xfId="3129"/>
    <cellStyle name="Normal 5 5 5 4 2" xfId="10244"/>
    <cellStyle name="Normal 5 5 5 4 2 2" xfId="30324"/>
    <cellStyle name="Normal 5 5 5 4 3" xfId="30323"/>
    <cellStyle name="Normal 5 5 5 4 4" xfId="36329"/>
    <cellStyle name="Normal 5 5 5 4 5" xfId="43444"/>
    <cellStyle name="Normal 5 5 5 4 6" xfId="50559"/>
    <cellStyle name="Normal 5 5 5 4 7" xfId="57674"/>
    <cellStyle name="Normal 5 5 5 5" xfId="5500"/>
    <cellStyle name="Normal 5 5 5 5 2" xfId="12615"/>
    <cellStyle name="Normal 5 5 5 5 2 2" xfId="30326"/>
    <cellStyle name="Normal 5 5 5 5 3" xfId="30325"/>
    <cellStyle name="Normal 5 5 5 5 4" xfId="38700"/>
    <cellStyle name="Normal 5 5 5 5 5" xfId="45815"/>
    <cellStyle name="Normal 5 5 5 5 6" xfId="52930"/>
    <cellStyle name="Normal 5 5 5 5 7" xfId="60045"/>
    <cellStyle name="Normal 5 5 5 6" xfId="7877"/>
    <cellStyle name="Normal 5 5 5 6 2" xfId="30327"/>
    <cellStyle name="Normal 5 5 5 7" xfId="14992"/>
    <cellStyle name="Normal 5 5 5 7 2" xfId="30328"/>
    <cellStyle name="Normal 5 5 5 8" xfId="30308"/>
    <cellStyle name="Normal 5 5 5 9" xfId="33961"/>
    <cellStyle name="Normal 5 5 6" xfId="897"/>
    <cellStyle name="Normal 5 5 6 10" xfId="55443"/>
    <cellStyle name="Normal 5 5 6 2" xfId="3265"/>
    <cellStyle name="Normal 5 5 6 2 2" xfId="10380"/>
    <cellStyle name="Normal 5 5 6 2 2 2" xfId="30331"/>
    <cellStyle name="Normal 5 5 6 2 3" xfId="30330"/>
    <cellStyle name="Normal 5 5 6 2 4" xfId="36465"/>
    <cellStyle name="Normal 5 5 6 2 5" xfId="43580"/>
    <cellStyle name="Normal 5 5 6 2 6" xfId="50695"/>
    <cellStyle name="Normal 5 5 6 2 7" xfId="57810"/>
    <cellStyle name="Normal 5 5 6 3" xfId="5636"/>
    <cellStyle name="Normal 5 5 6 3 2" xfId="12751"/>
    <cellStyle name="Normal 5 5 6 3 2 2" xfId="30333"/>
    <cellStyle name="Normal 5 5 6 3 3" xfId="30332"/>
    <cellStyle name="Normal 5 5 6 3 4" xfId="38836"/>
    <cellStyle name="Normal 5 5 6 3 5" xfId="45951"/>
    <cellStyle name="Normal 5 5 6 3 6" xfId="53066"/>
    <cellStyle name="Normal 5 5 6 3 7" xfId="60181"/>
    <cellStyle name="Normal 5 5 6 4" xfId="8013"/>
    <cellStyle name="Normal 5 5 6 4 2" xfId="30334"/>
    <cellStyle name="Normal 5 5 6 5" xfId="15128"/>
    <cellStyle name="Normal 5 5 6 5 2" xfId="30335"/>
    <cellStyle name="Normal 5 5 6 6" xfId="30329"/>
    <cellStyle name="Normal 5 5 6 7" xfId="34097"/>
    <cellStyle name="Normal 5 5 6 8" xfId="41213"/>
    <cellStyle name="Normal 5 5 6 9" xfId="48328"/>
    <cellStyle name="Normal 5 5 7" xfId="1687"/>
    <cellStyle name="Normal 5 5 7 10" xfId="56232"/>
    <cellStyle name="Normal 5 5 7 2" xfId="4054"/>
    <cellStyle name="Normal 5 5 7 2 2" xfId="11169"/>
    <cellStyle name="Normal 5 5 7 2 2 2" xfId="30338"/>
    <cellStyle name="Normal 5 5 7 2 3" xfId="30337"/>
    <cellStyle name="Normal 5 5 7 2 4" xfId="37254"/>
    <cellStyle name="Normal 5 5 7 2 5" xfId="44369"/>
    <cellStyle name="Normal 5 5 7 2 6" xfId="51484"/>
    <cellStyle name="Normal 5 5 7 2 7" xfId="58599"/>
    <cellStyle name="Normal 5 5 7 3" xfId="6425"/>
    <cellStyle name="Normal 5 5 7 3 2" xfId="13540"/>
    <cellStyle name="Normal 5 5 7 3 2 2" xfId="30340"/>
    <cellStyle name="Normal 5 5 7 3 3" xfId="30339"/>
    <cellStyle name="Normal 5 5 7 3 4" xfId="39625"/>
    <cellStyle name="Normal 5 5 7 3 5" xfId="46740"/>
    <cellStyle name="Normal 5 5 7 3 6" xfId="53855"/>
    <cellStyle name="Normal 5 5 7 3 7" xfId="60970"/>
    <cellStyle name="Normal 5 5 7 4" xfId="8802"/>
    <cellStyle name="Normal 5 5 7 4 2" xfId="30341"/>
    <cellStyle name="Normal 5 5 7 5" xfId="15917"/>
    <cellStyle name="Normal 5 5 7 5 2" xfId="30342"/>
    <cellStyle name="Normal 5 5 7 6" xfId="30336"/>
    <cellStyle name="Normal 5 5 7 7" xfId="34886"/>
    <cellStyle name="Normal 5 5 7 8" xfId="42002"/>
    <cellStyle name="Normal 5 5 7 9" xfId="49117"/>
    <cellStyle name="Normal 5 5 8" xfId="2466"/>
    <cellStyle name="Normal 5 5 8 2" xfId="9581"/>
    <cellStyle name="Normal 5 5 8 2 2" xfId="30344"/>
    <cellStyle name="Normal 5 5 8 3" xfId="30343"/>
    <cellStyle name="Normal 5 5 8 4" xfId="35666"/>
    <cellStyle name="Normal 5 5 8 5" xfId="42781"/>
    <cellStyle name="Normal 5 5 8 6" xfId="49896"/>
    <cellStyle name="Normal 5 5 8 7" xfId="57011"/>
    <cellStyle name="Normal 5 5 9" xfId="4837"/>
    <cellStyle name="Normal 5 5 9 2" xfId="11952"/>
    <cellStyle name="Normal 5 5 9 2 2" xfId="30346"/>
    <cellStyle name="Normal 5 5 9 3" xfId="30345"/>
    <cellStyle name="Normal 5 5 9 4" xfId="38037"/>
    <cellStyle name="Normal 5 5 9 5" xfId="45152"/>
    <cellStyle name="Normal 5 5 9 6" xfId="52267"/>
    <cellStyle name="Normal 5 5 9 7" xfId="59382"/>
    <cellStyle name="Normal 5 6" xfId="195"/>
    <cellStyle name="Normal 5 6 10" xfId="14432"/>
    <cellStyle name="Normal 5 6 10 2" xfId="30348"/>
    <cellStyle name="Normal 5 6 11" xfId="30347"/>
    <cellStyle name="Normal 5 6 12" xfId="33401"/>
    <cellStyle name="Normal 5 6 13" xfId="40517"/>
    <cellStyle name="Normal 5 6 14" xfId="47632"/>
    <cellStyle name="Normal 5 6 15" xfId="54747"/>
    <cellStyle name="Normal 5 6 2" xfId="394"/>
    <cellStyle name="Normal 5 6 2 10" xfId="40712"/>
    <cellStyle name="Normal 5 6 2 11" xfId="47827"/>
    <cellStyle name="Normal 5 6 2 12" xfId="54942"/>
    <cellStyle name="Normal 5 6 2 2" xfId="1195"/>
    <cellStyle name="Normal 5 6 2 2 10" xfId="55741"/>
    <cellStyle name="Normal 5 6 2 2 2" xfId="3563"/>
    <cellStyle name="Normal 5 6 2 2 2 2" xfId="10678"/>
    <cellStyle name="Normal 5 6 2 2 2 2 2" xfId="30352"/>
    <cellStyle name="Normal 5 6 2 2 2 3" xfId="30351"/>
    <cellStyle name="Normal 5 6 2 2 2 4" xfId="36763"/>
    <cellStyle name="Normal 5 6 2 2 2 5" xfId="43878"/>
    <cellStyle name="Normal 5 6 2 2 2 6" xfId="50993"/>
    <cellStyle name="Normal 5 6 2 2 2 7" xfId="58108"/>
    <cellStyle name="Normal 5 6 2 2 3" xfId="5934"/>
    <cellStyle name="Normal 5 6 2 2 3 2" xfId="13049"/>
    <cellStyle name="Normal 5 6 2 2 3 2 2" xfId="30354"/>
    <cellStyle name="Normal 5 6 2 2 3 3" xfId="30353"/>
    <cellStyle name="Normal 5 6 2 2 3 4" xfId="39134"/>
    <cellStyle name="Normal 5 6 2 2 3 5" xfId="46249"/>
    <cellStyle name="Normal 5 6 2 2 3 6" xfId="53364"/>
    <cellStyle name="Normal 5 6 2 2 3 7" xfId="60479"/>
    <cellStyle name="Normal 5 6 2 2 4" xfId="8311"/>
    <cellStyle name="Normal 5 6 2 2 4 2" xfId="30355"/>
    <cellStyle name="Normal 5 6 2 2 5" xfId="15426"/>
    <cellStyle name="Normal 5 6 2 2 5 2" xfId="30356"/>
    <cellStyle name="Normal 5 6 2 2 6" xfId="30350"/>
    <cellStyle name="Normal 5 6 2 2 7" xfId="34395"/>
    <cellStyle name="Normal 5 6 2 2 8" xfId="41511"/>
    <cellStyle name="Normal 5 6 2 2 9" xfId="48626"/>
    <cellStyle name="Normal 5 6 2 3" xfId="1985"/>
    <cellStyle name="Normal 5 6 2 3 10" xfId="56530"/>
    <cellStyle name="Normal 5 6 2 3 2" xfId="4352"/>
    <cellStyle name="Normal 5 6 2 3 2 2" xfId="11467"/>
    <cellStyle name="Normal 5 6 2 3 2 2 2" xfId="30359"/>
    <cellStyle name="Normal 5 6 2 3 2 3" xfId="30358"/>
    <cellStyle name="Normal 5 6 2 3 2 4" xfId="37552"/>
    <cellStyle name="Normal 5 6 2 3 2 5" xfId="44667"/>
    <cellStyle name="Normal 5 6 2 3 2 6" xfId="51782"/>
    <cellStyle name="Normal 5 6 2 3 2 7" xfId="58897"/>
    <cellStyle name="Normal 5 6 2 3 3" xfId="6723"/>
    <cellStyle name="Normal 5 6 2 3 3 2" xfId="13838"/>
    <cellStyle name="Normal 5 6 2 3 3 2 2" xfId="30361"/>
    <cellStyle name="Normal 5 6 2 3 3 3" xfId="30360"/>
    <cellStyle name="Normal 5 6 2 3 3 4" xfId="39923"/>
    <cellStyle name="Normal 5 6 2 3 3 5" xfId="47038"/>
    <cellStyle name="Normal 5 6 2 3 3 6" xfId="54153"/>
    <cellStyle name="Normal 5 6 2 3 3 7" xfId="61268"/>
    <cellStyle name="Normal 5 6 2 3 4" xfId="9100"/>
    <cellStyle name="Normal 5 6 2 3 4 2" xfId="30362"/>
    <cellStyle name="Normal 5 6 2 3 5" xfId="16215"/>
    <cellStyle name="Normal 5 6 2 3 5 2" xfId="30363"/>
    <cellStyle name="Normal 5 6 2 3 6" xfId="30357"/>
    <cellStyle name="Normal 5 6 2 3 7" xfId="35184"/>
    <cellStyle name="Normal 5 6 2 3 8" xfId="42300"/>
    <cellStyle name="Normal 5 6 2 3 9" xfId="49415"/>
    <cellStyle name="Normal 5 6 2 4" xfId="2764"/>
    <cellStyle name="Normal 5 6 2 4 2" xfId="9879"/>
    <cellStyle name="Normal 5 6 2 4 2 2" xfId="30365"/>
    <cellStyle name="Normal 5 6 2 4 3" xfId="30364"/>
    <cellStyle name="Normal 5 6 2 4 4" xfId="35964"/>
    <cellStyle name="Normal 5 6 2 4 5" xfId="43079"/>
    <cellStyle name="Normal 5 6 2 4 6" xfId="50194"/>
    <cellStyle name="Normal 5 6 2 4 7" xfId="57309"/>
    <cellStyle name="Normal 5 6 2 5" xfId="5135"/>
    <cellStyle name="Normal 5 6 2 5 2" xfId="12250"/>
    <cellStyle name="Normal 5 6 2 5 2 2" xfId="30367"/>
    <cellStyle name="Normal 5 6 2 5 3" xfId="30366"/>
    <cellStyle name="Normal 5 6 2 5 4" xfId="38335"/>
    <cellStyle name="Normal 5 6 2 5 5" xfId="45450"/>
    <cellStyle name="Normal 5 6 2 5 6" xfId="52565"/>
    <cellStyle name="Normal 5 6 2 5 7" xfId="59680"/>
    <cellStyle name="Normal 5 6 2 6" xfId="7512"/>
    <cellStyle name="Normal 5 6 2 6 2" xfId="30368"/>
    <cellStyle name="Normal 5 6 2 7" xfId="14627"/>
    <cellStyle name="Normal 5 6 2 7 2" xfId="30369"/>
    <cellStyle name="Normal 5 6 2 8" xfId="30349"/>
    <cellStyle name="Normal 5 6 2 9" xfId="33596"/>
    <cellStyle name="Normal 5 6 3" xfId="589"/>
    <cellStyle name="Normal 5 6 3 10" xfId="40907"/>
    <cellStyle name="Normal 5 6 3 11" xfId="48022"/>
    <cellStyle name="Normal 5 6 3 12" xfId="55137"/>
    <cellStyle name="Normal 5 6 3 2" xfId="1390"/>
    <cellStyle name="Normal 5 6 3 2 10" xfId="55936"/>
    <cellStyle name="Normal 5 6 3 2 2" xfId="3758"/>
    <cellStyle name="Normal 5 6 3 2 2 2" xfId="10873"/>
    <cellStyle name="Normal 5 6 3 2 2 2 2" xfId="30373"/>
    <cellStyle name="Normal 5 6 3 2 2 3" xfId="30372"/>
    <cellStyle name="Normal 5 6 3 2 2 4" xfId="36958"/>
    <cellStyle name="Normal 5 6 3 2 2 5" xfId="44073"/>
    <cellStyle name="Normal 5 6 3 2 2 6" xfId="51188"/>
    <cellStyle name="Normal 5 6 3 2 2 7" xfId="58303"/>
    <cellStyle name="Normal 5 6 3 2 3" xfId="6129"/>
    <cellStyle name="Normal 5 6 3 2 3 2" xfId="13244"/>
    <cellStyle name="Normal 5 6 3 2 3 2 2" xfId="30375"/>
    <cellStyle name="Normal 5 6 3 2 3 3" xfId="30374"/>
    <cellStyle name="Normal 5 6 3 2 3 4" xfId="39329"/>
    <cellStyle name="Normal 5 6 3 2 3 5" xfId="46444"/>
    <cellStyle name="Normal 5 6 3 2 3 6" xfId="53559"/>
    <cellStyle name="Normal 5 6 3 2 3 7" xfId="60674"/>
    <cellStyle name="Normal 5 6 3 2 4" xfId="8506"/>
    <cellStyle name="Normal 5 6 3 2 4 2" xfId="30376"/>
    <cellStyle name="Normal 5 6 3 2 5" xfId="15621"/>
    <cellStyle name="Normal 5 6 3 2 5 2" xfId="30377"/>
    <cellStyle name="Normal 5 6 3 2 6" xfId="30371"/>
    <cellStyle name="Normal 5 6 3 2 7" xfId="34590"/>
    <cellStyle name="Normal 5 6 3 2 8" xfId="41706"/>
    <cellStyle name="Normal 5 6 3 2 9" xfId="48821"/>
    <cellStyle name="Normal 5 6 3 3" xfId="2180"/>
    <cellStyle name="Normal 5 6 3 3 10" xfId="56725"/>
    <cellStyle name="Normal 5 6 3 3 2" xfId="4547"/>
    <cellStyle name="Normal 5 6 3 3 2 2" xfId="11662"/>
    <cellStyle name="Normal 5 6 3 3 2 2 2" xfId="30380"/>
    <cellStyle name="Normal 5 6 3 3 2 3" xfId="30379"/>
    <cellStyle name="Normal 5 6 3 3 2 4" xfId="37747"/>
    <cellStyle name="Normal 5 6 3 3 2 5" xfId="44862"/>
    <cellStyle name="Normal 5 6 3 3 2 6" xfId="51977"/>
    <cellStyle name="Normal 5 6 3 3 2 7" xfId="59092"/>
    <cellStyle name="Normal 5 6 3 3 3" xfId="6918"/>
    <cellStyle name="Normal 5 6 3 3 3 2" xfId="14033"/>
    <cellStyle name="Normal 5 6 3 3 3 2 2" xfId="30382"/>
    <cellStyle name="Normal 5 6 3 3 3 3" xfId="30381"/>
    <cellStyle name="Normal 5 6 3 3 3 4" xfId="40118"/>
    <cellStyle name="Normal 5 6 3 3 3 5" xfId="47233"/>
    <cellStyle name="Normal 5 6 3 3 3 6" xfId="54348"/>
    <cellStyle name="Normal 5 6 3 3 3 7" xfId="61463"/>
    <cellStyle name="Normal 5 6 3 3 4" xfId="9295"/>
    <cellStyle name="Normal 5 6 3 3 4 2" xfId="30383"/>
    <cellStyle name="Normal 5 6 3 3 5" xfId="16410"/>
    <cellStyle name="Normal 5 6 3 3 5 2" xfId="30384"/>
    <cellStyle name="Normal 5 6 3 3 6" xfId="30378"/>
    <cellStyle name="Normal 5 6 3 3 7" xfId="35379"/>
    <cellStyle name="Normal 5 6 3 3 8" xfId="42495"/>
    <cellStyle name="Normal 5 6 3 3 9" xfId="49610"/>
    <cellStyle name="Normal 5 6 3 4" xfId="2959"/>
    <cellStyle name="Normal 5 6 3 4 2" xfId="10074"/>
    <cellStyle name="Normal 5 6 3 4 2 2" xfId="30386"/>
    <cellStyle name="Normal 5 6 3 4 3" xfId="30385"/>
    <cellStyle name="Normal 5 6 3 4 4" xfId="36159"/>
    <cellStyle name="Normal 5 6 3 4 5" xfId="43274"/>
    <cellStyle name="Normal 5 6 3 4 6" xfId="50389"/>
    <cellStyle name="Normal 5 6 3 4 7" xfId="57504"/>
    <cellStyle name="Normal 5 6 3 5" xfId="5330"/>
    <cellStyle name="Normal 5 6 3 5 2" xfId="12445"/>
    <cellStyle name="Normal 5 6 3 5 2 2" xfId="30388"/>
    <cellStyle name="Normal 5 6 3 5 3" xfId="30387"/>
    <cellStyle name="Normal 5 6 3 5 4" xfId="38530"/>
    <cellStyle name="Normal 5 6 3 5 5" xfId="45645"/>
    <cellStyle name="Normal 5 6 3 5 6" xfId="52760"/>
    <cellStyle name="Normal 5 6 3 5 7" xfId="59875"/>
    <cellStyle name="Normal 5 6 3 6" xfId="7707"/>
    <cellStyle name="Normal 5 6 3 6 2" xfId="30389"/>
    <cellStyle name="Normal 5 6 3 7" xfId="14822"/>
    <cellStyle name="Normal 5 6 3 7 2" xfId="30390"/>
    <cellStyle name="Normal 5 6 3 8" xfId="30370"/>
    <cellStyle name="Normal 5 6 3 9" xfId="33791"/>
    <cellStyle name="Normal 5 6 4" xfId="760"/>
    <cellStyle name="Normal 5 6 4 10" xfId="41078"/>
    <cellStyle name="Normal 5 6 4 11" xfId="48193"/>
    <cellStyle name="Normal 5 6 4 12" xfId="55308"/>
    <cellStyle name="Normal 5 6 4 2" xfId="1561"/>
    <cellStyle name="Normal 5 6 4 2 10" xfId="56107"/>
    <cellStyle name="Normal 5 6 4 2 2" xfId="3929"/>
    <cellStyle name="Normal 5 6 4 2 2 2" xfId="11044"/>
    <cellStyle name="Normal 5 6 4 2 2 2 2" xfId="30394"/>
    <cellStyle name="Normal 5 6 4 2 2 3" xfId="30393"/>
    <cellStyle name="Normal 5 6 4 2 2 4" xfId="37129"/>
    <cellStyle name="Normal 5 6 4 2 2 5" xfId="44244"/>
    <cellStyle name="Normal 5 6 4 2 2 6" xfId="51359"/>
    <cellStyle name="Normal 5 6 4 2 2 7" xfId="58474"/>
    <cellStyle name="Normal 5 6 4 2 3" xfId="6300"/>
    <cellStyle name="Normal 5 6 4 2 3 2" xfId="13415"/>
    <cellStyle name="Normal 5 6 4 2 3 2 2" xfId="30396"/>
    <cellStyle name="Normal 5 6 4 2 3 3" xfId="30395"/>
    <cellStyle name="Normal 5 6 4 2 3 4" xfId="39500"/>
    <cellStyle name="Normal 5 6 4 2 3 5" xfId="46615"/>
    <cellStyle name="Normal 5 6 4 2 3 6" xfId="53730"/>
    <cellStyle name="Normal 5 6 4 2 3 7" xfId="60845"/>
    <cellStyle name="Normal 5 6 4 2 4" xfId="8677"/>
    <cellStyle name="Normal 5 6 4 2 4 2" xfId="30397"/>
    <cellStyle name="Normal 5 6 4 2 5" xfId="15792"/>
    <cellStyle name="Normal 5 6 4 2 5 2" xfId="30398"/>
    <cellStyle name="Normal 5 6 4 2 6" xfId="30392"/>
    <cellStyle name="Normal 5 6 4 2 7" xfId="34761"/>
    <cellStyle name="Normal 5 6 4 2 8" xfId="41877"/>
    <cellStyle name="Normal 5 6 4 2 9" xfId="48992"/>
    <cellStyle name="Normal 5 6 4 3" xfId="2351"/>
    <cellStyle name="Normal 5 6 4 3 10" xfId="56896"/>
    <cellStyle name="Normal 5 6 4 3 2" xfId="4718"/>
    <cellStyle name="Normal 5 6 4 3 2 2" xfId="11833"/>
    <cellStyle name="Normal 5 6 4 3 2 2 2" xfId="30401"/>
    <cellStyle name="Normal 5 6 4 3 2 3" xfId="30400"/>
    <cellStyle name="Normal 5 6 4 3 2 4" xfId="37918"/>
    <cellStyle name="Normal 5 6 4 3 2 5" xfId="45033"/>
    <cellStyle name="Normal 5 6 4 3 2 6" xfId="52148"/>
    <cellStyle name="Normal 5 6 4 3 2 7" xfId="59263"/>
    <cellStyle name="Normal 5 6 4 3 3" xfId="7089"/>
    <cellStyle name="Normal 5 6 4 3 3 2" xfId="14204"/>
    <cellStyle name="Normal 5 6 4 3 3 2 2" xfId="30403"/>
    <cellStyle name="Normal 5 6 4 3 3 3" xfId="30402"/>
    <cellStyle name="Normal 5 6 4 3 3 4" xfId="40289"/>
    <cellStyle name="Normal 5 6 4 3 3 5" xfId="47404"/>
    <cellStyle name="Normal 5 6 4 3 3 6" xfId="54519"/>
    <cellStyle name="Normal 5 6 4 3 3 7" xfId="61634"/>
    <cellStyle name="Normal 5 6 4 3 4" xfId="9466"/>
    <cellStyle name="Normal 5 6 4 3 4 2" xfId="30404"/>
    <cellStyle name="Normal 5 6 4 3 5" xfId="16581"/>
    <cellStyle name="Normal 5 6 4 3 5 2" xfId="30405"/>
    <cellStyle name="Normal 5 6 4 3 6" xfId="30399"/>
    <cellStyle name="Normal 5 6 4 3 7" xfId="35550"/>
    <cellStyle name="Normal 5 6 4 3 8" xfId="42666"/>
    <cellStyle name="Normal 5 6 4 3 9" xfId="49781"/>
    <cellStyle name="Normal 5 6 4 4" xfId="3130"/>
    <cellStyle name="Normal 5 6 4 4 2" xfId="10245"/>
    <cellStyle name="Normal 5 6 4 4 2 2" xfId="30407"/>
    <cellStyle name="Normal 5 6 4 4 3" xfId="30406"/>
    <cellStyle name="Normal 5 6 4 4 4" xfId="36330"/>
    <cellStyle name="Normal 5 6 4 4 5" xfId="43445"/>
    <cellStyle name="Normal 5 6 4 4 6" xfId="50560"/>
    <cellStyle name="Normal 5 6 4 4 7" xfId="57675"/>
    <cellStyle name="Normal 5 6 4 5" xfId="5501"/>
    <cellStyle name="Normal 5 6 4 5 2" xfId="12616"/>
    <cellStyle name="Normal 5 6 4 5 2 2" xfId="30409"/>
    <cellStyle name="Normal 5 6 4 5 3" xfId="30408"/>
    <cellStyle name="Normal 5 6 4 5 4" xfId="38701"/>
    <cellStyle name="Normal 5 6 4 5 5" xfId="45816"/>
    <cellStyle name="Normal 5 6 4 5 6" xfId="52931"/>
    <cellStyle name="Normal 5 6 4 5 7" xfId="60046"/>
    <cellStyle name="Normal 5 6 4 6" xfId="7878"/>
    <cellStyle name="Normal 5 6 4 6 2" xfId="30410"/>
    <cellStyle name="Normal 5 6 4 7" xfId="14993"/>
    <cellStyle name="Normal 5 6 4 7 2" xfId="30411"/>
    <cellStyle name="Normal 5 6 4 8" xfId="30391"/>
    <cellStyle name="Normal 5 6 4 9" xfId="33962"/>
    <cellStyle name="Normal 5 6 5" xfId="1000"/>
    <cellStyle name="Normal 5 6 5 10" xfId="55546"/>
    <cellStyle name="Normal 5 6 5 2" xfId="3368"/>
    <cellStyle name="Normal 5 6 5 2 2" xfId="10483"/>
    <cellStyle name="Normal 5 6 5 2 2 2" xfId="30414"/>
    <cellStyle name="Normal 5 6 5 2 3" xfId="30413"/>
    <cellStyle name="Normal 5 6 5 2 4" xfId="36568"/>
    <cellStyle name="Normal 5 6 5 2 5" xfId="43683"/>
    <cellStyle name="Normal 5 6 5 2 6" xfId="50798"/>
    <cellStyle name="Normal 5 6 5 2 7" xfId="57913"/>
    <cellStyle name="Normal 5 6 5 3" xfId="5739"/>
    <cellStyle name="Normal 5 6 5 3 2" xfId="12854"/>
    <cellStyle name="Normal 5 6 5 3 2 2" xfId="30416"/>
    <cellStyle name="Normal 5 6 5 3 3" xfId="30415"/>
    <cellStyle name="Normal 5 6 5 3 4" xfId="38939"/>
    <cellStyle name="Normal 5 6 5 3 5" xfId="46054"/>
    <cellStyle name="Normal 5 6 5 3 6" xfId="53169"/>
    <cellStyle name="Normal 5 6 5 3 7" xfId="60284"/>
    <cellStyle name="Normal 5 6 5 4" xfId="8116"/>
    <cellStyle name="Normal 5 6 5 4 2" xfId="30417"/>
    <cellStyle name="Normal 5 6 5 5" xfId="15231"/>
    <cellStyle name="Normal 5 6 5 5 2" xfId="30418"/>
    <cellStyle name="Normal 5 6 5 6" xfId="30412"/>
    <cellStyle name="Normal 5 6 5 7" xfId="34200"/>
    <cellStyle name="Normal 5 6 5 8" xfId="41316"/>
    <cellStyle name="Normal 5 6 5 9" xfId="48431"/>
    <cellStyle name="Normal 5 6 6" xfId="1790"/>
    <cellStyle name="Normal 5 6 6 10" xfId="56335"/>
    <cellStyle name="Normal 5 6 6 2" xfId="4157"/>
    <cellStyle name="Normal 5 6 6 2 2" xfId="11272"/>
    <cellStyle name="Normal 5 6 6 2 2 2" xfId="30421"/>
    <cellStyle name="Normal 5 6 6 2 3" xfId="30420"/>
    <cellStyle name="Normal 5 6 6 2 4" xfId="37357"/>
    <cellStyle name="Normal 5 6 6 2 5" xfId="44472"/>
    <cellStyle name="Normal 5 6 6 2 6" xfId="51587"/>
    <cellStyle name="Normal 5 6 6 2 7" xfId="58702"/>
    <cellStyle name="Normal 5 6 6 3" xfId="6528"/>
    <cellStyle name="Normal 5 6 6 3 2" xfId="13643"/>
    <cellStyle name="Normal 5 6 6 3 2 2" xfId="30423"/>
    <cellStyle name="Normal 5 6 6 3 3" xfId="30422"/>
    <cellStyle name="Normal 5 6 6 3 4" xfId="39728"/>
    <cellStyle name="Normal 5 6 6 3 5" xfId="46843"/>
    <cellStyle name="Normal 5 6 6 3 6" xfId="53958"/>
    <cellStyle name="Normal 5 6 6 3 7" xfId="61073"/>
    <cellStyle name="Normal 5 6 6 4" xfId="8905"/>
    <cellStyle name="Normal 5 6 6 4 2" xfId="30424"/>
    <cellStyle name="Normal 5 6 6 5" xfId="16020"/>
    <cellStyle name="Normal 5 6 6 5 2" xfId="30425"/>
    <cellStyle name="Normal 5 6 6 6" xfId="30419"/>
    <cellStyle name="Normal 5 6 6 7" xfId="34989"/>
    <cellStyle name="Normal 5 6 6 8" xfId="42105"/>
    <cellStyle name="Normal 5 6 6 9" xfId="49220"/>
    <cellStyle name="Normal 5 6 7" xfId="2569"/>
    <cellStyle name="Normal 5 6 7 2" xfId="9684"/>
    <cellStyle name="Normal 5 6 7 2 2" xfId="30427"/>
    <cellStyle name="Normal 5 6 7 3" xfId="30426"/>
    <cellStyle name="Normal 5 6 7 4" xfId="35769"/>
    <cellStyle name="Normal 5 6 7 5" xfId="42884"/>
    <cellStyle name="Normal 5 6 7 6" xfId="49999"/>
    <cellStyle name="Normal 5 6 7 7" xfId="57114"/>
    <cellStyle name="Normal 5 6 8" xfId="4940"/>
    <cellStyle name="Normal 5 6 8 2" xfId="12055"/>
    <cellStyle name="Normal 5 6 8 2 2" xfId="30429"/>
    <cellStyle name="Normal 5 6 8 3" xfId="30428"/>
    <cellStyle name="Normal 5 6 8 4" xfId="38140"/>
    <cellStyle name="Normal 5 6 8 5" xfId="45255"/>
    <cellStyle name="Normal 5 6 8 6" xfId="52370"/>
    <cellStyle name="Normal 5 6 8 7" xfId="59485"/>
    <cellStyle name="Normal 5 6 9" xfId="7317"/>
    <cellStyle name="Normal 5 6 9 2" xfId="30430"/>
    <cellStyle name="Normal 5 7" xfId="110"/>
    <cellStyle name="Normal 5 7 10" xfId="14350"/>
    <cellStyle name="Normal 5 7 10 2" xfId="30432"/>
    <cellStyle name="Normal 5 7 11" xfId="30431"/>
    <cellStyle name="Normal 5 7 12" xfId="33319"/>
    <cellStyle name="Normal 5 7 13" xfId="40435"/>
    <cellStyle name="Normal 5 7 14" xfId="47550"/>
    <cellStyle name="Normal 5 7 15" xfId="54665"/>
    <cellStyle name="Normal 5 7 2" xfId="312"/>
    <cellStyle name="Normal 5 7 2 10" xfId="40630"/>
    <cellStyle name="Normal 5 7 2 11" xfId="47745"/>
    <cellStyle name="Normal 5 7 2 12" xfId="54860"/>
    <cellStyle name="Normal 5 7 2 2" xfId="1113"/>
    <cellStyle name="Normal 5 7 2 2 10" xfId="55659"/>
    <cellStyle name="Normal 5 7 2 2 2" xfId="3481"/>
    <cellStyle name="Normal 5 7 2 2 2 2" xfId="10596"/>
    <cellStyle name="Normal 5 7 2 2 2 2 2" xfId="30436"/>
    <cellStyle name="Normal 5 7 2 2 2 3" xfId="30435"/>
    <cellStyle name="Normal 5 7 2 2 2 4" xfId="36681"/>
    <cellStyle name="Normal 5 7 2 2 2 5" xfId="43796"/>
    <cellStyle name="Normal 5 7 2 2 2 6" xfId="50911"/>
    <cellStyle name="Normal 5 7 2 2 2 7" xfId="58026"/>
    <cellStyle name="Normal 5 7 2 2 3" xfId="5852"/>
    <cellStyle name="Normal 5 7 2 2 3 2" xfId="12967"/>
    <cellStyle name="Normal 5 7 2 2 3 2 2" xfId="30438"/>
    <cellStyle name="Normal 5 7 2 2 3 3" xfId="30437"/>
    <cellStyle name="Normal 5 7 2 2 3 4" xfId="39052"/>
    <cellStyle name="Normal 5 7 2 2 3 5" xfId="46167"/>
    <cellStyle name="Normal 5 7 2 2 3 6" xfId="53282"/>
    <cellStyle name="Normal 5 7 2 2 3 7" xfId="60397"/>
    <cellStyle name="Normal 5 7 2 2 4" xfId="8229"/>
    <cellStyle name="Normal 5 7 2 2 4 2" xfId="30439"/>
    <cellStyle name="Normal 5 7 2 2 5" xfId="15344"/>
    <cellStyle name="Normal 5 7 2 2 5 2" xfId="30440"/>
    <cellStyle name="Normal 5 7 2 2 6" xfId="30434"/>
    <cellStyle name="Normal 5 7 2 2 7" xfId="34313"/>
    <cellStyle name="Normal 5 7 2 2 8" xfId="41429"/>
    <cellStyle name="Normal 5 7 2 2 9" xfId="48544"/>
    <cellStyle name="Normal 5 7 2 3" xfId="1903"/>
    <cellStyle name="Normal 5 7 2 3 10" xfId="56448"/>
    <cellStyle name="Normal 5 7 2 3 2" xfId="4270"/>
    <cellStyle name="Normal 5 7 2 3 2 2" xfId="11385"/>
    <cellStyle name="Normal 5 7 2 3 2 2 2" xfId="30443"/>
    <cellStyle name="Normal 5 7 2 3 2 3" xfId="30442"/>
    <cellStyle name="Normal 5 7 2 3 2 4" xfId="37470"/>
    <cellStyle name="Normal 5 7 2 3 2 5" xfId="44585"/>
    <cellStyle name="Normal 5 7 2 3 2 6" xfId="51700"/>
    <cellStyle name="Normal 5 7 2 3 2 7" xfId="58815"/>
    <cellStyle name="Normal 5 7 2 3 3" xfId="6641"/>
    <cellStyle name="Normal 5 7 2 3 3 2" xfId="13756"/>
    <cellStyle name="Normal 5 7 2 3 3 2 2" xfId="30445"/>
    <cellStyle name="Normal 5 7 2 3 3 3" xfId="30444"/>
    <cellStyle name="Normal 5 7 2 3 3 4" xfId="39841"/>
    <cellStyle name="Normal 5 7 2 3 3 5" xfId="46956"/>
    <cellStyle name="Normal 5 7 2 3 3 6" xfId="54071"/>
    <cellStyle name="Normal 5 7 2 3 3 7" xfId="61186"/>
    <cellStyle name="Normal 5 7 2 3 4" xfId="9018"/>
    <cellStyle name="Normal 5 7 2 3 4 2" xfId="30446"/>
    <cellStyle name="Normal 5 7 2 3 5" xfId="16133"/>
    <cellStyle name="Normal 5 7 2 3 5 2" xfId="30447"/>
    <cellStyle name="Normal 5 7 2 3 6" xfId="30441"/>
    <cellStyle name="Normal 5 7 2 3 7" xfId="35102"/>
    <cellStyle name="Normal 5 7 2 3 8" xfId="42218"/>
    <cellStyle name="Normal 5 7 2 3 9" xfId="49333"/>
    <cellStyle name="Normal 5 7 2 4" xfId="2682"/>
    <cellStyle name="Normal 5 7 2 4 2" xfId="9797"/>
    <cellStyle name="Normal 5 7 2 4 2 2" xfId="30449"/>
    <cellStyle name="Normal 5 7 2 4 3" xfId="30448"/>
    <cellStyle name="Normal 5 7 2 4 4" xfId="35882"/>
    <cellStyle name="Normal 5 7 2 4 5" xfId="42997"/>
    <cellStyle name="Normal 5 7 2 4 6" xfId="50112"/>
    <cellStyle name="Normal 5 7 2 4 7" xfId="57227"/>
    <cellStyle name="Normal 5 7 2 5" xfId="5053"/>
    <cellStyle name="Normal 5 7 2 5 2" xfId="12168"/>
    <cellStyle name="Normal 5 7 2 5 2 2" xfId="30451"/>
    <cellStyle name="Normal 5 7 2 5 3" xfId="30450"/>
    <cellStyle name="Normal 5 7 2 5 4" xfId="38253"/>
    <cellStyle name="Normal 5 7 2 5 5" xfId="45368"/>
    <cellStyle name="Normal 5 7 2 5 6" xfId="52483"/>
    <cellStyle name="Normal 5 7 2 5 7" xfId="59598"/>
    <cellStyle name="Normal 5 7 2 6" xfId="7430"/>
    <cellStyle name="Normal 5 7 2 6 2" xfId="30452"/>
    <cellStyle name="Normal 5 7 2 7" xfId="14545"/>
    <cellStyle name="Normal 5 7 2 7 2" xfId="30453"/>
    <cellStyle name="Normal 5 7 2 8" xfId="30433"/>
    <cellStyle name="Normal 5 7 2 9" xfId="33514"/>
    <cellStyle name="Normal 5 7 3" xfId="507"/>
    <cellStyle name="Normal 5 7 3 10" xfId="40825"/>
    <cellStyle name="Normal 5 7 3 11" xfId="47940"/>
    <cellStyle name="Normal 5 7 3 12" xfId="55055"/>
    <cellStyle name="Normal 5 7 3 2" xfId="1308"/>
    <cellStyle name="Normal 5 7 3 2 10" xfId="55854"/>
    <cellStyle name="Normal 5 7 3 2 2" xfId="3676"/>
    <cellStyle name="Normal 5 7 3 2 2 2" xfId="10791"/>
    <cellStyle name="Normal 5 7 3 2 2 2 2" xfId="30457"/>
    <cellStyle name="Normal 5 7 3 2 2 3" xfId="30456"/>
    <cellStyle name="Normal 5 7 3 2 2 4" xfId="36876"/>
    <cellStyle name="Normal 5 7 3 2 2 5" xfId="43991"/>
    <cellStyle name="Normal 5 7 3 2 2 6" xfId="51106"/>
    <cellStyle name="Normal 5 7 3 2 2 7" xfId="58221"/>
    <cellStyle name="Normal 5 7 3 2 3" xfId="6047"/>
    <cellStyle name="Normal 5 7 3 2 3 2" xfId="13162"/>
    <cellStyle name="Normal 5 7 3 2 3 2 2" xfId="30459"/>
    <cellStyle name="Normal 5 7 3 2 3 3" xfId="30458"/>
    <cellStyle name="Normal 5 7 3 2 3 4" xfId="39247"/>
    <cellStyle name="Normal 5 7 3 2 3 5" xfId="46362"/>
    <cellStyle name="Normal 5 7 3 2 3 6" xfId="53477"/>
    <cellStyle name="Normal 5 7 3 2 3 7" xfId="60592"/>
    <cellStyle name="Normal 5 7 3 2 4" xfId="8424"/>
    <cellStyle name="Normal 5 7 3 2 4 2" xfId="30460"/>
    <cellStyle name="Normal 5 7 3 2 5" xfId="15539"/>
    <cellStyle name="Normal 5 7 3 2 5 2" xfId="30461"/>
    <cellStyle name="Normal 5 7 3 2 6" xfId="30455"/>
    <cellStyle name="Normal 5 7 3 2 7" xfId="34508"/>
    <cellStyle name="Normal 5 7 3 2 8" xfId="41624"/>
    <cellStyle name="Normal 5 7 3 2 9" xfId="48739"/>
    <cellStyle name="Normal 5 7 3 3" xfId="2098"/>
    <cellStyle name="Normal 5 7 3 3 10" xfId="56643"/>
    <cellStyle name="Normal 5 7 3 3 2" xfId="4465"/>
    <cellStyle name="Normal 5 7 3 3 2 2" xfId="11580"/>
    <cellStyle name="Normal 5 7 3 3 2 2 2" xfId="30464"/>
    <cellStyle name="Normal 5 7 3 3 2 3" xfId="30463"/>
    <cellStyle name="Normal 5 7 3 3 2 4" xfId="37665"/>
    <cellStyle name="Normal 5 7 3 3 2 5" xfId="44780"/>
    <cellStyle name="Normal 5 7 3 3 2 6" xfId="51895"/>
    <cellStyle name="Normal 5 7 3 3 2 7" xfId="59010"/>
    <cellStyle name="Normal 5 7 3 3 3" xfId="6836"/>
    <cellStyle name="Normal 5 7 3 3 3 2" xfId="13951"/>
    <cellStyle name="Normal 5 7 3 3 3 2 2" xfId="30466"/>
    <cellStyle name="Normal 5 7 3 3 3 3" xfId="30465"/>
    <cellStyle name="Normal 5 7 3 3 3 4" xfId="40036"/>
    <cellStyle name="Normal 5 7 3 3 3 5" xfId="47151"/>
    <cellStyle name="Normal 5 7 3 3 3 6" xfId="54266"/>
    <cellStyle name="Normal 5 7 3 3 3 7" xfId="61381"/>
    <cellStyle name="Normal 5 7 3 3 4" xfId="9213"/>
    <cellStyle name="Normal 5 7 3 3 4 2" xfId="30467"/>
    <cellStyle name="Normal 5 7 3 3 5" xfId="16328"/>
    <cellStyle name="Normal 5 7 3 3 5 2" xfId="30468"/>
    <cellStyle name="Normal 5 7 3 3 6" xfId="30462"/>
    <cellStyle name="Normal 5 7 3 3 7" xfId="35297"/>
    <cellStyle name="Normal 5 7 3 3 8" xfId="42413"/>
    <cellStyle name="Normal 5 7 3 3 9" xfId="49528"/>
    <cellStyle name="Normal 5 7 3 4" xfId="2877"/>
    <cellStyle name="Normal 5 7 3 4 2" xfId="9992"/>
    <cellStyle name="Normal 5 7 3 4 2 2" xfId="30470"/>
    <cellStyle name="Normal 5 7 3 4 3" xfId="30469"/>
    <cellStyle name="Normal 5 7 3 4 4" xfId="36077"/>
    <cellStyle name="Normal 5 7 3 4 5" xfId="43192"/>
    <cellStyle name="Normal 5 7 3 4 6" xfId="50307"/>
    <cellStyle name="Normal 5 7 3 4 7" xfId="57422"/>
    <cellStyle name="Normal 5 7 3 5" xfId="5248"/>
    <cellStyle name="Normal 5 7 3 5 2" xfId="12363"/>
    <cellStyle name="Normal 5 7 3 5 2 2" xfId="30472"/>
    <cellStyle name="Normal 5 7 3 5 3" xfId="30471"/>
    <cellStyle name="Normal 5 7 3 5 4" xfId="38448"/>
    <cellStyle name="Normal 5 7 3 5 5" xfId="45563"/>
    <cellStyle name="Normal 5 7 3 5 6" xfId="52678"/>
    <cellStyle name="Normal 5 7 3 5 7" xfId="59793"/>
    <cellStyle name="Normal 5 7 3 6" xfId="7625"/>
    <cellStyle name="Normal 5 7 3 6 2" xfId="30473"/>
    <cellStyle name="Normal 5 7 3 7" xfId="14740"/>
    <cellStyle name="Normal 5 7 3 7 2" xfId="30474"/>
    <cellStyle name="Normal 5 7 3 8" xfId="30454"/>
    <cellStyle name="Normal 5 7 3 9" xfId="33709"/>
    <cellStyle name="Normal 5 7 4" xfId="761"/>
    <cellStyle name="Normal 5 7 4 10" xfId="41079"/>
    <cellStyle name="Normal 5 7 4 11" xfId="48194"/>
    <cellStyle name="Normal 5 7 4 12" xfId="55309"/>
    <cellStyle name="Normal 5 7 4 2" xfId="1562"/>
    <cellStyle name="Normal 5 7 4 2 10" xfId="56108"/>
    <cellStyle name="Normal 5 7 4 2 2" xfId="3930"/>
    <cellStyle name="Normal 5 7 4 2 2 2" xfId="11045"/>
    <cellStyle name="Normal 5 7 4 2 2 2 2" xfId="30478"/>
    <cellStyle name="Normal 5 7 4 2 2 3" xfId="30477"/>
    <cellStyle name="Normal 5 7 4 2 2 4" xfId="37130"/>
    <cellStyle name="Normal 5 7 4 2 2 5" xfId="44245"/>
    <cellStyle name="Normal 5 7 4 2 2 6" xfId="51360"/>
    <cellStyle name="Normal 5 7 4 2 2 7" xfId="58475"/>
    <cellStyle name="Normal 5 7 4 2 3" xfId="6301"/>
    <cellStyle name="Normal 5 7 4 2 3 2" xfId="13416"/>
    <cellStyle name="Normal 5 7 4 2 3 2 2" xfId="30480"/>
    <cellStyle name="Normal 5 7 4 2 3 3" xfId="30479"/>
    <cellStyle name="Normal 5 7 4 2 3 4" xfId="39501"/>
    <cellStyle name="Normal 5 7 4 2 3 5" xfId="46616"/>
    <cellStyle name="Normal 5 7 4 2 3 6" xfId="53731"/>
    <cellStyle name="Normal 5 7 4 2 3 7" xfId="60846"/>
    <cellStyle name="Normal 5 7 4 2 4" xfId="8678"/>
    <cellStyle name="Normal 5 7 4 2 4 2" xfId="30481"/>
    <cellStyle name="Normal 5 7 4 2 5" xfId="15793"/>
    <cellStyle name="Normal 5 7 4 2 5 2" xfId="30482"/>
    <cellStyle name="Normal 5 7 4 2 6" xfId="30476"/>
    <cellStyle name="Normal 5 7 4 2 7" xfId="34762"/>
    <cellStyle name="Normal 5 7 4 2 8" xfId="41878"/>
    <cellStyle name="Normal 5 7 4 2 9" xfId="48993"/>
    <cellStyle name="Normal 5 7 4 3" xfId="2352"/>
    <cellStyle name="Normal 5 7 4 3 10" xfId="56897"/>
    <cellStyle name="Normal 5 7 4 3 2" xfId="4719"/>
    <cellStyle name="Normal 5 7 4 3 2 2" xfId="11834"/>
    <cellStyle name="Normal 5 7 4 3 2 2 2" xfId="30485"/>
    <cellStyle name="Normal 5 7 4 3 2 3" xfId="30484"/>
    <cellStyle name="Normal 5 7 4 3 2 4" xfId="37919"/>
    <cellStyle name="Normal 5 7 4 3 2 5" xfId="45034"/>
    <cellStyle name="Normal 5 7 4 3 2 6" xfId="52149"/>
    <cellStyle name="Normal 5 7 4 3 2 7" xfId="59264"/>
    <cellStyle name="Normal 5 7 4 3 3" xfId="7090"/>
    <cellStyle name="Normal 5 7 4 3 3 2" xfId="14205"/>
    <cellStyle name="Normal 5 7 4 3 3 2 2" xfId="30487"/>
    <cellStyle name="Normal 5 7 4 3 3 3" xfId="30486"/>
    <cellStyle name="Normal 5 7 4 3 3 4" xfId="40290"/>
    <cellStyle name="Normal 5 7 4 3 3 5" xfId="47405"/>
    <cellStyle name="Normal 5 7 4 3 3 6" xfId="54520"/>
    <cellStyle name="Normal 5 7 4 3 3 7" xfId="61635"/>
    <cellStyle name="Normal 5 7 4 3 4" xfId="9467"/>
    <cellStyle name="Normal 5 7 4 3 4 2" xfId="30488"/>
    <cellStyle name="Normal 5 7 4 3 5" xfId="16582"/>
    <cellStyle name="Normal 5 7 4 3 5 2" xfId="30489"/>
    <cellStyle name="Normal 5 7 4 3 6" xfId="30483"/>
    <cellStyle name="Normal 5 7 4 3 7" xfId="35551"/>
    <cellStyle name="Normal 5 7 4 3 8" xfId="42667"/>
    <cellStyle name="Normal 5 7 4 3 9" xfId="49782"/>
    <cellStyle name="Normal 5 7 4 4" xfId="3131"/>
    <cellStyle name="Normal 5 7 4 4 2" xfId="10246"/>
    <cellStyle name="Normal 5 7 4 4 2 2" xfId="30491"/>
    <cellStyle name="Normal 5 7 4 4 3" xfId="30490"/>
    <cellStyle name="Normal 5 7 4 4 4" xfId="36331"/>
    <cellStyle name="Normal 5 7 4 4 5" xfId="43446"/>
    <cellStyle name="Normal 5 7 4 4 6" xfId="50561"/>
    <cellStyle name="Normal 5 7 4 4 7" xfId="57676"/>
    <cellStyle name="Normal 5 7 4 5" xfId="5502"/>
    <cellStyle name="Normal 5 7 4 5 2" xfId="12617"/>
    <cellStyle name="Normal 5 7 4 5 2 2" xfId="30493"/>
    <cellStyle name="Normal 5 7 4 5 3" xfId="30492"/>
    <cellStyle name="Normal 5 7 4 5 4" xfId="38702"/>
    <cellStyle name="Normal 5 7 4 5 5" xfId="45817"/>
    <cellStyle name="Normal 5 7 4 5 6" xfId="52932"/>
    <cellStyle name="Normal 5 7 4 5 7" xfId="60047"/>
    <cellStyle name="Normal 5 7 4 6" xfId="7879"/>
    <cellStyle name="Normal 5 7 4 6 2" xfId="30494"/>
    <cellStyle name="Normal 5 7 4 7" xfId="14994"/>
    <cellStyle name="Normal 5 7 4 7 2" xfId="30495"/>
    <cellStyle name="Normal 5 7 4 8" xfId="30475"/>
    <cellStyle name="Normal 5 7 4 9" xfId="33963"/>
    <cellStyle name="Normal 5 7 5" xfId="918"/>
    <cellStyle name="Normal 5 7 5 10" xfId="55464"/>
    <cellStyle name="Normal 5 7 5 2" xfId="3286"/>
    <cellStyle name="Normal 5 7 5 2 2" xfId="10401"/>
    <cellStyle name="Normal 5 7 5 2 2 2" xfId="30498"/>
    <cellStyle name="Normal 5 7 5 2 3" xfId="30497"/>
    <cellStyle name="Normal 5 7 5 2 4" xfId="36486"/>
    <cellStyle name="Normal 5 7 5 2 5" xfId="43601"/>
    <cellStyle name="Normal 5 7 5 2 6" xfId="50716"/>
    <cellStyle name="Normal 5 7 5 2 7" xfId="57831"/>
    <cellStyle name="Normal 5 7 5 3" xfId="5657"/>
    <cellStyle name="Normal 5 7 5 3 2" xfId="12772"/>
    <cellStyle name="Normal 5 7 5 3 2 2" xfId="30500"/>
    <cellStyle name="Normal 5 7 5 3 3" xfId="30499"/>
    <cellStyle name="Normal 5 7 5 3 4" xfId="38857"/>
    <cellStyle name="Normal 5 7 5 3 5" xfId="45972"/>
    <cellStyle name="Normal 5 7 5 3 6" xfId="53087"/>
    <cellStyle name="Normal 5 7 5 3 7" xfId="60202"/>
    <cellStyle name="Normal 5 7 5 4" xfId="8034"/>
    <cellStyle name="Normal 5 7 5 4 2" xfId="30501"/>
    <cellStyle name="Normal 5 7 5 5" xfId="15149"/>
    <cellStyle name="Normal 5 7 5 5 2" xfId="30502"/>
    <cellStyle name="Normal 5 7 5 6" xfId="30496"/>
    <cellStyle name="Normal 5 7 5 7" xfId="34118"/>
    <cellStyle name="Normal 5 7 5 8" xfId="41234"/>
    <cellStyle name="Normal 5 7 5 9" xfId="48349"/>
    <cellStyle name="Normal 5 7 6" xfId="1708"/>
    <cellStyle name="Normal 5 7 6 10" xfId="56253"/>
    <cellStyle name="Normal 5 7 6 2" xfId="4075"/>
    <cellStyle name="Normal 5 7 6 2 2" xfId="11190"/>
    <cellStyle name="Normal 5 7 6 2 2 2" xfId="30505"/>
    <cellStyle name="Normal 5 7 6 2 3" xfId="30504"/>
    <cellStyle name="Normal 5 7 6 2 4" xfId="37275"/>
    <cellStyle name="Normal 5 7 6 2 5" xfId="44390"/>
    <cellStyle name="Normal 5 7 6 2 6" xfId="51505"/>
    <cellStyle name="Normal 5 7 6 2 7" xfId="58620"/>
    <cellStyle name="Normal 5 7 6 3" xfId="6446"/>
    <cellStyle name="Normal 5 7 6 3 2" xfId="13561"/>
    <cellStyle name="Normal 5 7 6 3 2 2" xfId="30507"/>
    <cellStyle name="Normal 5 7 6 3 3" xfId="30506"/>
    <cellStyle name="Normal 5 7 6 3 4" xfId="39646"/>
    <cellStyle name="Normal 5 7 6 3 5" xfId="46761"/>
    <cellStyle name="Normal 5 7 6 3 6" xfId="53876"/>
    <cellStyle name="Normal 5 7 6 3 7" xfId="60991"/>
    <cellStyle name="Normal 5 7 6 4" xfId="8823"/>
    <cellStyle name="Normal 5 7 6 4 2" xfId="30508"/>
    <cellStyle name="Normal 5 7 6 5" xfId="15938"/>
    <cellStyle name="Normal 5 7 6 5 2" xfId="30509"/>
    <cellStyle name="Normal 5 7 6 6" xfId="30503"/>
    <cellStyle name="Normal 5 7 6 7" xfId="34907"/>
    <cellStyle name="Normal 5 7 6 8" xfId="42023"/>
    <cellStyle name="Normal 5 7 6 9" xfId="49138"/>
    <cellStyle name="Normal 5 7 7" xfId="2487"/>
    <cellStyle name="Normal 5 7 7 2" xfId="9602"/>
    <cellStyle name="Normal 5 7 7 2 2" xfId="30511"/>
    <cellStyle name="Normal 5 7 7 3" xfId="30510"/>
    <cellStyle name="Normal 5 7 7 4" xfId="35687"/>
    <cellStyle name="Normal 5 7 7 5" xfId="42802"/>
    <cellStyle name="Normal 5 7 7 6" xfId="49917"/>
    <cellStyle name="Normal 5 7 7 7" xfId="57032"/>
    <cellStyle name="Normal 5 7 8" xfId="4858"/>
    <cellStyle name="Normal 5 7 8 2" xfId="11973"/>
    <cellStyle name="Normal 5 7 8 2 2" xfId="30513"/>
    <cellStyle name="Normal 5 7 8 3" xfId="30512"/>
    <cellStyle name="Normal 5 7 8 4" xfId="38058"/>
    <cellStyle name="Normal 5 7 8 5" xfId="45173"/>
    <cellStyle name="Normal 5 7 8 6" xfId="52288"/>
    <cellStyle name="Normal 5 7 8 7" xfId="59403"/>
    <cellStyle name="Normal 5 7 9" xfId="7235"/>
    <cellStyle name="Normal 5 7 9 2" xfId="30514"/>
    <cellStyle name="Normal 5 8" xfId="199"/>
    <cellStyle name="Normal 5 9" xfId="212"/>
    <cellStyle name="Normal 5 9 10" xfId="40530"/>
    <cellStyle name="Normal 5 9 11" xfId="47645"/>
    <cellStyle name="Normal 5 9 12" xfId="54760"/>
    <cellStyle name="Normal 5 9 2" xfId="1013"/>
    <cellStyle name="Normal 5 9 2 10" xfId="55559"/>
    <cellStyle name="Normal 5 9 2 2" xfId="3381"/>
    <cellStyle name="Normal 5 9 2 2 2" xfId="10496"/>
    <cellStyle name="Normal 5 9 2 2 2 2" xfId="30518"/>
    <cellStyle name="Normal 5 9 2 2 3" xfId="30517"/>
    <cellStyle name="Normal 5 9 2 2 4" xfId="36581"/>
    <cellStyle name="Normal 5 9 2 2 5" xfId="43696"/>
    <cellStyle name="Normal 5 9 2 2 6" xfId="50811"/>
    <cellStyle name="Normal 5 9 2 2 7" xfId="57926"/>
    <cellStyle name="Normal 5 9 2 3" xfId="5752"/>
    <cellStyle name="Normal 5 9 2 3 2" xfId="12867"/>
    <cellStyle name="Normal 5 9 2 3 2 2" xfId="30520"/>
    <cellStyle name="Normal 5 9 2 3 3" xfId="30519"/>
    <cellStyle name="Normal 5 9 2 3 4" xfId="38952"/>
    <cellStyle name="Normal 5 9 2 3 5" xfId="46067"/>
    <cellStyle name="Normal 5 9 2 3 6" xfId="53182"/>
    <cellStyle name="Normal 5 9 2 3 7" xfId="60297"/>
    <cellStyle name="Normal 5 9 2 4" xfId="8129"/>
    <cellStyle name="Normal 5 9 2 4 2" xfId="30521"/>
    <cellStyle name="Normal 5 9 2 5" xfId="15244"/>
    <cellStyle name="Normal 5 9 2 5 2" xfId="30522"/>
    <cellStyle name="Normal 5 9 2 6" xfId="30516"/>
    <cellStyle name="Normal 5 9 2 7" xfId="34213"/>
    <cellStyle name="Normal 5 9 2 8" xfId="41329"/>
    <cellStyle name="Normal 5 9 2 9" xfId="48444"/>
    <cellStyle name="Normal 5 9 3" xfId="1803"/>
    <cellStyle name="Normal 5 9 3 10" xfId="56348"/>
    <cellStyle name="Normal 5 9 3 2" xfId="4170"/>
    <cellStyle name="Normal 5 9 3 2 2" xfId="11285"/>
    <cellStyle name="Normal 5 9 3 2 2 2" xfId="30525"/>
    <cellStyle name="Normal 5 9 3 2 3" xfId="30524"/>
    <cellStyle name="Normal 5 9 3 2 4" xfId="37370"/>
    <cellStyle name="Normal 5 9 3 2 5" xfId="44485"/>
    <cellStyle name="Normal 5 9 3 2 6" xfId="51600"/>
    <cellStyle name="Normal 5 9 3 2 7" xfId="58715"/>
    <cellStyle name="Normal 5 9 3 3" xfId="6541"/>
    <cellStyle name="Normal 5 9 3 3 2" xfId="13656"/>
    <cellStyle name="Normal 5 9 3 3 2 2" xfId="30527"/>
    <cellStyle name="Normal 5 9 3 3 3" xfId="30526"/>
    <cellStyle name="Normal 5 9 3 3 4" xfId="39741"/>
    <cellStyle name="Normal 5 9 3 3 5" xfId="46856"/>
    <cellStyle name="Normal 5 9 3 3 6" xfId="53971"/>
    <cellStyle name="Normal 5 9 3 3 7" xfId="61086"/>
    <cellStyle name="Normal 5 9 3 4" xfId="8918"/>
    <cellStyle name="Normal 5 9 3 4 2" xfId="30528"/>
    <cellStyle name="Normal 5 9 3 5" xfId="16033"/>
    <cellStyle name="Normal 5 9 3 5 2" xfId="30529"/>
    <cellStyle name="Normal 5 9 3 6" xfId="30523"/>
    <cellStyle name="Normal 5 9 3 7" xfId="35002"/>
    <cellStyle name="Normal 5 9 3 8" xfId="42118"/>
    <cellStyle name="Normal 5 9 3 9" xfId="49233"/>
    <cellStyle name="Normal 5 9 4" xfId="2582"/>
    <cellStyle name="Normal 5 9 4 2" xfId="9697"/>
    <cellStyle name="Normal 5 9 4 2 2" xfId="30531"/>
    <cellStyle name="Normal 5 9 4 3" xfId="30530"/>
    <cellStyle name="Normal 5 9 4 4" xfId="35782"/>
    <cellStyle name="Normal 5 9 4 5" xfId="42897"/>
    <cellStyle name="Normal 5 9 4 6" xfId="50012"/>
    <cellStyle name="Normal 5 9 4 7" xfId="57127"/>
    <cellStyle name="Normal 5 9 5" xfId="4953"/>
    <cellStyle name="Normal 5 9 5 2" xfId="12068"/>
    <cellStyle name="Normal 5 9 5 2 2" xfId="30533"/>
    <cellStyle name="Normal 5 9 5 3" xfId="30532"/>
    <cellStyle name="Normal 5 9 5 4" xfId="38153"/>
    <cellStyle name="Normal 5 9 5 5" xfId="45268"/>
    <cellStyle name="Normal 5 9 5 6" xfId="52383"/>
    <cellStyle name="Normal 5 9 5 7" xfId="59498"/>
    <cellStyle name="Normal 5 9 6" xfId="7330"/>
    <cellStyle name="Normal 5 9 6 2" xfId="30534"/>
    <cellStyle name="Normal 5 9 7" xfId="14445"/>
    <cellStyle name="Normal 5 9 7 2" xfId="30535"/>
    <cellStyle name="Normal 5 9 8" xfId="30515"/>
    <cellStyle name="Normal 5 9 9" xfId="33414"/>
    <cellStyle name="Normal 6" xfId="12"/>
    <cellStyle name="Normal 6 10" xfId="826"/>
    <cellStyle name="Normal 6 10 10" xfId="55372"/>
    <cellStyle name="Normal 6 10 2" xfId="3194"/>
    <cellStyle name="Normal 6 10 2 2" xfId="10309"/>
    <cellStyle name="Normal 6 10 2 2 2" xfId="30539"/>
    <cellStyle name="Normal 6 10 2 3" xfId="30538"/>
    <cellStyle name="Normal 6 10 2 4" xfId="36394"/>
    <cellStyle name="Normal 6 10 2 5" xfId="43509"/>
    <cellStyle name="Normal 6 10 2 6" xfId="50624"/>
    <cellStyle name="Normal 6 10 2 7" xfId="57739"/>
    <cellStyle name="Normal 6 10 3" xfId="5565"/>
    <cellStyle name="Normal 6 10 3 2" xfId="12680"/>
    <cellStyle name="Normal 6 10 3 2 2" xfId="30541"/>
    <cellStyle name="Normal 6 10 3 3" xfId="30540"/>
    <cellStyle name="Normal 6 10 3 4" xfId="38765"/>
    <cellStyle name="Normal 6 10 3 5" xfId="45880"/>
    <cellStyle name="Normal 6 10 3 6" xfId="52995"/>
    <cellStyle name="Normal 6 10 3 7" xfId="60110"/>
    <cellStyle name="Normal 6 10 4" xfId="7942"/>
    <cellStyle name="Normal 6 10 4 2" xfId="30542"/>
    <cellStyle name="Normal 6 10 5" xfId="15057"/>
    <cellStyle name="Normal 6 10 5 2" xfId="30543"/>
    <cellStyle name="Normal 6 10 6" xfId="30537"/>
    <cellStyle name="Normal 6 10 7" xfId="34026"/>
    <cellStyle name="Normal 6 10 8" xfId="41142"/>
    <cellStyle name="Normal 6 10 9" xfId="48257"/>
    <cellStyle name="Normal 6 11" xfId="1616"/>
    <cellStyle name="Normal 6 11 10" xfId="56161"/>
    <cellStyle name="Normal 6 11 2" xfId="3983"/>
    <cellStyle name="Normal 6 11 2 2" xfId="11098"/>
    <cellStyle name="Normal 6 11 2 2 2" xfId="30546"/>
    <cellStyle name="Normal 6 11 2 3" xfId="30545"/>
    <cellStyle name="Normal 6 11 2 4" xfId="37183"/>
    <cellStyle name="Normal 6 11 2 5" xfId="44298"/>
    <cellStyle name="Normal 6 11 2 6" xfId="51413"/>
    <cellStyle name="Normal 6 11 2 7" xfId="58528"/>
    <cellStyle name="Normal 6 11 3" xfId="6354"/>
    <cellStyle name="Normal 6 11 3 2" xfId="13469"/>
    <cellStyle name="Normal 6 11 3 2 2" xfId="30548"/>
    <cellStyle name="Normal 6 11 3 3" xfId="30547"/>
    <cellStyle name="Normal 6 11 3 4" xfId="39554"/>
    <cellStyle name="Normal 6 11 3 5" xfId="46669"/>
    <cellStyle name="Normal 6 11 3 6" xfId="53784"/>
    <cellStyle name="Normal 6 11 3 7" xfId="60899"/>
    <cellStyle name="Normal 6 11 4" xfId="8731"/>
    <cellStyle name="Normal 6 11 4 2" xfId="30549"/>
    <cellStyle name="Normal 6 11 5" xfId="15846"/>
    <cellStyle name="Normal 6 11 5 2" xfId="30550"/>
    <cellStyle name="Normal 6 11 6" xfId="30544"/>
    <cellStyle name="Normal 6 11 7" xfId="34815"/>
    <cellStyle name="Normal 6 11 8" xfId="41931"/>
    <cellStyle name="Normal 6 11 9" xfId="49046"/>
    <cellStyle name="Normal 6 12" xfId="2395"/>
    <cellStyle name="Normal 6 12 2" xfId="9510"/>
    <cellStyle name="Normal 6 12 2 2" xfId="30552"/>
    <cellStyle name="Normal 6 12 3" xfId="30551"/>
    <cellStyle name="Normal 6 12 4" xfId="35595"/>
    <cellStyle name="Normal 6 12 5" xfId="42710"/>
    <cellStyle name="Normal 6 12 6" xfId="49825"/>
    <cellStyle name="Normal 6 12 7" xfId="56940"/>
    <cellStyle name="Normal 6 13" xfId="4766"/>
    <cellStyle name="Normal 6 13 2" xfId="11881"/>
    <cellStyle name="Normal 6 13 2 2" xfId="30554"/>
    <cellStyle name="Normal 6 13 3" xfId="30553"/>
    <cellStyle name="Normal 6 13 4" xfId="37966"/>
    <cellStyle name="Normal 6 13 5" xfId="45081"/>
    <cellStyle name="Normal 6 13 6" xfId="52196"/>
    <cellStyle name="Normal 6 13 7" xfId="59311"/>
    <cellStyle name="Normal 6 14" xfId="7143"/>
    <cellStyle name="Normal 6 14 2" xfId="30555"/>
    <cellStyle name="Normal 6 15" xfId="14258"/>
    <cellStyle name="Normal 6 15 2" xfId="30556"/>
    <cellStyle name="Normal 6 16" xfId="30536"/>
    <cellStyle name="Normal 6 17" xfId="33227"/>
    <cellStyle name="Normal 6 18" xfId="40343"/>
    <cellStyle name="Normal 6 19" xfId="47458"/>
    <cellStyle name="Normal 6 2" xfId="25"/>
    <cellStyle name="Normal 6 2 10" xfId="1628"/>
    <cellStyle name="Normal 6 2 10 10" xfId="56173"/>
    <cellStyle name="Normal 6 2 10 2" xfId="3995"/>
    <cellStyle name="Normal 6 2 10 2 2" xfId="11110"/>
    <cellStyle name="Normal 6 2 10 2 2 2" xfId="30560"/>
    <cellStyle name="Normal 6 2 10 2 3" xfId="30559"/>
    <cellStyle name="Normal 6 2 10 2 4" xfId="37195"/>
    <cellStyle name="Normal 6 2 10 2 5" xfId="44310"/>
    <cellStyle name="Normal 6 2 10 2 6" xfId="51425"/>
    <cellStyle name="Normal 6 2 10 2 7" xfId="58540"/>
    <cellStyle name="Normal 6 2 10 3" xfId="6366"/>
    <cellStyle name="Normal 6 2 10 3 2" xfId="13481"/>
    <cellStyle name="Normal 6 2 10 3 2 2" xfId="30562"/>
    <cellStyle name="Normal 6 2 10 3 3" xfId="30561"/>
    <cellStyle name="Normal 6 2 10 3 4" xfId="39566"/>
    <cellStyle name="Normal 6 2 10 3 5" xfId="46681"/>
    <cellStyle name="Normal 6 2 10 3 6" xfId="53796"/>
    <cellStyle name="Normal 6 2 10 3 7" xfId="60911"/>
    <cellStyle name="Normal 6 2 10 4" xfId="8743"/>
    <cellStyle name="Normal 6 2 10 4 2" xfId="30563"/>
    <cellStyle name="Normal 6 2 10 5" xfId="15858"/>
    <cellStyle name="Normal 6 2 10 5 2" xfId="30564"/>
    <cellStyle name="Normal 6 2 10 6" xfId="30558"/>
    <cellStyle name="Normal 6 2 10 7" xfId="34827"/>
    <cellStyle name="Normal 6 2 10 8" xfId="41943"/>
    <cellStyle name="Normal 6 2 10 9" xfId="49058"/>
    <cellStyle name="Normal 6 2 11" xfId="2407"/>
    <cellStyle name="Normal 6 2 11 2" xfId="9522"/>
    <cellStyle name="Normal 6 2 11 2 2" xfId="30566"/>
    <cellStyle name="Normal 6 2 11 3" xfId="30565"/>
    <cellStyle name="Normal 6 2 11 4" xfId="35607"/>
    <cellStyle name="Normal 6 2 11 5" xfId="42722"/>
    <cellStyle name="Normal 6 2 11 6" xfId="49837"/>
    <cellStyle name="Normal 6 2 11 7" xfId="56952"/>
    <cellStyle name="Normal 6 2 12" xfId="4778"/>
    <cellStyle name="Normal 6 2 12 2" xfId="11893"/>
    <cellStyle name="Normal 6 2 12 2 2" xfId="30568"/>
    <cellStyle name="Normal 6 2 12 3" xfId="30567"/>
    <cellStyle name="Normal 6 2 12 4" xfId="37978"/>
    <cellStyle name="Normal 6 2 12 5" xfId="45093"/>
    <cellStyle name="Normal 6 2 12 6" xfId="52208"/>
    <cellStyle name="Normal 6 2 12 7" xfId="59323"/>
    <cellStyle name="Normal 6 2 13" xfId="7155"/>
    <cellStyle name="Normal 6 2 13 2" xfId="30569"/>
    <cellStyle name="Normal 6 2 14" xfId="14270"/>
    <cellStyle name="Normal 6 2 14 2" xfId="30570"/>
    <cellStyle name="Normal 6 2 15" xfId="30557"/>
    <cellStyle name="Normal 6 2 16" xfId="33239"/>
    <cellStyle name="Normal 6 2 17" xfId="40355"/>
    <cellStyle name="Normal 6 2 18" xfId="47470"/>
    <cellStyle name="Normal 6 2 19" xfId="54585"/>
    <cellStyle name="Normal 6 2 2" xfId="49"/>
    <cellStyle name="Normal 6 2 2 10" xfId="4801"/>
    <cellStyle name="Normal 6 2 2 10 2" xfId="11916"/>
    <cellStyle name="Normal 6 2 2 10 2 2" xfId="30573"/>
    <cellStyle name="Normal 6 2 2 10 3" xfId="30572"/>
    <cellStyle name="Normal 6 2 2 10 4" xfId="38001"/>
    <cellStyle name="Normal 6 2 2 10 5" xfId="45116"/>
    <cellStyle name="Normal 6 2 2 10 6" xfId="52231"/>
    <cellStyle name="Normal 6 2 2 10 7" xfId="59346"/>
    <cellStyle name="Normal 6 2 2 11" xfId="7178"/>
    <cellStyle name="Normal 6 2 2 11 2" xfId="30574"/>
    <cellStyle name="Normal 6 2 2 12" xfId="14293"/>
    <cellStyle name="Normal 6 2 2 12 2" xfId="30575"/>
    <cellStyle name="Normal 6 2 2 13" xfId="30571"/>
    <cellStyle name="Normal 6 2 2 14" xfId="33262"/>
    <cellStyle name="Normal 6 2 2 15" xfId="40378"/>
    <cellStyle name="Normal 6 2 2 16" xfId="47493"/>
    <cellStyle name="Normal 6 2 2 17" xfId="54608"/>
    <cellStyle name="Normal 6 2 2 2" xfId="99"/>
    <cellStyle name="Normal 6 2 2 2 10" xfId="14339"/>
    <cellStyle name="Normal 6 2 2 2 10 2" xfId="30577"/>
    <cellStyle name="Normal 6 2 2 2 11" xfId="30576"/>
    <cellStyle name="Normal 6 2 2 2 12" xfId="33308"/>
    <cellStyle name="Normal 6 2 2 2 13" xfId="40424"/>
    <cellStyle name="Normal 6 2 2 2 14" xfId="47539"/>
    <cellStyle name="Normal 6 2 2 2 15" xfId="54654"/>
    <cellStyle name="Normal 6 2 2 2 2" xfId="301"/>
    <cellStyle name="Normal 6 2 2 2 2 10" xfId="40619"/>
    <cellStyle name="Normal 6 2 2 2 2 11" xfId="47734"/>
    <cellStyle name="Normal 6 2 2 2 2 12" xfId="54849"/>
    <cellStyle name="Normal 6 2 2 2 2 2" xfId="1102"/>
    <cellStyle name="Normal 6 2 2 2 2 2 10" xfId="55648"/>
    <cellStyle name="Normal 6 2 2 2 2 2 2" xfId="3470"/>
    <cellStyle name="Normal 6 2 2 2 2 2 2 2" xfId="10585"/>
    <cellStyle name="Normal 6 2 2 2 2 2 2 2 2" xfId="30581"/>
    <cellStyle name="Normal 6 2 2 2 2 2 2 3" xfId="30580"/>
    <cellStyle name="Normal 6 2 2 2 2 2 2 4" xfId="36670"/>
    <cellStyle name="Normal 6 2 2 2 2 2 2 5" xfId="43785"/>
    <cellStyle name="Normal 6 2 2 2 2 2 2 6" xfId="50900"/>
    <cellStyle name="Normal 6 2 2 2 2 2 2 7" xfId="58015"/>
    <cellStyle name="Normal 6 2 2 2 2 2 3" xfId="5841"/>
    <cellStyle name="Normal 6 2 2 2 2 2 3 2" xfId="12956"/>
    <cellStyle name="Normal 6 2 2 2 2 2 3 2 2" xfId="30583"/>
    <cellStyle name="Normal 6 2 2 2 2 2 3 3" xfId="30582"/>
    <cellStyle name="Normal 6 2 2 2 2 2 3 4" xfId="39041"/>
    <cellStyle name="Normal 6 2 2 2 2 2 3 5" xfId="46156"/>
    <cellStyle name="Normal 6 2 2 2 2 2 3 6" xfId="53271"/>
    <cellStyle name="Normal 6 2 2 2 2 2 3 7" xfId="60386"/>
    <cellStyle name="Normal 6 2 2 2 2 2 4" xfId="8218"/>
    <cellStyle name="Normal 6 2 2 2 2 2 4 2" xfId="30584"/>
    <cellStyle name="Normal 6 2 2 2 2 2 5" xfId="15333"/>
    <cellStyle name="Normal 6 2 2 2 2 2 5 2" xfId="30585"/>
    <cellStyle name="Normal 6 2 2 2 2 2 6" xfId="30579"/>
    <cellStyle name="Normal 6 2 2 2 2 2 7" xfId="34302"/>
    <cellStyle name="Normal 6 2 2 2 2 2 8" xfId="41418"/>
    <cellStyle name="Normal 6 2 2 2 2 2 9" xfId="48533"/>
    <cellStyle name="Normal 6 2 2 2 2 3" xfId="1892"/>
    <cellStyle name="Normal 6 2 2 2 2 3 10" xfId="56437"/>
    <cellStyle name="Normal 6 2 2 2 2 3 2" xfId="4259"/>
    <cellStyle name="Normal 6 2 2 2 2 3 2 2" xfId="11374"/>
    <cellStyle name="Normal 6 2 2 2 2 3 2 2 2" xfId="30588"/>
    <cellStyle name="Normal 6 2 2 2 2 3 2 3" xfId="30587"/>
    <cellStyle name="Normal 6 2 2 2 2 3 2 4" xfId="37459"/>
    <cellStyle name="Normal 6 2 2 2 2 3 2 5" xfId="44574"/>
    <cellStyle name="Normal 6 2 2 2 2 3 2 6" xfId="51689"/>
    <cellStyle name="Normal 6 2 2 2 2 3 2 7" xfId="58804"/>
    <cellStyle name="Normal 6 2 2 2 2 3 3" xfId="6630"/>
    <cellStyle name="Normal 6 2 2 2 2 3 3 2" xfId="13745"/>
    <cellStyle name="Normal 6 2 2 2 2 3 3 2 2" xfId="30590"/>
    <cellStyle name="Normal 6 2 2 2 2 3 3 3" xfId="30589"/>
    <cellStyle name="Normal 6 2 2 2 2 3 3 4" xfId="39830"/>
    <cellStyle name="Normal 6 2 2 2 2 3 3 5" xfId="46945"/>
    <cellStyle name="Normal 6 2 2 2 2 3 3 6" xfId="54060"/>
    <cellStyle name="Normal 6 2 2 2 2 3 3 7" xfId="61175"/>
    <cellStyle name="Normal 6 2 2 2 2 3 4" xfId="9007"/>
    <cellStyle name="Normal 6 2 2 2 2 3 4 2" xfId="30591"/>
    <cellStyle name="Normal 6 2 2 2 2 3 5" xfId="16122"/>
    <cellStyle name="Normal 6 2 2 2 2 3 5 2" xfId="30592"/>
    <cellStyle name="Normal 6 2 2 2 2 3 6" xfId="30586"/>
    <cellStyle name="Normal 6 2 2 2 2 3 7" xfId="35091"/>
    <cellStyle name="Normal 6 2 2 2 2 3 8" xfId="42207"/>
    <cellStyle name="Normal 6 2 2 2 2 3 9" xfId="49322"/>
    <cellStyle name="Normal 6 2 2 2 2 4" xfId="2671"/>
    <cellStyle name="Normal 6 2 2 2 2 4 2" xfId="9786"/>
    <cellStyle name="Normal 6 2 2 2 2 4 2 2" xfId="30594"/>
    <cellStyle name="Normal 6 2 2 2 2 4 3" xfId="30593"/>
    <cellStyle name="Normal 6 2 2 2 2 4 4" xfId="35871"/>
    <cellStyle name="Normal 6 2 2 2 2 4 5" xfId="42986"/>
    <cellStyle name="Normal 6 2 2 2 2 4 6" xfId="50101"/>
    <cellStyle name="Normal 6 2 2 2 2 4 7" xfId="57216"/>
    <cellStyle name="Normal 6 2 2 2 2 5" xfId="5042"/>
    <cellStyle name="Normal 6 2 2 2 2 5 2" xfId="12157"/>
    <cellStyle name="Normal 6 2 2 2 2 5 2 2" xfId="30596"/>
    <cellStyle name="Normal 6 2 2 2 2 5 3" xfId="30595"/>
    <cellStyle name="Normal 6 2 2 2 2 5 4" xfId="38242"/>
    <cellStyle name="Normal 6 2 2 2 2 5 5" xfId="45357"/>
    <cellStyle name="Normal 6 2 2 2 2 5 6" xfId="52472"/>
    <cellStyle name="Normal 6 2 2 2 2 5 7" xfId="59587"/>
    <cellStyle name="Normal 6 2 2 2 2 6" xfId="7419"/>
    <cellStyle name="Normal 6 2 2 2 2 6 2" xfId="30597"/>
    <cellStyle name="Normal 6 2 2 2 2 7" xfId="14534"/>
    <cellStyle name="Normal 6 2 2 2 2 7 2" xfId="30598"/>
    <cellStyle name="Normal 6 2 2 2 2 8" xfId="30578"/>
    <cellStyle name="Normal 6 2 2 2 2 9" xfId="33503"/>
    <cellStyle name="Normal 6 2 2 2 3" xfId="496"/>
    <cellStyle name="Normal 6 2 2 2 3 10" xfId="40814"/>
    <cellStyle name="Normal 6 2 2 2 3 11" xfId="47929"/>
    <cellStyle name="Normal 6 2 2 2 3 12" xfId="55044"/>
    <cellStyle name="Normal 6 2 2 2 3 2" xfId="1297"/>
    <cellStyle name="Normal 6 2 2 2 3 2 10" xfId="55843"/>
    <cellStyle name="Normal 6 2 2 2 3 2 2" xfId="3665"/>
    <cellStyle name="Normal 6 2 2 2 3 2 2 2" xfId="10780"/>
    <cellStyle name="Normal 6 2 2 2 3 2 2 2 2" xfId="30602"/>
    <cellStyle name="Normal 6 2 2 2 3 2 2 3" xfId="30601"/>
    <cellStyle name="Normal 6 2 2 2 3 2 2 4" xfId="36865"/>
    <cellStyle name="Normal 6 2 2 2 3 2 2 5" xfId="43980"/>
    <cellStyle name="Normal 6 2 2 2 3 2 2 6" xfId="51095"/>
    <cellStyle name="Normal 6 2 2 2 3 2 2 7" xfId="58210"/>
    <cellStyle name="Normal 6 2 2 2 3 2 3" xfId="6036"/>
    <cellStyle name="Normal 6 2 2 2 3 2 3 2" xfId="13151"/>
    <cellStyle name="Normal 6 2 2 2 3 2 3 2 2" xfId="30604"/>
    <cellStyle name="Normal 6 2 2 2 3 2 3 3" xfId="30603"/>
    <cellStyle name="Normal 6 2 2 2 3 2 3 4" xfId="39236"/>
    <cellStyle name="Normal 6 2 2 2 3 2 3 5" xfId="46351"/>
    <cellStyle name="Normal 6 2 2 2 3 2 3 6" xfId="53466"/>
    <cellStyle name="Normal 6 2 2 2 3 2 3 7" xfId="60581"/>
    <cellStyle name="Normal 6 2 2 2 3 2 4" xfId="8413"/>
    <cellStyle name="Normal 6 2 2 2 3 2 4 2" xfId="30605"/>
    <cellStyle name="Normal 6 2 2 2 3 2 5" xfId="15528"/>
    <cellStyle name="Normal 6 2 2 2 3 2 5 2" xfId="30606"/>
    <cellStyle name="Normal 6 2 2 2 3 2 6" xfId="30600"/>
    <cellStyle name="Normal 6 2 2 2 3 2 7" xfId="34497"/>
    <cellStyle name="Normal 6 2 2 2 3 2 8" xfId="41613"/>
    <cellStyle name="Normal 6 2 2 2 3 2 9" xfId="48728"/>
    <cellStyle name="Normal 6 2 2 2 3 3" xfId="2087"/>
    <cellStyle name="Normal 6 2 2 2 3 3 10" xfId="56632"/>
    <cellStyle name="Normal 6 2 2 2 3 3 2" xfId="4454"/>
    <cellStyle name="Normal 6 2 2 2 3 3 2 2" xfId="11569"/>
    <cellStyle name="Normal 6 2 2 2 3 3 2 2 2" xfId="30609"/>
    <cellStyle name="Normal 6 2 2 2 3 3 2 3" xfId="30608"/>
    <cellStyle name="Normal 6 2 2 2 3 3 2 4" xfId="37654"/>
    <cellStyle name="Normal 6 2 2 2 3 3 2 5" xfId="44769"/>
    <cellStyle name="Normal 6 2 2 2 3 3 2 6" xfId="51884"/>
    <cellStyle name="Normal 6 2 2 2 3 3 2 7" xfId="58999"/>
    <cellStyle name="Normal 6 2 2 2 3 3 3" xfId="6825"/>
    <cellStyle name="Normal 6 2 2 2 3 3 3 2" xfId="13940"/>
    <cellStyle name="Normal 6 2 2 2 3 3 3 2 2" xfId="30611"/>
    <cellStyle name="Normal 6 2 2 2 3 3 3 3" xfId="30610"/>
    <cellStyle name="Normal 6 2 2 2 3 3 3 4" xfId="40025"/>
    <cellStyle name="Normal 6 2 2 2 3 3 3 5" xfId="47140"/>
    <cellStyle name="Normal 6 2 2 2 3 3 3 6" xfId="54255"/>
    <cellStyle name="Normal 6 2 2 2 3 3 3 7" xfId="61370"/>
    <cellStyle name="Normal 6 2 2 2 3 3 4" xfId="9202"/>
    <cellStyle name="Normal 6 2 2 2 3 3 4 2" xfId="30612"/>
    <cellStyle name="Normal 6 2 2 2 3 3 5" xfId="16317"/>
    <cellStyle name="Normal 6 2 2 2 3 3 5 2" xfId="30613"/>
    <cellStyle name="Normal 6 2 2 2 3 3 6" xfId="30607"/>
    <cellStyle name="Normal 6 2 2 2 3 3 7" xfId="35286"/>
    <cellStyle name="Normal 6 2 2 2 3 3 8" xfId="42402"/>
    <cellStyle name="Normal 6 2 2 2 3 3 9" xfId="49517"/>
    <cellStyle name="Normal 6 2 2 2 3 4" xfId="2866"/>
    <cellStyle name="Normal 6 2 2 2 3 4 2" xfId="9981"/>
    <cellStyle name="Normal 6 2 2 2 3 4 2 2" xfId="30615"/>
    <cellStyle name="Normal 6 2 2 2 3 4 3" xfId="30614"/>
    <cellStyle name="Normal 6 2 2 2 3 4 4" xfId="36066"/>
    <cellStyle name="Normal 6 2 2 2 3 4 5" xfId="43181"/>
    <cellStyle name="Normal 6 2 2 2 3 4 6" xfId="50296"/>
    <cellStyle name="Normal 6 2 2 2 3 4 7" xfId="57411"/>
    <cellStyle name="Normal 6 2 2 2 3 5" xfId="5237"/>
    <cellStyle name="Normal 6 2 2 2 3 5 2" xfId="12352"/>
    <cellStyle name="Normal 6 2 2 2 3 5 2 2" xfId="30617"/>
    <cellStyle name="Normal 6 2 2 2 3 5 3" xfId="30616"/>
    <cellStyle name="Normal 6 2 2 2 3 5 4" xfId="38437"/>
    <cellStyle name="Normal 6 2 2 2 3 5 5" xfId="45552"/>
    <cellStyle name="Normal 6 2 2 2 3 5 6" xfId="52667"/>
    <cellStyle name="Normal 6 2 2 2 3 5 7" xfId="59782"/>
    <cellStyle name="Normal 6 2 2 2 3 6" xfId="7614"/>
    <cellStyle name="Normal 6 2 2 2 3 6 2" xfId="30618"/>
    <cellStyle name="Normal 6 2 2 2 3 7" xfId="14729"/>
    <cellStyle name="Normal 6 2 2 2 3 7 2" xfId="30619"/>
    <cellStyle name="Normal 6 2 2 2 3 8" xfId="30599"/>
    <cellStyle name="Normal 6 2 2 2 3 9" xfId="33698"/>
    <cellStyle name="Normal 6 2 2 2 4" xfId="765"/>
    <cellStyle name="Normal 6 2 2 2 4 10" xfId="41083"/>
    <cellStyle name="Normal 6 2 2 2 4 11" xfId="48198"/>
    <cellStyle name="Normal 6 2 2 2 4 12" xfId="55313"/>
    <cellStyle name="Normal 6 2 2 2 4 2" xfId="1566"/>
    <cellStyle name="Normal 6 2 2 2 4 2 10" xfId="56112"/>
    <cellStyle name="Normal 6 2 2 2 4 2 2" xfId="3934"/>
    <cellStyle name="Normal 6 2 2 2 4 2 2 2" xfId="11049"/>
    <cellStyle name="Normal 6 2 2 2 4 2 2 2 2" xfId="30623"/>
    <cellStyle name="Normal 6 2 2 2 4 2 2 3" xfId="30622"/>
    <cellStyle name="Normal 6 2 2 2 4 2 2 4" xfId="37134"/>
    <cellStyle name="Normal 6 2 2 2 4 2 2 5" xfId="44249"/>
    <cellStyle name="Normal 6 2 2 2 4 2 2 6" xfId="51364"/>
    <cellStyle name="Normal 6 2 2 2 4 2 2 7" xfId="58479"/>
    <cellStyle name="Normal 6 2 2 2 4 2 3" xfId="6305"/>
    <cellStyle name="Normal 6 2 2 2 4 2 3 2" xfId="13420"/>
    <cellStyle name="Normal 6 2 2 2 4 2 3 2 2" xfId="30625"/>
    <cellStyle name="Normal 6 2 2 2 4 2 3 3" xfId="30624"/>
    <cellStyle name="Normal 6 2 2 2 4 2 3 4" xfId="39505"/>
    <cellStyle name="Normal 6 2 2 2 4 2 3 5" xfId="46620"/>
    <cellStyle name="Normal 6 2 2 2 4 2 3 6" xfId="53735"/>
    <cellStyle name="Normal 6 2 2 2 4 2 3 7" xfId="60850"/>
    <cellStyle name="Normal 6 2 2 2 4 2 4" xfId="8682"/>
    <cellStyle name="Normal 6 2 2 2 4 2 4 2" xfId="30626"/>
    <cellStyle name="Normal 6 2 2 2 4 2 5" xfId="15797"/>
    <cellStyle name="Normal 6 2 2 2 4 2 5 2" xfId="30627"/>
    <cellStyle name="Normal 6 2 2 2 4 2 6" xfId="30621"/>
    <cellStyle name="Normal 6 2 2 2 4 2 7" xfId="34766"/>
    <cellStyle name="Normal 6 2 2 2 4 2 8" xfId="41882"/>
    <cellStyle name="Normal 6 2 2 2 4 2 9" xfId="48997"/>
    <cellStyle name="Normal 6 2 2 2 4 3" xfId="2356"/>
    <cellStyle name="Normal 6 2 2 2 4 3 10" xfId="56901"/>
    <cellStyle name="Normal 6 2 2 2 4 3 2" xfId="4723"/>
    <cellStyle name="Normal 6 2 2 2 4 3 2 2" xfId="11838"/>
    <cellStyle name="Normal 6 2 2 2 4 3 2 2 2" xfId="30630"/>
    <cellStyle name="Normal 6 2 2 2 4 3 2 3" xfId="30629"/>
    <cellStyle name="Normal 6 2 2 2 4 3 2 4" xfId="37923"/>
    <cellStyle name="Normal 6 2 2 2 4 3 2 5" xfId="45038"/>
    <cellStyle name="Normal 6 2 2 2 4 3 2 6" xfId="52153"/>
    <cellStyle name="Normal 6 2 2 2 4 3 2 7" xfId="59268"/>
    <cellStyle name="Normal 6 2 2 2 4 3 3" xfId="7094"/>
    <cellStyle name="Normal 6 2 2 2 4 3 3 2" xfId="14209"/>
    <cellStyle name="Normal 6 2 2 2 4 3 3 2 2" xfId="30632"/>
    <cellStyle name="Normal 6 2 2 2 4 3 3 3" xfId="30631"/>
    <cellStyle name="Normal 6 2 2 2 4 3 3 4" xfId="40294"/>
    <cellStyle name="Normal 6 2 2 2 4 3 3 5" xfId="47409"/>
    <cellStyle name="Normal 6 2 2 2 4 3 3 6" xfId="54524"/>
    <cellStyle name="Normal 6 2 2 2 4 3 3 7" xfId="61639"/>
    <cellStyle name="Normal 6 2 2 2 4 3 4" xfId="9471"/>
    <cellStyle name="Normal 6 2 2 2 4 3 4 2" xfId="30633"/>
    <cellStyle name="Normal 6 2 2 2 4 3 5" xfId="16586"/>
    <cellStyle name="Normal 6 2 2 2 4 3 5 2" xfId="30634"/>
    <cellStyle name="Normal 6 2 2 2 4 3 6" xfId="30628"/>
    <cellStyle name="Normal 6 2 2 2 4 3 7" xfId="35555"/>
    <cellStyle name="Normal 6 2 2 2 4 3 8" xfId="42671"/>
    <cellStyle name="Normal 6 2 2 2 4 3 9" xfId="49786"/>
    <cellStyle name="Normal 6 2 2 2 4 4" xfId="3135"/>
    <cellStyle name="Normal 6 2 2 2 4 4 2" xfId="10250"/>
    <cellStyle name="Normal 6 2 2 2 4 4 2 2" xfId="30636"/>
    <cellStyle name="Normal 6 2 2 2 4 4 3" xfId="30635"/>
    <cellStyle name="Normal 6 2 2 2 4 4 4" xfId="36335"/>
    <cellStyle name="Normal 6 2 2 2 4 4 5" xfId="43450"/>
    <cellStyle name="Normal 6 2 2 2 4 4 6" xfId="50565"/>
    <cellStyle name="Normal 6 2 2 2 4 4 7" xfId="57680"/>
    <cellStyle name="Normal 6 2 2 2 4 5" xfId="5506"/>
    <cellStyle name="Normal 6 2 2 2 4 5 2" xfId="12621"/>
    <cellStyle name="Normal 6 2 2 2 4 5 2 2" xfId="30638"/>
    <cellStyle name="Normal 6 2 2 2 4 5 3" xfId="30637"/>
    <cellStyle name="Normal 6 2 2 2 4 5 4" xfId="38706"/>
    <cellStyle name="Normal 6 2 2 2 4 5 5" xfId="45821"/>
    <cellStyle name="Normal 6 2 2 2 4 5 6" xfId="52936"/>
    <cellStyle name="Normal 6 2 2 2 4 5 7" xfId="60051"/>
    <cellStyle name="Normal 6 2 2 2 4 6" xfId="7883"/>
    <cellStyle name="Normal 6 2 2 2 4 6 2" xfId="30639"/>
    <cellStyle name="Normal 6 2 2 2 4 7" xfId="14998"/>
    <cellStyle name="Normal 6 2 2 2 4 7 2" xfId="30640"/>
    <cellStyle name="Normal 6 2 2 2 4 8" xfId="30620"/>
    <cellStyle name="Normal 6 2 2 2 4 9" xfId="33967"/>
    <cellStyle name="Normal 6 2 2 2 5" xfId="907"/>
    <cellStyle name="Normal 6 2 2 2 5 10" xfId="55453"/>
    <cellStyle name="Normal 6 2 2 2 5 2" xfId="3275"/>
    <cellStyle name="Normal 6 2 2 2 5 2 2" xfId="10390"/>
    <cellStyle name="Normal 6 2 2 2 5 2 2 2" xfId="30643"/>
    <cellStyle name="Normal 6 2 2 2 5 2 3" xfId="30642"/>
    <cellStyle name="Normal 6 2 2 2 5 2 4" xfId="36475"/>
    <cellStyle name="Normal 6 2 2 2 5 2 5" xfId="43590"/>
    <cellStyle name="Normal 6 2 2 2 5 2 6" xfId="50705"/>
    <cellStyle name="Normal 6 2 2 2 5 2 7" xfId="57820"/>
    <cellStyle name="Normal 6 2 2 2 5 3" xfId="5646"/>
    <cellStyle name="Normal 6 2 2 2 5 3 2" xfId="12761"/>
    <cellStyle name="Normal 6 2 2 2 5 3 2 2" xfId="30645"/>
    <cellStyle name="Normal 6 2 2 2 5 3 3" xfId="30644"/>
    <cellStyle name="Normal 6 2 2 2 5 3 4" xfId="38846"/>
    <cellStyle name="Normal 6 2 2 2 5 3 5" xfId="45961"/>
    <cellStyle name="Normal 6 2 2 2 5 3 6" xfId="53076"/>
    <cellStyle name="Normal 6 2 2 2 5 3 7" xfId="60191"/>
    <cellStyle name="Normal 6 2 2 2 5 4" xfId="8023"/>
    <cellStyle name="Normal 6 2 2 2 5 4 2" xfId="30646"/>
    <cellStyle name="Normal 6 2 2 2 5 5" xfId="15138"/>
    <cellStyle name="Normal 6 2 2 2 5 5 2" xfId="30647"/>
    <cellStyle name="Normal 6 2 2 2 5 6" xfId="30641"/>
    <cellStyle name="Normal 6 2 2 2 5 7" xfId="34107"/>
    <cellStyle name="Normal 6 2 2 2 5 8" xfId="41223"/>
    <cellStyle name="Normal 6 2 2 2 5 9" xfId="48338"/>
    <cellStyle name="Normal 6 2 2 2 6" xfId="1697"/>
    <cellStyle name="Normal 6 2 2 2 6 10" xfId="56242"/>
    <cellStyle name="Normal 6 2 2 2 6 2" xfId="4064"/>
    <cellStyle name="Normal 6 2 2 2 6 2 2" xfId="11179"/>
    <cellStyle name="Normal 6 2 2 2 6 2 2 2" xfId="30650"/>
    <cellStyle name="Normal 6 2 2 2 6 2 3" xfId="30649"/>
    <cellStyle name="Normal 6 2 2 2 6 2 4" xfId="37264"/>
    <cellStyle name="Normal 6 2 2 2 6 2 5" xfId="44379"/>
    <cellStyle name="Normal 6 2 2 2 6 2 6" xfId="51494"/>
    <cellStyle name="Normal 6 2 2 2 6 2 7" xfId="58609"/>
    <cellStyle name="Normal 6 2 2 2 6 3" xfId="6435"/>
    <cellStyle name="Normal 6 2 2 2 6 3 2" xfId="13550"/>
    <cellStyle name="Normal 6 2 2 2 6 3 2 2" xfId="30652"/>
    <cellStyle name="Normal 6 2 2 2 6 3 3" xfId="30651"/>
    <cellStyle name="Normal 6 2 2 2 6 3 4" xfId="39635"/>
    <cellStyle name="Normal 6 2 2 2 6 3 5" xfId="46750"/>
    <cellStyle name="Normal 6 2 2 2 6 3 6" xfId="53865"/>
    <cellStyle name="Normal 6 2 2 2 6 3 7" xfId="60980"/>
    <cellStyle name="Normal 6 2 2 2 6 4" xfId="8812"/>
    <cellStyle name="Normal 6 2 2 2 6 4 2" xfId="30653"/>
    <cellStyle name="Normal 6 2 2 2 6 5" xfId="15927"/>
    <cellStyle name="Normal 6 2 2 2 6 5 2" xfId="30654"/>
    <cellStyle name="Normal 6 2 2 2 6 6" xfId="30648"/>
    <cellStyle name="Normal 6 2 2 2 6 7" xfId="34896"/>
    <cellStyle name="Normal 6 2 2 2 6 8" xfId="42012"/>
    <cellStyle name="Normal 6 2 2 2 6 9" xfId="49127"/>
    <cellStyle name="Normal 6 2 2 2 7" xfId="2476"/>
    <cellStyle name="Normal 6 2 2 2 7 2" xfId="9591"/>
    <cellStyle name="Normal 6 2 2 2 7 2 2" xfId="30656"/>
    <cellStyle name="Normal 6 2 2 2 7 3" xfId="30655"/>
    <cellStyle name="Normal 6 2 2 2 7 4" xfId="35676"/>
    <cellStyle name="Normal 6 2 2 2 7 5" xfId="42791"/>
    <cellStyle name="Normal 6 2 2 2 7 6" xfId="49906"/>
    <cellStyle name="Normal 6 2 2 2 7 7" xfId="57021"/>
    <cellStyle name="Normal 6 2 2 2 8" xfId="4847"/>
    <cellStyle name="Normal 6 2 2 2 8 2" xfId="11962"/>
    <cellStyle name="Normal 6 2 2 2 8 2 2" xfId="30658"/>
    <cellStyle name="Normal 6 2 2 2 8 3" xfId="30657"/>
    <cellStyle name="Normal 6 2 2 2 8 4" xfId="38047"/>
    <cellStyle name="Normal 6 2 2 2 8 5" xfId="45162"/>
    <cellStyle name="Normal 6 2 2 2 8 6" xfId="52277"/>
    <cellStyle name="Normal 6 2 2 2 8 7" xfId="59392"/>
    <cellStyle name="Normal 6 2 2 2 9" xfId="7224"/>
    <cellStyle name="Normal 6 2 2 2 9 2" xfId="30659"/>
    <cellStyle name="Normal 6 2 2 3" xfId="148"/>
    <cellStyle name="Normal 6 2 2 3 10" xfId="14388"/>
    <cellStyle name="Normal 6 2 2 3 10 2" xfId="30661"/>
    <cellStyle name="Normal 6 2 2 3 11" xfId="30660"/>
    <cellStyle name="Normal 6 2 2 3 12" xfId="33357"/>
    <cellStyle name="Normal 6 2 2 3 13" xfId="40473"/>
    <cellStyle name="Normal 6 2 2 3 14" xfId="47588"/>
    <cellStyle name="Normal 6 2 2 3 15" xfId="54703"/>
    <cellStyle name="Normal 6 2 2 3 2" xfId="350"/>
    <cellStyle name="Normal 6 2 2 3 2 10" xfId="40668"/>
    <cellStyle name="Normal 6 2 2 3 2 11" xfId="47783"/>
    <cellStyle name="Normal 6 2 2 3 2 12" xfId="54898"/>
    <cellStyle name="Normal 6 2 2 3 2 2" xfId="1151"/>
    <cellStyle name="Normal 6 2 2 3 2 2 10" xfId="55697"/>
    <cellStyle name="Normal 6 2 2 3 2 2 2" xfId="3519"/>
    <cellStyle name="Normal 6 2 2 3 2 2 2 2" xfId="10634"/>
    <cellStyle name="Normal 6 2 2 3 2 2 2 2 2" xfId="30665"/>
    <cellStyle name="Normal 6 2 2 3 2 2 2 3" xfId="30664"/>
    <cellStyle name="Normal 6 2 2 3 2 2 2 4" xfId="36719"/>
    <cellStyle name="Normal 6 2 2 3 2 2 2 5" xfId="43834"/>
    <cellStyle name="Normal 6 2 2 3 2 2 2 6" xfId="50949"/>
    <cellStyle name="Normal 6 2 2 3 2 2 2 7" xfId="58064"/>
    <cellStyle name="Normal 6 2 2 3 2 2 3" xfId="5890"/>
    <cellStyle name="Normal 6 2 2 3 2 2 3 2" xfId="13005"/>
    <cellStyle name="Normal 6 2 2 3 2 2 3 2 2" xfId="30667"/>
    <cellStyle name="Normal 6 2 2 3 2 2 3 3" xfId="30666"/>
    <cellStyle name="Normal 6 2 2 3 2 2 3 4" xfId="39090"/>
    <cellStyle name="Normal 6 2 2 3 2 2 3 5" xfId="46205"/>
    <cellStyle name="Normal 6 2 2 3 2 2 3 6" xfId="53320"/>
    <cellStyle name="Normal 6 2 2 3 2 2 3 7" xfId="60435"/>
    <cellStyle name="Normal 6 2 2 3 2 2 4" xfId="8267"/>
    <cellStyle name="Normal 6 2 2 3 2 2 4 2" xfId="30668"/>
    <cellStyle name="Normal 6 2 2 3 2 2 5" xfId="15382"/>
    <cellStyle name="Normal 6 2 2 3 2 2 5 2" xfId="30669"/>
    <cellStyle name="Normal 6 2 2 3 2 2 6" xfId="30663"/>
    <cellStyle name="Normal 6 2 2 3 2 2 7" xfId="34351"/>
    <cellStyle name="Normal 6 2 2 3 2 2 8" xfId="41467"/>
    <cellStyle name="Normal 6 2 2 3 2 2 9" xfId="48582"/>
    <cellStyle name="Normal 6 2 2 3 2 3" xfId="1941"/>
    <cellStyle name="Normal 6 2 2 3 2 3 10" xfId="56486"/>
    <cellStyle name="Normal 6 2 2 3 2 3 2" xfId="4308"/>
    <cellStyle name="Normal 6 2 2 3 2 3 2 2" xfId="11423"/>
    <cellStyle name="Normal 6 2 2 3 2 3 2 2 2" xfId="30672"/>
    <cellStyle name="Normal 6 2 2 3 2 3 2 3" xfId="30671"/>
    <cellStyle name="Normal 6 2 2 3 2 3 2 4" xfId="37508"/>
    <cellStyle name="Normal 6 2 2 3 2 3 2 5" xfId="44623"/>
    <cellStyle name="Normal 6 2 2 3 2 3 2 6" xfId="51738"/>
    <cellStyle name="Normal 6 2 2 3 2 3 2 7" xfId="58853"/>
    <cellStyle name="Normal 6 2 2 3 2 3 3" xfId="6679"/>
    <cellStyle name="Normal 6 2 2 3 2 3 3 2" xfId="13794"/>
    <cellStyle name="Normal 6 2 2 3 2 3 3 2 2" xfId="30674"/>
    <cellStyle name="Normal 6 2 2 3 2 3 3 3" xfId="30673"/>
    <cellStyle name="Normal 6 2 2 3 2 3 3 4" xfId="39879"/>
    <cellStyle name="Normal 6 2 2 3 2 3 3 5" xfId="46994"/>
    <cellStyle name="Normal 6 2 2 3 2 3 3 6" xfId="54109"/>
    <cellStyle name="Normal 6 2 2 3 2 3 3 7" xfId="61224"/>
    <cellStyle name="Normal 6 2 2 3 2 3 4" xfId="9056"/>
    <cellStyle name="Normal 6 2 2 3 2 3 4 2" xfId="30675"/>
    <cellStyle name="Normal 6 2 2 3 2 3 5" xfId="16171"/>
    <cellStyle name="Normal 6 2 2 3 2 3 5 2" xfId="30676"/>
    <cellStyle name="Normal 6 2 2 3 2 3 6" xfId="30670"/>
    <cellStyle name="Normal 6 2 2 3 2 3 7" xfId="35140"/>
    <cellStyle name="Normal 6 2 2 3 2 3 8" xfId="42256"/>
    <cellStyle name="Normal 6 2 2 3 2 3 9" xfId="49371"/>
    <cellStyle name="Normal 6 2 2 3 2 4" xfId="2720"/>
    <cellStyle name="Normal 6 2 2 3 2 4 2" xfId="9835"/>
    <cellStyle name="Normal 6 2 2 3 2 4 2 2" xfId="30678"/>
    <cellStyle name="Normal 6 2 2 3 2 4 3" xfId="30677"/>
    <cellStyle name="Normal 6 2 2 3 2 4 4" xfId="35920"/>
    <cellStyle name="Normal 6 2 2 3 2 4 5" xfId="43035"/>
    <cellStyle name="Normal 6 2 2 3 2 4 6" xfId="50150"/>
    <cellStyle name="Normal 6 2 2 3 2 4 7" xfId="57265"/>
    <cellStyle name="Normal 6 2 2 3 2 5" xfId="5091"/>
    <cellStyle name="Normal 6 2 2 3 2 5 2" xfId="12206"/>
    <cellStyle name="Normal 6 2 2 3 2 5 2 2" xfId="30680"/>
    <cellStyle name="Normal 6 2 2 3 2 5 3" xfId="30679"/>
    <cellStyle name="Normal 6 2 2 3 2 5 4" xfId="38291"/>
    <cellStyle name="Normal 6 2 2 3 2 5 5" xfId="45406"/>
    <cellStyle name="Normal 6 2 2 3 2 5 6" xfId="52521"/>
    <cellStyle name="Normal 6 2 2 3 2 5 7" xfId="59636"/>
    <cellStyle name="Normal 6 2 2 3 2 6" xfId="7468"/>
    <cellStyle name="Normal 6 2 2 3 2 6 2" xfId="30681"/>
    <cellStyle name="Normal 6 2 2 3 2 7" xfId="14583"/>
    <cellStyle name="Normal 6 2 2 3 2 7 2" xfId="30682"/>
    <cellStyle name="Normal 6 2 2 3 2 8" xfId="30662"/>
    <cellStyle name="Normal 6 2 2 3 2 9" xfId="33552"/>
    <cellStyle name="Normal 6 2 2 3 3" xfId="545"/>
    <cellStyle name="Normal 6 2 2 3 3 10" xfId="40863"/>
    <cellStyle name="Normal 6 2 2 3 3 11" xfId="47978"/>
    <cellStyle name="Normal 6 2 2 3 3 12" xfId="55093"/>
    <cellStyle name="Normal 6 2 2 3 3 2" xfId="1346"/>
    <cellStyle name="Normal 6 2 2 3 3 2 10" xfId="55892"/>
    <cellStyle name="Normal 6 2 2 3 3 2 2" xfId="3714"/>
    <cellStyle name="Normal 6 2 2 3 3 2 2 2" xfId="10829"/>
    <cellStyle name="Normal 6 2 2 3 3 2 2 2 2" xfId="30686"/>
    <cellStyle name="Normal 6 2 2 3 3 2 2 3" xfId="30685"/>
    <cellStyle name="Normal 6 2 2 3 3 2 2 4" xfId="36914"/>
    <cellStyle name="Normal 6 2 2 3 3 2 2 5" xfId="44029"/>
    <cellStyle name="Normal 6 2 2 3 3 2 2 6" xfId="51144"/>
    <cellStyle name="Normal 6 2 2 3 3 2 2 7" xfId="58259"/>
    <cellStyle name="Normal 6 2 2 3 3 2 3" xfId="6085"/>
    <cellStyle name="Normal 6 2 2 3 3 2 3 2" xfId="13200"/>
    <cellStyle name="Normal 6 2 2 3 3 2 3 2 2" xfId="30688"/>
    <cellStyle name="Normal 6 2 2 3 3 2 3 3" xfId="30687"/>
    <cellStyle name="Normal 6 2 2 3 3 2 3 4" xfId="39285"/>
    <cellStyle name="Normal 6 2 2 3 3 2 3 5" xfId="46400"/>
    <cellStyle name="Normal 6 2 2 3 3 2 3 6" xfId="53515"/>
    <cellStyle name="Normal 6 2 2 3 3 2 3 7" xfId="60630"/>
    <cellStyle name="Normal 6 2 2 3 3 2 4" xfId="8462"/>
    <cellStyle name="Normal 6 2 2 3 3 2 4 2" xfId="30689"/>
    <cellStyle name="Normal 6 2 2 3 3 2 5" xfId="15577"/>
    <cellStyle name="Normal 6 2 2 3 3 2 5 2" xfId="30690"/>
    <cellStyle name="Normal 6 2 2 3 3 2 6" xfId="30684"/>
    <cellStyle name="Normal 6 2 2 3 3 2 7" xfId="34546"/>
    <cellStyle name="Normal 6 2 2 3 3 2 8" xfId="41662"/>
    <cellStyle name="Normal 6 2 2 3 3 2 9" xfId="48777"/>
    <cellStyle name="Normal 6 2 2 3 3 3" xfId="2136"/>
    <cellStyle name="Normal 6 2 2 3 3 3 10" xfId="56681"/>
    <cellStyle name="Normal 6 2 2 3 3 3 2" xfId="4503"/>
    <cellStyle name="Normal 6 2 2 3 3 3 2 2" xfId="11618"/>
    <cellStyle name="Normal 6 2 2 3 3 3 2 2 2" xfId="30693"/>
    <cellStyle name="Normal 6 2 2 3 3 3 2 3" xfId="30692"/>
    <cellStyle name="Normal 6 2 2 3 3 3 2 4" xfId="37703"/>
    <cellStyle name="Normal 6 2 2 3 3 3 2 5" xfId="44818"/>
    <cellStyle name="Normal 6 2 2 3 3 3 2 6" xfId="51933"/>
    <cellStyle name="Normal 6 2 2 3 3 3 2 7" xfId="59048"/>
    <cellStyle name="Normal 6 2 2 3 3 3 3" xfId="6874"/>
    <cellStyle name="Normal 6 2 2 3 3 3 3 2" xfId="13989"/>
    <cellStyle name="Normal 6 2 2 3 3 3 3 2 2" xfId="30695"/>
    <cellStyle name="Normal 6 2 2 3 3 3 3 3" xfId="30694"/>
    <cellStyle name="Normal 6 2 2 3 3 3 3 4" xfId="40074"/>
    <cellStyle name="Normal 6 2 2 3 3 3 3 5" xfId="47189"/>
    <cellStyle name="Normal 6 2 2 3 3 3 3 6" xfId="54304"/>
    <cellStyle name="Normal 6 2 2 3 3 3 3 7" xfId="61419"/>
    <cellStyle name="Normal 6 2 2 3 3 3 4" xfId="9251"/>
    <cellStyle name="Normal 6 2 2 3 3 3 4 2" xfId="30696"/>
    <cellStyle name="Normal 6 2 2 3 3 3 5" xfId="16366"/>
    <cellStyle name="Normal 6 2 2 3 3 3 5 2" xfId="30697"/>
    <cellStyle name="Normal 6 2 2 3 3 3 6" xfId="30691"/>
    <cellStyle name="Normal 6 2 2 3 3 3 7" xfId="35335"/>
    <cellStyle name="Normal 6 2 2 3 3 3 8" xfId="42451"/>
    <cellStyle name="Normal 6 2 2 3 3 3 9" xfId="49566"/>
    <cellStyle name="Normal 6 2 2 3 3 4" xfId="2915"/>
    <cellStyle name="Normal 6 2 2 3 3 4 2" xfId="10030"/>
    <cellStyle name="Normal 6 2 2 3 3 4 2 2" xfId="30699"/>
    <cellStyle name="Normal 6 2 2 3 3 4 3" xfId="30698"/>
    <cellStyle name="Normal 6 2 2 3 3 4 4" xfId="36115"/>
    <cellStyle name="Normal 6 2 2 3 3 4 5" xfId="43230"/>
    <cellStyle name="Normal 6 2 2 3 3 4 6" xfId="50345"/>
    <cellStyle name="Normal 6 2 2 3 3 4 7" xfId="57460"/>
    <cellStyle name="Normal 6 2 2 3 3 5" xfId="5286"/>
    <cellStyle name="Normal 6 2 2 3 3 5 2" xfId="12401"/>
    <cellStyle name="Normal 6 2 2 3 3 5 2 2" xfId="30701"/>
    <cellStyle name="Normal 6 2 2 3 3 5 3" xfId="30700"/>
    <cellStyle name="Normal 6 2 2 3 3 5 4" xfId="38486"/>
    <cellStyle name="Normal 6 2 2 3 3 5 5" xfId="45601"/>
    <cellStyle name="Normal 6 2 2 3 3 5 6" xfId="52716"/>
    <cellStyle name="Normal 6 2 2 3 3 5 7" xfId="59831"/>
    <cellStyle name="Normal 6 2 2 3 3 6" xfId="7663"/>
    <cellStyle name="Normal 6 2 2 3 3 6 2" xfId="30702"/>
    <cellStyle name="Normal 6 2 2 3 3 7" xfId="14778"/>
    <cellStyle name="Normal 6 2 2 3 3 7 2" xfId="30703"/>
    <cellStyle name="Normal 6 2 2 3 3 8" xfId="30683"/>
    <cellStyle name="Normal 6 2 2 3 3 9" xfId="33747"/>
    <cellStyle name="Normal 6 2 2 3 4" xfId="766"/>
    <cellStyle name="Normal 6 2 2 3 4 10" xfId="41084"/>
    <cellStyle name="Normal 6 2 2 3 4 11" xfId="48199"/>
    <cellStyle name="Normal 6 2 2 3 4 12" xfId="55314"/>
    <cellStyle name="Normal 6 2 2 3 4 2" xfId="1567"/>
    <cellStyle name="Normal 6 2 2 3 4 2 10" xfId="56113"/>
    <cellStyle name="Normal 6 2 2 3 4 2 2" xfId="3935"/>
    <cellStyle name="Normal 6 2 2 3 4 2 2 2" xfId="11050"/>
    <cellStyle name="Normal 6 2 2 3 4 2 2 2 2" xfId="30707"/>
    <cellStyle name="Normal 6 2 2 3 4 2 2 3" xfId="30706"/>
    <cellStyle name="Normal 6 2 2 3 4 2 2 4" xfId="37135"/>
    <cellStyle name="Normal 6 2 2 3 4 2 2 5" xfId="44250"/>
    <cellStyle name="Normal 6 2 2 3 4 2 2 6" xfId="51365"/>
    <cellStyle name="Normal 6 2 2 3 4 2 2 7" xfId="58480"/>
    <cellStyle name="Normal 6 2 2 3 4 2 3" xfId="6306"/>
    <cellStyle name="Normal 6 2 2 3 4 2 3 2" xfId="13421"/>
    <cellStyle name="Normal 6 2 2 3 4 2 3 2 2" xfId="30709"/>
    <cellStyle name="Normal 6 2 2 3 4 2 3 3" xfId="30708"/>
    <cellStyle name="Normal 6 2 2 3 4 2 3 4" xfId="39506"/>
    <cellStyle name="Normal 6 2 2 3 4 2 3 5" xfId="46621"/>
    <cellStyle name="Normal 6 2 2 3 4 2 3 6" xfId="53736"/>
    <cellStyle name="Normal 6 2 2 3 4 2 3 7" xfId="60851"/>
    <cellStyle name="Normal 6 2 2 3 4 2 4" xfId="8683"/>
    <cellStyle name="Normal 6 2 2 3 4 2 4 2" xfId="30710"/>
    <cellStyle name="Normal 6 2 2 3 4 2 5" xfId="15798"/>
    <cellStyle name="Normal 6 2 2 3 4 2 5 2" xfId="30711"/>
    <cellStyle name="Normal 6 2 2 3 4 2 6" xfId="30705"/>
    <cellStyle name="Normal 6 2 2 3 4 2 7" xfId="34767"/>
    <cellStyle name="Normal 6 2 2 3 4 2 8" xfId="41883"/>
    <cellStyle name="Normal 6 2 2 3 4 2 9" xfId="48998"/>
    <cellStyle name="Normal 6 2 2 3 4 3" xfId="2357"/>
    <cellStyle name="Normal 6 2 2 3 4 3 10" xfId="56902"/>
    <cellStyle name="Normal 6 2 2 3 4 3 2" xfId="4724"/>
    <cellStyle name="Normal 6 2 2 3 4 3 2 2" xfId="11839"/>
    <cellStyle name="Normal 6 2 2 3 4 3 2 2 2" xfId="30714"/>
    <cellStyle name="Normal 6 2 2 3 4 3 2 3" xfId="30713"/>
    <cellStyle name="Normal 6 2 2 3 4 3 2 4" xfId="37924"/>
    <cellStyle name="Normal 6 2 2 3 4 3 2 5" xfId="45039"/>
    <cellStyle name="Normal 6 2 2 3 4 3 2 6" xfId="52154"/>
    <cellStyle name="Normal 6 2 2 3 4 3 2 7" xfId="59269"/>
    <cellStyle name="Normal 6 2 2 3 4 3 3" xfId="7095"/>
    <cellStyle name="Normal 6 2 2 3 4 3 3 2" xfId="14210"/>
    <cellStyle name="Normal 6 2 2 3 4 3 3 2 2" xfId="30716"/>
    <cellStyle name="Normal 6 2 2 3 4 3 3 3" xfId="30715"/>
    <cellStyle name="Normal 6 2 2 3 4 3 3 4" xfId="40295"/>
    <cellStyle name="Normal 6 2 2 3 4 3 3 5" xfId="47410"/>
    <cellStyle name="Normal 6 2 2 3 4 3 3 6" xfId="54525"/>
    <cellStyle name="Normal 6 2 2 3 4 3 3 7" xfId="61640"/>
    <cellStyle name="Normal 6 2 2 3 4 3 4" xfId="9472"/>
    <cellStyle name="Normal 6 2 2 3 4 3 4 2" xfId="30717"/>
    <cellStyle name="Normal 6 2 2 3 4 3 5" xfId="16587"/>
    <cellStyle name="Normal 6 2 2 3 4 3 5 2" xfId="30718"/>
    <cellStyle name="Normal 6 2 2 3 4 3 6" xfId="30712"/>
    <cellStyle name="Normal 6 2 2 3 4 3 7" xfId="35556"/>
    <cellStyle name="Normal 6 2 2 3 4 3 8" xfId="42672"/>
    <cellStyle name="Normal 6 2 2 3 4 3 9" xfId="49787"/>
    <cellStyle name="Normal 6 2 2 3 4 4" xfId="3136"/>
    <cellStyle name="Normal 6 2 2 3 4 4 2" xfId="10251"/>
    <cellStyle name="Normal 6 2 2 3 4 4 2 2" xfId="30720"/>
    <cellStyle name="Normal 6 2 2 3 4 4 3" xfId="30719"/>
    <cellStyle name="Normal 6 2 2 3 4 4 4" xfId="36336"/>
    <cellStyle name="Normal 6 2 2 3 4 4 5" xfId="43451"/>
    <cellStyle name="Normal 6 2 2 3 4 4 6" xfId="50566"/>
    <cellStyle name="Normal 6 2 2 3 4 4 7" xfId="57681"/>
    <cellStyle name="Normal 6 2 2 3 4 5" xfId="5507"/>
    <cellStyle name="Normal 6 2 2 3 4 5 2" xfId="12622"/>
    <cellStyle name="Normal 6 2 2 3 4 5 2 2" xfId="30722"/>
    <cellStyle name="Normal 6 2 2 3 4 5 3" xfId="30721"/>
    <cellStyle name="Normal 6 2 2 3 4 5 4" xfId="38707"/>
    <cellStyle name="Normal 6 2 2 3 4 5 5" xfId="45822"/>
    <cellStyle name="Normal 6 2 2 3 4 5 6" xfId="52937"/>
    <cellStyle name="Normal 6 2 2 3 4 5 7" xfId="60052"/>
    <cellStyle name="Normal 6 2 2 3 4 6" xfId="7884"/>
    <cellStyle name="Normal 6 2 2 3 4 6 2" xfId="30723"/>
    <cellStyle name="Normal 6 2 2 3 4 7" xfId="14999"/>
    <cellStyle name="Normal 6 2 2 3 4 7 2" xfId="30724"/>
    <cellStyle name="Normal 6 2 2 3 4 8" xfId="30704"/>
    <cellStyle name="Normal 6 2 2 3 4 9" xfId="33968"/>
    <cellStyle name="Normal 6 2 2 3 5" xfId="956"/>
    <cellStyle name="Normal 6 2 2 3 5 10" xfId="55502"/>
    <cellStyle name="Normal 6 2 2 3 5 2" xfId="3324"/>
    <cellStyle name="Normal 6 2 2 3 5 2 2" xfId="10439"/>
    <cellStyle name="Normal 6 2 2 3 5 2 2 2" xfId="30727"/>
    <cellStyle name="Normal 6 2 2 3 5 2 3" xfId="30726"/>
    <cellStyle name="Normal 6 2 2 3 5 2 4" xfId="36524"/>
    <cellStyle name="Normal 6 2 2 3 5 2 5" xfId="43639"/>
    <cellStyle name="Normal 6 2 2 3 5 2 6" xfId="50754"/>
    <cellStyle name="Normal 6 2 2 3 5 2 7" xfId="57869"/>
    <cellStyle name="Normal 6 2 2 3 5 3" xfId="5695"/>
    <cellStyle name="Normal 6 2 2 3 5 3 2" xfId="12810"/>
    <cellStyle name="Normal 6 2 2 3 5 3 2 2" xfId="30729"/>
    <cellStyle name="Normal 6 2 2 3 5 3 3" xfId="30728"/>
    <cellStyle name="Normal 6 2 2 3 5 3 4" xfId="38895"/>
    <cellStyle name="Normal 6 2 2 3 5 3 5" xfId="46010"/>
    <cellStyle name="Normal 6 2 2 3 5 3 6" xfId="53125"/>
    <cellStyle name="Normal 6 2 2 3 5 3 7" xfId="60240"/>
    <cellStyle name="Normal 6 2 2 3 5 4" xfId="8072"/>
    <cellStyle name="Normal 6 2 2 3 5 4 2" xfId="30730"/>
    <cellStyle name="Normal 6 2 2 3 5 5" xfId="15187"/>
    <cellStyle name="Normal 6 2 2 3 5 5 2" xfId="30731"/>
    <cellStyle name="Normal 6 2 2 3 5 6" xfId="30725"/>
    <cellStyle name="Normal 6 2 2 3 5 7" xfId="34156"/>
    <cellStyle name="Normal 6 2 2 3 5 8" xfId="41272"/>
    <cellStyle name="Normal 6 2 2 3 5 9" xfId="48387"/>
    <cellStyle name="Normal 6 2 2 3 6" xfId="1746"/>
    <cellStyle name="Normal 6 2 2 3 6 10" xfId="56291"/>
    <cellStyle name="Normal 6 2 2 3 6 2" xfId="4113"/>
    <cellStyle name="Normal 6 2 2 3 6 2 2" xfId="11228"/>
    <cellStyle name="Normal 6 2 2 3 6 2 2 2" xfId="30734"/>
    <cellStyle name="Normal 6 2 2 3 6 2 3" xfId="30733"/>
    <cellStyle name="Normal 6 2 2 3 6 2 4" xfId="37313"/>
    <cellStyle name="Normal 6 2 2 3 6 2 5" xfId="44428"/>
    <cellStyle name="Normal 6 2 2 3 6 2 6" xfId="51543"/>
    <cellStyle name="Normal 6 2 2 3 6 2 7" xfId="58658"/>
    <cellStyle name="Normal 6 2 2 3 6 3" xfId="6484"/>
    <cellStyle name="Normal 6 2 2 3 6 3 2" xfId="13599"/>
    <cellStyle name="Normal 6 2 2 3 6 3 2 2" xfId="30736"/>
    <cellStyle name="Normal 6 2 2 3 6 3 3" xfId="30735"/>
    <cellStyle name="Normal 6 2 2 3 6 3 4" xfId="39684"/>
    <cellStyle name="Normal 6 2 2 3 6 3 5" xfId="46799"/>
    <cellStyle name="Normal 6 2 2 3 6 3 6" xfId="53914"/>
    <cellStyle name="Normal 6 2 2 3 6 3 7" xfId="61029"/>
    <cellStyle name="Normal 6 2 2 3 6 4" xfId="8861"/>
    <cellStyle name="Normal 6 2 2 3 6 4 2" xfId="30737"/>
    <cellStyle name="Normal 6 2 2 3 6 5" xfId="15976"/>
    <cellStyle name="Normal 6 2 2 3 6 5 2" xfId="30738"/>
    <cellStyle name="Normal 6 2 2 3 6 6" xfId="30732"/>
    <cellStyle name="Normal 6 2 2 3 6 7" xfId="34945"/>
    <cellStyle name="Normal 6 2 2 3 6 8" xfId="42061"/>
    <cellStyle name="Normal 6 2 2 3 6 9" xfId="49176"/>
    <cellStyle name="Normal 6 2 2 3 7" xfId="2525"/>
    <cellStyle name="Normal 6 2 2 3 7 2" xfId="9640"/>
    <cellStyle name="Normal 6 2 2 3 7 2 2" xfId="30740"/>
    <cellStyle name="Normal 6 2 2 3 7 3" xfId="30739"/>
    <cellStyle name="Normal 6 2 2 3 7 4" xfId="35725"/>
    <cellStyle name="Normal 6 2 2 3 7 5" xfId="42840"/>
    <cellStyle name="Normal 6 2 2 3 7 6" xfId="49955"/>
    <cellStyle name="Normal 6 2 2 3 7 7" xfId="57070"/>
    <cellStyle name="Normal 6 2 2 3 8" xfId="4896"/>
    <cellStyle name="Normal 6 2 2 3 8 2" xfId="12011"/>
    <cellStyle name="Normal 6 2 2 3 8 2 2" xfId="30742"/>
    <cellStyle name="Normal 6 2 2 3 8 3" xfId="30741"/>
    <cellStyle name="Normal 6 2 2 3 8 4" xfId="38096"/>
    <cellStyle name="Normal 6 2 2 3 8 5" xfId="45211"/>
    <cellStyle name="Normal 6 2 2 3 8 6" xfId="52326"/>
    <cellStyle name="Normal 6 2 2 3 8 7" xfId="59441"/>
    <cellStyle name="Normal 6 2 2 3 9" xfId="7273"/>
    <cellStyle name="Normal 6 2 2 3 9 2" xfId="30743"/>
    <cellStyle name="Normal 6 2 2 4" xfId="255"/>
    <cellStyle name="Normal 6 2 2 4 10" xfId="40573"/>
    <cellStyle name="Normal 6 2 2 4 11" xfId="47688"/>
    <cellStyle name="Normal 6 2 2 4 12" xfId="54803"/>
    <cellStyle name="Normal 6 2 2 4 2" xfId="1056"/>
    <cellStyle name="Normal 6 2 2 4 2 10" xfId="55602"/>
    <cellStyle name="Normal 6 2 2 4 2 2" xfId="3424"/>
    <cellStyle name="Normal 6 2 2 4 2 2 2" xfId="10539"/>
    <cellStyle name="Normal 6 2 2 4 2 2 2 2" xfId="30747"/>
    <cellStyle name="Normal 6 2 2 4 2 2 3" xfId="30746"/>
    <cellStyle name="Normal 6 2 2 4 2 2 4" xfId="36624"/>
    <cellStyle name="Normal 6 2 2 4 2 2 5" xfId="43739"/>
    <cellStyle name="Normal 6 2 2 4 2 2 6" xfId="50854"/>
    <cellStyle name="Normal 6 2 2 4 2 2 7" xfId="57969"/>
    <cellStyle name="Normal 6 2 2 4 2 3" xfId="5795"/>
    <cellStyle name="Normal 6 2 2 4 2 3 2" xfId="12910"/>
    <cellStyle name="Normal 6 2 2 4 2 3 2 2" xfId="30749"/>
    <cellStyle name="Normal 6 2 2 4 2 3 3" xfId="30748"/>
    <cellStyle name="Normal 6 2 2 4 2 3 4" xfId="38995"/>
    <cellStyle name="Normal 6 2 2 4 2 3 5" xfId="46110"/>
    <cellStyle name="Normal 6 2 2 4 2 3 6" xfId="53225"/>
    <cellStyle name="Normal 6 2 2 4 2 3 7" xfId="60340"/>
    <cellStyle name="Normal 6 2 2 4 2 4" xfId="8172"/>
    <cellStyle name="Normal 6 2 2 4 2 4 2" xfId="30750"/>
    <cellStyle name="Normal 6 2 2 4 2 5" xfId="15287"/>
    <cellStyle name="Normal 6 2 2 4 2 5 2" xfId="30751"/>
    <cellStyle name="Normal 6 2 2 4 2 6" xfId="30745"/>
    <cellStyle name="Normal 6 2 2 4 2 7" xfId="34256"/>
    <cellStyle name="Normal 6 2 2 4 2 8" xfId="41372"/>
    <cellStyle name="Normal 6 2 2 4 2 9" xfId="48487"/>
    <cellStyle name="Normal 6 2 2 4 3" xfId="1846"/>
    <cellStyle name="Normal 6 2 2 4 3 10" xfId="56391"/>
    <cellStyle name="Normal 6 2 2 4 3 2" xfId="4213"/>
    <cellStyle name="Normal 6 2 2 4 3 2 2" xfId="11328"/>
    <cellStyle name="Normal 6 2 2 4 3 2 2 2" xfId="30754"/>
    <cellStyle name="Normal 6 2 2 4 3 2 3" xfId="30753"/>
    <cellStyle name="Normal 6 2 2 4 3 2 4" xfId="37413"/>
    <cellStyle name="Normal 6 2 2 4 3 2 5" xfId="44528"/>
    <cellStyle name="Normal 6 2 2 4 3 2 6" xfId="51643"/>
    <cellStyle name="Normal 6 2 2 4 3 2 7" xfId="58758"/>
    <cellStyle name="Normal 6 2 2 4 3 3" xfId="6584"/>
    <cellStyle name="Normal 6 2 2 4 3 3 2" xfId="13699"/>
    <cellStyle name="Normal 6 2 2 4 3 3 2 2" xfId="30756"/>
    <cellStyle name="Normal 6 2 2 4 3 3 3" xfId="30755"/>
    <cellStyle name="Normal 6 2 2 4 3 3 4" xfId="39784"/>
    <cellStyle name="Normal 6 2 2 4 3 3 5" xfId="46899"/>
    <cellStyle name="Normal 6 2 2 4 3 3 6" xfId="54014"/>
    <cellStyle name="Normal 6 2 2 4 3 3 7" xfId="61129"/>
    <cellStyle name="Normal 6 2 2 4 3 4" xfId="8961"/>
    <cellStyle name="Normal 6 2 2 4 3 4 2" xfId="30757"/>
    <cellStyle name="Normal 6 2 2 4 3 5" xfId="16076"/>
    <cellStyle name="Normal 6 2 2 4 3 5 2" xfId="30758"/>
    <cellStyle name="Normal 6 2 2 4 3 6" xfId="30752"/>
    <cellStyle name="Normal 6 2 2 4 3 7" xfId="35045"/>
    <cellStyle name="Normal 6 2 2 4 3 8" xfId="42161"/>
    <cellStyle name="Normal 6 2 2 4 3 9" xfId="49276"/>
    <cellStyle name="Normal 6 2 2 4 4" xfId="2625"/>
    <cellStyle name="Normal 6 2 2 4 4 2" xfId="9740"/>
    <cellStyle name="Normal 6 2 2 4 4 2 2" xfId="30760"/>
    <cellStyle name="Normal 6 2 2 4 4 3" xfId="30759"/>
    <cellStyle name="Normal 6 2 2 4 4 4" xfId="35825"/>
    <cellStyle name="Normal 6 2 2 4 4 5" xfId="42940"/>
    <cellStyle name="Normal 6 2 2 4 4 6" xfId="50055"/>
    <cellStyle name="Normal 6 2 2 4 4 7" xfId="57170"/>
    <cellStyle name="Normal 6 2 2 4 5" xfId="4996"/>
    <cellStyle name="Normal 6 2 2 4 5 2" xfId="12111"/>
    <cellStyle name="Normal 6 2 2 4 5 2 2" xfId="30762"/>
    <cellStyle name="Normal 6 2 2 4 5 3" xfId="30761"/>
    <cellStyle name="Normal 6 2 2 4 5 4" xfId="38196"/>
    <cellStyle name="Normal 6 2 2 4 5 5" xfId="45311"/>
    <cellStyle name="Normal 6 2 2 4 5 6" xfId="52426"/>
    <cellStyle name="Normal 6 2 2 4 5 7" xfId="59541"/>
    <cellStyle name="Normal 6 2 2 4 6" xfId="7373"/>
    <cellStyle name="Normal 6 2 2 4 6 2" xfId="30763"/>
    <cellStyle name="Normal 6 2 2 4 7" xfId="14488"/>
    <cellStyle name="Normal 6 2 2 4 7 2" xfId="30764"/>
    <cellStyle name="Normal 6 2 2 4 8" xfId="30744"/>
    <cellStyle name="Normal 6 2 2 4 9" xfId="33457"/>
    <cellStyle name="Normal 6 2 2 5" xfId="450"/>
    <cellStyle name="Normal 6 2 2 5 10" xfId="40768"/>
    <cellStyle name="Normal 6 2 2 5 11" xfId="47883"/>
    <cellStyle name="Normal 6 2 2 5 12" xfId="54998"/>
    <cellStyle name="Normal 6 2 2 5 2" xfId="1251"/>
    <cellStyle name="Normal 6 2 2 5 2 10" xfId="55797"/>
    <cellStyle name="Normal 6 2 2 5 2 2" xfId="3619"/>
    <cellStyle name="Normal 6 2 2 5 2 2 2" xfId="10734"/>
    <cellStyle name="Normal 6 2 2 5 2 2 2 2" xfId="30768"/>
    <cellStyle name="Normal 6 2 2 5 2 2 3" xfId="30767"/>
    <cellStyle name="Normal 6 2 2 5 2 2 4" xfId="36819"/>
    <cellStyle name="Normal 6 2 2 5 2 2 5" xfId="43934"/>
    <cellStyle name="Normal 6 2 2 5 2 2 6" xfId="51049"/>
    <cellStyle name="Normal 6 2 2 5 2 2 7" xfId="58164"/>
    <cellStyle name="Normal 6 2 2 5 2 3" xfId="5990"/>
    <cellStyle name="Normal 6 2 2 5 2 3 2" xfId="13105"/>
    <cellStyle name="Normal 6 2 2 5 2 3 2 2" xfId="30770"/>
    <cellStyle name="Normal 6 2 2 5 2 3 3" xfId="30769"/>
    <cellStyle name="Normal 6 2 2 5 2 3 4" xfId="39190"/>
    <cellStyle name="Normal 6 2 2 5 2 3 5" xfId="46305"/>
    <cellStyle name="Normal 6 2 2 5 2 3 6" xfId="53420"/>
    <cellStyle name="Normal 6 2 2 5 2 3 7" xfId="60535"/>
    <cellStyle name="Normal 6 2 2 5 2 4" xfId="8367"/>
    <cellStyle name="Normal 6 2 2 5 2 4 2" xfId="30771"/>
    <cellStyle name="Normal 6 2 2 5 2 5" xfId="15482"/>
    <cellStyle name="Normal 6 2 2 5 2 5 2" xfId="30772"/>
    <cellStyle name="Normal 6 2 2 5 2 6" xfId="30766"/>
    <cellStyle name="Normal 6 2 2 5 2 7" xfId="34451"/>
    <cellStyle name="Normal 6 2 2 5 2 8" xfId="41567"/>
    <cellStyle name="Normal 6 2 2 5 2 9" xfId="48682"/>
    <cellStyle name="Normal 6 2 2 5 3" xfId="2041"/>
    <cellStyle name="Normal 6 2 2 5 3 10" xfId="56586"/>
    <cellStyle name="Normal 6 2 2 5 3 2" xfId="4408"/>
    <cellStyle name="Normal 6 2 2 5 3 2 2" xfId="11523"/>
    <cellStyle name="Normal 6 2 2 5 3 2 2 2" xfId="30775"/>
    <cellStyle name="Normal 6 2 2 5 3 2 3" xfId="30774"/>
    <cellStyle name="Normal 6 2 2 5 3 2 4" xfId="37608"/>
    <cellStyle name="Normal 6 2 2 5 3 2 5" xfId="44723"/>
    <cellStyle name="Normal 6 2 2 5 3 2 6" xfId="51838"/>
    <cellStyle name="Normal 6 2 2 5 3 2 7" xfId="58953"/>
    <cellStyle name="Normal 6 2 2 5 3 3" xfId="6779"/>
    <cellStyle name="Normal 6 2 2 5 3 3 2" xfId="13894"/>
    <cellStyle name="Normal 6 2 2 5 3 3 2 2" xfId="30777"/>
    <cellStyle name="Normal 6 2 2 5 3 3 3" xfId="30776"/>
    <cellStyle name="Normal 6 2 2 5 3 3 4" xfId="39979"/>
    <cellStyle name="Normal 6 2 2 5 3 3 5" xfId="47094"/>
    <cellStyle name="Normal 6 2 2 5 3 3 6" xfId="54209"/>
    <cellStyle name="Normal 6 2 2 5 3 3 7" xfId="61324"/>
    <cellStyle name="Normal 6 2 2 5 3 4" xfId="9156"/>
    <cellStyle name="Normal 6 2 2 5 3 4 2" xfId="30778"/>
    <cellStyle name="Normal 6 2 2 5 3 5" xfId="16271"/>
    <cellStyle name="Normal 6 2 2 5 3 5 2" xfId="30779"/>
    <cellStyle name="Normal 6 2 2 5 3 6" xfId="30773"/>
    <cellStyle name="Normal 6 2 2 5 3 7" xfId="35240"/>
    <cellStyle name="Normal 6 2 2 5 3 8" xfId="42356"/>
    <cellStyle name="Normal 6 2 2 5 3 9" xfId="49471"/>
    <cellStyle name="Normal 6 2 2 5 4" xfId="2820"/>
    <cellStyle name="Normal 6 2 2 5 4 2" xfId="9935"/>
    <cellStyle name="Normal 6 2 2 5 4 2 2" xfId="30781"/>
    <cellStyle name="Normal 6 2 2 5 4 3" xfId="30780"/>
    <cellStyle name="Normal 6 2 2 5 4 4" xfId="36020"/>
    <cellStyle name="Normal 6 2 2 5 4 5" xfId="43135"/>
    <cellStyle name="Normal 6 2 2 5 4 6" xfId="50250"/>
    <cellStyle name="Normal 6 2 2 5 4 7" xfId="57365"/>
    <cellStyle name="Normal 6 2 2 5 5" xfId="5191"/>
    <cellStyle name="Normal 6 2 2 5 5 2" xfId="12306"/>
    <cellStyle name="Normal 6 2 2 5 5 2 2" xfId="30783"/>
    <cellStyle name="Normal 6 2 2 5 5 3" xfId="30782"/>
    <cellStyle name="Normal 6 2 2 5 5 4" xfId="38391"/>
    <cellStyle name="Normal 6 2 2 5 5 5" xfId="45506"/>
    <cellStyle name="Normal 6 2 2 5 5 6" xfId="52621"/>
    <cellStyle name="Normal 6 2 2 5 5 7" xfId="59736"/>
    <cellStyle name="Normal 6 2 2 5 6" xfId="7568"/>
    <cellStyle name="Normal 6 2 2 5 6 2" xfId="30784"/>
    <cellStyle name="Normal 6 2 2 5 7" xfId="14683"/>
    <cellStyle name="Normal 6 2 2 5 7 2" xfId="30785"/>
    <cellStyle name="Normal 6 2 2 5 8" xfId="30765"/>
    <cellStyle name="Normal 6 2 2 5 9" xfId="33652"/>
    <cellStyle name="Normal 6 2 2 6" xfId="764"/>
    <cellStyle name="Normal 6 2 2 6 10" xfId="41082"/>
    <cellStyle name="Normal 6 2 2 6 11" xfId="48197"/>
    <cellStyle name="Normal 6 2 2 6 12" xfId="55312"/>
    <cellStyle name="Normal 6 2 2 6 2" xfId="1565"/>
    <cellStyle name="Normal 6 2 2 6 2 10" xfId="56111"/>
    <cellStyle name="Normal 6 2 2 6 2 2" xfId="3933"/>
    <cellStyle name="Normal 6 2 2 6 2 2 2" xfId="11048"/>
    <cellStyle name="Normal 6 2 2 6 2 2 2 2" xfId="30789"/>
    <cellStyle name="Normal 6 2 2 6 2 2 3" xfId="30788"/>
    <cellStyle name="Normal 6 2 2 6 2 2 4" xfId="37133"/>
    <cellStyle name="Normal 6 2 2 6 2 2 5" xfId="44248"/>
    <cellStyle name="Normal 6 2 2 6 2 2 6" xfId="51363"/>
    <cellStyle name="Normal 6 2 2 6 2 2 7" xfId="58478"/>
    <cellStyle name="Normal 6 2 2 6 2 3" xfId="6304"/>
    <cellStyle name="Normal 6 2 2 6 2 3 2" xfId="13419"/>
    <cellStyle name="Normal 6 2 2 6 2 3 2 2" xfId="30791"/>
    <cellStyle name="Normal 6 2 2 6 2 3 3" xfId="30790"/>
    <cellStyle name="Normal 6 2 2 6 2 3 4" xfId="39504"/>
    <cellStyle name="Normal 6 2 2 6 2 3 5" xfId="46619"/>
    <cellStyle name="Normal 6 2 2 6 2 3 6" xfId="53734"/>
    <cellStyle name="Normal 6 2 2 6 2 3 7" xfId="60849"/>
    <cellStyle name="Normal 6 2 2 6 2 4" xfId="8681"/>
    <cellStyle name="Normal 6 2 2 6 2 4 2" xfId="30792"/>
    <cellStyle name="Normal 6 2 2 6 2 5" xfId="15796"/>
    <cellStyle name="Normal 6 2 2 6 2 5 2" xfId="30793"/>
    <cellStyle name="Normal 6 2 2 6 2 6" xfId="30787"/>
    <cellStyle name="Normal 6 2 2 6 2 7" xfId="34765"/>
    <cellStyle name="Normal 6 2 2 6 2 8" xfId="41881"/>
    <cellStyle name="Normal 6 2 2 6 2 9" xfId="48996"/>
    <cellStyle name="Normal 6 2 2 6 3" xfId="2355"/>
    <cellStyle name="Normal 6 2 2 6 3 10" xfId="56900"/>
    <cellStyle name="Normal 6 2 2 6 3 2" xfId="4722"/>
    <cellStyle name="Normal 6 2 2 6 3 2 2" xfId="11837"/>
    <cellStyle name="Normal 6 2 2 6 3 2 2 2" xfId="30796"/>
    <cellStyle name="Normal 6 2 2 6 3 2 3" xfId="30795"/>
    <cellStyle name="Normal 6 2 2 6 3 2 4" xfId="37922"/>
    <cellStyle name="Normal 6 2 2 6 3 2 5" xfId="45037"/>
    <cellStyle name="Normal 6 2 2 6 3 2 6" xfId="52152"/>
    <cellStyle name="Normal 6 2 2 6 3 2 7" xfId="59267"/>
    <cellStyle name="Normal 6 2 2 6 3 3" xfId="7093"/>
    <cellStyle name="Normal 6 2 2 6 3 3 2" xfId="14208"/>
    <cellStyle name="Normal 6 2 2 6 3 3 2 2" xfId="30798"/>
    <cellStyle name="Normal 6 2 2 6 3 3 3" xfId="30797"/>
    <cellStyle name="Normal 6 2 2 6 3 3 4" xfId="40293"/>
    <cellStyle name="Normal 6 2 2 6 3 3 5" xfId="47408"/>
    <cellStyle name="Normal 6 2 2 6 3 3 6" xfId="54523"/>
    <cellStyle name="Normal 6 2 2 6 3 3 7" xfId="61638"/>
    <cellStyle name="Normal 6 2 2 6 3 4" xfId="9470"/>
    <cellStyle name="Normal 6 2 2 6 3 4 2" xfId="30799"/>
    <cellStyle name="Normal 6 2 2 6 3 5" xfId="16585"/>
    <cellStyle name="Normal 6 2 2 6 3 5 2" xfId="30800"/>
    <cellStyle name="Normal 6 2 2 6 3 6" xfId="30794"/>
    <cellStyle name="Normal 6 2 2 6 3 7" xfId="35554"/>
    <cellStyle name="Normal 6 2 2 6 3 8" xfId="42670"/>
    <cellStyle name="Normal 6 2 2 6 3 9" xfId="49785"/>
    <cellStyle name="Normal 6 2 2 6 4" xfId="3134"/>
    <cellStyle name="Normal 6 2 2 6 4 2" xfId="10249"/>
    <cellStyle name="Normal 6 2 2 6 4 2 2" xfId="30802"/>
    <cellStyle name="Normal 6 2 2 6 4 3" xfId="30801"/>
    <cellStyle name="Normal 6 2 2 6 4 4" xfId="36334"/>
    <cellStyle name="Normal 6 2 2 6 4 5" xfId="43449"/>
    <cellStyle name="Normal 6 2 2 6 4 6" xfId="50564"/>
    <cellStyle name="Normal 6 2 2 6 4 7" xfId="57679"/>
    <cellStyle name="Normal 6 2 2 6 5" xfId="5505"/>
    <cellStyle name="Normal 6 2 2 6 5 2" xfId="12620"/>
    <cellStyle name="Normal 6 2 2 6 5 2 2" xfId="30804"/>
    <cellStyle name="Normal 6 2 2 6 5 3" xfId="30803"/>
    <cellStyle name="Normal 6 2 2 6 5 4" xfId="38705"/>
    <cellStyle name="Normal 6 2 2 6 5 5" xfId="45820"/>
    <cellStyle name="Normal 6 2 2 6 5 6" xfId="52935"/>
    <cellStyle name="Normal 6 2 2 6 5 7" xfId="60050"/>
    <cellStyle name="Normal 6 2 2 6 6" xfId="7882"/>
    <cellStyle name="Normal 6 2 2 6 6 2" xfId="30805"/>
    <cellStyle name="Normal 6 2 2 6 7" xfId="14997"/>
    <cellStyle name="Normal 6 2 2 6 7 2" xfId="30806"/>
    <cellStyle name="Normal 6 2 2 6 8" xfId="30786"/>
    <cellStyle name="Normal 6 2 2 6 9" xfId="33966"/>
    <cellStyle name="Normal 6 2 2 7" xfId="861"/>
    <cellStyle name="Normal 6 2 2 7 10" xfId="55407"/>
    <cellStyle name="Normal 6 2 2 7 2" xfId="3229"/>
    <cellStyle name="Normal 6 2 2 7 2 2" xfId="10344"/>
    <cellStyle name="Normal 6 2 2 7 2 2 2" xfId="30809"/>
    <cellStyle name="Normal 6 2 2 7 2 3" xfId="30808"/>
    <cellStyle name="Normal 6 2 2 7 2 4" xfId="36429"/>
    <cellStyle name="Normal 6 2 2 7 2 5" xfId="43544"/>
    <cellStyle name="Normal 6 2 2 7 2 6" xfId="50659"/>
    <cellStyle name="Normal 6 2 2 7 2 7" xfId="57774"/>
    <cellStyle name="Normal 6 2 2 7 3" xfId="5600"/>
    <cellStyle name="Normal 6 2 2 7 3 2" xfId="12715"/>
    <cellStyle name="Normal 6 2 2 7 3 2 2" xfId="30811"/>
    <cellStyle name="Normal 6 2 2 7 3 3" xfId="30810"/>
    <cellStyle name="Normal 6 2 2 7 3 4" xfId="38800"/>
    <cellStyle name="Normal 6 2 2 7 3 5" xfId="45915"/>
    <cellStyle name="Normal 6 2 2 7 3 6" xfId="53030"/>
    <cellStyle name="Normal 6 2 2 7 3 7" xfId="60145"/>
    <cellStyle name="Normal 6 2 2 7 4" xfId="7977"/>
    <cellStyle name="Normal 6 2 2 7 4 2" xfId="30812"/>
    <cellStyle name="Normal 6 2 2 7 5" xfId="15092"/>
    <cellStyle name="Normal 6 2 2 7 5 2" xfId="30813"/>
    <cellStyle name="Normal 6 2 2 7 6" xfId="30807"/>
    <cellStyle name="Normal 6 2 2 7 7" xfId="34061"/>
    <cellStyle name="Normal 6 2 2 7 8" xfId="41177"/>
    <cellStyle name="Normal 6 2 2 7 9" xfId="48292"/>
    <cellStyle name="Normal 6 2 2 8" xfId="1651"/>
    <cellStyle name="Normal 6 2 2 8 10" xfId="56196"/>
    <cellStyle name="Normal 6 2 2 8 2" xfId="4018"/>
    <cellStyle name="Normal 6 2 2 8 2 2" xfId="11133"/>
    <cellStyle name="Normal 6 2 2 8 2 2 2" xfId="30816"/>
    <cellStyle name="Normal 6 2 2 8 2 3" xfId="30815"/>
    <cellStyle name="Normal 6 2 2 8 2 4" xfId="37218"/>
    <cellStyle name="Normal 6 2 2 8 2 5" xfId="44333"/>
    <cellStyle name="Normal 6 2 2 8 2 6" xfId="51448"/>
    <cellStyle name="Normal 6 2 2 8 2 7" xfId="58563"/>
    <cellStyle name="Normal 6 2 2 8 3" xfId="6389"/>
    <cellStyle name="Normal 6 2 2 8 3 2" xfId="13504"/>
    <cellStyle name="Normal 6 2 2 8 3 2 2" xfId="30818"/>
    <cellStyle name="Normal 6 2 2 8 3 3" xfId="30817"/>
    <cellStyle name="Normal 6 2 2 8 3 4" xfId="39589"/>
    <cellStyle name="Normal 6 2 2 8 3 5" xfId="46704"/>
    <cellStyle name="Normal 6 2 2 8 3 6" xfId="53819"/>
    <cellStyle name="Normal 6 2 2 8 3 7" xfId="60934"/>
    <cellStyle name="Normal 6 2 2 8 4" xfId="8766"/>
    <cellStyle name="Normal 6 2 2 8 4 2" xfId="30819"/>
    <cellStyle name="Normal 6 2 2 8 5" xfId="15881"/>
    <cellStyle name="Normal 6 2 2 8 5 2" xfId="30820"/>
    <cellStyle name="Normal 6 2 2 8 6" xfId="30814"/>
    <cellStyle name="Normal 6 2 2 8 7" xfId="34850"/>
    <cellStyle name="Normal 6 2 2 8 8" xfId="41966"/>
    <cellStyle name="Normal 6 2 2 8 9" xfId="49081"/>
    <cellStyle name="Normal 6 2 2 9" xfId="2430"/>
    <cellStyle name="Normal 6 2 2 9 2" xfId="9545"/>
    <cellStyle name="Normal 6 2 2 9 2 2" xfId="30822"/>
    <cellStyle name="Normal 6 2 2 9 3" xfId="30821"/>
    <cellStyle name="Normal 6 2 2 9 4" xfId="35630"/>
    <cellStyle name="Normal 6 2 2 9 5" xfId="42745"/>
    <cellStyle name="Normal 6 2 2 9 6" xfId="49860"/>
    <cellStyle name="Normal 6 2 2 9 7" xfId="56975"/>
    <cellStyle name="Normal 6 2 3" xfId="98"/>
    <cellStyle name="Normal 6 2 3 10" xfId="7223"/>
    <cellStyle name="Normal 6 2 3 10 2" xfId="30824"/>
    <cellStyle name="Normal 6 2 3 11" xfId="14338"/>
    <cellStyle name="Normal 6 2 3 11 2" xfId="30825"/>
    <cellStyle name="Normal 6 2 3 12" xfId="30823"/>
    <cellStyle name="Normal 6 2 3 13" xfId="33307"/>
    <cellStyle name="Normal 6 2 3 14" xfId="40423"/>
    <cellStyle name="Normal 6 2 3 15" xfId="47538"/>
    <cellStyle name="Normal 6 2 3 16" xfId="54653"/>
    <cellStyle name="Normal 6 2 3 2" xfId="175"/>
    <cellStyle name="Normal 6 2 3 2 10" xfId="14412"/>
    <cellStyle name="Normal 6 2 3 2 10 2" xfId="30827"/>
    <cellStyle name="Normal 6 2 3 2 11" xfId="30826"/>
    <cellStyle name="Normal 6 2 3 2 12" xfId="33381"/>
    <cellStyle name="Normal 6 2 3 2 13" xfId="40497"/>
    <cellStyle name="Normal 6 2 3 2 14" xfId="47612"/>
    <cellStyle name="Normal 6 2 3 2 15" xfId="54727"/>
    <cellStyle name="Normal 6 2 3 2 2" xfId="374"/>
    <cellStyle name="Normal 6 2 3 2 2 10" xfId="40692"/>
    <cellStyle name="Normal 6 2 3 2 2 11" xfId="47807"/>
    <cellStyle name="Normal 6 2 3 2 2 12" xfId="54922"/>
    <cellStyle name="Normal 6 2 3 2 2 2" xfId="1175"/>
    <cellStyle name="Normal 6 2 3 2 2 2 10" xfId="55721"/>
    <cellStyle name="Normal 6 2 3 2 2 2 2" xfId="3543"/>
    <cellStyle name="Normal 6 2 3 2 2 2 2 2" xfId="10658"/>
    <cellStyle name="Normal 6 2 3 2 2 2 2 2 2" xfId="30831"/>
    <cellStyle name="Normal 6 2 3 2 2 2 2 3" xfId="30830"/>
    <cellStyle name="Normal 6 2 3 2 2 2 2 4" xfId="36743"/>
    <cellStyle name="Normal 6 2 3 2 2 2 2 5" xfId="43858"/>
    <cellStyle name="Normal 6 2 3 2 2 2 2 6" xfId="50973"/>
    <cellStyle name="Normal 6 2 3 2 2 2 2 7" xfId="58088"/>
    <cellStyle name="Normal 6 2 3 2 2 2 3" xfId="5914"/>
    <cellStyle name="Normal 6 2 3 2 2 2 3 2" xfId="13029"/>
    <cellStyle name="Normal 6 2 3 2 2 2 3 2 2" xfId="30833"/>
    <cellStyle name="Normal 6 2 3 2 2 2 3 3" xfId="30832"/>
    <cellStyle name="Normal 6 2 3 2 2 2 3 4" xfId="39114"/>
    <cellStyle name="Normal 6 2 3 2 2 2 3 5" xfId="46229"/>
    <cellStyle name="Normal 6 2 3 2 2 2 3 6" xfId="53344"/>
    <cellStyle name="Normal 6 2 3 2 2 2 3 7" xfId="60459"/>
    <cellStyle name="Normal 6 2 3 2 2 2 4" xfId="8291"/>
    <cellStyle name="Normal 6 2 3 2 2 2 4 2" xfId="30834"/>
    <cellStyle name="Normal 6 2 3 2 2 2 5" xfId="15406"/>
    <cellStyle name="Normal 6 2 3 2 2 2 5 2" xfId="30835"/>
    <cellStyle name="Normal 6 2 3 2 2 2 6" xfId="30829"/>
    <cellStyle name="Normal 6 2 3 2 2 2 7" xfId="34375"/>
    <cellStyle name="Normal 6 2 3 2 2 2 8" xfId="41491"/>
    <cellStyle name="Normal 6 2 3 2 2 2 9" xfId="48606"/>
    <cellStyle name="Normal 6 2 3 2 2 3" xfId="1965"/>
    <cellStyle name="Normal 6 2 3 2 2 3 10" xfId="56510"/>
    <cellStyle name="Normal 6 2 3 2 2 3 2" xfId="4332"/>
    <cellStyle name="Normal 6 2 3 2 2 3 2 2" xfId="11447"/>
    <cellStyle name="Normal 6 2 3 2 2 3 2 2 2" xfId="30838"/>
    <cellStyle name="Normal 6 2 3 2 2 3 2 3" xfId="30837"/>
    <cellStyle name="Normal 6 2 3 2 2 3 2 4" xfId="37532"/>
    <cellStyle name="Normal 6 2 3 2 2 3 2 5" xfId="44647"/>
    <cellStyle name="Normal 6 2 3 2 2 3 2 6" xfId="51762"/>
    <cellStyle name="Normal 6 2 3 2 2 3 2 7" xfId="58877"/>
    <cellStyle name="Normal 6 2 3 2 2 3 3" xfId="6703"/>
    <cellStyle name="Normal 6 2 3 2 2 3 3 2" xfId="13818"/>
    <cellStyle name="Normal 6 2 3 2 2 3 3 2 2" xfId="30840"/>
    <cellStyle name="Normal 6 2 3 2 2 3 3 3" xfId="30839"/>
    <cellStyle name="Normal 6 2 3 2 2 3 3 4" xfId="39903"/>
    <cellStyle name="Normal 6 2 3 2 2 3 3 5" xfId="47018"/>
    <cellStyle name="Normal 6 2 3 2 2 3 3 6" xfId="54133"/>
    <cellStyle name="Normal 6 2 3 2 2 3 3 7" xfId="61248"/>
    <cellStyle name="Normal 6 2 3 2 2 3 4" xfId="9080"/>
    <cellStyle name="Normal 6 2 3 2 2 3 4 2" xfId="30841"/>
    <cellStyle name="Normal 6 2 3 2 2 3 5" xfId="16195"/>
    <cellStyle name="Normal 6 2 3 2 2 3 5 2" xfId="30842"/>
    <cellStyle name="Normal 6 2 3 2 2 3 6" xfId="30836"/>
    <cellStyle name="Normal 6 2 3 2 2 3 7" xfId="35164"/>
    <cellStyle name="Normal 6 2 3 2 2 3 8" xfId="42280"/>
    <cellStyle name="Normal 6 2 3 2 2 3 9" xfId="49395"/>
    <cellStyle name="Normal 6 2 3 2 2 4" xfId="2744"/>
    <cellStyle name="Normal 6 2 3 2 2 4 2" xfId="9859"/>
    <cellStyle name="Normal 6 2 3 2 2 4 2 2" xfId="30844"/>
    <cellStyle name="Normal 6 2 3 2 2 4 3" xfId="30843"/>
    <cellStyle name="Normal 6 2 3 2 2 4 4" xfId="35944"/>
    <cellStyle name="Normal 6 2 3 2 2 4 5" xfId="43059"/>
    <cellStyle name="Normal 6 2 3 2 2 4 6" xfId="50174"/>
    <cellStyle name="Normal 6 2 3 2 2 4 7" xfId="57289"/>
    <cellStyle name="Normal 6 2 3 2 2 5" xfId="5115"/>
    <cellStyle name="Normal 6 2 3 2 2 5 2" xfId="12230"/>
    <cellStyle name="Normal 6 2 3 2 2 5 2 2" xfId="30846"/>
    <cellStyle name="Normal 6 2 3 2 2 5 3" xfId="30845"/>
    <cellStyle name="Normal 6 2 3 2 2 5 4" xfId="38315"/>
    <cellStyle name="Normal 6 2 3 2 2 5 5" xfId="45430"/>
    <cellStyle name="Normal 6 2 3 2 2 5 6" xfId="52545"/>
    <cellStyle name="Normal 6 2 3 2 2 5 7" xfId="59660"/>
    <cellStyle name="Normal 6 2 3 2 2 6" xfId="7492"/>
    <cellStyle name="Normal 6 2 3 2 2 6 2" xfId="30847"/>
    <cellStyle name="Normal 6 2 3 2 2 7" xfId="14607"/>
    <cellStyle name="Normal 6 2 3 2 2 7 2" xfId="30848"/>
    <cellStyle name="Normal 6 2 3 2 2 8" xfId="30828"/>
    <cellStyle name="Normal 6 2 3 2 2 9" xfId="33576"/>
    <cellStyle name="Normal 6 2 3 2 3" xfId="569"/>
    <cellStyle name="Normal 6 2 3 2 3 10" xfId="40887"/>
    <cellStyle name="Normal 6 2 3 2 3 11" xfId="48002"/>
    <cellStyle name="Normal 6 2 3 2 3 12" xfId="55117"/>
    <cellStyle name="Normal 6 2 3 2 3 2" xfId="1370"/>
    <cellStyle name="Normal 6 2 3 2 3 2 10" xfId="55916"/>
    <cellStyle name="Normal 6 2 3 2 3 2 2" xfId="3738"/>
    <cellStyle name="Normal 6 2 3 2 3 2 2 2" xfId="10853"/>
    <cellStyle name="Normal 6 2 3 2 3 2 2 2 2" xfId="30852"/>
    <cellStyle name="Normal 6 2 3 2 3 2 2 3" xfId="30851"/>
    <cellStyle name="Normal 6 2 3 2 3 2 2 4" xfId="36938"/>
    <cellStyle name="Normal 6 2 3 2 3 2 2 5" xfId="44053"/>
    <cellStyle name="Normal 6 2 3 2 3 2 2 6" xfId="51168"/>
    <cellStyle name="Normal 6 2 3 2 3 2 2 7" xfId="58283"/>
    <cellStyle name="Normal 6 2 3 2 3 2 3" xfId="6109"/>
    <cellStyle name="Normal 6 2 3 2 3 2 3 2" xfId="13224"/>
    <cellStyle name="Normal 6 2 3 2 3 2 3 2 2" xfId="30854"/>
    <cellStyle name="Normal 6 2 3 2 3 2 3 3" xfId="30853"/>
    <cellStyle name="Normal 6 2 3 2 3 2 3 4" xfId="39309"/>
    <cellStyle name="Normal 6 2 3 2 3 2 3 5" xfId="46424"/>
    <cellStyle name="Normal 6 2 3 2 3 2 3 6" xfId="53539"/>
    <cellStyle name="Normal 6 2 3 2 3 2 3 7" xfId="60654"/>
    <cellStyle name="Normal 6 2 3 2 3 2 4" xfId="8486"/>
    <cellStyle name="Normal 6 2 3 2 3 2 4 2" xfId="30855"/>
    <cellStyle name="Normal 6 2 3 2 3 2 5" xfId="15601"/>
    <cellStyle name="Normal 6 2 3 2 3 2 5 2" xfId="30856"/>
    <cellStyle name="Normal 6 2 3 2 3 2 6" xfId="30850"/>
    <cellStyle name="Normal 6 2 3 2 3 2 7" xfId="34570"/>
    <cellStyle name="Normal 6 2 3 2 3 2 8" xfId="41686"/>
    <cellStyle name="Normal 6 2 3 2 3 2 9" xfId="48801"/>
    <cellStyle name="Normal 6 2 3 2 3 3" xfId="2160"/>
    <cellStyle name="Normal 6 2 3 2 3 3 10" xfId="56705"/>
    <cellStyle name="Normal 6 2 3 2 3 3 2" xfId="4527"/>
    <cellStyle name="Normal 6 2 3 2 3 3 2 2" xfId="11642"/>
    <cellStyle name="Normal 6 2 3 2 3 3 2 2 2" xfId="30859"/>
    <cellStyle name="Normal 6 2 3 2 3 3 2 3" xfId="30858"/>
    <cellStyle name="Normal 6 2 3 2 3 3 2 4" xfId="37727"/>
    <cellStyle name="Normal 6 2 3 2 3 3 2 5" xfId="44842"/>
    <cellStyle name="Normal 6 2 3 2 3 3 2 6" xfId="51957"/>
    <cellStyle name="Normal 6 2 3 2 3 3 2 7" xfId="59072"/>
    <cellStyle name="Normal 6 2 3 2 3 3 3" xfId="6898"/>
    <cellStyle name="Normal 6 2 3 2 3 3 3 2" xfId="14013"/>
    <cellStyle name="Normal 6 2 3 2 3 3 3 2 2" xfId="30861"/>
    <cellStyle name="Normal 6 2 3 2 3 3 3 3" xfId="30860"/>
    <cellStyle name="Normal 6 2 3 2 3 3 3 4" xfId="40098"/>
    <cellStyle name="Normal 6 2 3 2 3 3 3 5" xfId="47213"/>
    <cellStyle name="Normal 6 2 3 2 3 3 3 6" xfId="54328"/>
    <cellStyle name="Normal 6 2 3 2 3 3 3 7" xfId="61443"/>
    <cellStyle name="Normal 6 2 3 2 3 3 4" xfId="9275"/>
    <cellStyle name="Normal 6 2 3 2 3 3 4 2" xfId="30862"/>
    <cellStyle name="Normal 6 2 3 2 3 3 5" xfId="16390"/>
    <cellStyle name="Normal 6 2 3 2 3 3 5 2" xfId="30863"/>
    <cellStyle name="Normal 6 2 3 2 3 3 6" xfId="30857"/>
    <cellStyle name="Normal 6 2 3 2 3 3 7" xfId="35359"/>
    <cellStyle name="Normal 6 2 3 2 3 3 8" xfId="42475"/>
    <cellStyle name="Normal 6 2 3 2 3 3 9" xfId="49590"/>
    <cellStyle name="Normal 6 2 3 2 3 4" xfId="2939"/>
    <cellStyle name="Normal 6 2 3 2 3 4 2" xfId="10054"/>
    <cellStyle name="Normal 6 2 3 2 3 4 2 2" xfId="30865"/>
    <cellStyle name="Normal 6 2 3 2 3 4 3" xfId="30864"/>
    <cellStyle name="Normal 6 2 3 2 3 4 4" xfId="36139"/>
    <cellStyle name="Normal 6 2 3 2 3 4 5" xfId="43254"/>
    <cellStyle name="Normal 6 2 3 2 3 4 6" xfId="50369"/>
    <cellStyle name="Normal 6 2 3 2 3 4 7" xfId="57484"/>
    <cellStyle name="Normal 6 2 3 2 3 5" xfId="5310"/>
    <cellStyle name="Normal 6 2 3 2 3 5 2" xfId="12425"/>
    <cellStyle name="Normal 6 2 3 2 3 5 2 2" xfId="30867"/>
    <cellStyle name="Normal 6 2 3 2 3 5 3" xfId="30866"/>
    <cellStyle name="Normal 6 2 3 2 3 5 4" xfId="38510"/>
    <cellStyle name="Normal 6 2 3 2 3 5 5" xfId="45625"/>
    <cellStyle name="Normal 6 2 3 2 3 5 6" xfId="52740"/>
    <cellStyle name="Normal 6 2 3 2 3 5 7" xfId="59855"/>
    <cellStyle name="Normal 6 2 3 2 3 6" xfId="7687"/>
    <cellStyle name="Normal 6 2 3 2 3 6 2" xfId="30868"/>
    <cellStyle name="Normal 6 2 3 2 3 7" xfId="14802"/>
    <cellStyle name="Normal 6 2 3 2 3 7 2" xfId="30869"/>
    <cellStyle name="Normal 6 2 3 2 3 8" xfId="30849"/>
    <cellStyle name="Normal 6 2 3 2 3 9" xfId="33771"/>
    <cellStyle name="Normal 6 2 3 2 4" xfId="768"/>
    <cellStyle name="Normal 6 2 3 2 4 10" xfId="41086"/>
    <cellStyle name="Normal 6 2 3 2 4 11" xfId="48201"/>
    <cellStyle name="Normal 6 2 3 2 4 12" xfId="55316"/>
    <cellStyle name="Normal 6 2 3 2 4 2" xfId="1569"/>
    <cellStyle name="Normal 6 2 3 2 4 2 10" xfId="56115"/>
    <cellStyle name="Normal 6 2 3 2 4 2 2" xfId="3937"/>
    <cellStyle name="Normal 6 2 3 2 4 2 2 2" xfId="11052"/>
    <cellStyle name="Normal 6 2 3 2 4 2 2 2 2" xfId="30873"/>
    <cellStyle name="Normal 6 2 3 2 4 2 2 3" xfId="30872"/>
    <cellStyle name="Normal 6 2 3 2 4 2 2 4" xfId="37137"/>
    <cellStyle name="Normal 6 2 3 2 4 2 2 5" xfId="44252"/>
    <cellStyle name="Normal 6 2 3 2 4 2 2 6" xfId="51367"/>
    <cellStyle name="Normal 6 2 3 2 4 2 2 7" xfId="58482"/>
    <cellStyle name="Normal 6 2 3 2 4 2 3" xfId="6308"/>
    <cellStyle name="Normal 6 2 3 2 4 2 3 2" xfId="13423"/>
    <cellStyle name="Normal 6 2 3 2 4 2 3 2 2" xfId="30875"/>
    <cellStyle name="Normal 6 2 3 2 4 2 3 3" xfId="30874"/>
    <cellStyle name="Normal 6 2 3 2 4 2 3 4" xfId="39508"/>
    <cellStyle name="Normal 6 2 3 2 4 2 3 5" xfId="46623"/>
    <cellStyle name="Normal 6 2 3 2 4 2 3 6" xfId="53738"/>
    <cellStyle name="Normal 6 2 3 2 4 2 3 7" xfId="60853"/>
    <cellStyle name="Normal 6 2 3 2 4 2 4" xfId="8685"/>
    <cellStyle name="Normal 6 2 3 2 4 2 4 2" xfId="30876"/>
    <cellStyle name="Normal 6 2 3 2 4 2 5" xfId="15800"/>
    <cellStyle name="Normal 6 2 3 2 4 2 5 2" xfId="30877"/>
    <cellStyle name="Normal 6 2 3 2 4 2 6" xfId="30871"/>
    <cellStyle name="Normal 6 2 3 2 4 2 7" xfId="34769"/>
    <cellStyle name="Normal 6 2 3 2 4 2 8" xfId="41885"/>
    <cellStyle name="Normal 6 2 3 2 4 2 9" xfId="49000"/>
    <cellStyle name="Normal 6 2 3 2 4 3" xfId="2359"/>
    <cellStyle name="Normal 6 2 3 2 4 3 10" xfId="56904"/>
    <cellStyle name="Normal 6 2 3 2 4 3 2" xfId="4726"/>
    <cellStyle name="Normal 6 2 3 2 4 3 2 2" xfId="11841"/>
    <cellStyle name="Normal 6 2 3 2 4 3 2 2 2" xfId="30880"/>
    <cellStyle name="Normal 6 2 3 2 4 3 2 3" xfId="30879"/>
    <cellStyle name="Normal 6 2 3 2 4 3 2 4" xfId="37926"/>
    <cellStyle name="Normal 6 2 3 2 4 3 2 5" xfId="45041"/>
    <cellStyle name="Normal 6 2 3 2 4 3 2 6" xfId="52156"/>
    <cellStyle name="Normal 6 2 3 2 4 3 2 7" xfId="59271"/>
    <cellStyle name="Normal 6 2 3 2 4 3 3" xfId="7097"/>
    <cellStyle name="Normal 6 2 3 2 4 3 3 2" xfId="14212"/>
    <cellStyle name="Normal 6 2 3 2 4 3 3 2 2" xfId="30882"/>
    <cellStyle name="Normal 6 2 3 2 4 3 3 3" xfId="30881"/>
    <cellStyle name="Normal 6 2 3 2 4 3 3 4" xfId="40297"/>
    <cellStyle name="Normal 6 2 3 2 4 3 3 5" xfId="47412"/>
    <cellStyle name="Normal 6 2 3 2 4 3 3 6" xfId="54527"/>
    <cellStyle name="Normal 6 2 3 2 4 3 3 7" xfId="61642"/>
    <cellStyle name="Normal 6 2 3 2 4 3 4" xfId="9474"/>
    <cellStyle name="Normal 6 2 3 2 4 3 4 2" xfId="30883"/>
    <cellStyle name="Normal 6 2 3 2 4 3 5" xfId="16589"/>
    <cellStyle name="Normal 6 2 3 2 4 3 5 2" xfId="30884"/>
    <cellStyle name="Normal 6 2 3 2 4 3 6" xfId="30878"/>
    <cellStyle name="Normal 6 2 3 2 4 3 7" xfId="35558"/>
    <cellStyle name="Normal 6 2 3 2 4 3 8" xfId="42674"/>
    <cellStyle name="Normal 6 2 3 2 4 3 9" xfId="49789"/>
    <cellStyle name="Normal 6 2 3 2 4 4" xfId="3138"/>
    <cellStyle name="Normal 6 2 3 2 4 4 2" xfId="10253"/>
    <cellStyle name="Normal 6 2 3 2 4 4 2 2" xfId="30886"/>
    <cellStyle name="Normal 6 2 3 2 4 4 3" xfId="30885"/>
    <cellStyle name="Normal 6 2 3 2 4 4 4" xfId="36338"/>
    <cellStyle name="Normal 6 2 3 2 4 4 5" xfId="43453"/>
    <cellStyle name="Normal 6 2 3 2 4 4 6" xfId="50568"/>
    <cellStyle name="Normal 6 2 3 2 4 4 7" xfId="57683"/>
    <cellStyle name="Normal 6 2 3 2 4 5" xfId="5509"/>
    <cellStyle name="Normal 6 2 3 2 4 5 2" xfId="12624"/>
    <cellStyle name="Normal 6 2 3 2 4 5 2 2" xfId="30888"/>
    <cellStyle name="Normal 6 2 3 2 4 5 3" xfId="30887"/>
    <cellStyle name="Normal 6 2 3 2 4 5 4" xfId="38709"/>
    <cellStyle name="Normal 6 2 3 2 4 5 5" xfId="45824"/>
    <cellStyle name="Normal 6 2 3 2 4 5 6" xfId="52939"/>
    <cellStyle name="Normal 6 2 3 2 4 5 7" xfId="60054"/>
    <cellStyle name="Normal 6 2 3 2 4 6" xfId="7886"/>
    <cellStyle name="Normal 6 2 3 2 4 6 2" xfId="30889"/>
    <cellStyle name="Normal 6 2 3 2 4 7" xfId="15001"/>
    <cellStyle name="Normal 6 2 3 2 4 7 2" xfId="30890"/>
    <cellStyle name="Normal 6 2 3 2 4 8" xfId="30870"/>
    <cellStyle name="Normal 6 2 3 2 4 9" xfId="33970"/>
    <cellStyle name="Normal 6 2 3 2 5" xfId="980"/>
    <cellStyle name="Normal 6 2 3 2 5 10" xfId="55526"/>
    <cellStyle name="Normal 6 2 3 2 5 2" xfId="3348"/>
    <cellStyle name="Normal 6 2 3 2 5 2 2" xfId="10463"/>
    <cellStyle name="Normal 6 2 3 2 5 2 2 2" xfId="30893"/>
    <cellStyle name="Normal 6 2 3 2 5 2 3" xfId="30892"/>
    <cellStyle name="Normal 6 2 3 2 5 2 4" xfId="36548"/>
    <cellStyle name="Normal 6 2 3 2 5 2 5" xfId="43663"/>
    <cellStyle name="Normal 6 2 3 2 5 2 6" xfId="50778"/>
    <cellStyle name="Normal 6 2 3 2 5 2 7" xfId="57893"/>
    <cellStyle name="Normal 6 2 3 2 5 3" xfId="5719"/>
    <cellStyle name="Normal 6 2 3 2 5 3 2" xfId="12834"/>
    <cellStyle name="Normal 6 2 3 2 5 3 2 2" xfId="30895"/>
    <cellStyle name="Normal 6 2 3 2 5 3 3" xfId="30894"/>
    <cellStyle name="Normal 6 2 3 2 5 3 4" xfId="38919"/>
    <cellStyle name="Normal 6 2 3 2 5 3 5" xfId="46034"/>
    <cellStyle name="Normal 6 2 3 2 5 3 6" xfId="53149"/>
    <cellStyle name="Normal 6 2 3 2 5 3 7" xfId="60264"/>
    <cellStyle name="Normal 6 2 3 2 5 4" xfId="8096"/>
    <cellStyle name="Normal 6 2 3 2 5 4 2" xfId="30896"/>
    <cellStyle name="Normal 6 2 3 2 5 5" xfId="15211"/>
    <cellStyle name="Normal 6 2 3 2 5 5 2" xfId="30897"/>
    <cellStyle name="Normal 6 2 3 2 5 6" xfId="30891"/>
    <cellStyle name="Normal 6 2 3 2 5 7" xfId="34180"/>
    <cellStyle name="Normal 6 2 3 2 5 8" xfId="41296"/>
    <cellStyle name="Normal 6 2 3 2 5 9" xfId="48411"/>
    <cellStyle name="Normal 6 2 3 2 6" xfId="1770"/>
    <cellStyle name="Normal 6 2 3 2 6 10" xfId="56315"/>
    <cellStyle name="Normal 6 2 3 2 6 2" xfId="4137"/>
    <cellStyle name="Normal 6 2 3 2 6 2 2" xfId="11252"/>
    <cellStyle name="Normal 6 2 3 2 6 2 2 2" xfId="30900"/>
    <cellStyle name="Normal 6 2 3 2 6 2 3" xfId="30899"/>
    <cellStyle name="Normal 6 2 3 2 6 2 4" xfId="37337"/>
    <cellStyle name="Normal 6 2 3 2 6 2 5" xfId="44452"/>
    <cellStyle name="Normal 6 2 3 2 6 2 6" xfId="51567"/>
    <cellStyle name="Normal 6 2 3 2 6 2 7" xfId="58682"/>
    <cellStyle name="Normal 6 2 3 2 6 3" xfId="6508"/>
    <cellStyle name="Normal 6 2 3 2 6 3 2" xfId="13623"/>
    <cellStyle name="Normal 6 2 3 2 6 3 2 2" xfId="30902"/>
    <cellStyle name="Normal 6 2 3 2 6 3 3" xfId="30901"/>
    <cellStyle name="Normal 6 2 3 2 6 3 4" xfId="39708"/>
    <cellStyle name="Normal 6 2 3 2 6 3 5" xfId="46823"/>
    <cellStyle name="Normal 6 2 3 2 6 3 6" xfId="53938"/>
    <cellStyle name="Normal 6 2 3 2 6 3 7" xfId="61053"/>
    <cellStyle name="Normal 6 2 3 2 6 4" xfId="8885"/>
    <cellStyle name="Normal 6 2 3 2 6 4 2" xfId="30903"/>
    <cellStyle name="Normal 6 2 3 2 6 5" xfId="16000"/>
    <cellStyle name="Normal 6 2 3 2 6 5 2" xfId="30904"/>
    <cellStyle name="Normal 6 2 3 2 6 6" xfId="30898"/>
    <cellStyle name="Normal 6 2 3 2 6 7" xfId="34969"/>
    <cellStyle name="Normal 6 2 3 2 6 8" xfId="42085"/>
    <cellStyle name="Normal 6 2 3 2 6 9" xfId="49200"/>
    <cellStyle name="Normal 6 2 3 2 7" xfId="2549"/>
    <cellStyle name="Normal 6 2 3 2 7 2" xfId="9664"/>
    <cellStyle name="Normal 6 2 3 2 7 2 2" xfId="30906"/>
    <cellStyle name="Normal 6 2 3 2 7 3" xfId="30905"/>
    <cellStyle name="Normal 6 2 3 2 7 4" xfId="35749"/>
    <cellStyle name="Normal 6 2 3 2 7 5" xfId="42864"/>
    <cellStyle name="Normal 6 2 3 2 7 6" xfId="49979"/>
    <cellStyle name="Normal 6 2 3 2 7 7" xfId="57094"/>
    <cellStyle name="Normal 6 2 3 2 8" xfId="4920"/>
    <cellStyle name="Normal 6 2 3 2 8 2" xfId="12035"/>
    <cellStyle name="Normal 6 2 3 2 8 2 2" xfId="30908"/>
    <cellStyle name="Normal 6 2 3 2 8 3" xfId="30907"/>
    <cellStyle name="Normal 6 2 3 2 8 4" xfId="38120"/>
    <cellStyle name="Normal 6 2 3 2 8 5" xfId="45235"/>
    <cellStyle name="Normal 6 2 3 2 8 6" xfId="52350"/>
    <cellStyle name="Normal 6 2 3 2 8 7" xfId="59465"/>
    <cellStyle name="Normal 6 2 3 2 9" xfId="7297"/>
    <cellStyle name="Normal 6 2 3 2 9 2" xfId="30909"/>
    <cellStyle name="Normal 6 2 3 3" xfId="300"/>
    <cellStyle name="Normal 6 2 3 3 10" xfId="40618"/>
    <cellStyle name="Normal 6 2 3 3 11" xfId="47733"/>
    <cellStyle name="Normal 6 2 3 3 12" xfId="54848"/>
    <cellStyle name="Normal 6 2 3 3 2" xfId="1101"/>
    <cellStyle name="Normal 6 2 3 3 2 10" xfId="55647"/>
    <cellStyle name="Normal 6 2 3 3 2 2" xfId="3469"/>
    <cellStyle name="Normal 6 2 3 3 2 2 2" xfId="10584"/>
    <cellStyle name="Normal 6 2 3 3 2 2 2 2" xfId="30913"/>
    <cellStyle name="Normal 6 2 3 3 2 2 3" xfId="30912"/>
    <cellStyle name="Normal 6 2 3 3 2 2 4" xfId="36669"/>
    <cellStyle name="Normal 6 2 3 3 2 2 5" xfId="43784"/>
    <cellStyle name="Normal 6 2 3 3 2 2 6" xfId="50899"/>
    <cellStyle name="Normal 6 2 3 3 2 2 7" xfId="58014"/>
    <cellStyle name="Normal 6 2 3 3 2 3" xfId="5840"/>
    <cellStyle name="Normal 6 2 3 3 2 3 2" xfId="12955"/>
    <cellStyle name="Normal 6 2 3 3 2 3 2 2" xfId="30915"/>
    <cellStyle name="Normal 6 2 3 3 2 3 3" xfId="30914"/>
    <cellStyle name="Normal 6 2 3 3 2 3 4" xfId="39040"/>
    <cellStyle name="Normal 6 2 3 3 2 3 5" xfId="46155"/>
    <cellStyle name="Normal 6 2 3 3 2 3 6" xfId="53270"/>
    <cellStyle name="Normal 6 2 3 3 2 3 7" xfId="60385"/>
    <cellStyle name="Normal 6 2 3 3 2 4" xfId="8217"/>
    <cellStyle name="Normal 6 2 3 3 2 4 2" xfId="30916"/>
    <cellStyle name="Normal 6 2 3 3 2 5" xfId="15332"/>
    <cellStyle name="Normal 6 2 3 3 2 5 2" xfId="30917"/>
    <cellStyle name="Normal 6 2 3 3 2 6" xfId="30911"/>
    <cellStyle name="Normal 6 2 3 3 2 7" xfId="34301"/>
    <cellStyle name="Normal 6 2 3 3 2 8" xfId="41417"/>
    <cellStyle name="Normal 6 2 3 3 2 9" xfId="48532"/>
    <cellStyle name="Normal 6 2 3 3 3" xfId="1891"/>
    <cellStyle name="Normal 6 2 3 3 3 10" xfId="56436"/>
    <cellStyle name="Normal 6 2 3 3 3 2" xfId="4258"/>
    <cellStyle name="Normal 6 2 3 3 3 2 2" xfId="11373"/>
    <cellStyle name="Normal 6 2 3 3 3 2 2 2" xfId="30920"/>
    <cellStyle name="Normal 6 2 3 3 3 2 3" xfId="30919"/>
    <cellStyle name="Normal 6 2 3 3 3 2 4" xfId="37458"/>
    <cellStyle name="Normal 6 2 3 3 3 2 5" xfId="44573"/>
    <cellStyle name="Normal 6 2 3 3 3 2 6" xfId="51688"/>
    <cellStyle name="Normal 6 2 3 3 3 2 7" xfId="58803"/>
    <cellStyle name="Normal 6 2 3 3 3 3" xfId="6629"/>
    <cellStyle name="Normal 6 2 3 3 3 3 2" xfId="13744"/>
    <cellStyle name="Normal 6 2 3 3 3 3 2 2" xfId="30922"/>
    <cellStyle name="Normal 6 2 3 3 3 3 3" xfId="30921"/>
    <cellStyle name="Normal 6 2 3 3 3 3 4" xfId="39829"/>
    <cellStyle name="Normal 6 2 3 3 3 3 5" xfId="46944"/>
    <cellStyle name="Normal 6 2 3 3 3 3 6" xfId="54059"/>
    <cellStyle name="Normal 6 2 3 3 3 3 7" xfId="61174"/>
    <cellStyle name="Normal 6 2 3 3 3 4" xfId="9006"/>
    <cellStyle name="Normal 6 2 3 3 3 4 2" xfId="30923"/>
    <cellStyle name="Normal 6 2 3 3 3 5" xfId="16121"/>
    <cellStyle name="Normal 6 2 3 3 3 5 2" xfId="30924"/>
    <cellStyle name="Normal 6 2 3 3 3 6" xfId="30918"/>
    <cellStyle name="Normal 6 2 3 3 3 7" xfId="35090"/>
    <cellStyle name="Normal 6 2 3 3 3 8" xfId="42206"/>
    <cellStyle name="Normal 6 2 3 3 3 9" xfId="49321"/>
    <cellStyle name="Normal 6 2 3 3 4" xfId="2670"/>
    <cellStyle name="Normal 6 2 3 3 4 2" xfId="9785"/>
    <cellStyle name="Normal 6 2 3 3 4 2 2" xfId="30926"/>
    <cellStyle name="Normal 6 2 3 3 4 3" xfId="30925"/>
    <cellStyle name="Normal 6 2 3 3 4 4" xfId="35870"/>
    <cellStyle name="Normal 6 2 3 3 4 5" xfId="42985"/>
    <cellStyle name="Normal 6 2 3 3 4 6" xfId="50100"/>
    <cellStyle name="Normal 6 2 3 3 4 7" xfId="57215"/>
    <cellStyle name="Normal 6 2 3 3 5" xfId="5041"/>
    <cellStyle name="Normal 6 2 3 3 5 2" xfId="12156"/>
    <cellStyle name="Normal 6 2 3 3 5 2 2" xfId="30928"/>
    <cellStyle name="Normal 6 2 3 3 5 3" xfId="30927"/>
    <cellStyle name="Normal 6 2 3 3 5 4" xfId="38241"/>
    <cellStyle name="Normal 6 2 3 3 5 5" xfId="45356"/>
    <cellStyle name="Normal 6 2 3 3 5 6" xfId="52471"/>
    <cellStyle name="Normal 6 2 3 3 5 7" xfId="59586"/>
    <cellStyle name="Normal 6 2 3 3 6" xfId="7418"/>
    <cellStyle name="Normal 6 2 3 3 6 2" xfId="30929"/>
    <cellStyle name="Normal 6 2 3 3 7" xfId="14533"/>
    <cellStyle name="Normal 6 2 3 3 7 2" xfId="30930"/>
    <cellStyle name="Normal 6 2 3 3 8" xfId="30910"/>
    <cellStyle name="Normal 6 2 3 3 9" xfId="33502"/>
    <cellStyle name="Normal 6 2 3 4" xfId="495"/>
    <cellStyle name="Normal 6 2 3 4 10" xfId="40813"/>
    <cellStyle name="Normal 6 2 3 4 11" xfId="47928"/>
    <cellStyle name="Normal 6 2 3 4 12" xfId="55043"/>
    <cellStyle name="Normal 6 2 3 4 2" xfId="1296"/>
    <cellStyle name="Normal 6 2 3 4 2 10" xfId="55842"/>
    <cellStyle name="Normal 6 2 3 4 2 2" xfId="3664"/>
    <cellStyle name="Normal 6 2 3 4 2 2 2" xfId="10779"/>
    <cellStyle name="Normal 6 2 3 4 2 2 2 2" xfId="30934"/>
    <cellStyle name="Normal 6 2 3 4 2 2 3" xfId="30933"/>
    <cellStyle name="Normal 6 2 3 4 2 2 4" xfId="36864"/>
    <cellStyle name="Normal 6 2 3 4 2 2 5" xfId="43979"/>
    <cellStyle name="Normal 6 2 3 4 2 2 6" xfId="51094"/>
    <cellStyle name="Normal 6 2 3 4 2 2 7" xfId="58209"/>
    <cellStyle name="Normal 6 2 3 4 2 3" xfId="6035"/>
    <cellStyle name="Normal 6 2 3 4 2 3 2" xfId="13150"/>
    <cellStyle name="Normal 6 2 3 4 2 3 2 2" xfId="30936"/>
    <cellStyle name="Normal 6 2 3 4 2 3 3" xfId="30935"/>
    <cellStyle name="Normal 6 2 3 4 2 3 4" xfId="39235"/>
    <cellStyle name="Normal 6 2 3 4 2 3 5" xfId="46350"/>
    <cellStyle name="Normal 6 2 3 4 2 3 6" xfId="53465"/>
    <cellStyle name="Normal 6 2 3 4 2 3 7" xfId="60580"/>
    <cellStyle name="Normal 6 2 3 4 2 4" xfId="8412"/>
    <cellStyle name="Normal 6 2 3 4 2 4 2" xfId="30937"/>
    <cellStyle name="Normal 6 2 3 4 2 5" xfId="15527"/>
    <cellStyle name="Normal 6 2 3 4 2 5 2" xfId="30938"/>
    <cellStyle name="Normal 6 2 3 4 2 6" xfId="30932"/>
    <cellStyle name="Normal 6 2 3 4 2 7" xfId="34496"/>
    <cellStyle name="Normal 6 2 3 4 2 8" xfId="41612"/>
    <cellStyle name="Normal 6 2 3 4 2 9" xfId="48727"/>
    <cellStyle name="Normal 6 2 3 4 3" xfId="2086"/>
    <cellStyle name="Normal 6 2 3 4 3 10" xfId="56631"/>
    <cellStyle name="Normal 6 2 3 4 3 2" xfId="4453"/>
    <cellStyle name="Normal 6 2 3 4 3 2 2" xfId="11568"/>
    <cellStyle name="Normal 6 2 3 4 3 2 2 2" xfId="30941"/>
    <cellStyle name="Normal 6 2 3 4 3 2 3" xfId="30940"/>
    <cellStyle name="Normal 6 2 3 4 3 2 4" xfId="37653"/>
    <cellStyle name="Normal 6 2 3 4 3 2 5" xfId="44768"/>
    <cellStyle name="Normal 6 2 3 4 3 2 6" xfId="51883"/>
    <cellStyle name="Normal 6 2 3 4 3 2 7" xfId="58998"/>
    <cellStyle name="Normal 6 2 3 4 3 3" xfId="6824"/>
    <cellStyle name="Normal 6 2 3 4 3 3 2" xfId="13939"/>
    <cellStyle name="Normal 6 2 3 4 3 3 2 2" xfId="30943"/>
    <cellStyle name="Normal 6 2 3 4 3 3 3" xfId="30942"/>
    <cellStyle name="Normal 6 2 3 4 3 3 4" xfId="40024"/>
    <cellStyle name="Normal 6 2 3 4 3 3 5" xfId="47139"/>
    <cellStyle name="Normal 6 2 3 4 3 3 6" xfId="54254"/>
    <cellStyle name="Normal 6 2 3 4 3 3 7" xfId="61369"/>
    <cellStyle name="Normal 6 2 3 4 3 4" xfId="9201"/>
    <cellStyle name="Normal 6 2 3 4 3 4 2" xfId="30944"/>
    <cellStyle name="Normal 6 2 3 4 3 5" xfId="16316"/>
    <cellStyle name="Normal 6 2 3 4 3 5 2" xfId="30945"/>
    <cellStyle name="Normal 6 2 3 4 3 6" xfId="30939"/>
    <cellStyle name="Normal 6 2 3 4 3 7" xfId="35285"/>
    <cellStyle name="Normal 6 2 3 4 3 8" xfId="42401"/>
    <cellStyle name="Normal 6 2 3 4 3 9" xfId="49516"/>
    <cellStyle name="Normal 6 2 3 4 4" xfId="2865"/>
    <cellStyle name="Normal 6 2 3 4 4 2" xfId="9980"/>
    <cellStyle name="Normal 6 2 3 4 4 2 2" xfId="30947"/>
    <cellStyle name="Normal 6 2 3 4 4 3" xfId="30946"/>
    <cellStyle name="Normal 6 2 3 4 4 4" xfId="36065"/>
    <cellStyle name="Normal 6 2 3 4 4 5" xfId="43180"/>
    <cellStyle name="Normal 6 2 3 4 4 6" xfId="50295"/>
    <cellStyle name="Normal 6 2 3 4 4 7" xfId="57410"/>
    <cellStyle name="Normal 6 2 3 4 5" xfId="5236"/>
    <cellStyle name="Normal 6 2 3 4 5 2" xfId="12351"/>
    <cellStyle name="Normal 6 2 3 4 5 2 2" xfId="30949"/>
    <cellStyle name="Normal 6 2 3 4 5 3" xfId="30948"/>
    <cellStyle name="Normal 6 2 3 4 5 4" xfId="38436"/>
    <cellStyle name="Normal 6 2 3 4 5 5" xfId="45551"/>
    <cellStyle name="Normal 6 2 3 4 5 6" xfId="52666"/>
    <cellStyle name="Normal 6 2 3 4 5 7" xfId="59781"/>
    <cellStyle name="Normal 6 2 3 4 6" xfId="7613"/>
    <cellStyle name="Normal 6 2 3 4 6 2" xfId="30950"/>
    <cellStyle name="Normal 6 2 3 4 7" xfId="14728"/>
    <cellStyle name="Normal 6 2 3 4 7 2" xfId="30951"/>
    <cellStyle name="Normal 6 2 3 4 8" xfId="30931"/>
    <cellStyle name="Normal 6 2 3 4 9" xfId="33697"/>
    <cellStyle name="Normal 6 2 3 5" xfId="767"/>
    <cellStyle name="Normal 6 2 3 5 10" xfId="41085"/>
    <cellStyle name="Normal 6 2 3 5 11" xfId="48200"/>
    <cellStyle name="Normal 6 2 3 5 12" xfId="55315"/>
    <cellStyle name="Normal 6 2 3 5 2" xfId="1568"/>
    <cellStyle name="Normal 6 2 3 5 2 10" xfId="56114"/>
    <cellStyle name="Normal 6 2 3 5 2 2" xfId="3936"/>
    <cellStyle name="Normal 6 2 3 5 2 2 2" xfId="11051"/>
    <cellStyle name="Normal 6 2 3 5 2 2 2 2" xfId="30955"/>
    <cellStyle name="Normal 6 2 3 5 2 2 3" xfId="30954"/>
    <cellStyle name="Normal 6 2 3 5 2 2 4" xfId="37136"/>
    <cellStyle name="Normal 6 2 3 5 2 2 5" xfId="44251"/>
    <cellStyle name="Normal 6 2 3 5 2 2 6" xfId="51366"/>
    <cellStyle name="Normal 6 2 3 5 2 2 7" xfId="58481"/>
    <cellStyle name="Normal 6 2 3 5 2 3" xfId="6307"/>
    <cellStyle name="Normal 6 2 3 5 2 3 2" xfId="13422"/>
    <cellStyle name="Normal 6 2 3 5 2 3 2 2" xfId="30957"/>
    <cellStyle name="Normal 6 2 3 5 2 3 3" xfId="30956"/>
    <cellStyle name="Normal 6 2 3 5 2 3 4" xfId="39507"/>
    <cellStyle name="Normal 6 2 3 5 2 3 5" xfId="46622"/>
    <cellStyle name="Normal 6 2 3 5 2 3 6" xfId="53737"/>
    <cellStyle name="Normal 6 2 3 5 2 3 7" xfId="60852"/>
    <cellStyle name="Normal 6 2 3 5 2 4" xfId="8684"/>
    <cellStyle name="Normal 6 2 3 5 2 4 2" xfId="30958"/>
    <cellStyle name="Normal 6 2 3 5 2 5" xfId="15799"/>
    <cellStyle name="Normal 6 2 3 5 2 5 2" xfId="30959"/>
    <cellStyle name="Normal 6 2 3 5 2 6" xfId="30953"/>
    <cellStyle name="Normal 6 2 3 5 2 7" xfId="34768"/>
    <cellStyle name="Normal 6 2 3 5 2 8" xfId="41884"/>
    <cellStyle name="Normal 6 2 3 5 2 9" xfId="48999"/>
    <cellStyle name="Normal 6 2 3 5 3" xfId="2358"/>
    <cellStyle name="Normal 6 2 3 5 3 10" xfId="56903"/>
    <cellStyle name="Normal 6 2 3 5 3 2" xfId="4725"/>
    <cellStyle name="Normal 6 2 3 5 3 2 2" xfId="11840"/>
    <cellStyle name="Normal 6 2 3 5 3 2 2 2" xfId="30962"/>
    <cellStyle name="Normal 6 2 3 5 3 2 3" xfId="30961"/>
    <cellStyle name="Normal 6 2 3 5 3 2 4" xfId="37925"/>
    <cellStyle name="Normal 6 2 3 5 3 2 5" xfId="45040"/>
    <cellStyle name="Normal 6 2 3 5 3 2 6" xfId="52155"/>
    <cellStyle name="Normal 6 2 3 5 3 2 7" xfId="59270"/>
    <cellStyle name="Normal 6 2 3 5 3 3" xfId="7096"/>
    <cellStyle name="Normal 6 2 3 5 3 3 2" xfId="14211"/>
    <cellStyle name="Normal 6 2 3 5 3 3 2 2" xfId="30964"/>
    <cellStyle name="Normal 6 2 3 5 3 3 3" xfId="30963"/>
    <cellStyle name="Normal 6 2 3 5 3 3 4" xfId="40296"/>
    <cellStyle name="Normal 6 2 3 5 3 3 5" xfId="47411"/>
    <cellStyle name="Normal 6 2 3 5 3 3 6" xfId="54526"/>
    <cellStyle name="Normal 6 2 3 5 3 3 7" xfId="61641"/>
    <cellStyle name="Normal 6 2 3 5 3 4" xfId="9473"/>
    <cellStyle name="Normal 6 2 3 5 3 4 2" xfId="30965"/>
    <cellStyle name="Normal 6 2 3 5 3 5" xfId="16588"/>
    <cellStyle name="Normal 6 2 3 5 3 5 2" xfId="30966"/>
    <cellStyle name="Normal 6 2 3 5 3 6" xfId="30960"/>
    <cellStyle name="Normal 6 2 3 5 3 7" xfId="35557"/>
    <cellStyle name="Normal 6 2 3 5 3 8" xfId="42673"/>
    <cellStyle name="Normal 6 2 3 5 3 9" xfId="49788"/>
    <cellStyle name="Normal 6 2 3 5 4" xfId="3137"/>
    <cellStyle name="Normal 6 2 3 5 4 2" xfId="10252"/>
    <cellStyle name="Normal 6 2 3 5 4 2 2" xfId="30968"/>
    <cellStyle name="Normal 6 2 3 5 4 3" xfId="30967"/>
    <cellStyle name="Normal 6 2 3 5 4 4" xfId="36337"/>
    <cellStyle name="Normal 6 2 3 5 4 5" xfId="43452"/>
    <cellStyle name="Normal 6 2 3 5 4 6" xfId="50567"/>
    <cellStyle name="Normal 6 2 3 5 4 7" xfId="57682"/>
    <cellStyle name="Normal 6 2 3 5 5" xfId="5508"/>
    <cellStyle name="Normal 6 2 3 5 5 2" xfId="12623"/>
    <cellStyle name="Normal 6 2 3 5 5 2 2" xfId="30970"/>
    <cellStyle name="Normal 6 2 3 5 5 3" xfId="30969"/>
    <cellStyle name="Normal 6 2 3 5 5 4" xfId="38708"/>
    <cellStyle name="Normal 6 2 3 5 5 5" xfId="45823"/>
    <cellStyle name="Normal 6 2 3 5 5 6" xfId="52938"/>
    <cellStyle name="Normal 6 2 3 5 5 7" xfId="60053"/>
    <cellStyle name="Normal 6 2 3 5 6" xfId="7885"/>
    <cellStyle name="Normal 6 2 3 5 6 2" xfId="30971"/>
    <cellStyle name="Normal 6 2 3 5 7" xfId="15000"/>
    <cellStyle name="Normal 6 2 3 5 7 2" xfId="30972"/>
    <cellStyle name="Normal 6 2 3 5 8" xfId="30952"/>
    <cellStyle name="Normal 6 2 3 5 9" xfId="33969"/>
    <cellStyle name="Normal 6 2 3 6" xfId="906"/>
    <cellStyle name="Normal 6 2 3 6 10" xfId="55452"/>
    <cellStyle name="Normal 6 2 3 6 2" xfId="3274"/>
    <cellStyle name="Normal 6 2 3 6 2 2" xfId="10389"/>
    <cellStyle name="Normal 6 2 3 6 2 2 2" xfId="30975"/>
    <cellStyle name="Normal 6 2 3 6 2 3" xfId="30974"/>
    <cellStyle name="Normal 6 2 3 6 2 4" xfId="36474"/>
    <cellStyle name="Normal 6 2 3 6 2 5" xfId="43589"/>
    <cellStyle name="Normal 6 2 3 6 2 6" xfId="50704"/>
    <cellStyle name="Normal 6 2 3 6 2 7" xfId="57819"/>
    <cellStyle name="Normal 6 2 3 6 3" xfId="5645"/>
    <cellStyle name="Normal 6 2 3 6 3 2" xfId="12760"/>
    <cellStyle name="Normal 6 2 3 6 3 2 2" xfId="30977"/>
    <cellStyle name="Normal 6 2 3 6 3 3" xfId="30976"/>
    <cellStyle name="Normal 6 2 3 6 3 4" xfId="38845"/>
    <cellStyle name="Normal 6 2 3 6 3 5" xfId="45960"/>
    <cellStyle name="Normal 6 2 3 6 3 6" xfId="53075"/>
    <cellStyle name="Normal 6 2 3 6 3 7" xfId="60190"/>
    <cellStyle name="Normal 6 2 3 6 4" xfId="8022"/>
    <cellStyle name="Normal 6 2 3 6 4 2" xfId="30978"/>
    <cellStyle name="Normal 6 2 3 6 5" xfId="15137"/>
    <cellStyle name="Normal 6 2 3 6 5 2" xfId="30979"/>
    <cellStyle name="Normal 6 2 3 6 6" xfId="30973"/>
    <cellStyle name="Normal 6 2 3 6 7" xfId="34106"/>
    <cellStyle name="Normal 6 2 3 6 8" xfId="41222"/>
    <cellStyle name="Normal 6 2 3 6 9" xfId="48337"/>
    <cellStyle name="Normal 6 2 3 7" xfId="1696"/>
    <cellStyle name="Normal 6 2 3 7 10" xfId="56241"/>
    <cellStyle name="Normal 6 2 3 7 2" xfId="4063"/>
    <cellStyle name="Normal 6 2 3 7 2 2" xfId="11178"/>
    <cellStyle name="Normal 6 2 3 7 2 2 2" xfId="30982"/>
    <cellStyle name="Normal 6 2 3 7 2 3" xfId="30981"/>
    <cellStyle name="Normal 6 2 3 7 2 4" xfId="37263"/>
    <cellStyle name="Normal 6 2 3 7 2 5" xfId="44378"/>
    <cellStyle name="Normal 6 2 3 7 2 6" xfId="51493"/>
    <cellStyle name="Normal 6 2 3 7 2 7" xfId="58608"/>
    <cellStyle name="Normal 6 2 3 7 3" xfId="6434"/>
    <cellStyle name="Normal 6 2 3 7 3 2" xfId="13549"/>
    <cellStyle name="Normal 6 2 3 7 3 2 2" xfId="30984"/>
    <cellStyle name="Normal 6 2 3 7 3 3" xfId="30983"/>
    <cellStyle name="Normal 6 2 3 7 3 4" xfId="39634"/>
    <cellStyle name="Normal 6 2 3 7 3 5" xfId="46749"/>
    <cellStyle name="Normal 6 2 3 7 3 6" xfId="53864"/>
    <cellStyle name="Normal 6 2 3 7 3 7" xfId="60979"/>
    <cellStyle name="Normal 6 2 3 7 4" xfId="8811"/>
    <cellStyle name="Normal 6 2 3 7 4 2" xfId="30985"/>
    <cellStyle name="Normal 6 2 3 7 5" xfId="15926"/>
    <cellStyle name="Normal 6 2 3 7 5 2" xfId="30986"/>
    <cellStyle name="Normal 6 2 3 7 6" xfId="30980"/>
    <cellStyle name="Normal 6 2 3 7 7" xfId="34895"/>
    <cellStyle name="Normal 6 2 3 7 8" xfId="42011"/>
    <cellStyle name="Normal 6 2 3 7 9" xfId="49126"/>
    <cellStyle name="Normal 6 2 3 8" xfId="2475"/>
    <cellStyle name="Normal 6 2 3 8 2" xfId="9590"/>
    <cellStyle name="Normal 6 2 3 8 2 2" xfId="30988"/>
    <cellStyle name="Normal 6 2 3 8 3" xfId="30987"/>
    <cellStyle name="Normal 6 2 3 8 4" xfId="35675"/>
    <cellStyle name="Normal 6 2 3 8 5" xfId="42790"/>
    <cellStyle name="Normal 6 2 3 8 6" xfId="49905"/>
    <cellStyle name="Normal 6 2 3 8 7" xfId="57020"/>
    <cellStyle name="Normal 6 2 3 9" xfId="4846"/>
    <cellStyle name="Normal 6 2 3 9 2" xfId="11961"/>
    <cellStyle name="Normal 6 2 3 9 2 2" xfId="30990"/>
    <cellStyle name="Normal 6 2 3 9 3" xfId="30989"/>
    <cellStyle name="Normal 6 2 3 9 4" xfId="38046"/>
    <cellStyle name="Normal 6 2 3 9 5" xfId="45161"/>
    <cellStyle name="Normal 6 2 3 9 6" xfId="52276"/>
    <cellStyle name="Normal 6 2 3 9 7" xfId="59391"/>
    <cellStyle name="Normal 6 2 4" xfId="201"/>
    <cellStyle name="Normal 6 2 4 10" xfId="14437"/>
    <cellStyle name="Normal 6 2 4 10 2" xfId="30992"/>
    <cellStyle name="Normal 6 2 4 11" xfId="30991"/>
    <cellStyle name="Normal 6 2 4 12" xfId="33406"/>
    <cellStyle name="Normal 6 2 4 13" xfId="40522"/>
    <cellStyle name="Normal 6 2 4 14" xfId="47637"/>
    <cellStyle name="Normal 6 2 4 15" xfId="54752"/>
    <cellStyle name="Normal 6 2 4 2" xfId="399"/>
    <cellStyle name="Normal 6 2 4 2 10" xfId="40717"/>
    <cellStyle name="Normal 6 2 4 2 11" xfId="47832"/>
    <cellStyle name="Normal 6 2 4 2 12" xfId="54947"/>
    <cellStyle name="Normal 6 2 4 2 2" xfId="1200"/>
    <cellStyle name="Normal 6 2 4 2 2 10" xfId="55746"/>
    <cellStyle name="Normal 6 2 4 2 2 2" xfId="3568"/>
    <cellStyle name="Normal 6 2 4 2 2 2 2" xfId="10683"/>
    <cellStyle name="Normal 6 2 4 2 2 2 2 2" xfId="30996"/>
    <cellStyle name="Normal 6 2 4 2 2 2 3" xfId="30995"/>
    <cellStyle name="Normal 6 2 4 2 2 2 4" xfId="36768"/>
    <cellStyle name="Normal 6 2 4 2 2 2 5" xfId="43883"/>
    <cellStyle name="Normal 6 2 4 2 2 2 6" xfId="50998"/>
    <cellStyle name="Normal 6 2 4 2 2 2 7" xfId="58113"/>
    <cellStyle name="Normal 6 2 4 2 2 3" xfId="5939"/>
    <cellStyle name="Normal 6 2 4 2 2 3 2" xfId="13054"/>
    <cellStyle name="Normal 6 2 4 2 2 3 2 2" xfId="30998"/>
    <cellStyle name="Normal 6 2 4 2 2 3 3" xfId="30997"/>
    <cellStyle name="Normal 6 2 4 2 2 3 4" xfId="39139"/>
    <cellStyle name="Normal 6 2 4 2 2 3 5" xfId="46254"/>
    <cellStyle name="Normal 6 2 4 2 2 3 6" xfId="53369"/>
    <cellStyle name="Normal 6 2 4 2 2 3 7" xfId="60484"/>
    <cellStyle name="Normal 6 2 4 2 2 4" xfId="8316"/>
    <cellStyle name="Normal 6 2 4 2 2 4 2" xfId="30999"/>
    <cellStyle name="Normal 6 2 4 2 2 5" xfId="15431"/>
    <cellStyle name="Normal 6 2 4 2 2 5 2" xfId="31000"/>
    <cellStyle name="Normal 6 2 4 2 2 6" xfId="30994"/>
    <cellStyle name="Normal 6 2 4 2 2 7" xfId="34400"/>
    <cellStyle name="Normal 6 2 4 2 2 8" xfId="41516"/>
    <cellStyle name="Normal 6 2 4 2 2 9" xfId="48631"/>
    <cellStyle name="Normal 6 2 4 2 3" xfId="1990"/>
    <cellStyle name="Normal 6 2 4 2 3 10" xfId="56535"/>
    <cellStyle name="Normal 6 2 4 2 3 2" xfId="4357"/>
    <cellStyle name="Normal 6 2 4 2 3 2 2" xfId="11472"/>
    <cellStyle name="Normal 6 2 4 2 3 2 2 2" xfId="31003"/>
    <cellStyle name="Normal 6 2 4 2 3 2 3" xfId="31002"/>
    <cellStyle name="Normal 6 2 4 2 3 2 4" xfId="37557"/>
    <cellStyle name="Normal 6 2 4 2 3 2 5" xfId="44672"/>
    <cellStyle name="Normal 6 2 4 2 3 2 6" xfId="51787"/>
    <cellStyle name="Normal 6 2 4 2 3 2 7" xfId="58902"/>
    <cellStyle name="Normal 6 2 4 2 3 3" xfId="6728"/>
    <cellStyle name="Normal 6 2 4 2 3 3 2" xfId="13843"/>
    <cellStyle name="Normal 6 2 4 2 3 3 2 2" xfId="31005"/>
    <cellStyle name="Normal 6 2 4 2 3 3 3" xfId="31004"/>
    <cellStyle name="Normal 6 2 4 2 3 3 4" xfId="39928"/>
    <cellStyle name="Normal 6 2 4 2 3 3 5" xfId="47043"/>
    <cellStyle name="Normal 6 2 4 2 3 3 6" xfId="54158"/>
    <cellStyle name="Normal 6 2 4 2 3 3 7" xfId="61273"/>
    <cellStyle name="Normal 6 2 4 2 3 4" xfId="9105"/>
    <cellStyle name="Normal 6 2 4 2 3 4 2" xfId="31006"/>
    <cellStyle name="Normal 6 2 4 2 3 5" xfId="16220"/>
    <cellStyle name="Normal 6 2 4 2 3 5 2" xfId="31007"/>
    <cellStyle name="Normal 6 2 4 2 3 6" xfId="31001"/>
    <cellStyle name="Normal 6 2 4 2 3 7" xfId="35189"/>
    <cellStyle name="Normal 6 2 4 2 3 8" xfId="42305"/>
    <cellStyle name="Normal 6 2 4 2 3 9" xfId="49420"/>
    <cellStyle name="Normal 6 2 4 2 4" xfId="2769"/>
    <cellStyle name="Normal 6 2 4 2 4 2" xfId="9884"/>
    <cellStyle name="Normal 6 2 4 2 4 2 2" xfId="31009"/>
    <cellStyle name="Normal 6 2 4 2 4 3" xfId="31008"/>
    <cellStyle name="Normal 6 2 4 2 4 4" xfId="35969"/>
    <cellStyle name="Normal 6 2 4 2 4 5" xfId="43084"/>
    <cellStyle name="Normal 6 2 4 2 4 6" xfId="50199"/>
    <cellStyle name="Normal 6 2 4 2 4 7" xfId="57314"/>
    <cellStyle name="Normal 6 2 4 2 5" xfId="5140"/>
    <cellStyle name="Normal 6 2 4 2 5 2" xfId="12255"/>
    <cellStyle name="Normal 6 2 4 2 5 2 2" xfId="31011"/>
    <cellStyle name="Normal 6 2 4 2 5 3" xfId="31010"/>
    <cellStyle name="Normal 6 2 4 2 5 4" xfId="38340"/>
    <cellStyle name="Normal 6 2 4 2 5 5" xfId="45455"/>
    <cellStyle name="Normal 6 2 4 2 5 6" xfId="52570"/>
    <cellStyle name="Normal 6 2 4 2 5 7" xfId="59685"/>
    <cellStyle name="Normal 6 2 4 2 6" xfId="7517"/>
    <cellStyle name="Normal 6 2 4 2 6 2" xfId="31012"/>
    <cellStyle name="Normal 6 2 4 2 7" xfId="14632"/>
    <cellStyle name="Normal 6 2 4 2 7 2" xfId="31013"/>
    <cellStyle name="Normal 6 2 4 2 8" xfId="30993"/>
    <cellStyle name="Normal 6 2 4 2 9" xfId="33601"/>
    <cellStyle name="Normal 6 2 4 3" xfId="594"/>
    <cellStyle name="Normal 6 2 4 3 10" xfId="40912"/>
    <cellStyle name="Normal 6 2 4 3 11" xfId="48027"/>
    <cellStyle name="Normal 6 2 4 3 12" xfId="55142"/>
    <cellStyle name="Normal 6 2 4 3 2" xfId="1395"/>
    <cellStyle name="Normal 6 2 4 3 2 10" xfId="55941"/>
    <cellStyle name="Normal 6 2 4 3 2 2" xfId="3763"/>
    <cellStyle name="Normal 6 2 4 3 2 2 2" xfId="10878"/>
    <cellStyle name="Normal 6 2 4 3 2 2 2 2" xfId="31017"/>
    <cellStyle name="Normal 6 2 4 3 2 2 3" xfId="31016"/>
    <cellStyle name="Normal 6 2 4 3 2 2 4" xfId="36963"/>
    <cellStyle name="Normal 6 2 4 3 2 2 5" xfId="44078"/>
    <cellStyle name="Normal 6 2 4 3 2 2 6" xfId="51193"/>
    <cellStyle name="Normal 6 2 4 3 2 2 7" xfId="58308"/>
    <cellStyle name="Normal 6 2 4 3 2 3" xfId="6134"/>
    <cellStyle name="Normal 6 2 4 3 2 3 2" xfId="13249"/>
    <cellStyle name="Normal 6 2 4 3 2 3 2 2" xfId="31019"/>
    <cellStyle name="Normal 6 2 4 3 2 3 3" xfId="31018"/>
    <cellStyle name="Normal 6 2 4 3 2 3 4" xfId="39334"/>
    <cellStyle name="Normal 6 2 4 3 2 3 5" xfId="46449"/>
    <cellStyle name="Normal 6 2 4 3 2 3 6" xfId="53564"/>
    <cellStyle name="Normal 6 2 4 3 2 3 7" xfId="60679"/>
    <cellStyle name="Normal 6 2 4 3 2 4" xfId="8511"/>
    <cellStyle name="Normal 6 2 4 3 2 4 2" xfId="31020"/>
    <cellStyle name="Normal 6 2 4 3 2 5" xfId="15626"/>
    <cellStyle name="Normal 6 2 4 3 2 5 2" xfId="31021"/>
    <cellStyle name="Normal 6 2 4 3 2 6" xfId="31015"/>
    <cellStyle name="Normal 6 2 4 3 2 7" xfId="34595"/>
    <cellStyle name="Normal 6 2 4 3 2 8" xfId="41711"/>
    <cellStyle name="Normal 6 2 4 3 2 9" xfId="48826"/>
    <cellStyle name="Normal 6 2 4 3 3" xfId="2185"/>
    <cellStyle name="Normal 6 2 4 3 3 10" xfId="56730"/>
    <cellStyle name="Normal 6 2 4 3 3 2" xfId="4552"/>
    <cellStyle name="Normal 6 2 4 3 3 2 2" xfId="11667"/>
    <cellStyle name="Normal 6 2 4 3 3 2 2 2" xfId="31024"/>
    <cellStyle name="Normal 6 2 4 3 3 2 3" xfId="31023"/>
    <cellStyle name="Normal 6 2 4 3 3 2 4" xfId="37752"/>
    <cellStyle name="Normal 6 2 4 3 3 2 5" xfId="44867"/>
    <cellStyle name="Normal 6 2 4 3 3 2 6" xfId="51982"/>
    <cellStyle name="Normal 6 2 4 3 3 2 7" xfId="59097"/>
    <cellStyle name="Normal 6 2 4 3 3 3" xfId="6923"/>
    <cellStyle name="Normal 6 2 4 3 3 3 2" xfId="14038"/>
    <cellStyle name="Normal 6 2 4 3 3 3 2 2" xfId="31026"/>
    <cellStyle name="Normal 6 2 4 3 3 3 3" xfId="31025"/>
    <cellStyle name="Normal 6 2 4 3 3 3 4" xfId="40123"/>
    <cellStyle name="Normal 6 2 4 3 3 3 5" xfId="47238"/>
    <cellStyle name="Normal 6 2 4 3 3 3 6" xfId="54353"/>
    <cellStyle name="Normal 6 2 4 3 3 3 7" xfId="61468"/>
    <cellStyle name="Normal 6 2 4 3 3 4" xfId="9300"/>
    <cellStyle name="Normal 6 2 4 3 3 4 2" xfId="31027"/>
    <cellStyle name="Normal 6 2 4 3 3 5" xfId="16415"/>
    <cellStyle name="Normal 6 2 4 3 3 5 2" xfId="31028"/>
    <cellStyle name="Normal 6 2 4 3 3 6" xfId="31022"/>
    <cellStyle name="Normal 6 2 4 3 3 7" xfId="35384"/>
    <cellStyle name="Normal 6 2 4 3 3 8" xfId="42500"/>
    <cellStyle name="Normal 6 2 4 3 3 9" xfId="49615"/>
    <cellStyle name="Normal 6 2 4 3 4" xfId="2964"/>
    <cellStyle name="Normal 6 2 4 3 4 2" xfId="10079"/>
    <cellStyle name="Normal 6 2 4 3 4 2 2" xfId="31030"/>
    <cellStyle name="Normal 6 2 4 3 4 3" xfId="31029"/>
    <cellStyle name="Normal 6 2 4 3 4 4" xfId="36164"/>
    <cellStyle name="Normal 6 2 4 3 4 5" xfId="43279"/>
    <cellStyle name="Normal 6 2 4 3 4 6" xfId="50394"/>
    <cellStyle name="Normal 6 2 4 3 4 7" xfId="57509"/>
    <cellStyle name="Normal 6 2 4 3 5" xfId="5335"/>
    <cellStyle name="Normal 6 2 4 3 5 2" xfId="12450"/>
    <cellStyle name="Normal 6 2 4 3 5 2 2" xfId="31032"/>
    <cellStyle name="Normal 6 2 4 3 5 3" xfId="31031"/>
    <cellStyle name="Normal 6 2 4 3 5 4" xfId="38535"/>
    <cellStyle name="Normal 6 2 4 3 5 5" xfId="45650"/>
    <cellStyle name="Normal 6 2 4 3 5 6" xfId="52765"/>
    <cellStyle name="Normal 6 2 4 3 5 7" xfId="59880"/>
    <cellStyle name="Normal 6 2 4 3 6" xfId="7712"/>
    <cellStyle name="Normal 6 2 4 3 6 2" xfId="31033"/>
    <cellStyle name="Normal 6 2 4 3 7" xfId="14827"/>
    <cellStyle name="Normal 6 2 4 3 7 2" xfId="31034"/>
    <cellStyle name="Normal 6 2 4 3 8" xfId="31014"/>
    <cellStyle name="Normal 6 2 4 3 9" xfId="33796"/>
    <cellStyle name="Normal 6 2 4 4" xfId="769"/>
    <cellStyle name="Normal 6 2 4 4 10" xfId="41087"/>
    <cellStyle name="Normal 6 2 4 4 11" xfId="48202"/>
    <cellStyle name="Normal 6 2 4 4 12" xfId="55317"/>
    <cellStyle name="Normal 6 2 4 4 2" xfId="1570"/>
    <cellStyle name="Normal 6 2 4 4 2 10" xfId="56116"/>
    <cellStyle name="Normal 6 2 4 4 2 2" xfId="3938"/>
    <cellStyle name="Normal 6 2 4 4 2 2 2" xfId="11053"/>
    <cellStyle name="Normal 6 2 4 4 2 2 2 2" xfId="31038"/>
    <cellStyle name="Normal 6 2 4 4 2 2 3" xfId="31037"/>
    <cellStyle name="Normal 6 2 4 4 2 2 4" xfId="37138"/>
    <cellStyle name="Normal 6 2 4 4 2 2 5" xfId="44253"/>
    <cellStyle name="Normal 6 2 4 4 2 2 6" xfId="51368"/>
    <cellStyle name="Normal 6 2 4 4 2 2 7" xfId="58483"/>
    <cellStyle name="Normal 6 2 4 4 2 3" xfId="6309"/>
    <cellStyle name="Normal 6 2 4 4 2 3 2" xfId="13424"/>
    <cellStyle name="Normal 6 2 4 4 2 3 2 2" xfId="31040"/>
    <cellStyle name="Normal 6 2 4 4 2 3 3" xfId="31039"/>
    <cellStyle name="Normal 6 2 4 4 2 3 4" xfId="39509"/>
    <cellStyle name="Normal 6 2 4 4 2 3 5" xfId="46624"/>
    <cellStyle name="Normal 6 2 4 4 2 3 6" xfId="53739"/>
    <cellStyle name="Normal 6 2 4 4 2 3 7" xfId="60854"/>
    <cellStyle name="Normal 6 2 4 4 2 4" xfId="8686"/>
    <cellStyle name="Normal 6 2 4 4 2 4 2" xfId="31041"/>
    <cellStyle name="Normal 6 2 4 4 2 5" xfId="15801"/>
    <cellStyle name="Normal 6 2 4 4 2 5 2" xfId="31042"/>
    <cellStyle name="Normal 6 2 4 4 2 6" xfId="31036"/>
    <cellStyle name="Normal 6 2 4 4 2 7" xfId="34770"/>
    <cellStyle name="Normal 6 2 4 4 2 8" xfId="41886"/>
    <cellStyle name="Normal 6 2 4 4 2 9" xfId="49001"/>
    <cellStyle name="Normal 6 2 4 4 3" xfId="2360"/>
    <cellStyle name="Normal 6 2 4 4 3 10" xfId="56905"/>
    <cellStyle name="Normal 6 2 4 4 3 2" xfId="4727"/>
    <cellStyle name="Normal 6 2 4 4 3 2 2" xfId="11842"/>
    <cellStyle name="Normal 6 2 4 4 3 2 2 2" xfId="31045"/>
    <cellStyle name="Normal 6 2 4 4 3 2 3" xfId="31044"/>
    <cellStyle name="Normal 6 2 4 4 3 2 4" xfId="37927"/>
    <cellStyle name="Normal 6 2 4 4 3 2 5" xfId="45042"/>
    <cellStyle name="Normal 6 2 4 4 3 2 6" xfId="52157"/>
    <cellStyle name="Normal 6 2 4 4 3 2 7" xfId="59272"/>
    <cellStyle name="Normal 6 2 4 4 3 3" xfId="7098"/>
    <cellStyle name="Normal 6 2 4 4 3 3 2" xfId="14213"/>
    <cellStyle name="Normal 6 2 4 4 3 3 2 2" xfId="31047"/>
    <cellStyle name="Normal 6 2 4 4 3 3 3" xfId="31046"/>
    <cellStyle name="Normal 6 2 4 4 3 3 4" xfId="40298"/>
    <cellStyle name="Normal 6 2 4 4 3 3 5" xfId="47413"/>
    <cellStyle name="Normal 6 2 4 4 3 3 6" xfId="54528"/>
    <cellStyle name="Normal 6 2 4 4 3 3 7" xfId="61643"/>
    <cellStyle name="Normal 6 2 4 4 3 4" xfId="9475"/>
    <cellStyle name="Normal 6 2 4 4 3 4 2" xfId="31048"/>
    <cellStyle name="Normal 6 2 4 4 3 5" xfId="16590"/>
    <cellStyle name="Normal 6 2 4 4 3 5 2" xfId="31049"/>
    <cellStyle name="Normal 6 2 4 4 3 6" xfId="31043"/>
    <cellStyle name="Normal 6 2 4 4 3 7" xfId="35559"/>
    <cellStyle name="Normal 6 2 4 4 3 8" xfId="42675"/>
    <cellStyle name="Normal 6 2 4 4 3 9" xfId="49790"/>
    <cellStyle name="Normal 6 2 4 4 4" xfId="3139"/>
    <cellStyle name="Normal 6 2 4 4 4 2" xfId="10254"/>
    <cellStyle name="Normal 6 2 4 4 4 2 2" xfId="31051"/>
    <cellStyle name="Normal 6 2 4 4 4 3" xfId="31050"/>
    <cellStyle name="Normal 6 2 4 4 4 4" xfId="36339"/>
    <cellStyle name="Normal 6 2 4 4 4 5" xfId="43454"/>
    <cellStyle name="Normal 6 2 4 4 4 6" xfId="50569"/>
    <cellStyle name="Normal 6 2 4 4 4 7" xfId="57684"/>
    <cellStyle name="Normal 6 2 4 4 5" xfId="5510"/>
    <cellStyle name="Normal 6 2 4 4 5 2" xfId="12625"/>
    <cellStyle name="Normal 6 2 4 4 5 2 2" xfId="31053"/>
    <cellStyle name="Normal 6 2 4 4 5 3" xfId="31052"/>
    <cellStyle name="Normal 6 2 4 4 5 4" xfId="38710"/>
    <cellStyle name="Normal 6 2 4 4 5 5" xfId="45825"/>
    <cellStyle name="Normal 6 2 4 4 5 6" xfId="52940"/>
    <cellStyle name="Normal 6 2 4 4 5 7" xfId="60055"/>
    <cellStyle name="Normal 6 2 4 4 6" xfId="7887"/>
    <cellStyle name="Normal 6 2 4 4 6 2" xfId="31054"/>
    <cellStyle name="Normal 6 2 4 4 7" xfId="15002"/>
    <cellStyle name="Normal 6 2 4 4 7 2" xfId="31055"/>
    <cellStyle name="Normal 6 2 4 4 8" xfId="31035"/>
    <cellStyle name="Normal 6 2 4 4 9" xfId="33971"/>
    <cellStyle name="Normal 6 2 4 5" xfId="1005"/>
    <cellStyle name="Normal 6 2 4 5 10" xfId="55551"/>
    <cellStyle name="Normal 6 2 4 5 2" xfId="3373"/>
    <cellStyle name="Normal 6 2 4 5 2 2" xfId="10488"/>
    <cellStyle name="Normal 6 2 4 5 2 2 2" xfId="31058"/>
    <cellStyle name="Normal 6 2 4 5 2 3" xfId="31057"/>
    <cellStyle name="Normal 6 2 4 5 2 4" xfId="36573"/>
    <cellStyle name="Normal 6 2 4 5 2 5" xfId="43688"/>
    <cellStyle name="Normal 6 2 4 5 2 6" xfId="50803"/>
    <cellStyle name="Normal 6 2 4 5 2 7" xfId="57918"/>
    <cellStyle name="Normal 6 2 4 5 3" xfId="5744"/>
    <cellStyle name="Normal 6 2 4 5 3 2" xfId="12859"/>
    <cellStyle name="Normal 6 2 4 5 3 2 2" xfId="31060"/>
    <cellStyle name="Normal 6 2 4 5 3 3" xfId="31059"/>
    <cellStyle name="Normal 6 2 4 5 3 4" xfId="38944"/>
    <cellStyle name="Normal 6 2 4 5 3 5" xfId="46059"/>
    <cellStyle name="Normal 6 2 4 5 3 6" xfId="53174"/>
    <cellStyle name="Normal 6 2 4 5 3 7" xfId="60289"/>
    <cellStyle name="Normal 6 2 4 5 4" xfId="8121"/>
    <cellStyle name="Normal 6 2 4 5 4 2" xfId="31061"/>
    <cellStyle name="Normal 6 2 4 5 5" xfId="15236"/>
    <cellStyle name="Normal 6 2 4 5 5 2" xfId="31062"/>
    <cellStyle name="Normal 6 2 4 5 6" xfId="31056"/>
    <cellStyle name="Normal 6 2 4 5 7" xfId="34205"/>
    <cellStyle name="Normal 6 2 4 5 8" xfId="41321"/>
    <cellStyle name="Normal 6 2 4 5 9" xfId="48436"/>
    <cellStyle name="Normal 6 2 4 6" xfId="1795"/>
    <cellStyle name="Normal 6 2 4 6 10" xfId="56340"/>
    <cellStyle name="Normal 6 2 4 6 2" xfId="4162"/>
    <cellStyle name="Normal 6 2 4 6 2 2" xfId="11277"/>
    <cellStyle name="Normal 6 2 4 6 2 2 2" xfId="31065"/>
    <cellStyle name="Normal 6 2 4 6 2 3" xfId="31064"/>
    <cellStyle name="Normal 6 2 4 6 2 4" xfId="37362"/>
    <cellStyle name="Normal 6 2 4 6 2 5" xfId="44477"/>
    <cellStyle name="Normal 6 2 4 6 2 6" xfId="51592"/>
    <cellStyle name="Normal 6 2 4 6 2 7" xfId="58707"/>
    <cellStyle name="Normal 6 2 4 6 3" xfId="6533"/>
    <cellStyle name="Normal 6 2 4 6 3 2" xfId="13648"/>
    <cellStyle name="Normal 6 2 4 6 3 2 2" xfId="31067"/>
    <cellStyle name="Normal 6 2 4 6 3 3" xfId="31066"/>
    <cellStyle name="Normal 6 2 4 6 3 4" xfId="39733"/>
    <cellStyle name="Normal 6 2 4 6 3 5" xfId="46848"/>
    <cellStyle name="Normal 6 2 4 6 3 6" xfId="53963"/>
    <cellStyle name="Normal 6 2 4 6 3 7" xfId="61078"/>
    <cellStyle name="Normal 6 2 4 6 4" xfId="8910"/>
    <cellStyle name="Normal 6 2 4 6 4 2" xfId="31068"/>
    <cellStyle name="Normal 6 2 4 6 5" xfId="16025"/>
    <cellStyle name="Normal 6 2 4 6 5 2" xfId="31069"/>
    <cellStyle name="Normal 6 2 4 6 6" xfId="31063"/>
    <cellStyle name="Normal 6 2 4 6 7" xfId="34994"/>
    <cellStyle name="Normal 6 2 4 6 8" xfId="42110"/>
    <cellStyle name="Normal 6 2 4 6 9" xfId="49225"/>
    <cellStyle name="Normal 6 2 4 7" xfId="2574"/>
    <cellStyle name="Normal 6 2 4 7 2" xfId="9689"/>
    <cellStyle name="Normal 6 2 4 7 2 2" xfId="31071"/>
    <cellStyle name="Normal 6 2 4 7 3" xfId="31070"/>
    <cellStyle name="Normal 6 2 4 7 4" xfId="35774"/>
    <cellStyle name="Normal 6 2 4 7 5" xfId="42889"/>
    <cellStyle name="Normal 6 2 4 7 6" xfId="50004"/>
    <cellStyle name="Normal 6 2 4 7 7" xfId="57119"/>
    <cellStyle name="Normal 6 2 4 8" xfId="4945"/>
    <cellStyle name="Normal 6 2 4 8 2" xfId="12060"/>
    <cellStyle name="Normal 6 2 4 8 2 2" xfId="31073"/>
    <cellStyle name="Normal 6 2 4 8 3" xfId="31072"/>
    <cellStyle name="Normal 6 2 4 8 4" xfId="38145"/>
    <cellStyle name="Normal 6 2 4 8 5" xfId="45260"/>
    <cellStyle name="Normal 6 2 4 8 6" xfId="52375"/>
    <cellStyle name="Normal 6 2 4 8 7" xfId="59490"/>
    <cellStyle name="Normal 6 2 4 9" xfId="7322"/>
    <cellStyle name="Normal 6 2 4 9 2" xfId="31074"/>
    <cellStyle name="Normal 6 2 5" xfId="124"/>
    <cellStyle name="Normal 6 2 5 10" xfId="14364"/>
    <cellStyle name="Normal 6 2 5 10 2" xfId="31076"/>
    <cellStyle name="Normal 6 2 5 11" xfId="31075"/>
    <cellStyle name="Normal 6 2 5 12" xfId="33333"/>
    <cellStyle name="Normal 6 2 5 13" xfId="40449"/>
    <cellStyle name="Normal 6 2 5 14" xfId="47564"/>
    <cellStyle name="Normal 6 2 5 15" xfId="54679"/>
    <cellStyle name="Normal 6 2 5 2" xfId="326"/>
    <cellStyle name="Normal 6 2 5 2 10" xfId="40644"/>
    <cellStyle name="Normal 6 2 5 2 11" xfId="47759"/>
    <cellStyle name="Normal 6 2 5 2 12" xfId="54874"/>
    <cellStyle name="Normal 6 2 5 2 2" xfId="1127"/>
    <cellStyle name="Normal 6 2 5 2 2 10" xfId="55673"/>
    <cellStyle name="Normal 6 2 5 2 2 2" xfId="3495"/>
    <cellStyle name="Normal 6 2 5 2 2 2 2" xfId="10610"/>
    <cellStyle name="Normal 6 2 5 2 2 2 2 2" xfId="31080"/>
    <cellStyle name="Normal 6 2 5 2 2 2 3" xfId="31079"/>
    <cellStyle name="Normal 6 2 5 2 2 2 4" xfId="36695"/>
    <cellStyle name="Normal 6 2 5 2 2 2 5" xfId="43810"/>
    <cellStyle name="Normal 6 2 5 2 2 2 6" xfId="50925"/>
    <cellStyle name="Normal 6 2 5 2 2 2 7" xfId="58040"/>
    <cellStyle name="Normal 6 2 5 2 2 3" xfId="5866"/>
    <cellStyle name="Normal 6 2 5 2 2 3 2" xfId="12981"/>
    <cellStyle name="Normal 6 2 5 2 2 3 2 2" xfId="31082"/>
    <cellStyle name="Normal 6 2 5 2 2 3 3" xfId="31081"/>
    <cellStyle name="Normal 6 2 5 2 2 3 4" xfId="39066"/>
    <cellStyle name="Normal 6 2 5 2 2 3 5" xfId="46181"/>
    <cellStyle name="Normal 6 2 5 2 2 3 6" xfId="53296"/>
    <cellStyle name="Normal 6 2 5 2 2 3 7" xfId="60411"/>
    <cellStyle name="Normal 6 2 5 2 2 4" xfId="8243"/>
    <cellStyle name="Normal 6 2 5 2 2 4 2" xfId="31083"/>
    <cellStyle name="Normal 6 2 5 2 2 5" xfId="15358"/>
    <cellStyle name="Normal 6 2 5 2 2 5 2" xfId="31084"/>
    <cellStyle name="Normal 6 2 5 2 2 6" xfId="31078"/>
    <cellStyle name="Normal 6 2 5 2 2 7" xfId="34327"/>
    <cellStyle name="Normal 6 2 5 2 2 8" xfId="41443"/>
    <cellStyle name="Normal 6 2 5 2 2 9" xfId="48558"/>
    <cellStyle name="Normal 6 2 5 2 3" xfId="1917"/>
    <cellStyle name="Normal 6 2 5 2 3 10" xfId="56462"/>
    <cellStyle name="Normal 6 2 5 2 3 2" xfId="4284"/>
    <cellStyle name="Normal 6 2 5 2 3 2 2" xfId="11399"/>
    <cellStyle name="Normal 6 2 5 2 3 2 2 2" xfId="31087"/>
    <cellStyle name="Normal 6 2 5 2 3 2 3" xfId="31086"/>
    <cellStyle name="Normal 6 2 5 2 3 2 4" xfId="37484"/>
    <cellStyle name="Normal 6 2 5 2 3 2 5" xfId="44599"/>
    <cellStyle name="Normal 6 2 5 2 3 2 6" xfId="51714"/>
    <cellStyle name="Normal 6 2 5 2 3 2 7" xfId="58829"/>
    <cellStyle name="Normal 6 2 5 2 3 3" xfId="6655"/>
    <cellStyle name="Normal 6 2 5 2 3 3 2" xfId="13770"/>
    <cellStyle name="Normal 6 2 5 2 3 3 2 2" xfId="31089"/>
    <cellStyle name="Normal 6 2 5 2 3 3 3" xfId="31088"/>
    <cellStyle name="Normal 6 2 5 2 3 3 4" xfId="39855"/>
    <cellStyle name="Normal 6 2 5 2 3 3 5" xfId="46970"/>
    <cellStyle name="Normal 6 2 5 2 3 3 6" xfId="54085"/>
    <cellStyle name="Normal 6 2 5 2 3 3 7" xfId="61200"/>
    <cellStyle name="Normal 6 2 5 2 3 4" xfId="9032"/>
    <cellStyle name="Normal 6 2 5 2 3 4 2" xfId="31090"/>
    <cellStyle name="Normal 6 2 5 2 3 5" xfId="16147"/>
    <cellStyle name="Normal 6 2 5 2 3 5 2" xfId="31091"/>
    <cellStyle name="Normal 6 2 5 2 3 6" xfId="31085"/>
    <cellStyle name="Normal 6 2 5 2 3 7" xfId="35116"/>
    <cellStyle name="Normal 6 2 5 2 3 8" xfId="42232"/>
    <cellStyle name="Normal 6 2 5 2 3 9" xfId="49347"/>
    <cellStyle name="Normal 6 2 5 2 4" xfId="2696"/>
    <cellStyle name="Normal 6 2 5 2 4 2" xfId="9811"/>
    <cellStyle name="Normal 6 2 5 2 4 2 2" xfId="31093"/>
    <cellStyle name="Normal 6 2 5 2 4 3" xfId="31092"/>
    <cellStyle name="Normal 6 2 5 2 4 4" xfId="35896"/>
    <cellStyle name="Normal 6 2 5 2 4 5" xfId="43011"/>
    <cellStyle name="Normal 6 2 5 2 4 6" xfId="50126"/>
    <cellStyle name="Normal 6 2 5 2 4 7" xfId="57241"/>
    <cellStyle name="Normal 6 2 5 2 5" xfId="5067"/>
    <cellStyle name="Normal 6 2 5 2 5 2" xfId="12182"/>
    <cellStyle name="Normal 6 2 5 2 5 2 2" xfId="31095"/>
    <cellStyle name="Normal 6 2 5 2 5 3" xfId="31094"/>
    <cellStyle name="Normal 6 2 5 2 5 4" xfId="38267"/>
    <cellStyle name="Normal 6 2 5 2 5 5" xfId="45382"/>
    <cellStyle name="Normal 6 2 5 2 5 6" xfId="52497"/>
    <cellStyle name="Normal 6 2 5 2 5 7" xfId="59612"/>
    <cellStyle name="Normal 6 2 5 2 6" xfId="7444"/>
    <cellStyle name="Normal 6 2 5 2 6 2" xfId="31096"/>
    <cellStyle name="Normal 6 2 5 2 7" xfId="14559"/>
    <cellStyle name="Normal 6 2 5 2 7 2" xfId="31097"/>
    <cellStyle name="Normal 6 2 5 2 8" xfId="31077"/>
    <cellStyle name="Normal 6 2 5 2 9" xfId="33528"/>
    <cellStyle name="Normal 6 2 5 3" xfId="521"/>
    <cellStyle name="Normal 6 2 5 3 10" xfId="40839"/>
    <cellStyle name="Normal 6 2 5 3 11" xfId="47954"/>
    <cellStyle name="Normal 6 2 5 3 12" xfId="55069"/>
    <cellStyle name="Normal 6 2 5 3 2" xfId="1322"/>
    <cellStyle name="Normal 6 2 5 3 2 10" xfId="55868"/>
    <cellStyle name="Normal 6 2 5 3 2 2" xfId="3690"/>
    <cellStyle name="Normal 6 2 5 3 2 2 2" xfId="10805"/>
    <cellStyle name="Normal 6 2 5 3 2 2 2 2" xfId="31101"/>
    <cellStyle name="Normal 6 2 5 3 2 2 3" xfId="31100"/>
    <cellStyle name="Normal 6 2 5 3 2 2 4" xfId="36890"/>
    <cellStyle name="Normal 6 2 5 3 2 2 5" xfId="44005"/>
    <cellStyle name="Normal 6 2 5 3 2 2 6" xfId="51120"/>
    <cellStyle name="Normal 6 2 5 3 2 2 7" xfId="58235"/>
    <cellStyle name="Normal 6 2 5 3 2 3" xfId="6061"/>
    <cellStyle name="Normal 6 2 5 3 2 3 2" xfId="13176"/>
    <cellStyle name="Normal 6 2 5 3 2 3 2 2" xfId="31103"/>
    <cellStyle name="Normal 6 2 5 3 2 3 3" xfId="31102"/>
    <cellStyle name="Normal 6 2 5 3 2 3 4" xfId="39261"/>
    <cellStyle name="Normal 6 2 5 3 2 3 5" xfId="46376"/>
    <cellStyle name="Normal 6 2 5 3 2 3 6" xfId="53491"/>
    <cellStyle name="Normal 6 2 5 3 2 3 7" xfId="60606"/>
    <cellStyle name="Normal 6 2 5 3 2 4" xfId="8438"/>
    <cellStyle name="Normal 6 2 5 3 2 4 2" xfId="31104"/>
    <cellStyle name="Normal 6 2 5 3 2 5" xfId="15553"/>
    <cellStyle name="Normal 6 2 5 3 2 5 2" xfId="31105"/>
    <cellStyle name="Normal 6 2 5 3 2 6" xfId="31099"/>
    <cellStyle name="Normal 6 2 5 3 2 7" xfId="34522"/>
    <cellStyle name="Normal 6 2 5 3 2 8" xfId="41638"/>
    <cellStyle name="Normal 6 2 5 3 2 9" xfId="48753"/>
    <cellStyle name="Normal 6 2 5 3 3" xfId="2112"/>
    <cellStyle name="Normal 6 2 5 3 3 10" xfId="56657"/>
    <cellStyle name="Normal 6 2 5 3 3 2" xfId="4479"/>
    <cellStyle name="Normal 6 2 5 3 3 2 2" xfId="11594"/>
    <cellStyle name="Normal 6 2 5 3 3 2 2 2" xfId="31108"/>
    <cellStyle name="Normal 6 2 5 3 3 2 3" xfId="31107"/>
    <cellStyle name="Normal 6 2 5 3 3 2 4" xfId="37679"/>
    <cellStyle name="Normal 6 2 5 3 3 2 5" xfId="44794"/>
    <cellStyle name="Normal 6 2 5 3 3 2 6" xfId="51909"/>
    <cellStyle name="Normal 6 2 5 3 3 2 7" xfId="59024"/>
    <cellStyle name="Normal 6 2 5 3 3 3" xfId="6850"/>
    <cellStyle name="Normal 6 2 5 3 3 3 2" xfId="13965"/>
    <cellStyle name="Normal 6 2 5 3 3 3 2 2" xfId="31110"/>
    <cellStyle name="Normal 6 2 5 3 3 3 3" xfId="31109"/>
    <cellStyle name="Normal 6 2 5 3 3 3 4" xfId="40050"/>
    <cellStyle name="Normal 6 2 5 3 3 3 5" xfId="47165"/>
    <cellStyle name="Normal 6 2 5 3 3 3 6" xfId="54280"/>
    <cellStyle name="Normal 6 2 5 3 3 3 7" xfId="61395"/>
    <cellStyle name="Normal 6 2 5 3 3 4" xfId="9227"/>
    <cellStyle name="Normal 6 2 5 3 3 4 2" xfId="31111"/>
    <cellStyle name="Normal 6 2 5 3 3 5" xfId="16342"/>
    <cellStyle name="Normal 6 2 5 3 3 5 2" xfId="31112"/>
    <cellStyle name="Normal 6 2 5 3 3 6" xfId="31106"/>
    <cellStyle name="Normal 6 2 5 3 3 7" xfId="35311"/>
    <cellStyle name="Normal 6 2 5 3 3 8" xfId="42427"/>
    <cellStyle name="Normal 6 2 5 3 3 9" xfId="49542"/>
    <cellStyle name="Normal 6 2 5 3 4" xfId="2891"/>
    <cellStyle name="Normal 6 2 5 3 4 2" xfId="10006"/>
    <cellStyle name="Normal 6 2 5 3 4 2 2" xfId="31114"/>
    <cellStyle name="Normal 6 2 5 3 4 3" xfId="31113"/>
    <cellStyle name="Normal 6 2 5 3 4 4" xfId="36091"/>
    <cellStyle name="Normal 6 2 5 3 4 5" xfId="43206"/>
    <cellStyle name="Normal 6 2 5 3 4 6" xfId="50321"/>
    <cellStyle name="Normal 6 2 5 3 4 7" xfId="57436"/>
    <cellStyle name="Normal 6 2 5 3 5" xfId="5262"/>
    <cellStyle name="Normal 6 2 5 3 5 2" xfId="12377"/>
    <cellStyle name="Normal 6 2 5 3 5 2 2" xfId="31116"/>
    <cellStyle name="Normal 6 2 5 3 5 3" xfId="31115"/>
    <cellStyle name="Normal 6 2 5 3 5 4" xfId="38462"/>
    <cellStyle name="Normal 6 2 5 3 5 5" xfId="45577"/>
    <cellStyle name="Normal 6 2 5 3 5 6" xfId="52692"/>
    <cellStyle name="Normal 6 2 5 3 5 7" xfId="59807"/>
    <cellStyle name="Normal 6 2 5 3 6" xfId="7639"/>
    <cellStyle name="Normal 6 2 5 3 6 2" xfId="31117"/>
    <cellStyle name="Normal 6 2 5 3 7" xfId="14754"/>
    <cellStyle name="Normal 6 2 5 3 7 2" xfId="31118"/>
    <cellStyle name="Normal 6 2 5 3 8" xfId="31098"/>
    <cellStyle name="Normal 6 2 5 3 9" xfId="33723"/>
    <cellStyle name="Normal 6 2 5 4" xfId="770"/>
    <cellStyle name="Normal 6 2 5 4 10" xfId="41088"/>
    <cellStyle name="Normal 6 2 5 4 11" xfId="48203"/>
    <cellStyle name="Normal 6 2 5 4 12" xfId="55318"/>
    <cellStyle name="Normal 6 2 5 4 2" xfId="1571"/>
    <cellStyle name="Normal 6 2 5 4 2 10" xfId="56117"/>
    <cellStyle name="Normal 6 2 5 4 2 2" xfId="3939"/>
    <cellStyle name="Normal 6 2 5 4 2 2 2" xfId="11054"/>
    <cellStyle name="Normal 6 2 5 4 2 2 2 2" xfId="31122"/>
    <cellStyle name="Normal 6 2 5 4 2 2 3" xfId="31121"/>
    <cellStyle name="Normal 6 2 5 4 2 2 4" xfId="37139"/>
    <cellStyle name="Normal 6 2 5 4 2 2 5" xfId="44254"/>
    <cellStyle name="Normal 6 2 5 4 2 2 6" xfId="51369"/>
    <cellStyle name="Normal 6 2 5 4 2 2 7" xfId="58484"/>
    <cellStyle name="Normal 6 2 5 4 2 3" xfId="6310"/>
    <cellStyle name="Normal 6 2 5 4 2 3 2" xfId="13425"/>
    <cellStyle name="Normal 6 2 5 4 2 3 2 2" xfId="31124"/>
    <cellStyle name="Normal 6 2 5 4 2 3 3" xfId="31123"/>
    <cellStyle name="Normal 6 2 5 4 2 3 4" xfId="39510"/>
    <cellStyle name="Normal 6 2 5 4 2 3 5" xfId="46625"/>
    <cellStyle name="Normal 6 2 5 4 2 3 6" xfId="53740"/>
    <cellStyle name="Normal 6 2 5 4 2 3 7" xfId="60855"/>
    <cellStyle name="Normal 6 2 5 4 2 4" xfId="8687"/>
    <cellStyle name="Normal 6 2 5 4 2 4 2" xfId="31125"/>
    <cellStyle name="Normal 6 2 5 4 2 5" xfId="15802"/>
    <cellStyle name="Normal 6 2 5 4 2 5 2" xfId="31126"/>
    <cellStyle name="Normal 6 2 5 4 2 6" xfId="31120"/>
    <cellStyle name="Normal 6 2 5 4 2 7" xfId="34771"/>
    <cellStyle name="Normal 6 2 5 4 2 8" xfId="41887"/>
    <cellStyle name="Normal 6 2 5 4 2 9" xfId="49002"/>
    <cellStyle name="Normal 6 2 5 4 3" xfId="2361"/>
    <cellStyle name="Normal 6 2 5 4 3 10" xfId="56906"/>
    <cellStyle name="Normal 6 2 5 4 3 2" xfId="4728"/>
    <cellStyle name="Normal 6 2 5 4 3 2 2" xfId="11843"/>
    <cellStyle name="Normal 6 2 5 4 3 2 2 2" xfId="31129"/>
    <cellStyle name="Normal 6 2 5 4 3 2 3" xfId="31128"/>
    <cellStyle name="Normal 6 2 5 4 3 2 4" xfId="37928"/>
    <cellStyle name="Normal 6 2 5 4 3 2 5" xfId="45043"/>
    <cellStyle name="Normal 6 2 5 4 3 2 6" xfId="52158"/>
    <cellStyle name="Normal 6 2 5 4 3 2 7" xfId="59273"/>
    <cellStyle name="Normal 6 2 5 4 3 3" xfId="7099"/>
    <cellStyle name="Normal 6 2 5 4 3 3 2" xfId="14214"/>
    <cellStyle name="Normal 6 2 5 4 3 3 2 2" xfId="31131"/>
    <cellStyle name="Normal 6 2 5 4 3 3 3" xfId="31130"/>
    <cellStyle name="Normal 6 2 5 4 3 3 4" xfId="40299"/>
    <cellStyle name="Normal 6 2 5 4 3 3 5" xfId="47414"/>
    <cellStyle name="Normal 6 2 5 4 3 3 6" xfId="54529"/>
    <cellStyle name="Normal 6 2 5 4 3 3 7" xfId="61644"/>
    <cellStyle name="Normal 6 2 5 4 3 4" xfId="9476"/>
    <cellStyle name="Normal 6 2 5 4 3 4 2" xfId="31132"/>
    <cellStyle name="Normal 6 2 5 4 3 5" xfId="16591"/>
    <cellStyle name="Normal 6 2 5 4 3 5 2" xfId="31133"/>
    <cellStyle name="Normal 6 2 5 4 3 6" xfId="31127"/>
    <cellStyle name="Normal 6 2 5 4 3 7" xfId="35560"/>
    <cellStyle name="Normal 6 2 5 4 3 8" xfId="42676"/>
    <cellStyle name="Normal 6 2 5 4 3 9" xfId="49791"/>
    <cellStyle name="Normal 6 2 5 4 4" xfId="3140"/>
    <cellStyle name="Normal 6 2 5 4 4 2" xfId="10255"/>
    <cellStyle name="Normal 6 2 5 4 4 2 2" xfId="31135"/>
    <cellStyle name="Normal 6 2 5 4 4 3" xfId="31134"/>
    <cellStyle name="Normal 6 2 5 4 4 4" xfId="36340"/>
    <cellStyle name="Normal 6 2 5 4 4 5" xfId="43455"/>
    <cellStyle name="Normal 6 2 5 4 4 6" xfId="50570"/>
    <cellStyle name="Normal 6 2 5 4 4 7" xfId="57685"/>
    <cellStyle name="Normal 6 2 5 4 5" xfId="5511"/>
    <cellStyle name="Normal 6 2 5 4 5 2" xfId="12626"/>
    <cellStyle name="Normal 6 2 5 4 5 2 2" xfId="31137"/>
    <cellStyle name="Normal 6 2 5 4 5 3" xfId="31136"/>
    <cellStyle name="Normal 6 2 5 4 5 4" xfId="38711"/>
    <cellStyle name="Normal 6 2 5 4 5 5" xfId="45826"/>
    <cellStyle name="Normal 6 2 5 4 5 6" xfId="52941"/>
    <cellStyle name="Normal 6 2 5 4 5 7" xfId="60056"/>
    <cellStyle name="Normal 6 2 5 4 6" xfId="7888"/>
    <cellStyle name="Normal 6 2 5 4 6 2" xfId="31138"/>
    <cellStyle name="Normal 6 2 5 4 7" xfId="15003"/>
    <cellStyle name="Normal 6 2 5 4 7 2" xfId="31139"/>
    <cellStyle name="Normal 6 2 5 4 8" xfId="31119"/>
    <cellStyle name="Normal 6 2 5 4 9" xfId="33972"/>
    <cellStyle name="Normal 6 2 5 5" xfId="932"/>
    <cellStyle name="Normal 6 2 5 5 10" xfId="55478"/>
    <cellStyle name="Normal 6 2 5 5 2" xfId="3300"/>
    <cellStyle name="Normal 6 2 5 5 2 2" xfId="10415"/>
    <cellStyle name="Normal 6 2 5 5 2 2 2" xfId="31142"/>
    <cellStyle name="Normal 6 2 5 5 2 3" xfId="31141"/>
    <cellStyle name="Normal 6 2 5 5 2 4" xfId="36500"/>
    <cellStyle name="Normal 6 2 5 5 2 5" xfId="43615"/>
    <cellStyle name="Normal 6 2 5 5 2 6" xfId="50730"/>
    <cellStyle name="Normal 6 2 5 5 2 7" xfId="57845"/>
    <cellStyle name="Normal 6 2 5 5 3" xfId="5671"/>
    <cellStyle name="Normal 6 2 5 5 3 2" xfId="12786"/>
    <cellStyle name="Normal 6 2 5 5 3 2 2" xfId="31144"/>
    <cellStyle name="Normal 6 2 5 5 3 3" xfId="31143"/>
    <cellStyle name="Normal 6 2 5 5 3 4" xfId="38871"/>
    <cellStyle name="Normal 6 2 5 5 3 5" xfId="45986"/>
    <cellStyle name="Normal 6 2 5 5 3 6" xfId="53101"/>
    <cellStyle name="Normal 6 2 5 5 3 7" xfId="60216"/>
    <cellStyle name="Normal 6 2 5 5 4" xfId="8048"/>
    <cellStyle name="Normal 6 2 5 5 4 2" xfId="31145"/>
    <cellStyle name="Normal 6 2 5 5 5" xfId="15163"/>
    <cellStyle name="Normal 6 2 5 5 5 2" xfId="31146"/>
    <cellStyle name="Normal 6 2 5 5 6" xfId="31140"/>
    <cellStyle name="Normal 6 2 5 5 7" xfId="34132"/>
    <cellStyle name="Normal 6 2 5 5 8" xfId="41248"/>
    <cellStyle name="Normal 6 2 5 5 9" xfId="48363"/>
    <cellStyle name="Normal 6 2 5 6" xfId="1722"/>
    <cellStyle name="Normal 6 2 5 6 10" xfId="56267"/>
    <cellStyle name="Normal 6 2 5 6 2" xfId="4089"/>
    <cellStyle name="Normal 6 2 5 6 2 2" xfId="11204"/>
    <cellStyle name="Normal 6 2 5 6 2 2 2" xfId="31149"/>
    <cellStyle name="Normal 6 2 5 6 2 3" xfId="31148"/>
    <cellStyle name="Normal 6 2 5 6 2 4" xfId="37289"/>
    <cellStyle name="Normal 6 2 5 6 2 5" xfId="44404"/>
    <cellStyle name="Normal 6 2 5 6 2 6" xfId="51519"/>
    <cellStyle name="Normal 6 2 5 6 2 7" xfId="58634"/>
    <cellStyle name="Normal 6 2 5 6 3" xfId="6460"/>
    <cellStyle name="Normal 6 2 5 6 3 2" xfId="13575"/>
    <cellStyle name="Normal 6 2 5 6 3 2 2" xfId="31151"/>
    <cellStyle name="Normal 6 2 5 6 3 3" xfId="31150"/>
    <cellStyle name="Normal 6 2 5 6 3 4" xfId="39660"/>
    <cellStyle name="Normal 6 2 5 6 3 5" xfId="46775"/>
    <cellStyle name="Normal 6 2 5 6 3 6" xfId="53890"/>
    <cellStyle name="Normal 6 2 5 6 3 7" xfId="61005"/>
    <cellStyle name="Normal 6 2 5 6 4" xfId="8837"/>
    <cellStyle name="Normal 6 2 5 6 4 2" xfId="31152"/>
    <cellStyle name="Normal 6 2 5 6 5" xfId="15952"/>
    <cellStyle name="Normal 6 2 5 6 5 2" xfId="31153"/>
    <cellStyle name="Normal 6 2 5 6 6" xfId="31147"/>
    <cellStyle name="Normal 6 2 5 6 7" xfId="34921"/>
    <cellStyle name="Normal 6 2 5 6 8" xfId="42037"/>
    <cellStyle name="Normal 6 2 5 6 9" xfId="49152"/>
    <cellStyle name="Normal 6 2 5 7" xfId="2501"/>
    <cellStyle name="Normal 6 2 5 7 2" xfId="9616"/>
    <cellStyle name="Normal 6 2 5 7 2 2" xfId="31155"/>
    <cellStyle name="Normal 6 2 5 7 3" xfId="31154"/>
    <cellStyle name="Normal 6 2 5 7 4" xfId="35701"/>
    <cellStyle name="Normal 6 2 5 7 5" xfId="42816"/>
    <cellStyle name="Normal 6 2 5 7 6" xfId="49931"/>
    <cellStyle name="Normal 6 2 5 7 7" xfId="57046"/>
    <cellStyle name="Normal 6 2 5 8" xfId="4872"/>
    <cellStyle name="Normal 6 2 5 8 2" xfId="11987"/>
    <cellStyle name="Normal 6 2 5 8 2 2" xfId="31157"/>
    <cellStyle name="Normal 6 2 5 8 3" xfId="31156"/>
    <cellStyle name="Normal 6 2 5 8 4" xfId="38072"/>
    <cellStyle name="Normal 6 2 5 8 5" xfId="45187"/>
    <cellStyle name="Normal 6 2 5 8 6" xfId="52302"/>
    <cellStyle name="Normal 6 2 5 8 7" xfId="59417"/>
    <cellStyle name="Normal 6 2 5 9" xfId="7249"/>
    <cellStyle name="Normal 6 2 5 9 2" xfId="31158"/>
    <cellStyle name="Normal 6 2 6" xfId="232"/>
    <cellStyle name="Normal 6 2 6 10" xfId="40550"/>
    <cellStyle name="Normal 6 2 6 11" xfId="47665"/>
    <cellStyle name="Normal 6 2 6 12" xfId="54780"/>
    <cellStyle name="Normal 6 2 6 2" xfId="1033"/>
    <cellStyle name="Normal 6 2 6 2 10" xfId="55579"/>
    <cellStyle name="Normal 6 2 6 2 2" xfId="3401"/>
    <cellStyle name="Normal 6 2 6 2 2 2" xfId="10516"/>
    <cellStyle name="Normal 6 2 6 2 2 2 2" xfId="31162"/>
    <cellStyle name="Normal 6 2 6 2 2 3" xfId="31161"/>
    <cellStyle name="Normal 6 2 6 2 2 4" xfId="36601"/>
    <cellStyle name="Normal 6 2 6 2 2 5" xfId="43716"/>
    <cellStyle name="Normal 6 2 6 2 2 6" xfId="50831"/>
    <cellStyle name="Normal 6 2 6 2 2 7" xfId="57946"/>
    <cellStyle name="Normal 6 2 6 2 3" xfId="5772"/>
    <cellStyle name="Normal 6 2 6 2 3 2" xfId="12887"/>
    <cellStyle name="Normal 6 2 6 2 3 2 2" xfId="31164"/>
    <cellStyle name="Normal 6 2 6 2 3 3" xfId="31163"/>
    <cellStyle name="Normal 6 2 6 2 3 4" xfId="38972"/>
    <cellStyle name="Normal 6 2 6 2 3 5" xfId="46087"/>
    <cellStyle name="Normal 6 2 6 2 3 6" xfId="53202"/>
    <cellStyle name="Normal 6 2 6 2 3 7" xfId="60317"/>
    <cellStyle name="Normal 6 2 6 2 4" xfId="8149"/>
    <cellStyle name="Normal 6 2 6 2 4 2" xfId="31165"/>
    <cellStyle name="Normal 6 2 6 2 5" xfId="15264"/>
    <cellStyle name="Normal 6 2 6 2 5 2" xfId="31166"/>
    <cellStyle name="Normal 6 2 6 2 6" xfId="31160"/>
    <cellStyle name="Normal 6 2 6 2 7" xfId="34233"/>
    <cellStyle name="Normal 6 2 6 2 8" xfId="41349"/>
    <cellStyle name="Normal 6 2 6 2 9" xfId="48464"/>
    <cellStyle name="Normal 6 2 6 3" xfId="1823"/>
    <cellStyle name="Normal 6 2 6 3 10" xfId="56368"/>
    <cellStyle name="Normal 6 2 6 3 2" xfId="4190"/>
    <cellStyle name="Normal 6 2 6 3 2 2" xfId="11305"/>
    <cellStyle name="Normal 6 2 6 3 2 2 2" xfId="31169"/>
    <cellStyle name="Normal 6 2 6 3 2 3" xfId="31168"/>
    <cellStyle name="Normal 6 2 6 3 2 4" xfId="37390"/>
    <cellStyle name="Normal 6 2 6 3 2 5" xfId="44505"/>
    <cellStyle name="Normal 6 2 6 3 2 6" xfId="51620"/>
    <cellStyle name="Normal 6 2 6 3 2 7" xfId="58735"/>
    <cellStyle name="Normal 6 2 6 3 3" xfId="6561"/>
    <cellStyle name="Normal 6 2 6 3 3 2" xfId="13676"/>
    <cellStyle name="Normal 6 2 6 3 3 2 2" xfId="31171"/>
    <cellStyle name="Normal 6 2 6 3 3 3" xfId="31170"/>
    <cellStyle name="Normal 6 2 6 3 3 4" xfId="39761"/>
    <cellStyle name="Normal 6 2 6 3 3 5" xfId="46876"/>
    <cellStyle name="Normal 6 2 6 3 3 6" xfId="53991"/>
    <cellStyle name="Normal 6 2 6 3 3 7" xfId="61106"/>
    <cellStyle name="Normal 6 2 6 3 4" xfId="8938"/>
    <cellStyle name="Normal 6 2 6 3 4 2" xfId="31172"/>
    <cellStyle name="Normal 6 2 6 3 5" xfId="16053"/>
    <cellStyle name="Normal 6 2 6 3 5 2" xfId="31173"/>
    <cellStyle name="Normal 6 2 6 3 6" xfId="31167"/>
    <cellStyle name="Normal 6 2 6 3 7" xfId="35022"/>
    <cellStyle name="Normal 6 2 6 3 8" xfId="42138"/>
    <cellStyle name="Normal 6 2 6 3 9" xfId="49253"/>
    <cellStyle name="Normal 6 2 6 4" xfId="2602"/>
    <cellStyle name="Normal 6 2 6 4 2" xfId="9717"/>
    <cellStyle name="Normal 6 2 6 4 2 2" xfId="31175"/>
    <cellStyle name="Normal 6 2 6 4 3" xfId="31174"/>
    <cellStyle name="Normal 6 2 6 4 4" xfId="35802"/>
    <cellStyle name="Normal 6 2 6 4 5" xfId="42917"/>
    <cellStyle name="Normal 6 2 6 4 6" xfId="50032"/>
    <cellStyle name="Normal 6 2 6 4 7" xfId="57147"/>
    <cellStyle name="Normal 6 2 6 5" xfId="4973"/>
    <cellStyle name="Normal 6 2 6 5 2" xfId="12088"/>
    <cellStyle name="Normal 6 2 6 5 2 2" xfId="31177"/>
    <cellStyle name="Normal 6 2 6 5 3" xfId="31176"/>
    <cellStyle name="Normal 6 2 6 5 4" xfId="38173"/>
    <cellStyle name="Normal 6 2 6 5 5" xfId="45288"/>
    <cellStyle name="Normal 6 2 6 5 6" xfId="52403"/>
    <cellStyle name="Normal 6 2 6 5 7" xfId="59518"/>
    <cellStyle name="Normal 6 2 6 6" xfId="7350"/>
    <cellStyle name="Normal 6 2 6 6 2" xfId="31178"/>
    <cellStyle name="Normal 6 2 6 7" xfId="14465"/>
    <cellStyle name="Normal 6 2 6 7 2" xfId="31179"/>
    <cellStyle name="Normal 6 2 6 8" xfId="31159"/>
    <cellStyle name="Normal 6 2 6 9" xfId="33434"/>
    <cellStyle name="Normal 6 2 7" xfId="427"/>
    <cellStyle name="Normal 6 2 7 10" xfId="40745"/>
    <cellStyle name="Normal 6 2 7 11" xfId="47860"/>
    <cellStyle name="Normal 6 2 7 12" xfId="54975"/>
    <cellStyle name="Normal 6 2 7 2" xfId="1228"/>
    <cellStyle name="Normal 6 2 7 2 10" xfId="55774"/>
    <cellStyle name="Normal 6 2 7 2 2" xfId="3596"/>
    <cellStyle name="Normal 6 2 7 2 2 2" xfId="10711"/>
    <cellStyle name="Normal 6 2 7 2 2 2 2" xfId="31183"/>
    <cellStyle name="Normal 6 2 7 2 2 3" xfId="31182"/>
    <cellStyle name="Normal 6 2 7 2 2 4" xfId="36796"/>
    <cellStyle name="Normal 6 2 7 2 2 5" xfId="43911"/>
    <cellStyle name="Normal 6 2 7 2 2 6" xfId="51026"/>
    <cellStyle name="Normal 6 2 7 2 2 7" xfId="58141"/>
    <cellStyle name="Normal 6 2 7 2 3" xfId="5967"/>
    <cellStyle name="Normal 6 2 7 2 3 2" xfId="13082"/>
    <cellStyle name="Normal 6 2 7 2 3 2 2" xfId="31185"/>
    <cellStyle name="Normal 6 2 7 2 3 3" xfId="31184"/>
    <cellStyle name="Normal 6 2 7 2 3 4" xfId="39167"/>
    <cellStyle name="Normal 6 2 7 2 3 5" xfId="46282"/>
    <cellStyle name="Normal 6 2 7 2 3 6" xfId="53397"/>
    <cellStyle name="Normal 6 2 7 2 3 7" xfId="60512"/>
    <cellStyle name="Normal 6 2 7 2 4" xfId="8344"/>
    <cellStyle name="Normal 6 2 7 2 4 2" xfId="31186"/>
    <cellStyle name="Normal 6 2 7 2 5" xfId="15459"/>
    <cellStyle name="Normal 6 2 7 2 5 2" xfId="31187"/>
    <cellStyle name="Normal 6 2 7 2 6" xfId="31181"/>
    <cellStyle name="Normal 6 2 7 2 7" xfId="34428"/>
    <cellStyle name="Normal 6 2 7 2 8" xfId="41544"/>
    <cellStyle name="Normal 6 2 7 2 9" xfId="48659"/>
    <cellStyle name="Normal 6 2 7 3" xfId="2018"/>
    <cellStyle name="Normal 6 2 7 3 10" xfId="56563"/>
    <cellStyle name="Normal 6 2 7 3 2" xfId="4385"/>
    <cellStyle name="Normal 6 2 7 3 2 2" xfId="11500"/>
    <cellStyle name="Normal 6 2 7 3 2 2 2" xfId="31190"/>
    <cellStyle name="Normal 6 2 7 3 2 3" xfId="31189"/>
    <cellStyle name="Normal 6 2 7 3 2 4" xfId="37585"/>
    <cellStyle name="Normal 6 2 7 3 2 5" xfId="44700"/>
    <cellStyle name="Normal 6 2 7 3 2 6" xfId="51815"/>
    <cellStyle name="Normal 6 2 7 3 2 7" xfId="58930"/>
    <cellStyle name="Normal 6 2 7 3 3" xfId="6756"/>
    <cellStyle name="Normal 6 2 7 3 3 2" xfId="13871"/>
    <cellStyle name="Normal 6 2 7 3 3 2 2" xfId="31192"/>
    <cellStyle name="Normal 6 2 7 3 3 3" xfId="31191"/>
    <cellStyle name="Normal 6 2 7 3 3 4" xfId="39956"/>
    <cellStyle name="Normal 6 2 7 3 3 5" xfId="47071"/>
    <cellStyle name="Normal 6 2 7 3 3 6" xfId="54186"/>
    <cellStyle name="Normal 6 2 7 3 3 7" xfId="61301"/>
    <cellStyle name="Normal 6 2 7 3 4" xfId="9133"/>
    <cellStyle name="Normal 6 2 7 3 4 2" xfId="31193"/>
    <cellStyle name="Normal 6 2 7 3 5" xfId="16248"/>
    <cellStyle name="Normal 6 2 7 3 5 2" xfId="31194"/>
    <cellStyle name="Normal 6 2 7 3 6" xfId="31188"/>
    <cellStyle name="Normal 6 2 7 3 7" xfId="35217"/>
    <cellStyle name="Normal 6 2 7 3 8" xfId="42333"/>
    <cellStyle name="Normal 6 2 7 3 9" xfId="49448"/>
    <cellStyle name="Normal 6 2 7 4" xfId="2797"/>
    <cellStyle name="Normal 6 2 7 4 2" xfId="9912"/>
    <cellStyle name="Normal 6 2 7 4 2 2" xfId="31196"/>
    <cellStyle name="Normal 6 2 7 4 3" xfId="31195"/>
    <cellStyle name="Normal 6 2 7 4 4" xfId="35997"/>
    <cellStyle name="Normal 6 2 7 4 5" xfId="43112"/>
    <cellStyle name="Normal 6 2 7 4 6" xfId="50227"/>
    <cellStyle name="Normal 6 2 7 4 7" xfId="57342"/>
    <cellStyle name="Normal 6 2 7 5" xfId="5168"/>
    <cellStyle name="Normal 6 2 7 5 2" xfId="12283"/>
    <cellStyle name="Normal 6 2 7 5 2 2" xfId="31198"/>
    <cellStyle name="Normal 6 2 7 5 3" xfId="31197"/>
    <cellStyle name="Normal 6 2 7 5 4" xfId="38368"/>
    <cellStyle name="Normal 6 2 7 5 5" xfId="45483"/>
    <cellStyle name="Normal 6 2 7 5 6" xfId="52598"/>
    <cellStyle name="Normal 6 2 7 5 7" xfId="59713"/>
    <cellStyle name="Normal 6 2 7 6" xfId="7545"/>
    <cellStyle name="Normal 6 2 7 6 2" xfId="31199"/>
    <cellStyle name="Normal 6 2 7 7" xfId="14660"/>
    <cellStyle name="Normal 6 2 7 7 2" xfId="31200"/>
    <cellStyle name="Normal 6 2 7 8" xfId="31180"/>
    <cellStyle name="Normal 6 2 7 9" xfId="33629"/>
    <cellStyle name="Normal 6 2 8" xfId="763"/>
    <cellStyle name="Normal 6 2 8 10" xfId="41081"/>
    <cellStyle name="Normal 6 2 8 11" xfId="48196"/>
    <cellStyle name="Normal 6 2 8 12" xfId="55311"/>
    <cellStyle name="Normal 6 2 8 2" xfId="1564"/>
    <cellStyle name="Normal 6 2 8 2 10" xfId="56110"/>
    <cellStyle name="Normal 6 2 8 2 2" xfId="3932"/>
    <cellStyle name="Normal 6 2 8 2 2 2" xfId="11047"/>
    <cellStyle name="Normal 6 2 8 2 2 2 2" xfId="31204"/>
    <cellStyle name="Normal 6 2 8 2 2 3" xfId="31203"/>
    <cellStyle name="Normal 6 2 8 2 2 4" xfId="37132"/>
    <cellStyle name="Normal 6 2 8 2 2 5" xfId="44247"/>
    <cellStyle name="Normal 6 2 8 2 2 6" xfId="51362"/>
    <cellStyle name="Normal 6 2 8 2 2 7" xfId="58477"/>
    <cellStyle name="Normal 6 2 8 2 3" xfId="6303"/>
    <cellStyle name="Normal 6 2 8 2 3 2" xfId="13418"/>
    <cellStyle name="Normal 6 2 8 2 3 2 2" xfId="31206"/>
    <cellStyle name="Normal 6 2 8 2 3 3" xfId="31205"/>
    <cellStyle name="Normal 6 2 8 2 3 4" xfId="39503"/>
    <cellStyle name="Normal 6 2 8 2 3 5" xfId="46618"/>
    <cellStyle name="Normal 6 2 8 2 3 6" xfId="53733"/>
    <cellStyle name="Normal 6 2 8 2 3 7" xfId="60848"/>
    <cellStyle name="Normal 6 2 8 2 4" xfId="8680"/>
    <cellStyle name="Normal 6 2 8 2 4 2" xfId="31207"/>
    <cellStyle name="Normal 6 2 8 2 5" xfId="15795"/>
    <cellStyle name="Normal 6 2 8 2 5 2" xfId="31208"/>
    <cellStyle name="Normal 6 2 8 2 6" xfId="31202"/>
    <cellStyle name="Normal 6 2 8 2 7" xfId="34764"/>
    <cellStyle name="Normal 6 2 8 2 8" xfId="41880"/>
    <cellStyle name="Normal 6 2 8 2 9" xfId="48995"/>
    <cellStyle name="Normal 6 2 8 3" xfId="2354"/>
    <cellStyle name="Normal 6 2 8 3 10" xfId="56899"/>
    <cellStyle name="Normal 6 2 8 3 2" xfId="4721"/>
    <cellStyle name="Normal 6 2 8 3 2 2" xfId="11836"/>
    <cellStyle name="Normal 6 2 8 3 2 2 2" xfId="31211"/>
    <cellStyle name="Normal 6 2 8 3 2 3" xfId="31210"/>
    <cellStyle name="Normal 6 2 8 3 2 4" xfId="37921"/>
    <cellStyle name="Normal 6 2 8 3 2 5" xfId="45036"/>
    <cellStyle name="Normal 6 2 8 3 2 6" xfId="52151"/>
    <cellStyle name="Normal 6 2 8 3 2 7" xfId="59266"/>
    <cellStyle name="Normal 6 2 8 3 3" xfId="7092"/>
    <cellStyle name="Normal 6 2 8 3 3 2" xfId="14207"/>
    <cellStyle name="Normal 6 2 8 3 3 2 2" xfId="31213"/>
    <cellStyle name="Normal 6 2 8 3 3 3" xfId="31212"/>
    <cellStyle name="Normal 6 2 8 3 3 4" xfId="40292"/>
    <cellStyle name="Normal 6 2 8 3 3 5" xfId="47407"/>
    <cellStyle name="Normal 6 2 8 3 3 6" xfId="54522"/>
    <cellStyle name="Normal 6 2 8 3 3 7" xfId="61637"/>
    <cellStyle name="Normal 6 2 8 3 4" xfId="9469"/>
    <cellStyle name="Normal 6 2 8 3 4 2" xfId="31214"/>
    <cellStyle name="Normal 6 2 8 3 5" xfId="16584"/>
    <cellStyle name="Normal 6 2 8 3 5 2" xfId="31215"/>
    <cellStyle name="Normal 6 2 8 3 6" xfId="31209"/>
    <cellStyle name="Normal 6 2 8 3 7" xfId="35553"/>
    <cellStyle name="Normal 6 2 8 3 8" xfId="42669"/>
    <cellStyle name="Normal 6 2 8 3 9" xfId="49784"/>
    <cellStyle name="Normal 6 2 8 4" xfId="3133"/>
    <cellStyle name="Normal 6 2 8 4 2" xfId="10248"/>
    <cellStyle name="Normal 6 2 8 4 2 2" xfId="31217"/>
    <cellStyle name="Normal 6 2 8 4 3" xfId="31216"/>
    <cellStyle name="Normal 6 2 8 4 4" xfId="36333"/>
    <cellStyle name="Normal 6 2 8 4 5" xfId="43448"/>
    <cellStyle name="Normal 6 2 8 4 6" xfId="50563"/>
    <cellStyle name="Normal 6 2 8 4 7" xfId="57678"/>
    <cellStyle name="Normal 6 2 8 5" xfId="5504"/>
    <cellStyle name="Normal 6 2 8 5 2" xfId="12619"/>
    <cellStyle name="Normal 6 2 8 5 2 2" xfId="31219"/>
    <cellStyle name="Normal 6 2 8 5 3" xfId="31218"/>
    <cellStyle name="Normal 6 2 8 5 4" xfId="38704"/>
    <cellStyle name="Normal 6 2 8 5 5" xfId="45819"/>
    <cellStyle name="Normal 6 2 8 5 6" xfId="52934"/>
    <cellStyle name="Normal 6 2 8 5 7" xfId="60049"/>
    <cellStyle name="Normal 6 2 8 6" xfId="7881"/>
    <cellStyle name="Normal 6 2 8 6 2" xfId="31220"/>
    <cellStyle name="Normal 6 2 8 7" xfId="14996"/>
    <cellStyle name="Normal 6 2 8 7 2" xfId="31221"/>
    <cellStyle name="Normal 6 2 8 8" xfId="31201"/>
    <cellStyle name="Normal 6 2 8 9" xfId="33965"/>
    <cellStyle name="Normal 6 2 9" xfId="838"/>
    <cellStyle name="Normal 6 2 9 10" xfId="55384"/>
    <cellStyle name="Normal 6 2 9 2" xfId="3206"/>
    <cellStyle name="Normal 6 2 9 2 2" xfId="10321"/>
    <cellStyle name="Normal 6 2 9 2 2 2" xfId="31224"/>
    <cellStyle name="Normal 6 2 9 2 3" xfId="31223"/>
    <cellStyle name="Normal 6 2 9 2 4" xfId="36406"/>
    <cellStyle name="Normal 6 2 9 2 5" xfId="43521"/>
    <cellStyle name="Normal 6 2 9 2 6" xfId="50636"/>
    <cellStyle name="Normal 6 2 9 2 7" xfId="57751"/>
    <cellStyle name="Normal 6 2 9 3" xfId="5577"/>
    <cellStyle name="Normal 6 2 9 3 2" xfId="12692"/>
    <cellStyle name="Normal 6 2 9 3 2 2" xfId="31226"/>
    <cellStyle name="Normal 6 2 9 3 3" xfId="31225"/>
    <cellStyle name="Normal 6 2 9 3 4" xfId="38777"/>
    <cellStyle name="Normal 6 2 9 3 5" xfId="45892"/>
    <cellStyle name="Normal 6 2 9 3 6" xfId="53007"/>
    <cellStyle name="Normal 6 2 9 3 7" xfId="60122"/>
    <cellStyle name="Normal 6 2 9 4" xfId="7954"/>
    <cellStyle name="Normal 6 2 9 4 2" xfId="31227"/>
    <cellStyle name="Normal 6 2 9 5" xfId="15069"/>
    <cellStyle name="Normal 6 2 9 5 2" xfId="31228"/>
    <cellStyle name="Normal 6 2 9 6" xfId="31222"/>
    <cellStyle name="Normal 6 2 9 7" xfId="34038"/>
    <cellStyle name="Normal 6 2 9 8" xfId="41154"/>
    <cellStyle name="Normal 6 2 9 9" xfId="48269"/>
    <cellStyle name="Normal 6 20" xfId="54573"/>
    <cellStyle name="Normal 6 3" xfId="38"/>
    <cellStyle name="Normal 6 3 10" xfId="4790"/>
    <cellStyle name="Normal 6 3 10 2" xfId="11905"/>
    <cellStyle name="Normal 6 3 10 2 2" xfId="31231"/>
    <cellStyle name="Normal 6 3 10 3" xfId="31230"/>
    <cellStyle name="Normal 6 3 10 4" xfId="37990"/>
    <cellStyle name="Normal 6 3 10 5" xfId="45105"/>
    <cellStyle name="Normal 6 3 10 6" xfId="52220"/>
    <cellStyle name="Normal 6 3 10 7" xfId="59335"/>
    <cellStyle name="Normal 6 3 11" xfId="7167"/>
    <cellStyle name="Normal 6 3 11 2" xfId="31232"/>
    <cellStyle name="Normal 6 3 12" xfId="14282"/>
    <cellStyle name="Normal 6 3 12 2" xfId="31233"/>
    <cellStyle name="Normal 6 3 13" xfId="31229"/>
    <cellStyle name="Normal 6 3 14" xfId="33251"/>
    <cellStyle name="Normal 6 3 15" xfId="40367"/>
    <cellStyle name="Normal 6 3 16" xfId="47482"/>
    <cellStyle name="Normal 6 3 17" xfId="54597"/>
    <cellStyle name="Normal 6 3 2" xfId="100"/>
    <cellStyle name="Normal 6 3 2 10" xfId="14340"/>
    <cellStyle name="Normal 6 3 2 10 2" xfId="31235"/>
    <cellStyle name="Normal 6 3 2 11" xfId="31234"/>
    <cellStyle name="Normal 6 3 2 12" xfId="33309"/>
    <cellStyle name="Normal 6 3 2 13" xfId="40425"/>
    <cellStyle name="Normal 6 3 2 14" xfId="47540"/>
    <cellStyle name="Normal 6 3 2 15" xfId="54655"/>
    <cellStyle name="Normal 6 3 2 2" xfId="302"/>
    <cellStyle name="Normal 6 3 2 2 10" xfId="40620"/>
    <cellStyle name="Normal 6 3 2 2 11" xfId="47735"/>
    <cellStyle name="Normal 6 3 2 2 12" xfId="54850"/>
    <cellStyle name="Normal 6 3 2 2 2" xfId="1103"/>
    <cellStyle name="Normal 6 3 2 2 2 10" xfId="55649"/>
    <cellStyle name="Normal 6 3 2 2 2 2" xfId="3471"/>
    <cellStyle name="Normal 6 3 2 2 2 2 2" xfId="10586"/>
    <cellStyle name="Normal 6 3 2 2 2 2 2 2" xfId="31239"/>
    <cellStyle name="Normal 6 3 2 2 2 2 3" xfId="31238"/>
    <cellStyle name="Normal 6 3 2 2 2 2 4" xfId="36671"/>
    <cellStyle name="Normal 6 3 2 2 2 2 5" xfId="43786"/>
    <cellStyle name="Normal 6 3 2 2 2 2 6" xfId="50901"/>
    <cellStyle name="Normal 6 3 2 2 2 2 7" xfId="58016"/>
    <cellStyle name="Normal 6 3 2 2 2 3" xfId="5842"/>
    <cellStyle name="Normal 6 3 2 2 2 3 2" xfId="12957"/>
    <cellStyle name="Normal 6 3 2 2 2 3 2 2" xfId="31241"/>
    <cellStyle name="Normal 6 3 2 2 2 3 3" xfId="31240"/>
    <cellStyle name="Normal 6 3 2 2 2 3 4" xfId="39042"/>
    <cellStyle name="Normal 6 3 2 2 2 3 5" xfId="46157"/>
    <cellStyle name="Normal 6 3 2 2 2 3 6" xfId="53272"/>
    <cellStyle name="Normal 6 3 2 2 2 3 7" xfId="60387"/>
    <cellStyle name="Normal 6 3 2 2 2 4" xfId="8219"/>
    <cellStyle name="Normal 6 3 2 2 2 4 2" xfId="31242"/>
    <cellStyle name="Normal 6 3 2 2 2 5" xfId="15334"/>
    <cellStyle name="Normal 6 3 2 2 2 5 2" xfId="31243"/>
    <cellStyle name="Normal 6 3 2 2 2 6" xfId="31237"/>
    <cellStyle name="Normal 6 3 2 2 2 7" xfId="34303"/>
    <cellStyle name="Normal 6 3 2 2 2 8" xfId="41419"/>
    <cellStyle name="Normal 6 3 2 2 2 9" xfId="48534"/>
    <cellStyle name="Normal 6 3 2 2 3" xfId="1893"/>
    <cellStyle name="Normal 6 3 2 2 3 10" xfId="56438"/>
    <cellStyle name="Normal 6 3 2 2 3 2" xfId="4260"/>
    <cellStyle name="Normal 6 3 2 2 3 2 2" xfId="11375"/>
    <cellStyle name="Normal 6 3 2 2 3 2 2 2" xfId="31246"/>
    <cellStyle name="Normal 6 3 2 2 3 2 3" xfId="31245"/>
    <cellStyle name="Normal 6 3 2 2 3 2 4" xfId="37460"/>
    <cellStyle name="Normal 6 3 2 2 3 2 5" xfId="44575"/>
    <cellStyle name="Normal 6 3 2 2 3 2 6" xfId="51690"/>
    <cellStyle name="Normal 6 3 2 2 3 2 7" xfId="58805"/>
    <cellStyle name="Normal 6 3 2 2 3 3" xfId="6631"/>
    <cellStyle name="Normal 6 3 2 2 3 3 2" xfId="13746"/>
    <cellStyle name="Normal 6 3 2 2 3 3 2 2" xfId="31248"/>
    <cellStyle name="Normal 6 3 2 2 3 3 3" xfId="31247"/>
    <cellStyle name="Normal 6 3 2 2 3 3 4" xfId="39831"/>
    <cellStyle name="Normal 6 3 2 2 3 3 5" xfId="46946"/>
    <cellStyle name="Normal 6 3 2 2 3 3 6" xfId="54061"/>
    <cellStyle name="Normal 6 3 2 2 3 3 7" xfId="61176"/>
    <cellStyle name="Normal 6 3 2 2 3 4" xfId="9008"/>
    <cellStyle name="Normal 6 3 2 2 3 4 2" xfId="31249"/>
    <cellStyle name="Normal 6 3 2 2 3 5" xfId="16123"/>
    <cellStyle name="Normal 6 3 2 2 3 5 2" xfId="31250"/>
    <cellStyle name="Normal 6 3 2 2 3 6" xfId="31244"/>
    <cellStyle name="Normal 6 3 2 2 3 7" xfId="35092"/>
    <cellStyle name="Normal 6 3 2 2 3 8" xfId="42208"/>
    <cellStyle name="Normal 6 3 2 2 3 9" xfId="49323"/>
    <cellStyle name="Normal 6 3 2 2 4" xfId="2672"/>
    <cellStyle name="Normal 6 3 2 2 4 2" xfId="9787"/>
    <cellStyle name="Normal 6 3 2 2 4 2 2" xfId="31252"/>
    <cellStyle name="Normal 6 3 2 2 4 3" xfId="31251"/>
    <cellStyle name="Normal 6 3 2 2 4 4" xfId="35872"/>
    <cellStyle name="Normal 6 3 2 2 4 5" xfId="42987"/>
    <cellStyle name="Normal 6 3 2 2 4 6" xfId="50102"/>
    <cellStyle name="Normal 6 3 2 2 4 7" xfId="57217"/>
    <cellStyle name="Normal 6 3 2 2 5" xfId="5043"/>
    <cellStyle name="Normal 6 3 2 2 5 2" xfId="12158"/>
    <cellStyle name="Normal 6 3 2 2 5 2 2" xfId="31254"/>
    <cellStyle name="Normal 6 3 2 2 5 3" xfId="31253"/>
    <cellStyle name="Normal 6 3 2 2 5 4" xfId="38243"/>
    <cellStyle name="Normal 6 3 2 2 5 5" xfId="45358"/>
    <cellStyle name="Normal 6 3 2 2 5 6" xfId="52473"/>
    <cellStyle name="Normal 6 3 2 2 5 7" xfId="59588"/>
    <cellStyle name="Normal 6 3 2 2 6" xfId="7420"/>
    <cellStyle name="Normal 6 3 2 2 6 2" xfId="31255"/>
    <cellStyle name="Normal 6 3 2 2 7" xfId="14535"/>
    <cellStyle name="Normal 6 3 2 2 7 2" xfId="31256"/>
    <cellStyle name="Normal 6 3 2 2 8" xfId="31236"/>
    <cellStyle name="Normal 6 3 2 2 9" xfId="33504"/>
    <cellStyle name="Normal 6 3 2 3" xfId="497"/>
    <cellStyle name="Normal 6 3 2 3 10" xfId="40815"/>
    <cellStyle name="Normal 6 3 2 3 11" xfId="47930"/>
    <cellStyle name="Normal 6 3 2 3 12" xfId="55045"/>
    <cellStyle name="Normal 6 3 2 3 2" xfId="1298"/>
    <cellStyle name="Normal 6 3 2 3 2 10" xfId="55844"/>
    <cellStyle name="Normal 6 3 2 3 2 2" xfId="3666"/>
    <cellStyle name="Normal 6 3 2 3 2 2 2" xfId="10781"/>
    <cellStyle name="Normal 6 3 2 3 2 2 2 2" xfId="31260"/>
    <cellStyle name="Normal 6 3 2 3 2 2 3" xfId="31259"/>
    <cellStyle name="Normal 6 3 2 3 2 2 4" xfId="36866"/>
    <cellStyle name="Normal 6 3 2 3 2 2 5" xfId="43981"/>
    <cellStyle name="Normal 6 3 2 3 2 2 6" xfId="51096"/>
    <cellStyle name="Normal 6 3 2 3 2 2 7" xfId="58211"/>
    <cellStyle name="Normal 6 3 2 3 2 3" xfId="6037"/>
    <cellStyle name="Normal 6 3 2 3 2 3 2" xfId="13152"/>
    <cellStyle name="Normal 6 3 2 3 2 3 2 2" xfId="31262"/>
    <cellStyle name="Normal 6 3 2 3 2 3 3" xfId="31261"/>
    <cellStyle name="Normal 6 3 2 3 2 3 4" xfId="39237"/>
    <cellStyle name="Normal 6 3 2 3 2 3 5" xfId="46352"/>
    <cellStyle name="Normal 6 3 2 3 2 3 6" xfId="53467"/>
    <cellStyle name="Normal 6 3 2 3 2 3 7" xfId="60582"/>
    <cellStyle name="Normal 6 3 2 3 2 4" xfId="8414"/>
    <cellStyle name="Normal 6 3 2 3 2 4 2" xfId="31263"/>
    <cellStyle name="Normal 6 3 2 3 2 5" xfId="15529"/>
    <cellStyle name="Normal 6 3 2 3 2 5 2" xfId="31264"/>
    <cellStyle name="Normal 6 3 2 3 2 6" xfId="31258"/>
    <cellStyle name="Normal 6 3 2 3 2 7" xfId="34498"/>
    <cellStyle name="Normal 6 3 2 3 2 8" xfId="41614"/>
    <cellStyle name="Normal 6 3 2 3 2 9" xfId="48729"/>
    <cellStyle name="Normal 6 3 2 3 3" xfId="2088"/>
    <cellStyle name="Normal 6 3 2 3 3 10" xfId="56633"/>
    <cellStyle name="Normal 6 3 2 3 3 2" xfId="4455"/>
    <cellStyle name="Normal 6 3 2 3 3 2 2" xfId="11570"/>
    <cellStyle name="Normal 6 3 2 3 3 2 2 2" xfId="31267"/>
    <cellStyle name="Normal 6 3 2 3 3 2 3" xfId="31266"/>
    <cellStyle name="Normal 6 3 2 3 3 2 4" xfId="37655"/>
    <cellStyle name="Normal 6 3 2 3 3 2 5" xfId="44770"/>
    <cellStyle name="Normal 6 3 2 3 3 2 6" xfId="51885"/>
    <cellStyle name="Normal 6 3 2 3 3 2 7" xfId="59000"/>
    <cellStyle name="Normal 6 3 2 3 3 3" xfId="6826"/>
    <cellStyle name="Normal 6 3 2 3 3 3 2" xfId="13941"/>
    <cellStyle name="Normal 6 3 2 3 3 3 2 2" xfId="31269"/>
    <cellStyle name="Normal 6 3 2 3 3 3 3" xfId="31268"/>
    <cellStyle name="Normal 6 3 2 3 3 3 4" xfId="40026"/>
    <cellStyle name="Normal 6 3 2 3 3 3 5" xfId="47141"/>
    <cellStyle name="Normal 6 3 2 3 3 3 6" xfId="54256"/>
    <cellStyle name="Normal 6 3 2 3 3 3 7" xfId="61371"/>
    <cellStyle name="Normal 6 3 2 3 3 4" xfId="9203"/>
    <cellStyle name="Normal 6 3 2 3 3 4 2" xfId="31270"/>
    <cellStyle name="Normal 6 3 2 3 3 5" xfId="16318"/>
    <cellStyle name="Normal 6 3 2 3 3 5 2" xfId="31271"/>
    <cellStyle name="Normal 6 3 2 3 3 6" xfId="31265"/>
    <cellStyle name="Normal 6 3 2 3 3 7" xfId="35287"/>
    <cellStyle name="Normal 6 3 2 3 3 8" xfId="42403"/>
    <cellStyle name="Normal 6 3 2 3 3 9" xfId="49518"/>
    <cellStyle name="Normal 6 3 2 3 4" xfId="2867"/>
    <cellStyle name="Normal 6 3 2 3 4 2" xfId="9982"/>
    <cellStyle name="Normal 6 3 2 3 4 2 2" xfId="31273"/>
    <cellStyle name="Normal 6 3 2 3 4 3" xfId="31272"/>
    <cellStyle name="Normal 6 3 2 3 4 4" xfId="36067"/>
    <cellStyle name="Normal 6 3 2 3 4 5" xfId="43182"/>
    <cellStyle name="Normal 6 3 2 3 4 6" xfId="50297"/>
    <cellStyle name="Normal 6 3 2 3 4 7" xfId="57412"/>
    <cellStyle name="Normal 6 3 2 3 5" xfId="5238"/>
    <cellStyle name="Normal 6 3 2 3 5 2" xfId="12353"/>
    <cellStyle name="Normal 6 3 2 3 5 2 2" xfId="31275"/>
    <cellStyle name="Normal 6 3 2 3 5 3" xfId="31274"/>
    <cellStyle name="Normal 6 3 2 3 5 4" xfId="38438"/>
    <cellStyle name="Normal 6 3 2 3 5 5" xfId="45553"/>
    <cellStyle name="Normal 6 3 2 3 5 6" xfId="52668"/>
    <cellStyle name="Normal 6 3 2 3 5 7" xfId="59783"/>
    <cellStyle name="Normal 6 3 2 3 6" xfId="7615"/>
    <cellStyle name="Normal 6 3 2 3 6 2" xfId="31276"/>
    <cellStyle name="Normal 6 3 2 3 7" xfId="14730"/>
    <cellStyle name="Normal 6 3 2 3 7 2" xfId="31277"/>
    <cellStyle name="Normal 6 3 2 3 8" xfId="31257"/>
    <cellStyle name="Normal 6 3 2 3 9" xfId="33699"/>
    <cellStyle name="Normal 6 3 2 4" xfId="772"/>
    <cellStyle name="Normal 6 3 2 4 10" xfId="41090"/>
    <cellStyle name="Normal 6 3 2 4 11" xfId="48205"/>
    <cellStyle name="Normal 6 3 2 4 12" xfId="55320"/>
    <cellStyle name="Normal 6 3 2 4 2" xfId="1573"/>
    <cellStyle name="Normal 6 3 2 4 2 10" xfId="56119"/>
    <cellStyle name="Normal 6 3 2 4 2 2" xfId="3941"/>
    <cellStyle name="Normal 6 3 2 4 2 2 2" xfId="11056"/>
    <cellStyle name="Normal 6 3 2 4 2 2 2 2" xfId="31281"/>
    <cellStyle name="Normal 6 3 2 4 2 2 3" xfId="31280"/>
    <cellStyle name="Normal 6 3 2 4 2 2 4" xfId="37141"/>
    <cellStyle name="Normal 6 3 2 4 2 2 5" xfId="44256"/>
    <cellStyle name="Normal 6 3 2 4 2 2 6" xfId="51371"/>
    <cellStyle name="Normal 6 3 2 4 2 2 7" xfId="58486"/>
    <cellStyle name="Normal 6 3 2 4 2 3" xfId="6312"/>
    <cellStyle name="Normal 6 3 2 4 2 3 2" xfId="13427"/>
    <cellStyle name="Normal 6 3 2 4 2 3 2 2" xfId="31283"/>
    <cellStyle name="Normal 6 3 2 4 2 3 3" xfId="31282"/>
    <cellStyle name="Normal 6 3 2 4 2 3 4" xfId="39512"/>
    <cellStyle name="Normal 6 3 2 4 2 3 5" xfId="46627"/>
    <cellStyle name="Normal 6 3 2 4 2 3 6" xfId="53742"/>
    <cellStyle name="Normal 6 3 2 4 2 3 7" xfId="60857"/>
    <cellStyle name="Normal 6 3 2 4 2 4" xfId="8689"/>
    <cellStyle name="Normal 6 3 2 4 2 4 2" xfId="31284"/>
    <cellStyle name="Normal 6 3 2 4 2 5" xfId="15804"/>
    <cellStyle name="Normal 6 3 2 4 2 5 2" xfId="31285"/>
    <cellStyle name="Normal 6 3 2 4 2 6" xfId="31279"/>
    <cellStyle name="Normal 6 3 2 4 2 7" xfId="34773"/>
    <cellStyle name="Normal 6 3 2 4 2 8" xfId="41889"/>
    <cellStyle name="Normal 6 3 2 4 2 9" xfId="49004"/>
    <cellStyle name="Normal 6 3 2 4 3" xfId="2363"/>
    <cellStyle name="Normal 6 3 2 4 3 10" xfId="56908"/>
    <cellStyle name="Normal 6 3 2 4 3 2" xfId="4730"/>
    <cellStyle name="Normal 6 3 2 4 3 2 2" xfId="11845"/>
    <cellStyle name="Normal 6 3 2 4 3 2 2 2" xfId="31288"/>
    <cellStyle name="Normal 6 3 2 4 3 2 3" xfId="31287"/>
    <cellStyle name="Normal 6 3 2 4 3 2 4" xfId="37930"/>
    <cellStyle name="Normal 6 3 2 4 3 2 5" xfId="45045"/>
    <cellStyle name="Normal 6 3 2 4 3 2 6" xfId="52160"/>
    <cellStyle name="Normal 6 3 2 4 3 2 7" xfId="59275"/>
    <cellStyle name="Normal 6 3 2 4 3 3" xfId="7101"/>
    <cellStyle name="Normal 6 3 2 4 3 3 2" xfId="14216"/>
    <cellStyle name="Normal 6 3 2 4 3 3 2 2" xfId="31290"/>
    <cellStyle name="Normal 6 3 2 4 3 3 3" xfId="31289"/>
    <cellStyle name="Normal 6 3 2 4 3 3 4" xfId="40301"/>
    <cellStyle name="Normal 6 3 2 4 3 3 5" xfId="47416"/>
    <cellStyle name="Normal 6 3 2 4 3 3 6" xfId="54531"/>
    <cellStyle name="Normal 6 3 2 4 3 3 7" xfId="61646"/>
    <cellStyle name="Normal 6 3 2 4 3 4" xfId="9478"/>
    <cellStyle name="Normal 6 3 2 4 3 4 2" xfId="31291"/>
    <cellStyle name="Normal 6 3 2 4 3 5" xfId="16593"/>
    <cellStyle name="Normal 6 3 2 4 3 5 2" xfId="31292"/>
    <cellStyle name="Normal 6 3 2 4 3 6" xfId="31286"/>
    <cellStyle name="Normal 6 3 2 4 3 7" xfId="35562"/>
    <cellStyle name="Normal 6 3 2 4 3 8" xfId="42678"/>
    <cellStyle name="Normal 6 3 2 4 3 9" xfId="49793"/>
    <cellStyle name="Normal 6 3 2 4 4" xfId="3142"/>
    <cellStyle name="Normal 6 3 2 4 4 2" xfId="10257"/>
    <cellStyle name="Normal 6 3 2 4 4 2 2" xfId="31294"/>
    <cellStyle name="Normal 6 3 2 4 4 3" xfId="31293"/>
    <cellStyle name="Normal 6 3 2 4 4 4" xfId="36342"/>
    <cellStyle name="Normal 6 3 2 4 4 5" xfId="43457"/>
    <cellStyle name="Normal 6 3 2 4 4 6" xfId="50572"/>
    <cellStyle name="Normal 6 3 2 4 4 7" xfId="57687"/>
    <cellStyle name="Normal 6 3 2 4 5" xfId="5513"/>
    <cellStyle name="Normal 6 3 2 4 5 2" xfId="12628"/>
    <cellStyle name="Normal 6 3 2 4 5 2 2" xfId="31296"/>
    <cellStyle name="Normal 6 3 2 4 5 3" xfId="31295"/>
    <cellStyle name="Normal 6 3 2 4 5 4" xfId="38713"/>
    <cellStyle name="Normal 6 3 2 4 5 5" xfId="45828"/>
    <cellStyle name="Normal 6 3 2 4 5 6" xfId="52943"/>
    <cellStyle name="Normal 6 3 2 4 5 7" xfId="60058"/>
    <cellStyle name="Normal 6 3 2 4 6" xfId="7890"/>
    <cellStyle name="Normal 6 3 2 4 6 2" xfId="31297"/>
    <cellStyle name="Normal 6 3 2 4 7" xfId="15005"/>
    <cellStyle name="Normal 6 3 2 4 7 2" xfId="31298"/>
    <cellStyle name="Normal 6 3 2 4 8" xfId="31278"/>
    <cellStyle name="Normal 6 3 2 4 9" xfId="33974"/>
    <cellStyle name="Normal 6 3 2 5" xfId="908"/>
    <cellStyle name="Normal 6 3 2 5 10" xfId="55454"/>
    <cellStyle name="Normal 6 3 2 5 2" xfId="3276"/>
    <cellStyle name="Normal 6 3 2 5 2 2" xfId="10391"/>
    <cellStyle name="Normal 6 3 2 5 2 2 2" xfId="31301"/>
    <cellStyle name="Normal 6 3 2 5 2 3" xfId="31300"/>
    <cellStyle name="Normal 6 3 2 5 2 4" xfId="36476"/>
    <cellStyle name="Normal 6 3 2 5 2 5" xfId="43591"/>
    <cellStyle name="Normal 6 3 2 5 2 6" xfId="50706"/>
    <cellStyle name="Normal 6 3 2 5 2 7" xfId="57821"/>
    <cellStyle name="Normal 6 3 2 5 3" xfId="5647"/>
    <cellStyle name="Normal 6 3 2 5 3 2" xfId="12762"/>
    <cellStyle name="Normal 6 3 2 5 3 2 2" xfId="31303"/>
    <cellStyle name="Normal 6 3 2 5 3 3" xfId="31302"/>
    <cellStyle name="Normal 6 3 2 5 3 4" xfId="38847"/>
    <cellStyle name="Normal 6 3 2 5 3 5" xfId="45962"/>
    <cellStyle name="Normal 6 3 2 5 3 6" xfId="53077"/>
    <cellStyle name="Normal 6 3 2 5 3 7" xfId="60192"/>
    <cellStyle name="Normal 6 3 2 5 4" xfId="8024"/>
    <cellStyle name="Normal 6 3 2 5 4 2" xfId="31304"/>
    <cellStyle name="Normal 6 3 2 5 5" xfId="15139"/>
    <cellStyle name="Normal 6 3 2 5 5 2" xfId="31305"/>
    <cellStyle name="Normal 6 3 2 5 6" xfId="31299"/>
    <cellStyle name="Normal 6 3 2 5 7" xfId="34108"/>
    <cellStyle name="Normal 6 3 2 5 8" xfId="41224"/>
    <cellStyle name="Normal 6 3 2 5 9" xfId="48339"/>
    <cellStyle name="Normal 6 3 2 6" xfId="1698"/>
    <cellStyle name="Normal 6 3 2 6 10" xfId="56243"/>
    <cellStyle name="Normal 6 3 2 6 2" xfId="4065"/>
    <cellStyle name="Normal 6 3 2 6 2 2" xfId="11180"/>
    <cellStyle name="Normal 6 3 2 6 2 2 2" xfId="31308"/>
    <cellStyle name="Normal 6 3 2 6 2 3" xfId="31307"/>
    <cellStyle name="Normal 6 3 2 6 2 4" xfId="37265"/>
    <cellStyle name="Normal 6 3 2 6 2 5" xfId="44380"/>
    <cellStyle name="Normal 6 3 2 6 2 6" xfId="51495"/>
    <cellStyle name="Normal 6 3 2 6 2 7" xfId="58610"/>
    <cellStyle name="Normal 6 3 2 6 3" xfId="6436"/>
    <cellStyle name="Normal 6 3 2 6 3 2" xfId="13551"/>
    <cellStyle name="Normal 6 3 2 6 3 2 2" xfId="31310"/>
    <cellStyle name="Normal 6 3 2 6 3 3" xfId="31309"/>
    <cellStyle name="Normal 6 3 2 6 3 4" xfId="39636"/>
    <cellStyle name="Normal 6 3 2 6 3 5" xfId="46751"/>
    <cellStyle name="Normal 6 3 2 6 3 6" xfId="53866"/>
    <cellStyle name="Normal 6 3 2 6 3 7" xfId="60981"/>
    <cellStyle name="Normal 6 3 2 6 4" xfId="8813"/>
    <cellStyle name="Normal 6 3 2 6 4 2" xfId="31311"/>
    <cellStyle name="Normal 6 3 2 6 5" xfId="15928"/>
    <cellStyle name="Normal 6 3 2 6 5 2" xfId="31312"/>
    <cellStyle name="Normal 6 3 2 6 6" xfId="31306"/>
    <cellStyle name="Normal 6 3 2 6 7" xfId="34897"/>
    <cellStyle name="Normal 6 3 2 6 8" xfId="42013"/>
    <cellStyle name="Normal 6 3 2 6 9" xfId="49128"/>
    <cellStyle name="Normal 6 3 2 7" xfId="2477"/>
    <cellStyle name="Normal 6 3 2 7 2" xfId="9592"/>
    <cellStyle name="Normal 6 3 2 7 2 2" xfId="31314"/>
    <cellStyle name="Normal 6 3 2 7 3" xfId="31313"/>
    <cellStyle name="Normal 6 3 2 7 4" xfId="35677"/>
    <cellStyle name="Normal 6 3 2 7 5" xfId="42792"/>
    <cellStyle name="Normal 6 3 2 7 6" xfId="49907"/>
    <cellStyle name="Normal 6 3 2 7 7" xfId="57022"/>
    <cellStyle name="Normal 6 3 2 8" xfId="4848"/>
    <cellStyle name="Normal 6 3 2 8 2" xfId="11963"/>
    <cellStyle name="Normal 6 3 2 8 2 2" xfId="31316"/>
    <cellStyle name="Normal 6 3 2 8 3" xfId="31315"/>
    <cellStyle name="Normal 6 3 2 8 4" xfId="38048"/>
    <cellStyle name="Normal 6 3 2 8 5" xfId="45163"/>
    <cellStyle name="Normal 6 3 2 8 6" xfId="52278"/>
    <cellStyle name="Normal 6 3 2 8 7" xfId="59393"/>
    <cellStyle name="Normal 6 3 2 9" xfId="7225"/>
    <cellStyle name="Normal 6 3 2 9 2" xfId="31317"/>
    <cellStyle name="Normal 6 3 3" xfId="147"/>
    <cellStyle name="Normal 6 3 3 10" xfId="14387"/>
    <cellStyle name="Normal 6 3 3 10 2" xfId="31319"/>
    <cellStyle name="Normal 6 3 3 11" xfId="31318"/>
    <cellStyle name="Normal 6 3 3 12" xfId="33356"/>
    <cellStyle name="Normal 6 3 3 13" xfId="40472"/>
    <cellStyle name="Normal 6 3 3 14" xfId="47587"/>
    <cellStyle name="Normal 6 3 3 15" xfId="54702"/>
    <cellStyle name="Normal 6 3 3 2" xfId="349"/>
    <cellStyle name="Normal 6 3 3 2 10" xfId="40667"/>
    <cellStyle name="Normal 6 3 3 2 11" xfId="47782"/>
    <cellStyle name="Normal 6 3 3 2 12" xfId="54897"/>
    <cellStyle name="Normal 6 3 3 2 2" xfId="1150"/>
    <cellStyle name="Normal 6 3 3 2 2 10" xfId="55696"/>
    <cellStyle name="Normal 6 3 3 2 2 2" xfId="3518"/>
    <cellStyle name="Normal 6 3 3 2 2 2 2" xfId="10633"/>
    <cellStyle name="Normal 6 3 3 2 2 2 2 2" xfId="31323"/>
    <cellStyle name="Normal 6 3 3 2 2 2 3" xfId="31322"/>
    <cellStyle name="Normal 6 3 3 2 2 2 4" xfId="36718"/>
    <cellStyle name="Normal 6 3 3 2 2 2 5" xfId="43833"/>
    <cellStyle name="Normal 6 3 3 2 2 2 6" xfId="50948"/>
    <cellStyle name="Normal 6 3 3 2 2 2 7" xfId="58063"/>
    <cellStyle name="Normal 6 3 3 2 2 3" xfId="5889"/>
    <cellStyle name="Normal 6 3 3 2 2 3 2" xfId="13004"/>
    <cellStyle name="Normal 6 3 3 2 2 3 2 2" xfId="31325"/>
    <cellStyle name="Normal 6 3 3 2 2 3 3" xfId="31324"/>
    <cellStyle name="Normal 6 3 3 2 2 3 4" xfId="39089"/>
    <cellStyle name="Normal 6 3 3 2 2 3 5" xfId="46204"/>
    <cellStyle name="Normal 6 3 3 2 2 3 6" xfId="53319"/>
    <cellStyle name="Normal 6 3 3 2 2 3 7" xfId="60434"/>
    <cellStyle name="Normal 6 3 3 2 2 4" xfId="8266"/>
    <cellStyle name="Normal 6 3 3 2 2 4 2" xfId="31326"/>
    <cellStyle name="Normal 6 3 3 2 2 5" xfId="15381"/>
    <cellStyle name="Normal 6 3 3 2 2 5 2" xfId="31327"/>
    <cellStyle name="Normal 6 3 3 2 2 6" xfId="31321"/>
    <cellStyle name="Normal 6 3 3 2 2 7" xfId="34350"/>
    <cellStyle name="Normal 6 3 3 2 2 8" xfId="41466"/>
    <cellStyle name="Normal 6 3 3 2 2 9" xfId="48581"/>
    <cellStyle name="Normal 6 3 3 2 3" xfId="1940"/>
    <cellStyle name="Normal 6 3 3 2 3 10" xfId="56485"/>
    <cellStyle name="Normal 6 3 3 2 3 2" xfId="4307"/>
    <cellStyle name="Normal 6 3 3 2 3 2 2" xfId="11422"/>
    <cellStyle name="Normal 6 3 3 2 3 2 2 2" xfId="31330"/>
    <cellStyle name="Normal 6 3 3 2 3 2 3" xfId="31329"/>
    <cellStyle name="Normal 6 3 3 2 3 2 4" xfId="37507"/>
    <cellStyle name="Normal 6 3 3 2 3 2 5" xfId="44622"/>
    <cellStyle name="Normal 6 3 3 2 3 2 6" xfId="51737"/>
    <cellStyle name="Normal 6 3 3 2 3 2 7" xfId="58852"/>
    <cellStyle name="Normal 6 3 3 2 3 3" xfId="6678"/>
    <cellStyle name="Normal 6 3 3 2 3 3 2" xfId="13793"/>
    <cellStyle name="Normal 6 3 3 2 3 3 2 2" xfId="31332"/>
    <cellStyle name="Normal 6 3 3 2 3 3 3" xfId="31331"/>
    <cellStyle name="Normal 6 3 3 2 3 3 4" xfId="39878"/>
    <cellStyle name="Normal 6 3 3 2 3 3 5" xfId="46993"/>
    <cellStyle name="Normal 6 3 3 2 3 3 6" xfId="54108"/>
    <cellStyle name="Normal 6 3 3 2 3 3 7" xfId="61223"/>
    <cellStyle name="Normal 6 3 3 2 3 4" xfId="9055"/>
    <cellStyle name="Normal 6 3 3 2 3 4 2" xfId="31333"/>
    <cellStyle name="Normal 6 3 3 2 3 5" xfId="16170"/>
    <cellStyle name="Normal 6 3 3 2 3 5 2" xfId="31334"/>
    <cellStyle name="Normal 6 3 3 2 3 6" xfId="31328"/>
    <cellStyle name="Normal 6 3 3 2 3 7" xfId="35139"/>
    <cellStyle name="Normal 6 3 3 2 3 8" xfId="42255"/>
    <cellStyle name="Normal 6 3 3 2 3 9" xfId="49370"/>
    <cellStyle name="Normal 6 3 3 2 4" xfId="2719"/>
    <cellStyle name="Normal 6 3 3 2 4 2" xfId="9834"/>
    <cellStyle name="Normal 6 3 3 2 4 2 2" xfId="31336"/>
    <cellStyle name="Normal 6 3 3 2 4 3" xfId="31335"/>
    <cellStyle name="Normal 6 3 3 2 4 4" xfId="35919"/>
    <cellStyle name="Normal 6 3 3 2 4 5" xfId="43034"/>
    <cellStyle name="Normal 6 3 3 2 4 6" xfId="50149"/>
    <cellStyle name="Normal 6 3 3 2 4 7" xfId="57264"/>
    <cellStyle name="Normal 6 3 3 2 5" xfId="5090"/>
    <cellStyle name="Normal 6 3 3 2 5 2" xfId="12205"/>
    <cellStyle name="Normal 6 3 3 2 5 2 2" xfId="31338"/>
    <cellStyle name="Normal 6 3 3 2 5 3" xfId="31337"/>
    <cellStyle name="Normal 6 3 3 2 5 4" xfId="38290"/>
    <cellStyle name="Normal 6 3 3 2 5 5" xfId="45405"/>
    <cellStyle name="Normal 6 3 3 2 5 6" xfId="52520"/>
    <cellStyle name="Normal 6 3 3 2 5 7" xfId="59635"/>
    <cellStyle name="Normal 6 3 3 2 6" xfId="7467"/>
    <cellStyle name="Normal 6 3 3 2 6 2" xfId="31339"/>
    <cellStyle name="Normal 6 3 3 2 7" xfId="14582"/>
    <cellStyle name="Normal 6 3 3 2 7 2" xfId="31340"/>
    <cellStyle name="Normal 6 3 3 2 8" xfId="31320"/>
    <cellStyle name="Normal 6 3 3 2 9" xfId="33551"/>
    <cellStyle name="Normal 6 3 3 3" xfId="544"/>
    <cellStyle name="Normal 6 3 3 3 10" xfId="40862"/>
    <cellStyle name="Normal 6 3 3 3 11" xfId="47977"/>
    <cellStyle name="Normal 6 3 3 3 12" xfId="55092"/>
    <cellStyle name="Normal 6 3 3 3 2" xfId="1345"/>
    <cellStyle name="Normal 6 3 3 3 2 10" xfId="55891"/>
    <cellStyle name="Normal 6 3 3 3 2 2" xfId="3713"/>
    <cellStyle name="Normal 6 3 3 3 2 2 2" xfId="10828"/>
    <cellStyle name="Normal 6 3 3 3 2 2 2 2" xfId="31344"/>
    <cellStyle name="Normal 6 3 3 3 2 2 3" xfId="31343"/>
    <cellStyle name="Normal 6 3 3 3 2 2 4" xfId="36913"/>
    <cellStyle name="Normal 6 3 3 3 2 2 5" xfId="44028"/>
    <cellStyle name="Normal 6 3 3 3 2 2 6" xfId="51143"/>
    <cellStyle name="Normal 6 3 3 3 2 2 7" xfId="58258"/>
    <cellStyle name="Normal 6 3 3 3 2 3" xfId="6084"/>
    <cellStyle name="Normal 6 3 3 3 2 3 2" xfId="13199"/>
    <cellStyle name="Normal 6 3 3 3 2 3 2 2" xfId="31346"/>
    <cellStyle name="Normal 6 3 3 3 2 3 3" xfId="31345"/>
    <cellStyle name="Normal 6 3 3 3 2 3 4" xfId="39284"/>
    <cellStyle name="Normal 6 3 3 3 2 3 5" xfId="46399"/>
    <cellStyle name="Normal 6 3 3 3 2 3 6" xfId="53514"/>
    <cellStyle name="Normal 6 3 3 3 2 3 7" xfId="60629"/>
    <cellStyle name="Normal 6 3 3 3 2 4" xfId="8461"/>
    <cellStyle name="Normal 6 3 3 3 2 4 2" xfId="31347"/>
    <cellStyle name="Normal 6 3 3 3 2 5" xfId="15576"/>
    <cellStyle name="Normal 6 3 3 3 2 5 2" xfId="31348"/>
    <cellStyle name="Normal 6 3 3 3 2 6" xfId="31342"/>
    <cellStyle name="Normal 6 3 3 3 2 7" xfId="34545"/>
    <cellStyle name="Normal 6 3 3 3 2 8" xfId="41661"/>
    <cellStyle name="Normal 6 3 3 3 2 9" xfId="48776"/>
    <cellStyle name="Normal 6 3 3 3 3" xfId="2135"/>
    <cellStyle name="Normal 6 3 3 3 3 10" xfId="56680"/>
    <cellStyle name="Normal 6 3 3 3 3 2" xfId="4502"/>
    <cellStyle name="Normal 6 3 3 3 3 2 2" xfId="11617"/>
    <cellStyle name="Normal 6 3 3 3 3 2 2 2" xfId="31351"/>
    <cellStyle name="Normal 6 3 3 3 3 2 3" xfId="31350"/>
    <cellStyle name="Normal 6 3 3 3 3 2 4" xfId="37702"/>
    <cellStyle name="Normal 6 3 3 3 3 2 5" xfId="44817"/>
    <cellStyle name="Normal 6 3 3 3 3 2 6" xfId="51932"/>
    <cellStyle name="Normal 6 3 3 3 3 2 7" xfId="59047"/>
    <cellStyle name="Normal 6 3 3 3 3 3" xfId="6873"/>
    <cellStyle name="Normal 6 3 3 3 3 3 2" xfId="13988"/>
    <cellStyle name="Normal 6 3 3 3 3 3 2 2" xfId="31353"/>
    <cellStyle name="Normal 6 3 3 3 3 3 3" xfId="31352"/>
    <cellStyle name="Normal 6 3 3 3 3 3 4" xfId="40073"/>
    <cellStyle name="Normal 6 3 3 3 3 3 5" xfId="47188"/>
    <cellStyle name="Normal 6 3 3 3 3 3 6" xfId="54303"/>
    <cellStyle name="Normal 6 3 3 3 3 3 7" xfId="61418"/>
    <cellStyle name="Normal 6 3 3 3 3 4" xfId="9250"/>
    <cellStyle name="Normal 6 3 3 3 3 4 2" xfId="31354"/>
    <cellStyle name="Normal 6 3 3 3 3 5" xfId="16365"/>
    <cellStyle name="Normal 6 3 3 3 3 5 2" xfId="31355"/>
    <cellStyle name="Normal 6 3 3 3 3 6" xfId="31349"/>
    <cellStyle name="Normal 6 3 3 3 3 7" xfId="35334"/>
    <cellStyle name="Normal 6 3 3 3 3 8" xfId="42450"/>
    <cellStyle name="Normal 6 3 3 3 3 9" xfId="49565"/>
    <cellStyle name="Normal 6 3 3 3 4" xfId="2914"/>
    <cellStyle name="Normal 6 3 3 3 4 2" xfId="10029"/>
    <cellStyle name="Normal 6 3 3 3 4 2 2" xfId="31357"/>
    <cellStyle name="Normal 6 3 3 3 4 3" xfId="31356"/>
    <cellStyle name="Normal 6 3 3 3 4 4" xfId="36114"/>
    <cellStyle name="Normal 6 3 3 3 4 5" xfId="43229"/>
    <cellStyle name="Normal 6 3 3 3 4 6" xfId="50344"/>
    <cellStyle name="Normal 6 3 3 3 4 7" xfId="57459"/>
    <cellStyle name="Normal 6 3 3 3 5" xfId="5285"/>
    <cellStyle name="Normal 6 3 3 3 5 2" xfId="12400"/>
    <cellStyle name="Normal 6 3 3 3 5 2 2" xfId="31359"/>
    <cellStyle name="Normal 6 3 3 3 5 3" xfId="31358"/>
    <cellStyle name="Normal 6 3 3 3 5 4" xfId="38485"/>
    <cellStyle name="Normal 6 3 3 3 5 5" xfId="45600"/>
    <cellStyle name="Normal 6 3 3 3 5 6" xfId="52715"/>
    <cellStyle name="Normal 6 3 3 3 5 7" xfId="59830"/>
    <cellStyle name="Normal 6 3 3 3 6" xfId="7662"/>
    <cellStyle name="Normal 6 3 3 3 6 2" xfId="31360"/>
    <cellStyle name="Normal 6 3 3 3 7" xfId="14777"/>
    <cellStyle name="Normal 6 3 3 3 7 2" xfId="31361"/>
    <cellStyle name="Normal 6 3 3 3 8" xfId="31341"/>
    <cellStyle name="Normal 6 3 3 3 9" xfId="33746"/>
    <cellStyle name="Normal 6 3 3 4" xfId="773"/>
    <cellStyle name="Normal 6 3 3 4 10" xfId="41091"/>
    <cellStyle name="Normal 6 3 3 4 11" xfId="48206"/>
    <cellStyle name="Normal 6 3 3 4 12" xfId="55321"/>
    <cellStyle name="Normal 6 3 3 4 2" xfId="1574"/>
    <cellStyle name="Normal 6 3 3 4 2 10" xfId="56120"/>
    <cellStyle name="Normal 6 3 3 4 2 2" xfId="3942"/>
    <cellStyle name="Normal 6 3 3 4 2 2 2" xfId="11057"/>
    <cellStyle name="Normal 6 3 3 4 2 2 2 2" xfId="31365"/>
    <cellStyle name="Normal 6 3 3 4 2 2 3" xfId="31364"/>
    <cellStyle name="Normal 6 3 3 4 2 2 4" xfId="37142"/>
    <cellStyle name="Normal 6 3 3 4 2 2 5" xfId="44257"/>
    <cellStyle name="Normal 6 3 3 4 2 2 6" xfId="51372"/>
    <cellStyle name="Normal 6 3 3 4 2 2 7" xfId="58487"/>
    <cellStyle name="Normal 6 3 3 4 2 3" xfId="6313"/>
    <cellStyle name="Normal 6 3 3 4 2 3 2" xfId="13428"/>
    <cellStyle name="Normal 6 3 3 4 2 3 2 2" xfId="31367"/>
    <cellStyle name="Normal 6 3 3 4 2 3 3" xfId="31366"/>
    <cellStyle name="Normal 6 3 3 4 2 3 4" xfId="39513"/>
    <cellStyle name="Normal 6 3 3 4 2 3 5" xfId="46628"/>
    <cellStyle name="Normal 6 3 3 4 2 3 6" xfId="53743"/>
    <cellStyle name="Normal 6 3 3 4 2 3 7" xfId="60858"/>
    <cellStyle name="Normal 6 3 3 4 2 4" xfId="8690"/>
    <cellStyle name="Normal 6 3 3 4 2 4 2" xfId="31368"/>
    <cellStyle name="Normal 6 3 3 4 2 5" xfId="15805"/>
    <cellStyle name="Normal 6 3 3 4 2 5 2" xfId="31369"/>
    <cellStyle name="Normal 6 3 3 4 2 6" xfId="31363"/>
    <cellStyle name="Normal 6 3 3 4 2 7" xfId="34774"/>
    <cellStyle name="Normal 6 3 3 4 2 8" xfId="41890"/>
    <cellStyle name="Normal 6 3 3 4 2 9" xfId="49005"/>
    <cellStyle name="Normal 6 3 3 4 3" xfId="2364"/>
    <cellStyle name="Normal 6 3 3 4 3 10" xfId="56909"/>
    <cellStyle name="Normal 6 3 3 4 3 2" xfId="4731"/>
    <cellStyle name="Normal 6 3 3 4 3 2 2" xfId="11846"/>
    <cellStyle name="Normal 6 3 3 4 3 2 2 2" xfId="31372"/>
    <cellStyle name="Normal 6 3 3 4 3 2 3" xfId="31371"/>
    <cellStyle name="Normal 6 3 3 4 3 2 4" xfId="37931"/>
    <cellStyle name="Normal 6 3 3 4 3 2 5" xfId="45046"/>
    <cellStyle name="Normal 6 3 3 4 3 2 6" xfId="52161"/>
    <cellStyle name="Normal 6 3 3 4 3 2 7" xfId="59276"/>
    <cellStyle name="Normal 6 3 3 4 3 3" xfId="7102"/>
    <cellStyle name="Normal 6 3 3 4 3 3 2" xfId="14217"/>
    <cellStyle name="Normal 6 3 3 4 3 3 2 2" xfId="31374"/>
    <cellStyle name="Normal 6 3 3 4 3 3 3" xfId="31373"/>
    <cellStyle name="Normal 6 3 3 4 3 3 4" xfId="40302"/>
    <cellStyle name="Normal 6 3 3 4 3 3 5" xfId="47417"/>
    <cellStyle name="Normal 6 3 3 4 3 3 6" xfId="54532"/>
    <cellStyle name="Normal 6 3 3 4 3 3 7" xfId="61647"/>
    <cellStyle name="Normal 6 3 3 4 3 4" xfId="9479"/>
    <cellStyle name="Normal 6 3 3 4 3 4 2" xfId="31375"/>
    <cellStyle name="Normal 6 3 3 4 3 5" xfId="16594"/>
    <cellStyle name="Normal 6 3 3 4 3 5 2" xfId="31376"/>
    <cellStyle name="Normal 6 3 3 4 3 6" xfId="31370"/>
    <cellStyle name="Normal 6 3 3 4 3 7" xfId="35563"/>
    <cellStyle name="Normal 6 3 3 4 3 8" xfId="42679"/>
    <cellStyle name="Normal 6 3 3 4 3 9" xfId="49794"/>
    <cellStyle name="Normal 6 3 3 4 4" xfId="3143"/>
    <cellStyle name="Normal 6 3 3 4 4 2" xfId="10258"/>
    <cellStyle name="Normal 6 3 3 4 4 2 2" xfId="31378"/>
    <cellStyle name="Normal 6 3 3 4 4 3" xfId="31377"/>
    <cellStyle name="Normal 6 3 3 4 4 4" xfId="36343"/>
    <cellStyle name="Normal 6 3 3 4 4 5" xfId="43458"/>
    <cellStyle name="Normal 6 3 3 4 4 6" xfId="50573"/>
    <cellStyle name="Normal 6 3 3 4 4 7" xfId="57688"/>
    <cellStyle name="Normal 6 3 3 4 5" xfId="5514"/>
    <cellStyle name="Normal 6 3 3 4 5 2" xfId="12629"/>
    <cellStyle name="Normal 6 3 3 4 5 2 2" xfId="31380"/>
    <cellStyle name="Normal 6 3 3 4 5 3" xfId="31379"/>
    <cellStyle name="Normal 6 3 3 4 5 4" xfId="38714"/>
    <cellStyle name="Normal 6 3 3 4 5 5" xfId="45829"/>
    <cellStyle name="Normal 6 3 3 4 5 6" xfId="52944"/>
    <cellStyle name="Normal 6 3 3 4 5 7" xfId="60059"/>
    <cellStyle name="Normal 6 3 3 4 6" xfId="7891"/>
    <cellStyle name="Normal 6 3 3 4 6 2" xfId="31381"/>
    <cellStyle name="Normal 6 3 3 4 7" xfId="15006"/>
    <cellStyle name="Normal 6 3 3 4 7 2" xfId="31382"/>
    <cellStyle name="Normal 6 3 3 4 8" xfId="31362"/>
    <cellStyle name="Normal 6 3 3 4 9" xfId="33975"/>
    <cellStyle name="Normal 6 3 3 5" xfId="955"/>
    <cellStyle name="Normal 6 3 3 5 10" xfId="55501"/>
    <cellStyle name="Normal 6 3 3 5 2" xfId="3323"/>
    <cellStyle name="Normal 6 3 3 5 2 2" xfId="10438"/>
    <cellStyle name="Normal 6 3 3 5 2 2 2" xfId="31385"/>
    <cellStyle name="Normal 6 3 3 5 2 3" xfId="31384"/>
    <cellStyle name="Normal 6 3 3 5 2 4" xfId="36523"/>
    <cellStyle name="Normal 6 3 3 5 2 5" xfId="43638"/>
    <cellStyle name="Normal 6 3 3 5 2 6" xfId="50753"/>
    <cellStyle name="Normal 6 3 3 5 2 7" xfId="57868"/>
    <cellStyle name="Normal 6 3 3 5 3" xfId="5694"/>
    <cellStyle name="Normal 6 3 3 5 3 2" xfId="12809"/>
    <cellStyle name="Normal 6 3 3 5 3 2 2" xfId="31387"/>
    <cellStyle name="Normal 6 3 3 5 3 3" xfId="31386"/>
    <cellStyle name="Normal 6 3 3 5 3 4" xfId="38894"/>
    <cellStyle name="Normal 6 3 3 5 3 5" xfId="46009"/>
    <cellStyle name="Normal 6 3 3 5 3 6" xfId="53124"/>
    <cellStyle name="Normal 6 3 3 5 3 7" xfId="60239"/>
    <cellStyle name="Normal 6 3 3 5 4" xfId="8071"/>
    <cellStyle name="Normal 6 3 3 5 4 2" xfId="31388"/>
    <cellStyle name="Normal 6 3 3 5 5" xfId="15186"/>
    <cellStyle name="Normal 6 3 3 5 5 2" xfId="31389"/>
    <cellStyle name="Normal 6 3 3 5 6" xfId="31383"/>
    <cellStyle name="Normal 6 3 3 5 7" xfId="34155"/>
    <cellStyle name="Normal 6 3 3 5 8" xfId="41271"/>
    <cellStyle name="Normal 6 3 3 5 9" xfId="48386"/>
    <cellStyle name="Normal 6 3 3 6" xfId="1745"/>
    <cellStyle name="Normal 6 3 3 6 10" xfId="56290"/>
    <cellStyle name="Normal 6 3 3 6 2" xfId="4112"/>
    <cellStyle name="Normal 6 3 3 6 2 2" xfId="11227"/>
    <cellStyle name="Normal 6 3 3 6 2 2 2" xfId="31392"/>
    <cellStyle name="Normal 6 3 3 6 2 3" xfId="31391"/>
    <cellStyle name="Normal 6 3 3 6 2 4" xfId="37312"/>
    <cellStyle name="Normal 6 3 3 6 2 5" xfId="44427"/>
    <cellStyle name="Normal 6 3 3 6 2 6" xfId="51542"/>
    <cellStyle name="Normal 6 3 3 6 2 7" xfId="58657"/>
    <cellStyle name="Normal 6 3 3 6 3" xfId="6483"/>
    <cellStyle name="Normal 6 3 3 6 3 2" xfId="13598"/>
    <cellStyle name="Normal 6 3 3 6 3 2 2" xfId="31394"/>
    <cellStyle name="Normal 6 3 3 6 3 3" xfId="31393"/>
    <cellStyle name="Normal 6 3 3 6 3 4" xfId="39683"/>
    <cellStyle name="Normal 6 3 3 6 3 5" xfId="46798"/>
    <cellStyle name="Normal 6 3 3 6 3 6" xfId="53913"/>
    <cellStyle name="Normal 6 3 3 6 3 7" xfId="61028"/>
    <cellStyle name="Normal 6 3 3 6 4" xfId="8860"/>
    <cellStyle name="Normal 6 3 3 6 4 2" xfId="31395"/>
    <cellStyle name="Normal 6 3 3 6 5" xfId="15975"/>
    <cellStyle name="Normal 6 3 3 6 5 2" xfId="31396"/>
    <cellStyle name="Normal 6 3 3 6 6" xfId="31390"/>
    <cellStyle name="Normal 6 3 3 6 7" xfId="34944"/>
    <cellStyle name="Normal 6 3 3 6 8" xfId="42060"/>
    <cellStyle name="Normal 6 3 3 6 9" xfId="49175"/>
    <cellStyle name="Normal 6 3 3 7" xfId="2524"/>
    <cellStyle name="Normal 6 3 3 7 2" xfId="9639"/>
    <cellStyle name="Normal 6 3 3 7 2 2" xfId="31398"/>
    <cellStyle name="Normal 6 3 3 7 3" xfId="31397"/>
    <cellStyle name="Normal 6 3 3 7 4" xfId="35724"/>
    <cellStyle name="Normal 6 3 3 7 5" xfId="42839"/>
    <cellStyle name="Normal 6 3 3 7 6" xfId="49954"/>
    <cellStyle name="Normal 6 3 3 7 7" xfId="57069"/>
    <cellStyle name="Normal 6 3 3 8" xfId="4895"/>
    <cellStyle name="Normal 6 3 3 8 2" xfId="12010"/>
    <cellStyle name="Normal 6 3 3 8 2 2" xfId="31400"/>
    <cellStyle name="Normal 6 3 3 8 3" xfId="31399"/>
    <cellStyle name="Normal 6 3 3 8 4" xfId="38095"/>
    <cellStyle name="Normal 6 3 3 8 5" xfId="45210"/>
    <cellStyle name="Normal 6 3 3 8 6" xfId="52325"/>
    <cellStyle name="Normal 6 3 3 8 7" xfId="59440"/>
    <cellStyle name="Normal 6 3 3 9" xfId="7272"/>
    <cellStyle name="Normal 6 3 3 9 2" xfId="31401"/>
    <cellStyle name="Normal 6 3 4" xfId="244"/>
    <cellStyle name="Normal 6 3 4 10" xfId="40562"/>
    <cellStyle name="Normal 6 3 4 11" xfId="47677"/>
    <cellStyle name="Normal 6 3 4 12" xfId="54792"/>
    <cellStyle name="Normal 6 3 4 2" xfId="1045"/>
    <cellStyle name="Normal 6 3 4 2 10" xfId="55591"/>
    <cellStyle name="Normal 6 3 4 2 2" xfId="3413"/>
    <cellStyle name="Normal 6 3 4 2 2 2" xfId="10528"/>
    <cellStyle name="Normal 6 3 4 2 2 2 2" xfId="31405"/>
    <cellStyle name="Normal 6 3 4 2 2 3" xfId="31404"/>
    <cellStyle name="Normal 6 3 4 2 2 4" xfId="36613"/>
    <cellStyle name="Normal 6 3 4 2 2 5" xfId="43728"/>
    <cellStyle name="Normal 6 3 4 2 2 6" xfId="50843"/>
    <cellStyle name="Normal 6 3 4 2 2 7" xfId="57958"/>
    <cellStyle name="Normal 6 3 4 2 3" xfId="5784"/>
    <cellStyle name="Normal 6 3 4 2 3 2" xfId="12899"/>
    <cellStyle name="Normal 6 3 4 2 3 2 2" xfId="31407"/>
    <cellStyle name="Normal 6 3 4 2 3 3" xfId="31406"/>
    <cellStyle name="Normal 6 3 4 2 3 4" xfId="38984"/>
    <cellStyle name="Normal 6 3 4 2 3 5" xfId="46099"/>
    <cellStyle name="Normal 6 3 4 2 3 6" xfId="53214"/>
    <cellStyle name="Normal 6 3 4 2 3 7" xfId="60329"/>
    <cellStyle name="Normal 6 3 4 2 4" xfId="8161"/>
    <cellStyle name="Normal 6 3 4 2 4 2" xfId="31408"/>
    <cellStyle name="Normal 6 3 4 2 5" xfId="15276"/>
    <cellStyle name="Normal 6 3 4 2 5 2" xfId="31409"/>
    <cellStyle name="Normal 6 3 4 2 6" xfId="31403"/>
    <cellStyle name="Normal 6 3 4 2 7" xfId="34245"/>
    <cellStyle name="Normal 6 3 4 2 8" xfId="41361"/>
    <cellStyle name="Normal 6 3 4 2 9" xfId="48476"/>
    <cellStyle name="Normal 6 3 4 3" xfId="1835"/>
    <cellStyle name="Normal 6 3 4 3 10" xfId="56380"/>
    <cellStyle name="Normal 6 3 4 3 2" xfId="4202"/>
    <cellStyle name="Normal 6 3 4 3 2 2" xfId="11317"/>
    <cellStyle name="Normal 6 3 4 3 2 2 2" xfId="31412"/>
    <cellStyle name="Normal 6 3 4 3 2 3" xfId="31411"/>
    <cellStyle name="Normal 6 3 4 3 2 4" xfId="37402"/>
    <cellStyle name="Normal 6 3 4 3 2 5" xfId="44517"/>
    <cellStyle name="Normal 6 3 4 3 2 6" xfId="51632"/>
    <cellStyle name="Normal 6 3 4 3 2 7" xfId="58747"/>
    <cellStyle name="Normal 6 3 4 3 3" xfId="6573"/>
    <cellStyle name="Normal 6 3 4 3 3 2" xfId="13688"/>
    <cellStyle name="Normal 6 3 4 3 3 2 2" xfId="31414"/>
    <cellStyle name="Normal 6 3 4 3 3 3" xfId="31413"/>
    <cellStyle name="Normal 6 3 4 3 3 4" xfId="39773"/>
    <cellStyle name="Normal 6 3 4 3 3 5" xfId="46888"/>
    <cellStyle name="Normal 6 3 4 3 3 6" xfId="54003"/>
    <cellStyle name="Normal 6 3 4 3 3 7" xfId="61118"/>
    <cellStyle name="Normal 6 3 4 3 4" xfId="8950"/>
    <cellStyle name="Normal 6 3 4 3 4 2" xfId="31415"/>
    <cellStyle name="Normal 6 3 4 3 5" xfId="16065"/>
    <cellStyle name="Normal 6 3 4 3 5 2" xfId="31416"/>
    <cellStyle name="Normal 6 3 4 3 6" xfId="31410"/>
    <cellStyle name="Normal 6 3 4 3 7" xfId="35034"/>
    <cellStyle name="Normal 6 3 4 3 8" xfId="42150"/>
    <cellStyle name="Normal 6 3 4 3 9" xfId="49265"/>
    <cellStyle name="Normal 6 3 4 4" xfId="2614"/>
    <cellStyle name="Normal 6 3 4 4 2" xfId="9729"/>
    <cellStyle name="Normal 6 3 4 4 2 2" xfId="31418"/>
    <cellStyle name="Normal 6 3 4 4 3" xfId="31417"/>
    <cellStyle name="Normal 6 3 4 4 4" xfId="35814"/>
    <cellStyle name="Normal 6 3 4 4 5" xfId="42929"/>
    <cellStyle name="Normal 6 3 4 4 6" xfId="50044"/>
    <cellStyle name="Normal 6 3 4 4 7" xfId="57159"/>
    <cellStyle name="Normal 6 3 4 5" xfId="4985"/>
    <cellStyle name="Normal 6 3 4 5 2" xfId="12100"/>
    <cellStyle name="Normal 6 3 4 5 2 2" xfId="31420"/>
    <cellStyle name="Normal 6 3 4 5 3" xfId="31419"/>
    <cellStyle name="Normal 6 3 4 5 4" xfId="38185"/>
    <cellStyle name="Normal 6 3 4 5 5" xfId="45300"/>
    <cellStyle name="Normal 6 3 4 5 6" xfId="52415"/>
    <cellStyle name="Normal 6 3 4 5 7" xfId="59530"/>
    <cellStyle name="Normal 6 3 4 6" xfId="7362"/>
    <cellStyle name="Normal 6 3 4 6 2" xfId="31421"/>
    <cellStyle name="Normal 6 3 4 7" xfId="14477"/>
    <cellStyle name="Normal 6 3 4 7 2" xfId="31422"/>
    <cellStyle name="Normal 6 3 4 8" xfId="31402"/>
    <cellStyle name="Normal 6 3 4 9" xfId="33446"/>
    <cellStyle name="Normal 6 3 5" xfId="439"/>
    <cellStyle name="Normal 6 3 5 10" xfId="40757"/>
    <cellStyle name="Normal 6 3 5 11" xfId="47872"/>
    <cellStyle name="Normal 6 3 5 12" xfId="54987"/>
    <cellStyle name="Normal 6 3 5 2" xfId="1240"/>
    <cellStyle name="Normal 6 3 5 2 10" xfId="55786"/>
    <cellStyle name="Normal 6 3 5 2 2" xfId="3608"/>
    <cellStyle name="Normal 6 3 5 2 2 2" xfId="10723"/>
    <cellStyle name="Normal 6 3 5 2 2 2 2" xfId="31426"/>
    <cellStyle name="Normal 6 3 5 2 2 3" xfId="31425"/>
    <cellStyle name="Normal 6 3 5 2 2 4" xfId="36808"/>
    <cellStyle name="Normal 6 3 5 2 2 5" xfId="43923"/>
    <cellStyle name="Normal 6 3 5 2 2 6" xfId="51038"/>
    <cellStyle name="Normal 6 3 5 2 2 7" xfId="58153"/>
    <cellStyle name="Normal 6 3 5 2 3" xfId="5979"/>
    <cellStyle name="Normal 6 3 5 2 3 2" xfId="13094"/>
    <cellStyle name="Normal 6 3 5 2 3 2 2" xfId="31428"/>
    <cellStyle name="Normal 6 3 5 2 3 3" xfId="31427"/>
    <cellStyle name="Normal 6 3 5 2 3 4" xfId="39179"/>
    <cellStyle name="Normal 6 3 5 2 3 5" xfId="46294"/>
    <cellStyle name="Normal 6 3 5 2 3 6" xfId="53409"/>
    <cellStyle name="Normal 6 3 5 2 3 7" xfId="60524"/>
    <cellStyle name="Normal 6 3 5 2 4" xfId="8356"/>
    <cellStyle name="Normal 6 3 5 2 4 2" xfId="31429"/>
    <cellStyle name="Normal 6 3 5 2 5" xfId="15471"/>
    <cellStyle name="Normal 6 3 5 2 5 2" xfId="31430"/>
    <cellStyle name="Normal 6 3 5 2 6" xfId="31424"/>
    <cellStyle name="Normal 6 3 5 2 7" xfId="34440"/>
    <cellStyle name="Normal 6 3 5 2 8" xfId="41556"/>
    <cellStyle name="Normal 6 3 5 2 9" xfId="48671"/>
    <cellStyle name="Normal 6 3 5 3" xfId="2030"/>
    <cellStyle name="Normal 6 3 5 3 10" xfId="56575"/>
    <cellStyle name="Normal 6 3 5 3 2" xfId="4397"/>
    <cellStyle name="Normal 6 3 5 3 2 2" xfId="11512"/>
    <cellStyle name="Normal 6 3 5 3 2 2 2" xfId="31433"/>
    <cellStyle name="Normal 6 3 5 3 2 3" xfId="31432"/>
    <cellStyle name="Normal 6 3 5 3 2 4" xfId="37597"/>
    <cellStyle name="Normal 6 3 5 3 2 5" xfId="44712"/>
    <cellStyle name="Normal 6 3 5 3 2 6" xfId="51827"/>
    <cellStyle name="Normal 6 3 5 3 2 7" xfId="58942"/>
    <cellStyle name="Normal 6 3 5 3 3" xfId="6768"/>
    <cellStyle name="Normal 6 3 5 3 3 2" xfId="13883"/>
    <cellStyle name="Normal 6 3 5 3 3 2 2" xfId="31435"/>
    <cellStyle name="Normal 6 3 5 3 3 3" xfId="31434"/>
    <cellStyle name="Normal 6 3 5 3 3 4" xfId="39968"/>
    <cellStyle name="Normal 6 3 5 3 3 5" xfId="47083"/>
    <cellStyle name="Normal 6 3 5 3 3 6" xfId="54198"/>
    <cellStyle name="Normal 6 3 5 3 3 7" xfId="61313"/>
    <cellStyle name="Normal 6 3 5 3 4" xfId="9145"/>
    <cellStyle name="Normal 6 3 5 3 4 2" xfId="31436"/>
    <cellStyle name="Normal 6 3 5 3 5" xfId="16260"/>
    <cellStyle name="Normal 6 3 5 3 5 2" xfId="31437"/>
    <cellStyle name="Normal 6 3 5 3 6" xfId="31431"/>
    <cellStyle name="Normal 6 3 5 3 7" xfId="35229"/>
    <cellStyle name="Normal 6 3 5 3 8" xfId="42345"/>
    <cellStyle name="Normal 6 3 5 3 9" xfId="49460"/>
    <cellStyle name="Normal 6 3 5 4" xfId="2809"/>
    <cellStyle name="Normal 6 3 5 4 2" xfId="9924"/>
    <cellStyle name="Normal 6 3 5 4 2 2" xfId="31439"/>
    <cellStyle name="Normal 6 3 5 4 3" xfId="31438"/>
    <cellStyle name="Normal 6 3 5 4 4" xfId="36009"/>
    <cellStyle name="Normal 6 3 5 4 5" xfId="43124"/>
    <cellStyle name="Normal 6 3 5 4 6" xfId="50239"/>
    <cellStyle name="Normal 6 3 5 4 7" xfId="57354"/>
    <cellStyle name="Normal 6 3 5 5" xfId="5180"/>
    <cellStyle name="Normal 6 3 5 5 2" xfId="12295"/>
    <cellStyle name="Normal 6 3 5 5 2 2" xfId="31441"/>
    <cellStyle name="Normal 6 3 5 5 3" xfId="31440"/>
    <cellStyle name="Normal 6 3 5 5 4" xfId="38380"/>
    <cellStyle name="Normal 6 3 5 5 5" xfId="45495"/>
    <cellStyle name="Normal 6 3 5 5 6" xfId="52610"/>
    <cellStyle name="Normal 6 3 5 5 7" xfId="59725"/>
    <cellStyle name="Normal 6 3 5 6" xfId="7557"/>
    <cellStyle name="Normal 6 3 5 6 2" xfId="31442"/>
    <cellStyle name="Normal 6 3 5 7" xfId="14672"/>
    <cellStyle name="Normal 6 3 5 7 2" xfId="31443"/>
    <cellStyle name="Normal 6 3 5 8" xfId="31423"/>
    <cellStyle name="Normal 6 3 5 9" xfId="33641"/>
    <cellStyle name="Normal 6 3 6" xfId="771"/>
    <cellStyle name="Normal 6 3 6 10" xfId="41089"/>
    <cellStyle name="Normal 6 3 6 11" xfId="48204"/>
    <cellStyle name="Normal 6 3 6 12" xfId="55319"/>
    <cellStyle name="Normal 6 3 6 2" xfId="1572"/>
    <cellStyle name="Normal 6 3 6 2 10" xfId="56118"/>
    <cellStyle name="Normal 6 3 6 2 2" xfId="3940"/>
    <cellStyle name="Normal 6 3 6 2 2 2" xfId="11055"/>
    <cellStyle name="Normal 6 3 6 2 2 2 2" xfId="31447"/>
    <cellStyle name="Normal 6 3 6 2 2 3" xfId="31446"/>
    <cellStyle name="Normal 6 3 6 2 2 4" xfId="37140"/>
    <cellStyle name="Normal 6 3 6 2 2 5" xfId="44255"/>
    <cellStyle name="Normal 6 3 6 2 2 6" xfId="51370"/>
    <cellStyle name="Normal 6 3 6 2 2 7" xfId="58485"/>
    <cellStyle name="Normal 6 3 6 2 3" xfId="6311"/>
    <cellStyle name="Normal 6 3 6 2 3 2" xfId="13426"/>
    <cellStyle name="Normal 6 3 6 2 3 2 2" xfId="31449"/>
    <cellStyle name="Normal 6 3 6 2 3 3" xfId="31448"/>
    <cellStyle name="Normal 6 3 6 2 3 4" xfId="39511"/>
    <cellStyle name="Normal 6 3 6 2 3 5" xfId="46626"/>
    <cellStyle name="Normal 6 3 6 2 3 6" xfId="53741"/>
    <cellStyle name="Normal 6 3 6 2 3 7" xfId="60856"/>
    <cellStyle name="Normal 6 3 6 2 4" xfId="8688"/>
    <cellStyle name="Normal 6 3 6 2 4 2" xfId="31450"/>
    <cellStyle name="Normal 6 3 6 2 5" xfId="15803"/>
    <cellStyle name="Normal 6 3 6 2 5 2" xfId="31451"/>
    <cellStyle name="Normal 6 3 6 2 6" xfId="31445"/>
    <cellStyle name="Normal 6 3 6 2 7" xfId="34772"/>
    <cellStyle name="Normal 6 3 6 2 8" xfId="41888"/>
    <cellStyle name="Normal 6 3 6 2 9" xfId="49003"/>
    <cellStyle name="Normal 6 3 6 3" xfId="2362"/>
    <cellStyle name="Normal 6 3 6 3 10" xfId="56907"/>
    <cellStyle name="Normal 6 3 6 3 2" xfId="4729"/>
    <cellStyle name="Normal 6 3 6 3 2 2" xfId="11844"/>
    <cellStyle name="Normal 6 3 6 3 2 2 2" xfId="31454"/>
    <cellStyle name="Normal 6 3 6 3 2 3" xfId="31453"/>
    <cellStyle name="Normal 6 3 6 3 2 4" xfId="37929"/>
    <cellStyle name="Normal 6 3 6 3 2 5" xfId="45044"/>
    <cellStyle name="Normal 6 3 6 3 2 6" xfId="52159"/>
    <cellStyle name="Normal 6 3 6 3 2 7" xfId="59274"/>
    <cellStyle name="Normal 6 3 6 3 3" xfId="7100"/>
    <cellStyle name="Normal 6 3 6 3 3 2" xfId="14215"/>
    <cellStyle name="Normal 6 3 6 3 3 2 2" xfId="31456"/>
    <cellStyle name="Normal 6 3 6 3 3 3" xfId="31455"/>
    <cellStyle name="Normal 6 3 6 3 3 4" xfId="40300"/>
    <cellStyle name="Normal 6 3 6 3 3 5" xfId="47415"/>
    <cellStyle name="Normal 6 3 6 3 3 6" xfId="54530"/>
    <cellStyle name="Normal 6 3 6 3 3 7" xfId="61645"/>
    <cellStyle name="Normal 6 3 6 3 4" xfId="9477"/>
    <cellStyle name="Normal 6 3 6 3 4 2" xfId="31457"/>
    <cellStyle name="Normal 6 3 6 3 5" xfId="16592"/>
    <cellStyle name="Normal 6 3 6 3 5 2" xfId="31458"/>
    <cellStyle name="Normal 6 3 6 3 6" xfId="31452"/>
    <cellStyle name="Normal 6 3 6 3 7" xfId="35561"/>
    <cellStyle name="Normal 6 3 6 3 8" xfId="42677"/>
    <cellStyle name="Normal 6 3 6 3 9" xfId="49792"/>
    <cellStyle name="Normal 6 3 6 4" xfId="3141"/>
    <cellStyle name="Normal 6 3 6 4 2" xfId="10256"/>
    <cellStyle name="Normal 6 3 6 4 2 2" xfId="31460"/>
    <cellStyle name="Normal 6 3 6 4 3" xfId="31459"/>
    <cellStyle name="Normal 6 3 6 4 4" xfId="36341"/>
    <cellStyle name="Normal 6 3 6 4 5" xfId="43456"/>
    <cellStyle name="Normal 6 3 6 4 6" xfId="50571"/>
    <cellStyle name="Normal 6 3 6 4 7" xfId="57686"/>
    <cellStyle name="Normal 6 3 6 5" xfId="5512"/>
    <cellStyle name="Normal 6 3 6 5 2" xfId="12627"/>
    <cellStyle name="Normal 6 3 6 5 2 2" xfId="31462"/>
    <cellStyle name="Normal 6 3 6 5 3" xfId="31461"/>
    <cellStyle name="Normal 6 3 6 5 4" xfId="38712"/>
    <cellStyle name="Normal 6 3 6 5 5" xfId="45827"/>
    <cellStyle name="Normal 6 3 6 5 6" xfId="52942"/>
    <cellStyle name="Normal 6 3 6 5 7" xfId="60057"/>
    <cellStyle name="Normal 6 3 6 6" xfId="7889"/>
    <cellStyle name="Normal 6 3 6 6 2" xfId="31463"/>
    <cellStyle name="Normal 6 3 6 7" xfId="15004"/>
    <cellStyle name="Normal 6 3 6 7 2" xfId="31464"/>
    <cellStyle name="Normal 6 3 6 8" xfId="31444"/>
    <cellStyle name="Normal 6 3 6 9" xfId="33973"/>
    <cellStyle name="Normal 6 3 7" xfId="850"/>
    <cellStyle name="Normal 6 3 7 10" xfId="55396"/>
    <cellStyle name="Normal 6 3 7 2" xfId="3218"/>
    <cellStyle name="Normal 6 3 7 2 2" xfId="10333"/>
    <cellStyle name="Normal 6 3 7 2 2 2" xfId="31467"/>
    <cellStyle name="Normal 6 3 7 2 3" xfId="31466"/>
    <cellStyle name="Normal 6 3 7 2 4" xfId="36418"/>
    <cellStyle name="Normal 6 3 7 2 5" xfId="43533"/>
    <cellStyle name="Normal 6 3 7 2 6" xfId="50648"/>
    <cellStyle name="Normal 6 3 7 2 7" xfId="57763"/>
    <cellStyle name="Normal 6 3 7 3" xfId="5589"/>
    <cellStyle name="Normal 6 3 7 3 2" xfId="12704"/>
    <cellStyle name="Normal 6 3 7 3 2 2" xfId="31469"/>
    <cellStyle name="Normal 6 3 7 3 3" xfId="31468"/>
    <cellStyle name="Normal 6 3 7 3 4" xfId="38789"/>
    <cellStyle name="Normal 6 3 7 3 5" xfId="45904"/>
    <cellStyle name="Normal 6 3 7 3 6" xfId="53019"/>
    <cellStyle name="Normal 6 3 7 3 7" xfId="60134"/>
    <cellStyle name="Normal 6 3 7 4" xfId="7966"/>
    <cellStyle name="Normal 6 3 7 4 2" xfId="31470"/>
    <cellStyle name="Normal 6 3 7 5" xfId="15081"/>
    <cellStyle name="Normal 6 3 7 5 2" xfId="31471"/>
    <cellStyle name="Normal 6 3 7 6" xfId="31465"/>
    <cellStyle name="Normal 6 3 7 7" xfId="34050"/>
    <cellStyle name="Normal 6 3 7 8" xfId="41166"/>
    <cellStyle name="Normal 6 3 7 9" xfId="48281"/>
    <cellStyle name="Normal 6 3 8" xfId="1640"/>
    <cellStyle name="Normal 6 3 8 10" xfId="56185"/>
    <cellStyle name="Normal 6 3 8 2" xfId="4007"/>
    <cellStyle name="Normal 6 3 8 2 2" xfId="11122"/>
    <cellStyle name="Normal 6 3 8 2 2 2" xfId="31474"/>
    <cellStyle name="Normal 6 3 8 2 3" xfId="31473"/>
    <cellStyle name="Normal 6 3 8 2 4" xfId="37207"/>
    <cellStyle name="Normal 6 3 8 2 5" xfId="44322"/>
    <cellStyle name="Normal 6 3 8 2 6" xfId="51437"/>
    <cellStyle name="Normal 6 3 8 2 7" xfId="58552"/>
    <cellStyle name="Normal 6 3 8 3" xfId="6378"/>
    <cellStyle name="Normal 6 3 8 3 2" xfId="13493"/>
    <cellStyle name="Normal 6 3 8 3 2 2" xfId="31476"/>
    <cellStyle name="Normal 6 3 8 3 3" xfId="31475"/>
    <cellStyle name="Normal 6 3 8 3 4" xfId="39578"/>
    <cellStyle name="Normal 6 3 8 3 5" xfId="46693"/>
    <cellStyle name="Normal 6 3 8 3 6" xfId="53808"/>
    <cellStyle name="Normal 6 3 8 3 7" xfId="60923"/>
    <cellStyle name="Normal 6 3 8 4" xfId="8755"/>
    <cellStyle name="Normal 6 3 8 4 2" xfId="31477"/>
    <cellStyle name="Normal 6 3 8 5" xfId="15870"/>
    <cellStyle name="Normal 6 3 8 5 2" xfId="31478"/>
    <cellStyle name="Normal 6 3 8 6" xfId="31472"/>
    <cellStyle name="Normal 6 3 8 7" xfId="34839"/>
    <cellStyle name="Normal 6 3 8 8" xfId="41955"/>
    <cellStyle name="Normal 6 3 8 9" xfId="49070"/>
    <cellStyle name="Normal 6 3 9" xfId="2419"/>
    <cellStyle name="Normal 6 3 9 2" xfId="9534"/>
    <cellStyle name="Normal 6 3 9 2 2" xfId="31480"/>
    <cellStyle name="Normal 6 3 9 3" xfId="31479"/>
    <cellStyle name="Normal 6 3 9 4" xfId="35619"/>
    <cellStyle name="Normal 6 3 9 5" xfId="42734"/>
    <cellStyle name="Normal 6 3 9 6" xfId="49849"/>
    <cellStyle name="Normal 6 3 9 7" xfId="56964"/>
    <cellStyle name="Normal 6 4" xfId="97"/>
    <cellStyle name="Normal 6 4 10" xfId="7222"/>
    <cellStyle name="Normal 6 4 10 2" xfId="31482"/>
    <cellStyle name="Normal 6 4 11" xfId="14337"/>
    <cellStyle name="Normal 6 4 11 2" xfId="31483"/>
    <cellStyle name="Normal 6 4 12" xfId="31481"/>
    <cellStyle name="Normal 6 4 13" xfId="33306"/>
    <cellStyle name="Normal 6 4 14" xfId="40422"/>
    <cellStyle name="Normal 6 4 15" xfId="47537"/>
    <cellStyle name="Normal 6 4 16" xfId="54652"/>
    <cellStyle name="Normal 6 4 2" xfId="174"/>
    <cellStyle name="Normal 6 4 2 10" xfId="14411"/>
    <cellStyle name="Normal 6 4 2 10 2" xfId="31485"/>
    <cellStyle name="Normal 6 4 2 11" xfId="31484"/>
    <cellStyle name="Normal 6 4 2 12" xfId="33380"/>
    <cellStyle name="Normal 6 4 2 13" xfId="40496"/>
    <cellStyle name="Normal 6 4 2 14" xfId="47611"/>
    <cellStyle name="Normal 6 4 2 15" xfId="54726"/>
    <cellStyle name="Normal 6 4 2 2" xfId="373"/>
    <cellStyle name="Normal 6 4 2 2 10" xfId="40691"/>
    <cellStyle name="Normal 6 4 2 2 11" xfId="47806"/>
    <cellStyle name="Normal 6 4 2 2 12" xfId="54921"/>
    <cellStyle name="Normal 6 4 2 2 2" xfId="1174"/>
    <cellStyle name="Normal 6 4 2 2 2 10" xfId="55720"/>
    <cellStyle name="Normal 6 4 2 2 2 2" xfId="3542"/>
    <cellStyle name="Normal 6 4 2 2 2 2 2" xfId="10657"/>
    <cellStyle name="Normal 6 4 2 2 2 2 2 2" xfId="31489"/>
    <cellStyle name="Normal 6 4 2 2 2 2 3" xfId="31488"/>
    <cellStyle name="Normal 6 4 2 2 2 2 4" xfId="36742"/>
    <cellStyle name="Normal 6 4 2 2 2 2 5" xfId="43857"/>
    <cellStyle name="Normal 6 4 2 2 2 2 6" xfId="50972"/>
    <cellStyle name="Normal 6 4 2 2 2 2 7" xfId="58087"/>
    <cellStyle name="Normal 6 4 2 2 2 3" xfId="5913"/>
    <cellStyle name="Normal 6 4 2 2 2 3 2" xfId="13028"/>
    <cellStyle name="Normal 6 4 2 2 2 3 2 2" xfId="31491"/>
    <cellStyle name="Normal 6 4 2 2 2 3 3" xfId="31490"/>
    <cellStyle name="Normal 6 4 2 2 2 3 4" xfId="39113"/>
    <cellStyle name="Normal 6 4 2 2 2 3 5" xfId="46228"/>
    <cellStyle name="Normal 6 4 2 2 2 3 6" xfId="53343"/>
    <cellStyle name="Normal 6 4 2 2 2 3 7" xfId="60458"/>
    <cellStyle name="Normal 6 4 2 2 2 4" xfId="8290"/>
    <cellStyle name="Normal 6 4 2 2 2 4 2" xfId="31492"/>
    <cellStyle name="Normal 6 4 2 2 2 5" xfId="15405"/>
    <cellStyle name="Normal 6 4 2 2 2 5 2" xfId="31493"/>
    <cellStyle name="Normal 6 4 2 2 2 6" xfId="31487"/>
    <cellStyle name="Normal 6 4 2 2 2 7" xfId="34374"/>
    <cellStyle name="Normal 6 4 2 2 2 8" xfId="41490"/>
    <cellStyle name="Normal 6 4 2 2 2 9" xfId="48605"/>
    <cellStyle name="Normal 6 4 2 2 3" xfId="1964"/>
    <cellStyle name="Normal 6 4 2 2 3 10" xfId="56509"/>
    <cellStyle name="Normal 6 4 2 2 3 2" xfId="4331"/>
    <cellStyle name="Normal 6 4 2 2 3 2 2" xfId="11446"/>
    <cellStyle name="Normal 6 4 2 2 3 2 2 2" xfId="31496"/>
    <cellStyle name="Normal 6 4 2 2 3 2 3" xfId="31495"/>
    <cellStyle name="Normal 6 4 2 2 3 2 4" xfId="37531"/>
    <cellStyle name="Normal 6 4 2 2 3 2 5" xfId="44646"/>
    <cellStyle name="Normal 6 4 2 2 3 2 6" xfId="51761"/>
    <cellStyle name="Normal 6 4 2 2 3 2 7" xfId="58876"/>
    <cellStyle name="Normal 6 4 2 2 3 3" xfId="6702"/>
    <cellStyle name="Normal 6 4 2 2 3 3 2" xfId="13817"/>
    <cellStyle name="Normal 6 4 2 2 3 3 2 2" xfId="31498"/>
    <cellStyle name="Normal 6 4 2 2 3 3 3" xfId="31497"/>
    <cellStyle name="Normal 6 4 2 2 3 3 4" xfId="39902"/>
    <cellStyle name="Normal 6 4 2 2 3 3 5" xfId="47017"/>
    <cellStyle name="Normal 6 4 2 2 3 3 6" xfId="54132"/>
    <cellStyle name="Normal 6 4 2 2 3 3 7" xfId="61247"/>
    <cellStyle name="Normal 6 4 2 2 3 4" xfId="9079"/>
    <cellStyle name="Normal 6 4 2 2 3 4 2" xfId="31499"/>
    <cellStyle name="Normal 6 4 2 2 3 5" xfId="16194"/>
    <cellStyle name="Normal 6 4 2 2 3 5 2" xfId="31500"/>
    <cellStyle name="Normal 6 4 2 2 3 6" xfId="31494"/>
    <cellStyle name="Normal 6 4 2 2 3 7" xfId="35163"/>
    <cellStyle name="Normal 6 4 2 2 3 8" xfId="42279"/>
    <cellStyle name="Normal 6 4 2 2 3 9" xfId="49394"/>
    <cellStyle name="Normal 6 4 2 2 4" xfId="2743"/>
    <cellStyle name="Normal 6 4 2 2 4 2" xfId="9858"/>
    <cellStyle name="Normal 6 4 2 2 4 2 2" xfId="31502"/>
    <cellStyle name="Normal 6 4 2 2 4 3" xfId="31501"/>
    <cellStyle name="Normal 6 4 2 2 4 4" xfId="35943"/>
    <cellStyle name="Normal 6 4 2 2 4 5" xfId="43058"/>
    <cellStyle name="Normal 6 4 2 2 4 6" xfId="50173"/>
    <cellStyle name="Normal 6 4 2 2 4 7" xfId="57288"/>
    <cellStyle name="Normal 6 4 2 2 5" xfId="5114"/>
    <cellStyle name="Normal 6 4 2 2 5 2" xfId="12229"/>
    <cellStyle name="Normal 6 4 2 2 5 2 2" xfId="31504"/>
    <cellStyle name="Normal 6 4 2 2 5 3" xfId="31503"/>
    <cellStyle name="Normal 6 4 2 2 5 4" xfId="38314"/>
    <cellStyle name="Normal 6 4 2 2 5 5" xfId="45429"/>
    <cellStyle name="Normal 6 4 2 2 5 6" xfId="52544"/>
    <cellStyle name="Normal 6 4 2 2 5 7" xfId="59659"/>
    <cellStyle name="Normal 6 4 2 2 6" xfId="7491"/>
    <cellStyle name="Normal 6 4 2 2 6 2" xfId="31505"/>
    <cellStyle name="Normal 6 4 2 2 7" xfId="14606"/>
    <cellStyle name="Normal 6 4 2 2 7 2" xfId="31506"/>
    <cellStyle name="Normal 6 4 2 2 8" xfId="31486"/>
    <cellStyle name="Normal 6 4 2 2 9" xfId="33575"/>
    <cellStyle name="Normal 6 4 2 3" xfId="568"/>
    <cellStyle name="Normal 6 4 2 3 10" xfId="40886"/>
    <cellStyle name="Normal 6 4 2 3 11" xfId="48001"/>
    <cellStyle name="Normal 6 4 2 3 12" xfId="55116"/>
    <cellStyle name="Normal 6 4 2 3 2" xfId="1369"/>
    <cellStyle name="Normal 6 4 2 3 2 10" xfId="55915"/>
    <cellStyle name="Normal 6 4 2 3 2 2" xfId="3737"/>
    <cellStyle name="Normal 6 4 2 3 2 2 2" xfId="10852"/>
    <cellStyle name="Normal 6 4 2 3 2 2 2 2" xfId="31510"/>
    <cellStyle name="Normal 6 4 2 3 2 2 3" xfId="31509"/>
    <cellStyle name="Normal 6 4 2 3 2 2 4" xfId="36937"/>
    <cellStyle name="Normal 6 4 2 3 2 2 5" xfId="44052"/>
    <cellStyle name="Normal 6 4 2 3 2 2 6" xfId="51167"/>
    <cellStyle name="Normal 6 4 2 3 2 2 7" xfId="58282"/>
    <cellStyle name="Normal 6 4 2 3 2 3" xfId="6108"/>
    <cellStyle name="Normal 6 4 2 3 2 3 2" xfId="13223"/>
    <cellStyle name="Normal 6 4 2 3 2 3 2 2" xfId="31512"/>
    <cellStyle name="Normal 6 4 2 3 2 3 3" xfId="31511"/>
    <cellStyle name="Normal 6 4 2 3 2 3 4" xfId="39308"/>
    <cellStyle name="Normal 6 4 2 3 2 3 5" xfId="46423"/>
    <cellStyle name="Normal 6 4 2 3 2 3 6" xfId="53538"/>
    <cellStyle name="Normal 6 4 2 3 2 3 7" xfId="60653"/>
    <cellStyle name="Normal 6 4 2 3 2 4" xfId="8485"/>
    <cellStyle name="Normal 6 4 2 3 2 4 2" xfId="31513"/>
    <cellStyle name="Normal 6 4 2 3 2 5" xfId="15600"/>
    <cellStyle name="Normal 6 4 2 3 2 5 2" xfId="31514"/>
    <cellStyle name="Normal 6 4 2 3 2 6" xfId="31508"/>
    <cellStyle name="Normal 6 4 2 3 2 7" xfId="34569"/>
    <cellStyle name="Normal 6 4 2 3 2 8" xfId="41685"/>
    <cellStyle name="Normal 6 4 2 3 2 9" xfId="48800"/>
    <cellStyle name="Normal 6 4 2 3 3" xfId="2159"/>
    <cellStyle name="Normal 6 4 2 3 3 10" xfId="56704"/>
    <cellStyle name="Normal 6 4 2 3 3 2" xfId="4526"/>
    <cellStyle name="Normal 6 4 2 3 3 2 2" xfId="11641"/>
    <cellStyle name="Normal 6 4 2 3 3 2 2 2" xfId="31517"/>
    <cellStyle name="Normal 6 4 2 3 3 2 3" xfId="31516"/>
    <cellStyle name="Normal 6 4 2 3 3 2 4" xfId="37726"/>
    <cellStyle name="Normal 6 4 2 3 3 2 5" xfId="44841"/>
    <cellStyle name="Normal 6 4 2 3 3 2 6" xfId="51956"/>
    <cellStyle name="Normal 6 4 2 3 3 2 7" xfId="59071"/>
    <cellStyle name="Normal 6 4 2 3 3 3" xfId="6897"/>
    <cellStyle name="Normal 6 4 2 3 3 3 2" xfId="14012"/>
    <cellStyle name="Normal 6 4 2 3 3 3 2 2" xfId="31519"/>
    <cellStyle name="Normal 6 4 2 3 3 3 3" xfId="31518"/>
    <cellStyle name="Normal 6 4 2 3 3 3 4" xfId="40097"/>
    <cellStyle name="Normal 6 4 2 3 3 3 5" xfId="47212"/>
    <cellStyle name="Normal 6 4 2 3 3 3 6" xfId="54327"/>
    <cellStyle name="Normal 6 4 2 3 3 3 7" xfId="61442"/>
    <cellStyle name="Normal 6 4 2 3 3 4" xfId="9274"/>
    <cellStyle name="Normal 6 4 2 3 3 4 2" xfId="31520"/>
    <cellStyle name="Normal 6 4 2 3 3 5" xfId="16389"/>
    <cellStyle name="Normal 6 4 2 3 3 5 2" xfId="31521"/>
    <cellStyle name="Normal 6 4 2 3 3 6" xfId="31515"/>
    <cellStyle name="Normal 6 4 2 3 3 7" xfId="35358"/>
    <cellStyle name="Normal 6 4 2 3 3 8" xfId="42474"/>
    <cellStyle name="Normal 6 4 2 3 3 9" xfId="49589"/>
    <cellStyle name="Normal 6 4 2 3 4" xfId="2938"/>
    <cellStyle name="Normal 6 4 2 3 4 2" xfId="10053"/>
    <cellStyle name="Normal 6 4 2 3 4 2 2" xfId="31523"/>
    <cellStyle name="Normal 6 4 2 3 4 3" xfId="31522"/>
    <cellStyle name="Normal 6 4 2 3 4 4" xfId="36138"/>
    <cellStyle name="Normal 6 4 2 3 4 5" xfId="43253"/>
    <cellStyle name="Normal 6 4 2 3 4 6" xfId="50368"/>
    <cellStyle name="Normal 6 4 2 3 4 7" xfId="57483"/>
    <cellStyle name="Normal 6 4 2 3 5" xfId="5309"/>
    <cellStyle name="Normal 6 4 2 3 5 2" xfId="12424"/>
    <cellStyle name="Normal 6 4 2 3 5 2 2" xfId="31525"/>
    <cellStyle name="Normal 6 4 2 3 5 3" xfId="31524"/>
    <cellStyle name="Normal 6 4 2 3 5 4" xfId="38509"/>
    <cellStyle name="Normal 6 4 2 3 5 5" xfId="45624"/>
    <cellStyle name="Normal 6 4 2 3 5 6" xfId="52739"/>
    <cellStyle name="Normal 6 4 2 3 5 7" xfId="59854"/>
    <cellStyle name="Normal 6 4 2 3 6" xfId="7686"/>
    <cellStyle name="Normal 6 4 2 3 6 2" xfId="31526"/>
    <cellStyle name="Normal 6 4 2 3 7" xfId="14801"/>
    <cellStyle name="Normal 6 4 2 3 7 2" xfId="31527"/>
    <cellStyle name="Normal 6 4 2 3 8" xfId="31507"/>
    <cellStyle name="Normal 6 4 2 3 9" xfId="33770"/>
    <cellStyle name="Normal 6 4 2 4" xfId="775"/>
    <cellStyle name="Normal 6 4 2 4 10" xfId="41093"/>
    <cellStyle name="Normal 6 4 2 4 11" xfId="48208"/>
    <cellStyle name="Normal 6 4 2 4 12" xfId="55323"/>
    <cellStyle name="Normal 6 4 2 4 2" xfId="1576"/>
    <cellStyle name="Normal 6 4 2 4 2 10" xfId="56122"/>
    <cellStyle name="Normal 6 4 2 4 2 2" xfId="3944"/>
    <cellStyle name="Normal 6 4 2 4 2 2 2" xfId="11059"/>
    <cellStyle name="Normal 6 4 2 4 2 2 2 2" xfId="31531"/>
    <cellStyle name="Normal 6 4 2 4 2 2 3" xfId="31530"/>
    <cellStyle name="Normal 6 4 2 4 2 2 4" xfId="37144"/>
    <cellStyle name="Normal 6 4 2 4 2 2 5" xfId="44259"/>
    <cellStyle name="Normal 6 4 2 4 2 2 6" xfId="51374"/>
    <cellStyle name="Normal 6 4 2 4 2 2 7" xfId="58489"/>
    <cellStyle name="Normal 6 4 2 4 2 3" xfId="6315"/>
    <cellStyle name="Normal 6 4 2 4 2 3 2" xfId="13430"/>
    <cellStyle name="Normal 6 4 2 4 2 3 2 2" xfId="31533"/>
    <cellStyle name="Normal 6 4 2 4 2 3 3" xfId="31532"/>
    <cellStyle name="Normal 6 4 2 4 2 3 4" xfId="39515"/>
    <cellStyle name="Normal 6 4 2 4 2 3 5" xfId="46630"/>
    <cellStyle name="Normal 6 4 2 4 2 3 6" xfId="53745"/>
    <cellStyle name="Normal 6 4 2 4 2 3 7" xfId="60860"/>
    <cellStyle name="Normal 6 4 2 4 2 4" xfId="8692"/>
    <cellStyle name="Normal 6 4 2 4 2 4 2" xfId="31534"/>
    <cellStyle name="Normal 6 4 2 4 2 5" xfId="15807"/>
    <cellStyle name="Normal 6 4 2 4 2 5 2" xfId="31535"/>
    <cellStyle name="Normal 6 4 2 4 2 6" xfId="31529"/>
    <cellStyle name="Normal 6 4 2 4 2 7" xfId="34776"/>
    <cellStyle name="Normal 6 4 2 4 2 8" xfId="41892"/>
    <cellStyle name="Normal 6 4 2 4 2 9" xfId="49007"/>
    <cellStyle name="Normal 6 4 2 4 3" xfId="2366"/>
    <cellStyle name="Normal 6 4 2 4 3 10" xfId="56911"/>
    <cellStyle name="Normal 6 4 2 4 3 2" xfId="4733"/>
    <cellStyle name="Normal 6 4 2 4 3 2 2" xfId="11848"/>
    <cellStyle name="Normal 6 4 2 4 3 2 2 2" xfId="31538"/>
    <cellStyle name="Normal 6 4 2 4 3 2 3" xfId="31537"/>
    <cellStyle name="Normal 6 4 2 4 3 2 4" xfId="37933"/>
    <cellStyle name="Normal 6 4 2 4 3 2 5" xfId="45048"/>
    <cellStyle name="Normal 6 4 2 4 3 2 6" xfId="52163"/>
    <cellStyle name="Normal 6 4 2 4 3 2 7" xfId="59278"/>
    <cellStyle name="Normal 6 4 2 4 3 3" xfId="7104"/>
    <cellStyle name="Normal 6 4 2 4 3 3 2" xfId="14219"/>
    <cellStyle name="Normal 6 4 2 4 3 3 2 2" xfId="31540"/>
    <cellStyle name="Normal 6 4 2 4 3 3 3" xfId="31539"/>
    <cellStyle name="Normal 6 4 2 4 3 3 4" xfId="40304"/>
    <cellStyle name="Normal 6 4 2 4 3 3 5" xfId="47419"/>
    <cellStyle name="Normal 6 4 2 4 3 3 6" xfId="54534"/>
    <cellStyle name="Normal 6 4 2 4 3 3 7" xfId="61649"/>
    <cellStyle name="Normal 6 4 2 4 3 4" xfId="9481"/>
    <cellStyle name="Normal 6 4 2 4 3 4 2" xfId="31541"/>
    <cellStyle name="Normal 6 4 2 4 3 5" xfId="16596"/>
    <cellStyle name="Normal 6 4 2 4 3 5 2" xfId="31542"/>
    <cellStyle name="Normal 6 4 2 4 3 6" xfId="31536"/>
    <cellStyle name="Normal 6 4 2 4 3 7" xfId="35565"/>
    <cellStyle name="Normal 6 4 2 4 3 8" xfId="42681"/>
    <cellStyle name="Normal 6 4 2 4 3 9" xfId="49796"/>
    <cellStyle name="Normal 6 4 2 4 4" xfId="3145"/>
    <cellStyle name="Normal 6 4 2 4 4 2" xfId="10260"/>
    <cellStyle name="Normal 6 4 2 4 4 2 2" xfId="31544"/>
    <cellStyle name="Normal 6 4 2 4 4 3" xfId="31543"/>
    <cellStyle name="Normal 6 4 2 4 4 4" xfId="36345"/>
    <cellStyle name="Normal 6 4 2 4 4 5" xfId="43460"/>
    <cellStyle name="Normal 6 4 2 4 4 6" xfId="50575"/>
    <cellStyle name="Normal 6 4 2 4 4 7" xfId="57690"/>
    <cellStyle name="Normal 6 4 2 4 5" xfId="5516"/>
    <cellStyle name="Normal 6 4 2 4 5 2" xfId="12631"/>
    <cellStyle name="Normal 6 4 2 4 5 2 2" xfId="31546"/>
    <cellStyle name="Normal 6 4 2 4 5 3" xfId="31545"/>
    <cellStyle name="Normal 6 4 2 4 5 4" xfId="38716"/>
    <cellStyle name="Normal 6 4 2 4 5 5" xfId="45831"/>
    <cellStyle name="Normal 6 4 2 4 5 6" xfId="52946"/>
    <cellStyle name="Normal 6 4 2 4 5 7" xfId="60061"/>
    <cellStyle name="Normal 6 4 2 4 6" xfId="7893"/>
    <cellStyle name="Normal 6 4 2 4 6 2" xfId="31547"/>
    <cellStyle name="Normal 6 4 2 4 7" xfId="15008"/>
    <cellStyle name="Normal 6 4 2 4 7 2" xfId="31548"/>
    <cellStyle name="Normal 6 4 2 4 8" xfId="31528"/>
    <cellStyle name="Normal 6 4 2 4 9" xfId="33977"/>
    <cellStyle name="Normal 6 4 2 5" xfId="979"/>
    <cellStyle name="Normal 6 4 2 5 10" xfId="55525"/>
    <cellStyle name="Normal 6 4 2 5 2" xfId="3347"/>
    <cellStyle name="Normal 6 4 2 5 2 2" xfId="10462"/>
    <cellStyle name="Normal 6 4 2 5 2 2 2" xfId="31551"/>
    <cellStyle name="Normal 6 4 2 5 2 3" xfId="31550"/>
    <cellStyle name="Normal 6 4 2 5 2 4" xfId="36547"/>
    <cellStyle name="Normal 6 4 2 5 2 5" xfId="43662"/>
    <cellStyle name="Normal 6 4 2 5 2 6" xfId="50777"/>
    <cellStyle name="Normal 6 4 2 5 2 7" xfId="57892"/>
    <cellStyle name="Normal 6 4 2 5 3" xfId="5718"/>
    <cellStyle name="Normal 6 4 2 5 3 2" xfId="12833"/>
    <cellStyle name="Normal 6 4 2 5 3 2 2" xfId="31553"/>
    <cellStyle name="Normal 6 4 2 5 3 3" xfId="31552"/>
    <cellStyle name="Normal 6 4 2 5 3 4" xfId="38918"/>
    <cellStyle name="Normal 6 4 2 5 3 5" xfId="46033"/>
    <cellStyle name="Normal 6 4 2 5 3 6" xfId="53148"/>
    <cellStyle name="Normal 6 4 2 5 3 7" xfId="60263"/>
    <cellStyle name="Normal 6 4 2 5 4" xfId="8095"/>
    <cellStyle name="Normal 6 4 2 5 4 2" xfId="31554"/>
    <cellStyle name="Normal 6 4 2 5 5" xfId="15210"/>
    <cellStyle name="Normal 6 4 2 5 5 2" xfId="31555"/>
    <cellStyle name="Normal 6 4 2 5 6" xfId="31549"/>
    <cellStyle name="Normal 6 4 2 5 7" xfId="34179"/>
    <cellStyle name="Normal 6 4 2 5 8" xfId="41295"/>
    <cellStyle name="Normal 6 4 2 5 9" xfId="48410"/>
    <cellStyle name="Normal 6 4 2 6" xfId="1769"/>
    <cellStyle name="Normal 6 4 2 6 10" xfId="56314"/>
    <cellStyle name="Normal 6 4 2 6 2" xfId="4136"/>
    <cellStyle name="Normal 6 4 2 6 2 2" xfId="11251"/>
    <cellStyle name="Normal 6 4 2 6 2 2 2" xfId="31558"/>
    <cellStyle name="Normal 6 4 2 6 2 3" xfId="31557"/>
    <cellStyle name="Normal 6 4 2 6 2 4" xfId="37336"/>
    <cellStyle name="Normal 6 4 2 6 2 5" xfId="44451"/>
    <cellStyle name="Normal 6 4 2 6 2 6" xfId="51566"/>
    <cellStyle name="Normal 6 4 2 6 2 7" xfId="58681"/>
    <cellStyle name="Normal 6 4 2 6 3" xfId="6507"/>
    <cellStyle name="Normal 6 4 2 6 3 2" xfId="13622"/>
    <cellStyle name="Normal 6 4 2 6 3 2 2" xfId="31560"/>
    <cellStyle name="Normal 6 4 2 6 3 3" xfId="31559"/>
    <cellStyle name="Normal 6 4 2 6 3 4" xfId="39707"/>
    <cellStyle name="Normal 6 4 2 6 3 5" xfId="46822"/>
    <cellStyle name="Normal 6 4 2 6 3 6" xfId="53937"/>
    <cellStyle name="Normal 6 4 2 6 3 7" xfId="61052"/>
    <cellStyle name="Normal 6 4 2 6 4" xfId="8884"/>
    <cellStyle name="Normal 6 4 2 6 4 2" xfId="31561"/>
    <cellStyle name="Normal 6 4 2 6 5" xfId="15999"/>
    <cellStyle name="Normal 6 4 2 6 5 2" xfId="31562"/>
    <cellStyle name="Normal 6 4 2 6 6" xfId="31556"/>
    <cellStyle name="Normal 6 4 2 6 7" xfId="34968"/>
    <cellStyle name="Normal 6 4 2 6 8" xfId="42084"/>
    <cellStyle name="Normal 6 4 2 6 9" xfId="49199"/>
    <cellStyle name="Normal 6 4 2 7" xfId="2548"/>
    <cellStyle name="Normal 6 4 2 7 2" xfId="9663"/>
    <cellStyle name="Normal 6 4 2 7 2 2" xfId="31564"/>
    <cellStyle name="Normal 6 4 2 7 3" xfId="31563"/>
    <cellStyle name="Normal 6 4 2 7 4" xfId="35748"/>
    <cellStyle name="Normal 6 4 2 7 5" xfId="42863"/>
    <cellStyle name="Normal 6 4 2 7 6" xfId="49978"/>
    <cellStyle name="Normal 6 4 2 7 7" xfId="57093"/>
    <cellStyle name="Normal 6 4 2 8" xfId="4919"/>
    <cellStyle name="Normal 6 4 2 8 2" xfId="12034"/>
    <cellStyle name="Normal 6 4 2 8 2 2" xfId="31566"/>
    <cellStyle name="Normal 6 4 2 8 3" xfId="31565"/>
    <cellStyle name="Normal 6 4 2 8 4" xfId="38119"/>
    <cellStyle name="Normal 6 4 2 8 5" xfId="45234"/>
    <cellStyle name="Normal 6 4 2 8 6" xfId="52349"/>
    <cellStyle name="Normal 6 4 2 8 7" xfId="59464"/>
    <cellStyle name="Normal 6 4 2 9" xfId="7296"/>
    <cellStyle name="Normal 6 4 2 9 2" xfId="31567"/>
    <cellStyle name="Normal 6 4 3" xfId="299"/>
    <cellStyle name="Normal 6 4 3 10" xfId="40617"/>
    <cellStyle name="Normal 6 4 3 11" xfId="47732"/>
    <cellStyle name="Normal 6 4 3 12" xfId="54847"/>
    <cellStyle name="Normal 6 4 3 2" xfId="1100"/>
    <cellStyle name="Normal 6 4 3 2 10" xfId="55646"/>
    <cellStyle name="Normal 6 4 3 2 2" xfId="3468"/>
    <cellStyle name="Normal 6 4 3 2 2 2" xfId="10583"/>
    <cellStyle name="Normal 6 4 3 2 2 2 2" xfId="31571"/>
    <cellStyle name="Normal 6 4 3 2 2 3" xfId="31570"/>
    <cellStyle name="Normal 6 4 3 2 2 4" xfId="36668"/>
    <cellStyle name="Normal 6 4 3 2 2 5" xfId="43783"/>
    <cellStyle name="Normal 6 4 3 2 2 6" xfId="50898"/>
    <cellStyle name="Normal 6 4 3 2 2 7" xfId="58013"/>
    <cellStyle name="Normal 6 4 3 2 3" xfId="5839"/>
    <cellStyle name="Normal 6 4 3 2 3 2" xfId="12954"/>
    <cellStyle name="Normal 6 4 3 2 3 2 2" xfId="31573"/>
    <cellStyle name="Normal 6 4 3 2 3 3" xfId="31572"/>
    <cellStyle name="Normal 6 4 3 2 3 4" xfId="39039"/>
    <cellStyle name="Normal 6 4 3 2 3 5" xfId="46154"/>
    <cellStyle name="Normal 6 4 3 2 3 6" xfId="53269"/>
    <cellStyle name="Normal 6 4 3 2 3 7" xfId="60384"/>
    <cellStyle name="Normal 6 4 3 2 4" xfId="8216"/>
    <cellStyle name="Normal 6 4 3 2 4 2" xfId="31574"/>
    <cellStyle name="Normal 6 4 3 2 5" xfId="15331"/>
    <cellStyle name="Normal 6 4 3 2 5 2" xfId="31575"/>
    <cellStyle name="Normal 6 4 3 2 6" xfId="31569"/>
    <cellStyle name="Normal 6 4 3 2 7" xfId="34300"/>
    <cellStyle name="Normal 6 4 3 2 8" xfId="41416"/>
    <cellStyle name="Normal 6 4 3 2 9" xfId="48531"/>
    <cellStyle name="Normal 6 4 3 3" xfId="1890"/>
    <cellStyle name="Normal 6 4 3 3 10" xfId="56435"/>
    <cellStyle name="Normal 6 4 3 3 2" xfId="4257"/>
    <cellStyle name="Normal 6 4 3 3 2 2" xfId="11372"/>
    <cellStyle name="Normal 6 4 3 3 2 2 2" xfId="31578"/>
    <cellStyle name="Normal 6 4 3 3 2 3" xfId="31577"/>
    <cellStyle name="Normal 6 4 3 3 2 4" xfId="37457"/>
    <cellStyle name="Normal 6 4 3 3 2 5" xfId="44572"/>
    <cellStyle name="Normal 6 4 3 3 2 6" xfId="51687"/>
    <cellStyle name="Normal 6 4 3 3 2 7" xfId="58802"/>
    <cellStyle name="Normal 6 4 3 3 3" xfId="6628"/>
    <cellStyle name="Normal 6 4 3 3 3 2" xfId="13743"/>
    <cellStyle name="Normal 6 4 3 3 3 2 2" xfId="31580"/>
    <cellStyle name="Normal 6 4 3 3 3 3" xfId="31579"/>
    <cellStyle name="Normal 6 4 3 3 3 4" xfId="39828"/>
    <cellStyle name="Normal 6 4 3 3 3 5" xfId="46943"/>
    <cellStyle name="Normal 6 4 3 3 3 6" xfId="54058"/>
    <cellStyle name="Normal 6 4 3 3 3 7" xfId="61173"/>
    <cellStyle name="Normal 6 4 3 3 4" xfId="9005"/>
    <cellStyle name="Normal 6 4 3 3 4 2" xfId="31581"/>
    <cellStyle name="Normal 6 4 3 3 5" xfId="16120"/>
    <cellStyle name="Normal 6 4 3 3 5 2" xfId="31582"/>
    <cellStyle name="Normal 6 4 3 3 6" xfId="31576"/>
    <cellStyle name="Normal 6 4 3 3 7" xfId="35089"/>
    <cellStyle name="Normal 6 4 3 3 8" xfId="42205"/>
    <cellStyle name="Normal 6 4 3 3 9" xfId="49320"/>
    <cellStyle name="Normal 6 4 3 4" xfId="2669"/>
    <cellStyle name="Normal 6 4 3 4 2" xfId="9784"/>
    <cellStyle name="Normal 6 4 3 4 2 2" xfId="31584"/>
    <cellStyle name="Normal 6 4 3 4 3" xfId="31583"/>
    <cellStyle name="Normal 6 4 3 4 4" xfId="35869"/>
    <cellStyle name="Normal 6 4 3 4 5" xfId="42984"/>
    <cellStyle name="Normal 6 4 3 4 6" xfId="50099"/>
    <cellStyle name="Normal 6 4 3 4 7" xfId="57214"/>
    <cellStyle name="Normal 6 4 3 5" xfId="5040"/>
    <cellStyle name="Normal 6 4 3 5 2" xfId="12155"/>
    <cellStyle name="Normal 6 4 3 5 2 2" xfId="31586"/>
    <cellStyle name="Normal 6 4 3 5 3" xfId="31585"/>
    <cellStyle name="Normal 6 4 3 5 4" xfId="38240"/>
    <cellStyle name="Normal 6 4 3 5 5" xfId="45355"/>
    <cellStyle name="Normal 6 4 3 5 6" xfId="52470"/>
    <cellStyle name="Normal 6 4 3 5 7" xfId="59585"/>
    <cellStyle name="Normal 6 4 3 6" xfId="7417"/>
    <cellStyle name="Normal 6 4 3 6 2" xfId="31587"/>
    <cellStyle name="Normal 6 4 3 7" xfId="14532"/>
    <cellStyle name="Normal 6 4 3 7 2" xfId="31588"/>
    <cellStyle name="Normal 6 4 3 8" xfId="31568"/>
    <cellStyle name="Normal 6 4 3 9" xfId="33501"/>
    <cellStyle name="Normal 6 4 4" xfId="494"/>
    <cellStyle name="Normal 6 4 4 10" xfId="40812"/>
    <cellStyle name="Normal 6 4 4 11" xfId="47927"/>
    <cellStyle name="Normal 6 4 4 12" xfId="55042"/>
    <cellStyle name="Normal 6 4 4 2" xfId="1295"/>
    <cellStyle name="Normal 6 4 4 2 10" xfId="55841"/>
    <cellStyle name="Normal 6 4 4 2 2" xfId="3663"/>
    <cellStyle name="Normal 6 4 4 2 2 2" xfId="10778"/>
    <cellStyle name="Normal 6 4 4 2 2 2 2" xfId="31592"/>
    <cellStyle name="Normal 6 4 4 2 2 3" xfId="31591"/>
    <cellStyle name="Normal 6 4 4 2 2 4" xfId="36863"/>
    <cellStyle name="Normal 6 4 4 2 2 5" xfId="43978"/>
    <cellStyle name="Normal 6 4 4 2 2 6" xfId="51093"/>
    <cellStyle name="Normal 6 4 4 2 2 7" xfId="58208"/>
    <cellStyle name="Normal 6 4 4 2 3" xfId="6034"/>
    <cellStyle name="Normal 6 4 4 2 3 2" xfId="13149"/>
    <cellStyle name="Normal 6 4 4 2 3 2 2" xfId="31594"/>
    <cellStyle name="Normal 6 4 4 2 3 3" xfId="31593"/>
    <cellStyle name="Normal 6 4 4 2 3 4" xfId="39234"/>
    <cellStyle name="Normal 6 4 4 2 3 5" xfId="46349"/>
    <cellStyle name="Normal 6 4 4 2 3 6" xfId="53464"/>
    <cellStyle name="Normal 6 4 4 2 3 7" xfId="60579"/>
    <cellStyle name="Normal 6 4 4 2 4" xfId="8411"/>
    <cellStyle name="Normal 6 4 4 2 4 2" xfId="31595"/>
    <cellStyle name="Normal 6 4 4 2 5" xfId="15526"/>
    <cellStyle name="Normal 6 4 4 2 5 2" xfId="31596"/>
    <cellStyle name="Normal 6 4 4 2 6" xfId="31590"/>
    <cellStyle name="Normal 6 4 4 2 7" xfId="34495"/>
    <cellStyle name="Normal 6 4 4 2 8" xfId="41611"/>
    <cellStyle name="Normal 6 4 4 2 9" xfId="48726"/>
    <cellStyle name="Normal 6 4 4 3" xfId="2085"/>
    <cellStyle name="Normal 6 4 4 3 10" xfId="56630"/>
    <cellStyle name="Normal 6 4 4 3 2" xfId="4452"/>
    <cellStyle name="Normal 6 4 4 3 2 2" xfId="11567"/>
    <cellStyle name="Normal 6 4 4 3 2 2 2" xfId="31599"/>
    <cellStyle name="Normal 6 4 4 3 2 3" xfId="31598"/>
    <cellStyle name="Normal 6 4 4 3 2 4" xfId="37652"/>
    <cellStyle name="Normal 6 4 4 3 2 5" xfId="44767"/>
    <cellStyle name="Normal 6 4 4 3 2 6" xfId="51882"/>
    <cellStyle name="Normal 6 4 4 3 2 7" xfId="58997"/>
    <cellStyle name="Normal 6 4 4 3 3" xfId="6823"/>
    <cellStyle name="Normal 6 4 4 3 3 2" xfId="13938"/>
    <cellStyle name="Normal 6 4 4 3 3 2 2" xfId="31601"/>
    <cellStyle name="Normal 6 4 4 3 3 3" xfId="31600"/>
    <cellStyle name="Normal 6 4 4 3 3 4" xfId="40023"/>
    <cellStyle name="Normal 6 4 4 3 3 5" xfId="47138"/>
    <cellStyle name="Normal 6 4 4 3 3 6" xfId="54253"/>
    <cellStyle name="Normal 6 4 4 3 3 7" xfId="61368"/>
    <cellStyle name="Normal 6 4 4 3 4" xfId="9200"/>
    <cellStyle name="Normal 6 4 4 3 4 2" xfId="31602"/>
    <cellStyle name="Normal 6 4 4 3 5" xfId="16315"/>
    <cellStyle name="Normal 6 4 4 3 5 2" xfId="31603"/>
    <cellStyle name="Normal 6 4 4 3 6" xfId="31597"/>
    <cellStyle name="Normal 6 4 4 3 7" xfId="35284"/>
    <cellStyle name="Normal 6 4 4 3 8" xfId="42400"/>
    <cellStyle name="Normal 6 4 4 3 9" xfId="49515"/>
    <cellStyle name="Normal 6 4 4 4" xfId="2864"/>
    <cellStyle name="Normal 6 4 4 4 2" xfId="9979"/>
    <cellStyle name="Normal 6 4 4 4 2 2" xfId="31605"/>
    <cellStyle name="Normal 6 4 4 4 3" xfId="31604"/>
    <cellStyle name="Normal 6 4 4 4 4" xfId="36064"/>
    <cellStyle name="Normal 6 4 4 4 5" xfId="43179"/>
    <cellStyle name="Normal 6 4 4 4 6" xfId="50294"/>
    <cellStyle name="Normal 6 4 4 4 7" xfId="57409"/>
    <cellStyle name="Normal 6 4 4 5" xfId="5235"/>
    <cellStyle name="Normal 6 4 4 5 2" xfId="12350"/>
    <cellStyle name="Normal 6 4 4 5 2 2" xfId="31607"/>
    <cellStyle name="Normal 6 4 4 5 3" xfId="31606"/>
    <cellStyle name="Normal 6 4 4 5 4" xfId="38435"/>
    <cellStyle name="Normal 6 4 4 5 5" xfId="45550"/>
    <cellStyle name="Normal 6 4 4 5 6" xfId="52665"/>
    <cellStyle name="Normal 6 4 4 5 7" xfId="59780"/>
    <cellStyle name="Normal 6 4 4 6" xfId="7612"/>
    <cellStyle name="Normal 6 4 4 6 2" xfId="31608"/>
    <cellStyle name="Normal 6 4 4 7" xfId="14727"/>
    <cellStyle name="Normal 6 4 4 7 2" xfId="31609"/>
    <cellStyle name="Normal 6 4 4 8" xfId="31589"/>
    <cellStyle name="Normal 6 4 4 9" xfId="33696"/>
    <cellStyle name="Normal 6 4 5" xfId="774"/>
    <cellStyle name="Normal 6 4 5 10" xfId="41092"/>
    <cellStyle name="Normal 6 4 5 11" xfId="48207"/>
    <cellStyle name="Normal 6 4 5 12" xfId="55322"/>
    <cellStyle name="Normal 6 4 5 2" xfId="1575"/>
    <cellStyle name="Normal 6 4 5 2 10" xfId="56121"/>
    <cellStyle name="Normal 6 4 5 2 2" xfId="3943"/>
    <cellStyle name="Normal 6 4 5 2 2 2" xfId="11058"/>
    <cellStyle name="Normal 6 4 5 2 2 2 2" xfId="31613"/>
    <cellStyle name="Normal 6 4 5 2 2 3" xfId="31612"/>
    <cellStyle name="Normal 6 4 5 2 2 4" xfId="37143"/>
    <cellStyle name="Normal 6 4 5 2 2 5" xfId="44258"/>
    <cellStyle name="Normal 6 4 5 2 2 6" xfId="51373"/>
    <cellStyle name="Normal 6 4 5 2 2 7" xfId="58488"/>
    <cellStyle name="Normal 6 4 5 2 3" xfId="6314"/>
    <cellStyle name="Normal 6 4 5 2 3 2" xfId="13429"/>
    <cellStyle name="Normal 6 4 5 2 3 2 2" xfId="31615"/>
    <cellStyle name="Normal 6 4 5 2 3 3" xfId="31614"/>
    <cellStyle name="Normal 6 4 5 2 3 4" xfId="39514"/>
    <cellStyle name="Normal 6 4 5 2 3 5" xfId="46629"/>
    <cellStyle name="Normal 6 4 5 2 3 6" xfId="53744"/>
    <cellStyle name="Normal 6 4 5 2 3 7" xfId="60859"/>
    <cellStyle name="Normal 6 4 5 2 4" xfId="8691"/>
    <cellStyle name="Normal 6 4 5 2 4 2" xfId="31616"/>
    <cellStyle name="Normal 6 4 5 2 5" xfId="15806"/>
    <cellStyle name="Normal 6 4 5 2 5 2" xfId="31617"/>
    <cellStyle name="Normal 6 4 5 2 6" xfId="31611"/>
    <cellStyle name="Normal 6 4 5 2 7" xfId="34775"/>
    <cellStyle name="Normal 6 4 5 2 8" xfId="41891"/>
    <cellStyle name="Normal 6 4 5 2 9" xfId="49006"/>
    <cellStyle name="Normal 6 4 5 3" xfId="2365"/>
    <cellStyle name="Normal 6 4 5 3 10" xfId="56910"/>
    <cellStyle name="Normal 6 4 5 3 2" xfId="4732"/>
    <cellStyle name="Normal 6 4 5 3 2 2" xfId="11847"/>
    <cellStyle name="Normal 6 4 5 3 2 2 2" xfId="31620"/>
    <cellStyle name="Normal 6 4 5 3 2 3" xfId="31619"/>
    <cellStyle name="Normal 6 4 5 3 2 4" xfId="37932"/>
    <cellStyle name="Normal 6 4 5 3 2 5" xfId="45047"/>
    <cellStyle name="Normal 6 4 5 3 2 6" xfId="52162"/>
    <cellStyle name="Normal 6 4 5 3 2 7" xfId="59277"/>
    <cellStyle name="Normal 6 4 5 3 3" xfId="7103"/>
    <cellStyle name="Normal 6 4 5 3 3 2" xfId="14218"/>
    <cellStyle name="Normal 6 4 5 3 3 2 2" xfId="31622"/>
    <cellStyle name="Normal 6 4 5 3 3 3" xfId="31621"/>
    <cellStyle name="Normal 6 4 5 3 3 4" xfId="40303"/>
    <cellStyle name="Normal 6 4 5 3 3 5" xfId="47418"/>
    <cellStyle name="Normal 6 4 5 3 3 6" xfId="54533"/>
    <cellStyle name="Normal 6 4 5 3 3 7" xfId="61648"/>
    <cellStyle name="Normal 6 4 5 3 4" xfId="9480"/>
    <cellStyle name="Normal 6 4 5 3 4 2" xfId="31623"/>
    <cellStyle name="Normal 6 4 5 3 5" xfId="16595"/>
    <cellStyle name="Normal 6 4 5 3 5 2" xfId="31624"/>
    <cellStyle name="Normal 6 4 5 3 6" xfId="31618"/>
    <cellStyle name="Normal 6 4 5 3 7" xfId="35564"/>
    <cellStyle name="Normal 6 4 5 3 8" xfId="42680"/>
    <cellStyle name="Normal 6 4 5 3 9" xfId="49795"/>
    <cellStyle name="Normal 6 4 5 4" xfId="3144"/>
    <cellStyle name="Normal 6 4 5 4 2" xfId="10259"/>
    <cellStyle name="Normal 6 4 5 4 2 2" xfId="31626"/>
    <cellStyle name="Normal 6 4 5 4 3" xfId="31625"/>
    <cellStyle name="Normal 6 4 5 4 4" xfId="36344"/>
    <cellStyle name="Normal 6 4 5 4 5" xfId="43459"/>
    <cellStyle name="Normal 6 4 5 4 6" xfId="50574"/>
    <cellStyle name="Normal 6 4 5 4 7" xfId="57689"/>
    <cellStyle name="Normal 6 4 5 5" xfId="5515"/>
    <cellStyle name="Normal 6 4 5 5 2" xfId="12630"/>
    <cellStyle name="Normal 6 4 5 5 2 2" xfId="31628"/>
    <cellStyle name="Normal 6 4 5 5 3" xfId="31627"/>
    <cellStyle name="Normal 6 4 5 5 4" xfId="38715"/>
    <cellStyle name="Normal 6 4 5 5 5" xfId="45830"/>
    <cellStyle name="Normal 6 4 5 5 6" xfId="52945"/>
    <cellStyle name="Normal 6 4 5 5 7" xfId="60060"/>
    <cellStyle name="Normal 6 4 5 6" xfId="7892"/>
    <cellStyle name="Normal 6 4 5 6 2" xfId="31629"/>
    <cellStyle name="Normal 6 4 5 7" xfId="15007"/>
    <cellStyle name="Normal 6 4 5 7 2" xfId="31630"/>
    <cellStyle name="Normal 6 4 5 8" xfId="31610"/>
    <cellStyle name="Normal 6 4 5 9" xfId="33976"/>
    <cellStyle name="Normal 6 4 6" xfId="905"/>
    <cellStyle name="Normal 6 4 6 10" xfId="55451"/>
    <cellStyle name="Normal 6 4 6 2" xfId="3273"/>
    <cellStyle name="Normal 6 4 6 2 2" xfId="10388"/>
    <cellStyle name="Normal 6 4 6 2 2 2" xfId="31633"/>
    <cellStyle name="Normal 6 4 6 2 3" xfId="31632"/>
    <cellStyle name="Normal 6 4 6 2 4" xfId="36473"/>
    <cellStyle name="Normal 6 4 6 2 5" xfId="43588"/>
    <cellStyle name="Normal 6 4 6 2 6" xfId="50703"/>
    <cellStyle name="Normal 6 4 6 2 7" xfId="57818"/>
    <cellStyle name="Normal 6 4 6 3" xfId="5644"/>
    <cellStyle name="Normal 6 4 6 3 2" xfId="12759"/>
    <cellStyle name="Normal 6 4 6 3 2 2" xfId="31635"/>
    <cellStyle name="Normal 6 4 6 3 3" xfId="31634"/>
    <cellStyle name="Normal 6 4 6 3 4" xfId="38844"/>
    <cellStyle name="Normal 6 4 6 3 5" xfId="45959"/>
    <cellStyle name="Normal 6 4 6 3 6" xfId="53074"/>
    <cellStyle name="Normal 6 4 6 3 7" xfId="60189"/>
    <cellStyle name="Normal 6 4 6 4" xfId="8021"/>
    <cellStyle name="Normal 6 4 6 4 2" xfId="31636"/>
    <cellStyle name="Normal 6 4 6 5" xfId="15136"/>
    <cellStyle name="Normal 6 4 6 5 2" xfId="31637"/>
    <cellStyle name="Normal 6 4 6 6" xfId="31631"/>
    <cellStyle name="Normal 6 4 6 7" xfId="34105"/>
    <cellStyle name="Normal 6 4 6 8" xfId="41221"/>
    <cellStyle name="Normal 6 4 6 9" xfId="48336"/>
    <cellStyle name="Normal 6 4 7" xfId="1695"/>
    <cellStyle name="Normal 6 4 7 10" xfId="56240"/>
    <cellStyle name="Normal 6 4 7 2" xfId="4062"/>
    <cellStyle name="Normal 6 4 7 2 2" xfId="11177"/>
    <cellStyle name="Normal 6 4 7 2 2 2" xfId="31640"/>
    <cellStyle name="Normal 6 4 7 2 3" xfId="31639"/>
    <cellStyle name="Normal 6 4 7 2 4" xfId="37262"/>
    <cellStyle name="Normal 6 4 7 2 5" xfId="44377"/>
    <cellStyle name="Normal 6 4 7 2 6" xfId="51492"/>
    <cellStyle name="Normal 6 4 7 2 7" xfId="58607"/>
    <cellStyle name="Normal 6 4 7 3" xfId="6433"/>
    <cellStyle name="Normal 6 4 7 3 2" xfId="13548"/>
    <cellStyle name="Normal 6 4 7 3 2 2" xfId="31642"/>
    <cellStyle name="Normal 6 4 7 3 3" xfId="31641"/>
    <cellStyle name="Normal 6 4 7 3 4" xfId="39633"/>
    <cellStyle name="Normal 6 4 7 3 5" xfId="46748"/>
    <cellStyle name="Normal 6 4 7 3 6" xfId="53863"/>
    <cellStyle name="Normal 6 4 7 3 7" xfId="60978"/>
    <cellStyle name="Normal 6 4 7 4" xfId="8810"/>
    <cellStyle name="Normal 6 4 7 4 2" xfId="31643"/>
    <cellStyle name="Normal 6 4 7 5" xfId="15925"/>
    <cellStyle name="Normal 6 4 7 5 2" xfId="31644"/>
    <cellStyle name="Normal 6 4 7 6" xfId="31638"/>
    <cellStyle name="Normal 6 4 7 7" xfId="34894"/>
    <cellStyle name="Normal 6 4 7 8" xfId="42010"/>
    <cellStyle name="Normal 6 4 7 9" xfId="49125"/>
    <cellStyle name="Normal 6 4 8" xfId="2474"/>
    <cellStyle name="Normal 6 4 8 2" xfId="9589"/>
    <cellStyle name="Normal 6 4 8 2 2" xfId="31646"/>
    <cellStyle name="Normal 6 4 8 3" xfId="31645"/>
    <cellStyle name="Normal 6 4 8 4" xfId="35674"/>
    <cellStyle name="Normal 6 4 8 5" xfId="42789"/>
    <cellStyle name="Normal 6 4 8 6" xfId="49904"/>
    <cellStyle name="Normal 6 4 8 7" xfId="57019"/>
    <cellStyle name="Normal 6 4 9" xfId="4845"/>
    <cellStyle name="Normal 6 4 9 2" xfId="11960"/>
    <cellStyle name="Normal 6 4 9 2 2" xfId="31648"/>
    <cellStyle name="Normal 6 4 9 3" xfId="31647"/>
    <cellStyle name="Normal 6 4 9 4" xfId="38045"/>
    <cellStyle name="Normal 6 4 9 5" xfId="45160"/>
    <cellStyle name="Normal 6 4 9 6" xfId="52275"/>
    <cellStyle name="Normal 6 4 9 7" xfId="59390"/>
    <cellStyle name="Normal 6 5" xfId="200"/>
    <cellStyle name="Normal 6 5 10" xfId="14436"/>
    <cellStyle name="Normal 6 5 10 2" xfId="31650"/>
    <cellStyle name="Normal 6 5 11" xfId="31649"/>
    <cellStyle name="Normal 6 5 12" xfId="33405"/>
    <cellStyle name="Normal 6 5 13" xfId="40521"/>
    <cellStyle name="Normal 6 5 14" xfId="47636"/>
    <cellStyle name="Normal 6 5 15" xfId="54751"/>
    <cellStyle name="Normal 6 5 2" xfId="398"/>
    <cellStyle name="Normal 6 5 2 10" xfId="40716"/>
    <cellStyle name="Normal 6 5 2 11" xfId="47831"/>
    <cellStyle name="Normal 6 5 2 12" xfId="54946"/>
    <cellStyle name="Normal 6 5 2 2" xfId="1199"/>
    <cellStyle name="Normal 6 5 2 2 10" xfId="55745"/>
    <cellStyle name="Normal 6 5 2 2 2" xfId="3567"/>
    <cellStyle name="Normal 6 5 2 2 2 2" xfId="10682"/>
    <cellStyle name="Normal 6 5 2 2 2 2 2" xfId="31654"/>
    <cellStyle name="Normal 6 5 2 2 2 3" xfId="31653"/>
    <cellStyle name="Normal 6 5 2 2 2 4" xfId="36767"/>
    <cellStyle name="Normal 6 5 2 2 2 5" xfId="43882"/>
    <cellStyle name="Normal 6 5 2 2 2 6" xfId="50997"/>
    <cellStyle name="Normal 6 5 2 2 2 7" xfId="58112"/>
    <cellStyle name="Normal 6 5 2 2 3" xfId="5938"/>
    <cellStyle name="Normal 6 5 2 2 3 2" xfId="13053"/>
    <cellStyle name="Normal 6 5 2 2 3 2 2" xfId="31656"/>
    <cellStyle name="Normal 6 5 2 2 3 3" xfId="31655"/>
    <cellStyle name="Normal 6 5 2 2 3 4" xfId="39138"/>
    <cellStyle name="Normal 6 5 2 2 3 5" xfId="46253"/>
    <cellStyle name="Normal 6 5 2 2 3 6" xfId="53368"/>
    <cellStyle name="Normal 6 5 2 2 3 7" xfId="60483"/>
    <cellStyle name="Normal 6 5 2 2 4" xfId="8315"/>
    <cellStyle name="Normal 6 5 2 2 4 2" xfId="31657"/>
    <cellStyle name="Normal 6 5 2 2 5" xfId="15430"/>
    <cellStyle name="Normal 6 5 2 2 5 2" xfId="31658"/>
    <cellStyle name="Normal 6 5 2 2 6" xfId="31652"/>
    <cellStyle name="Normal 6 5 2 2 7" xfId="34399"/>
    <cellStyle name="Normal 6 5 2 2 8" xfId="41515"/>
    <cellStyle name="Normal 6 5 2 2 9" xfId="48630"/>
    <cellStyle name="Normal 6 5 2 3" xfId="1989"/>
    <cellStyle name="Normal 6 5 2 3 10" xfId="56534"/>
    <cellStyle name="Normal 6 5 2 3 2" xfId="4356"/>
    <cellStyle name="Normal 6 5 2 3 2 2" xfId="11471"/>
    <cellStyle name="Normal 6 5 2 3 2 2 2" xfId="31661"/>
    <cellStyle name="Normal 6 5 2 3 2 3" xfId="31660"/>
    <cellStyle name="Normal 6 5 2 3 2 4" xfId="37556"/>
    <cellStyle name="Normal 6 5 2 3 2 5" xfId="44671"/>
    <cellStyle name="Normal 6 5 2 3 2 6" xfId="51786"/>
    <cellStyle name="Normal 6 5 2 3 2 7" xfId="58901"/>
    <cellStyle name="Normal 6 5 2 3 3" xfId="6727"/>
    <cellStyle name="Normal 6 5 2 3 3 2" xfId="13842"/>
    <cellStyle name="Normal 6 5 2 3 3 2 2" xfId="31663"/>
    <cellStyle name="Normal 6 5 2 3 3 3" xfId="31662"/>
    <cellStyle name="Normal 6 5 2 3 3 4" xfId="39927"/>
    <cellStyle name="Normal 6 5 2 3 3 5" xfId="47042"/>
    <cellStyle name="Normal 6 5 2 3 3 6" xfId="54157"/>
    <cellStyle name="Normal 6 5 2 3 3 7" xfId="61272"/>
    <cellStyle name="Normal 6 5 2 3 4" xfId="9104"/>
    <cellStyle name="Normal 6 5 2 3 4 2" xfId="31664"/>
    <cellStyle name="Normal 6 5 2 3 5" xfId="16219"/>
    <cellStyle name="Normal 6 5 2 3 5 2" xfId="31665"/>
    <cellStyle name="Normal 6 5 2 3 6" xfId="31659"/>
    <cellStyle name="Normal 6 5 2 3 7" xfId="35188"/>
    <cellStyle name="Normal 6 5 2 3 8" xfId="42304"/>
    <cellStyle name="Normal 6 5 2 3 9" xfId="49419"/>
    <cellStyle name="Normal 6 5 2 4" xfId="2768"/>
    <cellStyle name="Normal 6 5 2 4 2" xfId="9883"/>
    <cellStyle name="Normal 6 5 2 4 2 2" xfId="31667"/>
    <cellStyle name="Normal 6 5 2 4 3" xfId="31666"/>
    <cellStyle name="Normal 6 5 2 4 4" xfId="35968"/>
    <cellStyle name="Normal 6 5 2 4 5" xfId="43083"/>
    <cellStyle name="Normal 6 5 2 4 6" xfId="50198"/>
    <cellStyle name="Normal 6 5 2 4 7" xfId="57313"/>
    <cellStyle name="Normal 6 5 2 5" xfId="5139"/>
    <cellStyle name="Normal 6 5 2 5 2" xfId="12254"/>
    <cellStyle name="Normal 6 5 2 5 2 2" xfId="31669"/>
    <cellStyle name="Normal 6 5 2 5 3" xfId="31668"/>
    <cellStyle name="Normal 6 5 2 5 4" xfId="38339"/>
    <cellStyle name="Normal 6 5 2 5 5" xfId="45454"/>
    <cellStyle name="Normal 6 5 2 5 6" xfId="52569"/>
    <cellStyle name="Normal 6 5 2 5 7" xfId="59684"/>
    <cellStyle name="Normal 6 5 2 6" xfId="7516"/>
    <cellStyle name="Normal 6 5 2 6 2" xfId="31670"/>
    <cellStyle name="Normal 6 5 2 7" xfId="14631"/>
    <cellStyle name="Normal 6 5 2 7 2" xfId="31671"/>
    <cellStyle name="Normal 6 5 2 8" xfId="31651"/>
    <cellStyle name="Normal 6 5 2 9" xfId="33600"/>
    <cellStyle name="Normal 6 5 3" xfId="593"/>
    <cellStyle name="Normal 6 5 3 10" xfId="40911"/>
    <cellStyle name="Normal 6 5 3 11" xfId="48026"/>
    <cellStyle name="Normal 6 5 3 12" xfId="55141"/>
    <cellStyle name="Normal 6 5 3 2" xfId="1394"/>
    <cellStyle name="Normal 6 5 3 2 10" xfId="55940"/>
    <cellStyle name="Normal 6 5 3 2 2" xfId="3762"/>
    <cellStyle name="Normal 6 5 3 2 2 2" xfId="10877"/>
    <cellStyle name="Normal 6 5 3 2 2 2 2" xfId="31675"/>
    <cellStyle name="Normal 6 5 3 2 2 3" xfId="31674"/>
    <cellStyle name="Normal 6 5 3 2 2 4" xfId="36962"/>
    <cellStyle name="Normal 6 5 3 2 2 5" xfId="44077"/>
    <cellStyle name="Normal 6 5 3 2 2 6" xfId="51192"/>
    <cellStyle name="Normal 6 5 3 2 2 7" xfId="58307"/>
    <cellStyle name="Normal 6 5 3 2 3" xfId="6133"/>
    <cellStyle name="Normal 6 5 3 2 3 2" xfId="13248"/>
    <cellStyle name="Normal 6 5 3 2 3 2 2" xfId="31677"/>
    <cellStyle name="Normal 6 5 3 2 3 3" xfId="31676"/>
    <cellStyle name="Normal 6 5 3 2 3 4" xfId="39333"/>
    <cellStyle name="Normal 6 5 3 2 3 5" xfId="46448"/>
    <cellStyle name="Normal 6 5 3 2 3 6" xfId="53563"/>
    <cellStyle name="Normal 6 5 3 2 3 7" xfId="60678"/>
    <cellStyle name="Normal 6 5 3 2 4" xfId="8510"/>
    <cellStyle name="Normal 6 5 3 2 4 2" xfId="31678"/>
    <cellStyle name="Normal 6 5 3 2 5" xfId="15625"/>
    <cellStyle name="Normal 6 5 3 2 5 2" xfId="31679"/>
    <cellStyle name="Normal 6 5 3 2 6" xfId="31673"/>
    <cellStyle name="Normal 6 5 3 2 7" xfId="34594"/>
    <cellStyle name="Normal 6 5 3 2 8" xfId="41710"/>
    <cellStyle name="Normal 6 5 3 2 9" xfId="48825"/>
    <cellStyle name="Normal 6 5 3 3" xfId="2184"/>
    <cellStyle name="Normal 6 5 3 3 10" xfId="56729"/>
    <cellStyle name="Normal 6 5 3 3 2" xfId="4551"/>
    <cellStyle name="Normal 6 5 3 3 2 2" xfId="11666"/>
    <cellStyle name="Normal 6 5 3 3 2 2 2" xfId="31682"/>
    <cellStyle name="Normal 6 5 3 3 2 3" xfId="31681"/>
    <cellStyle name="Normal 6 5 3 3 2 4" xfId="37751"/>
    <cellStyle name="Normal 6 5 3 3 2 5" xfId="44866"/>
    <cellStyle name="Normal 6 5 3 3 2 6" xfId="51981"/>
    <cellStyle name="Normal 6 5 3 3 2 7" xfId="59096"/>
    <cellStyle name="Normal 6 5 3 3 3" xfId="6922"/>
    <cellStyle name="Normal 6 5 3 3 3 2" xfId="14037"/>
    <cellStyle name="Normal 6 5 3 3 3 2 2" xfId="31684"/>
    <cellStyle name="Normal 6 5 3 3 3 3" xfId="31683"/>
    <cellStyle name="Normal 6 5 3 3 3 4" xfId="40122"/>
    <cellStyle name="Normal 6 5 3 3 3 5" xfId="47237"/>
    <cellStyle name="Normal 6 5 3 3 3 6" xfId="54352"/>
    <cellStyle name="Normal 6 5 3 3 3 7" xfId="61467"/>
    <cellStyle name="Normal 6 5 3 3 4" xfId="9299"/>
    <cellStyle name="Normal 6 5 3 3 4 2" xfId="31685"/>
    <cellStyle name="Normal 6 5 3 3 5" xfId="16414"/>
    <cellStyle name="Normal 6 5 3 3 5 2" xfId="31686"/>
    <cellStyle name="Normal 6 5 3 3 6" xfId="31680"/>
    <cellStyle name="Normal 6 5 3 3 7" xfId="35383"/>
    <cellStyle name="Normal 6 5 3 3 8" xfId="42499"/>
    <cellStyle name="Normal 6 5 3 3 9" xfId="49614"/>
    <cellStyle name="Normal 6 5 3 4" xfId="2963"/>
    <cellStyle name="Normal 6 5 3 4 2" xfId="10078"/>
    <cellStyle name="Normal 6 5 3 4 2 2" xfId="31688"/>
    <cellStyle name="Normal 6 5 3 4 3" xfId="31687"/>
    <cellStyle name="Normal 6 5 3 4 4" xfId="36163"/>
    <cellStyle name="Normal 6 5 3 4 5" xfId="43278"/>
    <cellStyle name="Normal 6 5 3 4 6" xfId="50393"/>
    <cellStyle name="Normal 6 5 3 4 7" xfId="57508"/>
    <cellStyle name="Normal 6 5 3 5" xfId="5334"/>
    <cellStyle name="Normal 6 5 3 5 2" xfId="12449"/>
    <cellStyle name="Normal 6 5 3 5 2 2" xfId="31690"/>
    <cellStyle name="Normal 6 5 3 5 3" xfId="31689"/>
    <cellStyle name="Normal 6 5 3 5 4" xfId="38534"/>
    <cellStyle name="Normal 6 5 3 5 5" xfId="45649"/>
    <cellStyle name="Normal 6 5 3 5 6" xfId="52764"/>
    <cellStyle name="Normal 6 5 3 5 7" xfId="59879"/>
    <cellStyle name="Normal 6 5 3 6" xfId="7711"/>
    <cellStyle name="Normal 6 5 3 6 2" xfId="31691"/>
    <cellStyle name="Normal 6 5 3 7" xfId="14826"/>
    <cellStyle name="Normal 6 5 3 7 2" xfId="31692"/>
    <cellStyle name="Normal 6 5 3 8" xfId="31672"/>
    <cellStyle name="Normal 6 5 3 9" xfId="33795"/>
    <cellStyle name="Normal 6 5 4" xfId="776"/>
    <cellStyle name="Normal 6 5 4 10" xfId="41094"/>
    <cellStyle name="Normal 6 5 4 11" xfId="48209"/>
    <cellStyle name="Normal 6 5 4 12" xfId="55324"/>
    <cellStyle name="Normal 6 5 4 2" xfId="1577"/>
    <cellStyle name="Normal 6 5 4 2 10" xfId="56123"/>
    <cellStyle name="Normal 6 5 4 2 2" xfId="3945"/>
    <cellStyle name="Normal 6 5 4 2 2 2" xfId="11060"/>
    <cellStyle name="Normal 6 5 4 2 2 2 2" xfId="31696"/>
    <cellStyle name="Normal 6 5 4 2 2 3" xfId="31695"/>
    <cellStyle name="Normal 6 5 4 2 2 4" xfId="37145"/>
    <cellStyle name="Normal 6 5 4 2 2 5" xfId="44260"/>
    <cellStyle name="Normal 6 5 4 2 2 6" xfId="51375"/>
    <cellStyle name="Normal 6 5 4 2 2 7" xfId="58490"/>
    <cellStyle name="Normal 6 5 4 2 3" xfId="6316"/>
    <cellStyle name="Normal 6 5 4 2 3 2" xfId="13431"/>
    <cellStyle name="Normal 6 5 4 2 3 2 2" xfId="31698"/>
    <cellStyle name="Normal 6 5 4 2 3 3" xfId="31697"/>
    <cellStyle name="Normal 6 5 4 2 3 4" xfId="39516"/>
    <cellStyle name="Normal 6 5 4 2 3 5" xfId="46631"/>
    <cellStyle name="Normal 6 5 4 2 3 6" xfId="53746"/>
    <cellStyle name="Normal 6 5 4 2 3 7" xfId="60861"/>
    <cellStyle name="Normal 6 5 4 2 4" xfId="8693"/>
    <cellStyle name="Normal 6 5 4 2 4 2" xfId="31699"/>
    <cellStyle name="Normal 6 5 4 2 5" xfId="15808"/>
    <cellStyle name="Normal 6 5 4 2 5 2" xfId="31700"/>
    <cellStyle name="Normal 6 5 4 2 6" xfId="31694"/>
    <cellStyle name="Normal 6 5 4 2 7" xfId="34777"/>
    <cellStyle name="Normal 6 5 4 2 8" xfId="41893"/>
    <cellStyle name="Normal 6 5 4 2 9" xfId="49008"/>
    <cellStyle name="Normal 6 5 4 3" xfId="2367"/>
    <cellStyle name="Normal 6 5 4 3 10" xfId="56912"/>
    <cellStyle name="Normal 6 5 4 3 2" xfId="4734"/>
    <cellStyle name="Normal 6 5 4 3 2 2" xfId="11849"/>
    <cellStyle name="Normal 6 5 4 3 2 2 2" xfId="31703"/>
    <cellStyle name="Normal 6 5 4 3 2 3" xfId="31702"/>
    <cellStyle name="Normal 6 5 4 3 2 4" xfId="37934"/>
    <cellStyle name="Normal 6 5 4 3 2 5" xfId="45049"/>
    <cellStyle name="Normal 6 5 4 3 2 6" xfId="52164"/>
    <cellStyle name="Normal 6 5 4 3 2 7" xfId="59279"/>
    <cellStyle name="Normal 6 5 4 3 3" xfId="7105"/>
    <cellStyle name="Normal 6 5 4 3 3 2" xfId="14220"/>
    <cellStyle name="Normal 6 5 4 3 3 2 2" xfId="31705"/>
    <cellStyle name="Normal 6 5 4 3 3 3" xfId="31704"/>
    <cellStyle name="Normal 6 5 4 3 3 4" xfId="40305"/>
    <cellStyle name="Normal 6 5 4 3 3 5" xfId="47420"/>
    <cellStyle name="Normal 6 5 4 3 3 6" xfId="54535"/>
    <cellStyle name="Normal 6 5 4 3 3 7" xfId="61650"/>
    <cellStyle name="Normal 6 5 4 3 4" xfId="9482"/>
    <cellStyle name="Normal 6 5 4 3 4 2" xfId="31706"/>
    <cellStyle name="Normal 6 5 4 3 5" xfId="16597"/>
    <cellStyle name="Normal 6 5 4 3 5 2" xfId="31707"/>
    <cellStyle name="Normal 6 5 4 3 6" xfId="31701"/>
    <cellStyle name="Normal 6 5 4 3 7" xfId="35566"/>
    <cellStyle name="Normal 6 5 4 3 8" xfId="42682"/>
    <cellStyle name="Normal 6 5 4 3 9" xfId="49797"/>
    <cellStyle name="Normal 6 5 4 4" xfId="3146"/>
    <cellStyle name="Normal 6 5 4 4 2" xfId="10261"/>
    <cellStyle name="Normal 6 5 4 4 2 2" xfId="31709"/>
    <cellStyle name="Normal 6 5 4 4 3" xfId="31708"/>
    <cellStyle name="Normal 6 5 4 4 4" xfId="36346"/>
    <cellStyle name="Normal 6 5 4 4 5" xfId="43461"/>
    <cellStyle name="Normal 6 5 4 4 6" xfId="50576"/>
    <cellStyle name="Normal 6 5 4 4 7" xfId="57691"/>
    <cellStyle name="Normal 6 5 4 5" xfId="5517"/>
    <cellStyle name="Normal 6 5 4 5 2" xfId="12632"/>
    <cellStyle name="Normal 6 5 4 5 2 2" xfId="31711"/>
    <cellStyle name="Normal 6 5 4 5 3" xfId="31710"/>
    <cellStyle name="Normal 6 5 4 5 4" xfId="38717"/>
    <cellStyle name="Normal 6 5 4 5 5" xfId="45832"/>
    <cellStyle name="Normal 6 5 4 5 6" xfId="52947"/>
    <cellStyle name="Normal 6 5 4 5 7" xfId="60062"/>
    <cellStyle name="Normal 6 5 4 6" xfId="7894"/>
    <cellStyle name="Normal 6 5 4 6 2" xfId="31712"/>
    <cellStyle name="Normal 6 5 4 7" xfId="15009"/>
    <cellStyle name="Normal 6 5 4 7 2" xfId="31713"/>
    <cellStyle name="Normal 6 5 4 8" xfId="31693"/>
    <cellStyle name="Normal 6 5 4 9" xfId="33978"/>
    <cellStyle name="Normal 6 5 5" xfId="1004"/>
    <cellStyle name="Normal 6 5 5 10" xfId="55550"/>
    <cellStyle name="Normal 6 5 5 2" xfId="3372"/>
    <cellStyle name="Normal 6 5 5 2 2" xfId="10487"/>
    <cellStyle name="Normal 6 5 5 2 2 2" xfId="31716"/>
    <cellStyle name="Normal 6 5 5 2 3" xfId="31715"/>
    <cellStyle name="Normal 6 5 5 2 4" xfId="36572"/>
    <cellStyle name="Normal 6 5 5 2 5" xfId="43687"/>
    <cellStyle name="Normal 6 5 5 2 6" xfId="50802"/>
    <cellStyle name="Normal 6 5 5 2 7" xfId="57917"/>
    <cellStyle name="Normal 6 5 5 3" xfId="5743"/>
    <cellStyle name="Normal 6 5 5 3 2" xfId="12858"/>
    <cellStyle name="Normal 6 5 5 3 2 2" xfId="31718"/>
    <cellStyle name="Normal 6 5 5 3 3" xfId="31717"/>
    <cellStyle name="Normal 6 5 5 3 4" xfId="38943"/>
    <cellStyle name="Normal 6 5 5 3 5" xfId="46058"/>
    <cellStyle name="Normal 6 5 5 3 6" xfId="53173"/>
    <cellStyle name="Normal 6 5 5 3 7" xfId="60288"/>
    <cellStyle name="Normal 6 5 5 4" xfId="8120"/>
    <cellStyle name="Normal 6 5 5 4 2" xfId="31719"/>
    <cellStyle name="Normal 6 5 5 5" xfId="15235"/>
    <cellStyle name="Normal 6 5 5 5 2" xfId="31720"/>
    <cellStyle name="Normal 6 5 5 6" xfId="31714"/>
    <cellStyle name="Normal 6 5 5 7" xfId="34204"/>
    <cellStyle name="Normal 6 5 5 8" xfId="41320"/>
    <cellStyle name="Normal 6 5 5 9" xfId="48435"/>
    <cellStyle name="Normal 6 5 6" xfId="1794"/>
    <cellStyle name="Normal 6 5 6 10" xfId="56339"/>
    <cellStyle name="Normal 6 5 6 2" xfId="4161"/>
    <cellStyle name="Normal 6 5 6 2 2" xfId="11276"/>
    <cellStyle name="Normal 6 5 6 2 2 2" xfId="31723"/>
    <cellStyle name="Normal 6 5 6 2 3" xfId="31722"/>
    <cellStyle name="Normal 6 5 6 2 4" xfId="37361"/>
    <cellStyle name="Normal 6 5 6 2 5" xfId="44476"/>
    <cellStyle name="Normal 6 5 6 2 6" xfId="51591"/>
    <cellStyle name="Normal 6 5 6 2 7" xfId="58706"/>
    <cellStyle name="Normal 6 5 6 3" xfId="6532"/>
    <cellStyle name="Normal 6 5 6 3 2" xfId="13647"/>
    <cellStyle name="Normal 6 5 6 3 2 2" xfId="31725"/>
    <cellStyle name="Normal 6 5 6 3 3" xfId="31724"/>
    <cellStyle name="Normal 6 5 6 3 4" xfId="39732"/>
    <cellStyle name="Normal 6 5 6 3 5" xfId="46847"/>
    <cellStyle name="Normal 6 5 6 3 6" xfId="53962"/>
    <cellStyle name="Normal 6 5 6 3 7" xfId="61077"/>
    <cellStyle name="Normal 6 5 6 4" xfId="8909"/>
    <cellStyle name="Normal 6 5 6 4 2" xfId="31726"/>
    <cellStyle name="Normal 6 5 6 5" xfId="16024"/>
    <cellStyle name="Normal 6 5 6 5 2" xfId="31727"/>
    <cellStyle name="Normal 6 5 6 6" xfId="31721"/>
    <cellStyle name="Normal 6 5 6 7" xfId="34993"/>
    <cellStyle name="Normal 6 5 6 8" xfId="42109"/>
    <cellStyle name="Normal 6 5 6 9" xfId="49224"/>
    <cellStyle name="Normal 6 5 7" xfId="2573"/>
    <cellStyle name="Normal 6 5 7 2" xfId="9688"/>
    <cellStyle name="Normal 6 5 7 2 2" xfId="31729"/>
    <cellStyle name="Normal 6 5 7 3" xfId="31728"/>
    <cellStyle name="Normal 6 5 7 4" xfId="35773"/>
    <cellStyle name="Normal 6 5 7 5" xfId="42888"/>
    <cellStyle name="Normal 6 5 7 6" xfId="50003"/>
    <cellStyle name="Normal 6 5 7 7" xfId="57118"/>
    <cellStyle name="Normal 6 5 8" xfId="4944"/>
    <cellStyle name="Normal 6 5 8 2" xfId="12059"/>
    <cellStyle name="Normal 6 5 8 2 2" xfId="31731"/>
    <cellStyle name="Normal 6 5 8 3" xfId="31730"/>
    <cellStyle name="Normal 6 5 8 4" xfId="38144"/>
    <cellStyle name="Normal 6 5 8 5" xfId="45259"/>
    <cellStyle name="Normal 6 5 8 6" xfId="52374"/>
    <cellStyle name="Normal 6 5 8 7" xfId="59489"/>
    <cellStyle name="Normal 6 5 9" xfId="7321"/>
    <cellStyle name="Normal 6 5 9 2" xfId="31732"/>
    <cellStyle name="Normal 6 6" xfId="112"/>
    <cellStyle name="Normal 6 6 10" xfId="14352"/>
    <cellStyle name="Normal 6 6 10 2" xfId="31734"/>
    <cellStyle name="Normal 6 6 11" xfId="31733"/>
    <cellStyle name="Normal 6 6 12" xfId="33321"/>
    <cellStyle name="Normal 6 6 13" xfId="40437"/>
    <cellStyle name="Normal 6 6 14" xfId="47552"/>
    <cellStyle name="Normal 6 6 15" xfId="54667"/>
    <cellStyle name="Normal 6 6 2" xfId="314"/>
    <cellStyle name="Normal 6 6 2 10" xfId="40632"/>
    <cellStyle name="Normal 6 6 2 11" xfId="47747"/>
    <cellStyle name="Normal 6 6 2 12" xfId="54862"/>
    <cellStyle name="Normal 6 6 2 2" xfId="1115"/>
    <cellStyle name="Normal 6 6 2 2 10" xfId="55661"/>
    <cellStyle name="Normal 6 6 2 2 2" xfId="3483"/>
    <cellStyle name="Normal 6 6 2 2 2 2" xfId="10598"/>
    <cellStyle name="Normal 6 6 2 2 2 2 2" xfId="31738"/>
    <cellStyle name="Normal 6 6 2 2 2 3" xfId="31737"/>
    <cellStyle name="Normal 6 6 2 2 2 4" xfId="36683"/>
    <cellStyle name="Normal 6 6 2 2 2 5" xfId="43798"/>
    <cellStyle name="Normal 6 6 2 2 2 6" xfId="50913"/>
    <cellStyle name="Normal 6 6 2 2 2 7" xfId="58028"/>
    <cellStyle name="Normal 6 6 2 2 3" xfId="5854"/>
    <cellStyle name="Normal 6 6 2 2 3 2" xfId="12969"/>
    <cellStyle name="Normal 6 6 2 2 3 2 2" xfId="31740"/>
    <cellStyle name="Normal 6 6 2 2 3 3" xfId="31739"/>
    <cellStyle name="Normal 6 6 2 2 3 4" xfId="39054"/>
    <cellStyle name="Normal 6 6 2 2 3 5" xfId="46169"/>
    <cellStyle name="Normal 6 6 2 2 3 6" xfId="53284"/>
    <cellStyle name="Normal 6 6 2 2 3 7" xfId="60399"/>
    <cellStyle name="Normal 6 6 2 2 4" xfId="8231"/>
    <cellStyle name="Normal 6 6 2 2 4 2" xfId="31741"/>
    <cellStyle name="Normal 6 6 2 2 5" xfId="15346"/>
    <cellStyle name="Normal 6 6 2 2 5 2" xfId="31742"/>
    <cellStyle name="Normal 6 6 2 2 6" xfId="31736"/>
    <cellStyle name="Normal 6 6 2 2 7" xfId="34315"/>
    <cellStyle name="Normal 6 6 2 2 8" xfId="41431"/>
    <cellStyle name="Normal 6 6 2 2 9" xfId="48546"/>
    <cellStyle name="Normal 6 6 2 3" xfId="1905"/>
    <cellStyle name="Normal 6 6 2 3 10" xfId="56450"/>
    <cellStyle name="Normal 6 6 2 3 2" xfId="4272"/>
    <cellStyle name="Normal 6 6 2 3 2 2" xfId="11387"/>
    <cellStyle name="Normal 6 6 2 3 2 2 2" xfId="31745"/>
    <cellStyle name="Normal 6 6 2 3 2 3" xfId="31744"/>
    <cellStyle name="Normal 6 6 2 3 2 4" xfId="37472"/>
    <cellStyle name="Normal 6 6 2 3 2 5" xfId="44587"/>
    <cellStyle name="Normal 6 6 2 3 2 6" xfId="51702"/>
    <cellStyle name="Normal 6 6 2 3 2 7" xfId="58817"/>
    <cellStyle name="Normal 6 6 2 3 3" xfId="6643"/>
    <cellStyle name="Normal 6 6 2 3 3 2" xfId="13758"/>
    <cellStyle name="Normal 6 6 2 3 3 2 2" xfId="31747"/>
    <cellStyle name="Normal 6 6 2 3 3 3" xfId="31746"/>
    <cellStyle name="Normal 6 6 2 3 3 4" xfId="39843"/>
    <cellStyle name="Normal 6 6 2 3 3 5" xfId="46958"/>
    <cellStyle name="Normal 6 6 2 3 3 6" xfId="54073"/>
    <cellStyle name="Normal 6 6 2 3 3 7" xfId="61188"/>
    <cellStyle name="Normal 6 6 2 3 4" xfId="9020"/>
    <cellStyle name="Normal 6 6 2 3 4 2" xfId="31748"/>
    <cellStyle name="Normal 6 6 2 3 5" xfId="16135"/>
    <cellStyle name="Normal 6 6 2 3 5 2" xfId="31749"/>
    <cellStyle name="Normal 6 6 2 3 6" xfId="31743"/>
    <cellStyle name="Normal 6 6 2 3 7" xfId="35104"/>
    <cellStyle name="Normal 6 6 2 3 8" xfId="42220"/>
    <cellStyle name="Normal 6 6 2 3 9" xfId="49335"/>
    <cellStyle name="Normal 6 6 2 4" xfId="2684"/>
    <cellStyle name="Normal 6 6 2 4 2" xfId="9799"/>
    <cellStyle name="Normal 6 6 2 4 2 2" xfId="31751"/>
    <cellStyle name="Normal 6 6 2 4 3" xfId="31750"/>
    <cellStyle name="Normal 6 6 2 4 4" xfId="35884"/>
    <cellStyle name="Normal 6 6 2 4 5" xfId="42999"/>
    <cellStyle name="Normal 6 6 2 4 6" xfId="50114"/>
    <cellStyle name="Normal 6 6 2 4 7" xfId="57229"/>
    <cellStyle name="Normal 6 6 2 5" xfId="5055"/>
    <cellStyle name="Normal 6 6 2 5 2" xfId="12170"/>
    <cellStyle name="Normal 6 6 2 5 2 2" xfId="31753"/>
    <cellStyle name="Normal 6 6 2 5 3" xfId="31752"/>
    <cellStyle name="Normal 6 6 2 5 4" xfId="38255"/>
    <cellStyle name="Normal 6 6 2 5 5" xfId="45370"/>
    <cellStyle name="Normal 6 6 2 5 6" xfId="52485"/>
    <cellStyle name="Normal 6 6 2 5 7" xfId="59600"/>
    <cellStyle name="Normal 6 6 2 6" xfId="7432"/>
    <cellStyle name="Normal 6 6 2 6 2" xfId="31754"/>
    <cellStyle name="Normal 6 6 2 7" xfId="14547"/>
    <cellStyle name="Normal 6 6 2 7 2" xfId="31755"/>
    <cellStyle name="Normal 6 6 2 8" xfId="31735"/>
    <cellStyle name="Normal 6 6 2 9" xfId="33516"/>
    <cellStyle name="Normal 6 6 3" xfId="509"/>
    <cellStyle name="Normal 6 6 3 10" xfId="40827"/>
    <cellStyle name="Normal 6 6 3 11" xfId="47942"/>
    <cellStyle name="Normal 6 6 3 12" xfId="55057"/>
    <cellStyle name="Normal 6 6 3 2" xfId="1310"/>
    <cellStyle name="Normal 6 6 3 2 10" xfId="55856"/>
    <cellStyle name="Normal 6 6 3 2 2" xfId="3678"/>
    <cellStyle name="Normal 6 6 3 2 2 2" xfId="10793"/>
    <cellStyle name="Normal 6 6 3 2 2 2 2" xfId="31759"/>
    <cellStyle name="Normal 6 6 3 2 2 3" xfId="31758"/>
    <cellStyle name="Normal 6 6 3 2 2 4" xfId="36878"/>
    <cellStyle name="Normal 6 6 3 2 2 5" xfId="43993"/>
    <cellStyle name="Normal 6 6 3 2 2 6" xfId="51108"/>
    <cellStyle name="Normal 6 6 3 2 2 7" xfId="58223"/>
    <cellStyle name="Normal 6 6 3 2 3" xfId="6049"/>
    <cellStyle name="Normal 6 6 3 2 3 2" xfId="13164"/>
    <cellStyle name="Normal 6 6 3 2 3 2 2" xfId="31761"/>
    <cellStyle name="Normal 6 6 3 2 3 3" xfId="31760"/>
    <cellStyle name="Normal 6 6 3 2 3 4" xfId="39249"/>
    <cellStyle name="Normal 6 6 3 2 3 5" xfId="46364"/>
    <cellStyle name="Normal 6 6 3 2 3 6" xfId="53479"/>
    <cellStyle name="Normal 6 6 3 2 3 7" xfId="60594"/>
    <cellStyle name="Normal 6 6 3 2 4" xfId="8426"/>
    <cellStyle name="Normal 6 6 3 2 4 2" xfId="31762"/>
    <cellStyle name="Normal 6 6 3 2 5" xfId="15541"/>
    <cellStyle name="Normal 6 6 3 2 5 2" xfId="31763"/>
    <cellStyle name="Normal 6 6 3 2 6" xfId="31757"/>
    <cellStyle name="Normal 6 6 3 2 7" xfId="34510"/>
    <cellStyle name="Normal 6 6 3 2 8" xfId="41626"/>
    <cellStyle name="Normal 6 6 3 2 9" xfId="48741"/>
    <cellStyle name="Normal 6 6 3 3" xfId="2100"/>
    <cellStyle name="Normal 6 6 3 3 10" xfId="56645"/>
    <cellStyle name="Normal 6 6 3 3 2" xfId="4467"/>
    <cellStyle name="Normal 6 6 3 3 2 2" xfId="11582"/>
    <cellStyle name="Normal 6 6 3 3 2 2 2" xfId="31766"/>
    <cellStyle name="Normal 6 6 3 3 2 3" xfId="31765"/>
    <cellStyle name="Normal 6 6 3 3 2 4" xfId="37667"/>
    <cellStyle name="Normal 6 6 3 3 2 5" xfId="44782"/>
    <cellStyle name="Normal 6 6 3 3 2 6" xfId="51897"/>
    <cellStyle name="Normal 6 6 3 3 2 7" xfId="59012"/>
    <cellStyle name="Normal 6 6 3 3 3" xfId="6838"/>
    <cellStyle name="Normal 6 6 3 3 3 2" xfId="13953"/>
    <cellStyle name="Normal 6 6 3 3 3 2 2" xfId="31768"/>
    <cellStyle name="Normal 6 6 3 3 3 3" xfId="31767"/>
    <cellStyle name="Normal 6 6 3 3 3 4" xfId="40038"/>
    <cellStyle name="Normal 6 6 3 3 3 5" xfId="47153"/>
    <cellStyle name="Normal 6 6 3 3 3 6" xfId="54268"/>
    <cellStyle name="Normal 6 6 3 3 3 7" xfId="61383"/>
    <cellStyle name="Normal 6 6 3 3 4" xfId="9215"/>
    <cellStyle name="Normal 6 6 3 3 4 2" xfId="31769"/>
    <cellStyle name="Normal 6 6 3 3 5" xfId="16330"/>
    <cellStyle name="Normal 6 6 3 3 5 2" xfId="31770"/>
    <cellStyle name="Normal 6 6 3 3 6" xfId="31764"/>
    <cellStyle name="Normal 6 6 3 3 7" xfId="35299"/>
    <cellStyle name="Normal 6 6 3 3 8" xfId="42415"/>
    <cellStyle name="Normal 6 6 3 3 9" xfId="49530"/>
    <cellStyle name="Normal 6 6 3 4" xfId="2879"/>
    <cellStyle name="Normal 6 6 3 4 2" xfId="9994"/>
    <cellStyle name="Normal 6 6 3 4 2 2" xfId="31772"/>
    <cellStyle name="Normal 6 6 3 4 3" xfId="31771"/>
    <cellStyle name="Normal 6 6 3 4 4" xfId="36079"/>
    <cellStyle name="Normal 6 6 3 4 5" xfId="43194"/>
    <cellStyle name="Normal 6 6 3 4 6" xfId="50309"/>
    <cellStyle name="Normal 6 6 3 4 7" xfId="57424"/>
    <cellStyle name="Normal 6 6 3 5" xfId="5250"/>
    <cellStyle name="Normal 6 6 3 5 2" xfId="12365"/>
    <cellStyle name="Normal 6 6 3 5 2 2" xfId="31774"/>
    <cellStyle name="Normal 6 6 3 5 3" xfId="31773"/>
    <cellStyle name="Normal 6 6 3 5 4" xfId="38450"/>
    <cellStyle name="Normal 6 6 3 5 5" xfId="45565"/>
    <cellStyle name="Normal 6 6 3 5 6" xfId="52680"/>
    <cellStyle name="Normal 6 6 3 5 7" xfId="59795"/>
    <cellStyle name="Normal 6 6 3 6" xfId="7627"/>
    <cellStyle name="Normal 6 6 3 6 2" xfId="31775"/>
    <cellStyle name="Normal 6 6 3 7" xfId="14742"/>
    <cellStyle name="Normal 6 6 3 7 2" xfId="31776"/>
    <cellStyle name="Normal 6 6 3 8" xfId="31756"/>
    <cellStyle name="Normal 6 6 3 9" xfId="33711"/>
    <cellStyle name="Normal 6 6 4" xfId="777"/>
    <cellStyle name="Normal 6 6 4 10" xfId="41095"/>
    <cellStyle name="Normal 6 6 4 11" xfId="48210"/>
    <cellStyle name="Normal 6 6 4 12" xfId="55325"/>
    <cellStyle name="Normal 6 6 4 2" xfId="1578"/>
    <cellStyle name="Normal 6 6 4 2 10" xfId="56124"/>
    <cellStyle name="Normal 6 6 4 2 2" xfId="3946"/>
    <cellStyle name="Normal 6 6 4 2 2 2" xfId="11061"/>
    <cellStyle name="Normal 6 6 4 2 2 2 2" xfId="31780"/>
    <cellStyle name="Normal 6 6 4 2 2 3" xfId="31779"/>
    <cellStyle name="Normal 6 6 4 2 2 4" xfId="37146"/>
    <cellStyle name="Normal 6 6 4 2 2 5" xfId="44261"/>
    <cellStyle name="Normal 6 6 4 2 2 6" xfId="51376"/>
    <cellStyle name="Normal 6 6 4 2 2 7" xfId="58491"/>
    <cellStyle name="Normal 6 6 4 2 3" xfId="6317"/>
    <cellStyle name="Normal 6 6 4 2 3 2" xfId="13432"/>
    <cellStyle name="Normal 6 6 4 2 3 2 2" xfId="31782"/>
    <cellStyle name="Normal 6 6 4 2 3 3" xfId="31781"/>
    <cellStyle name="Normal 6 6 4 2 3 4" xfId="39517"/>
    <cellStyle name="Normal 6 6 4 2 3 5" xfId="46632"/>
    <cellStyle name="Normal 6 6 4 2 3 6" xfId="53747"/>
    <cellStyle name="Normal 6 6 4 2 3 7" xfId="60862"/>
    <cellStyle name="Normal 6 6 4 2 4" xfId="8694"/>
    <cellStyle name="Normal 6 6 4 2 4 2" xfId="31783"/>
    <cellStyle name="Normal 6 6 4 2 5" xfId="15809"/>
    <cellStyle name="Normal 6 6 4 2 5 2" xfId="31784"/>
    <cellStyle name="Normal 6 6 4 2 6" xfId="31778"/>
    <cellStyle name="Normal 6 6 4 2 7" xfId="34778"/>
    <cellStyle name="Normal 6 6 4 2 8" xfId="41894"/>
    <cellStyle name="Normal 6 6 4 2 9" xfId="49009"/>
    <cellStyle name="Normal 6 6 4 3" xfId="2368"/>
    <cellStyle name="Normal 6 6 4 3 10" xfId="56913"/>
    <cellStyle name="Normal 6 6 4 3 2" xfId="4735"/>
    <cellStyle name="Normal 6 6 4 3 2 2" xfId="11850"/>
    <cellStyle name="Normal 6 6 4 3 2 2 2" xfId="31787"/>
    <cellStyle name="Normal 6 6 4 3 2 3" xfId="31786"/>
    <cellStyle name="Normal 6 6 4 3 2 4" xfId="37935"/>
    <cellStyle name="Normal 6 6 4 3 2 5" xfId="45050"/>
    <cellStyle name="Normal 6 6 4 3 2 6" xfId="52165"/>
    <cellStyle name="Normal 6 6 4 3 2 7" xfId="59280"/>
    <cellStyle name="Normal 6 6 4 3 3" xfId="7106"/>
    <cellStyle name="Normal 6 6 4 3 3 2" xfId="14221"/>
    <cellStyle name="Normal 6 6 4 3 3 2 2" xfId="31789"/>
    <cellStyle name="Normal 6 6 4 3 3 3" xfId="31788"/>
    <cellStyle name="Normal 6 6 4 3 3 4" xfId="40306"/>
    <cellStyle name="Normal 6 6 4 3 3 5" xfId="47421"/>
    <cellStyle name="Normal 6 6 4 3 3 6" xfId="54536"/>
    <cellStyle name="Normal 6 6 4 3 3 7" xfId="61651"/>
    <cellStyle name="Normal 6 6 4 3 4" xfId="9483"/>
    <cellStyle name="Normal 6 6 4 3 4 2" xfId="31790"/>
    <cellStyle name="Normal 6 6 4 3 5" xfId="16598"/>
    <cellStyle name="Normal 6 6 4 3 5 2" xfId="31791"/>
    <cellStyle name="Normal 6 6 4 3 6" xfId="31785"/>
    <cellStyle name="Normal 6 6 4 3 7" xfId="35567"/>
    <cellStyle name="Normal 6 6 4 3 8" xfId="42683"/>
    <cellStyle name="Normal 6 6 4 3 9" xfId="49798"/>
    <cellStyle name="Normal 6 6 4 4" xfId="3147"/>
    <cellStyle name="Normal 6 6 4 4 2" xfId="10262"/>
    <cellStyle name="Normal 6 6 4 4 2 2" xfId="31793"/>
    <cellStyle name="Normal 6 6 4 4 3" xfId="31792"/>
    <cellStyle name="Normal 6 6 4 4 4" xfId="36347"/>
    <cellStyle name="Normal 6 6 4 4 5" xfId="43462"/>
    <cellStyle name="Normal 6 6 4 4 6" xfId="50577"/>
    <cellStyle name="Normal 6 6 4 4 7" xfId="57692"/>
    <cellStyle name="Normal 6 6 4 5" xfId="5518"/>
    <cellStyle name="Normal 6 6 4 5 2" xfId="12633"/>
    <cellStyle name="Normal 6 6 4 5 2 2" xfId="31795"/>
    <cellStyle name="Normal 6 6 4 5 3" xfId="31794"/>
    <cellStyle name="Normal 6 6 4 5 4" xfId="38718"/>
    <cellStyle name="Normal 6 6 4 5 5" xfId="45833"/>
    <cellStyle name="Normal 6 6 4 5 6" xfId="52948"/>
    <cellStyle name="Normal 6 6 4 5 7" xfId="60063"/>
    <cellStyle name="Normal 6 6 4 6" xfId="7895"/>
    <cellStyle name="Normal 6 6 4 6 2" xfId="31796"/>
    <cellStyle name="Normal 6 6 4 7" xfId="15010"/>
    <cellStyle name="Normal 6 6 4 7 2" xfId="31797"/>
    <cellStyle name="Normal 6 6 4 8" xfId="31777"/>
    <cellStyle name="Normal 6 6 4 9" xfId="33979"/>
    <cellStyle name="Normal 6 6 5" xfId="920"/>
    <cellStyle name="Normal 6 6 5 10" xfId="55466"/>
    <cellStyle name="Normal 6 6 5 2" xfId="3288"/>
    <cellStyle name="Normal 6 6 5 2 2" xfId="10403"/>
    <cellStyle name="Normal 6 6 5 2 2 2" xfId="31800"/>
    <cellStyle name="Normal 6 6 5 2 3" xfId="31799"/>
    <cellStyle name="Normal 6 6 5 2 4" xfId="36488"/>
    <cellStyle name="Normal 6 6 5 2 5" xfId="43603"/>
    <cellStyle name="Normal 6 6 5 2 6" xfId="50718"/>
    <cellStyle name="Normal 6 6 5 2 7" xfId="57833"/>
    <cellStyle name="Normal 6 6 5 3" xfId="5659"/>
    <cellStyle name="Normal 6 6 5 3 2" xfId="12774"/>
    <cellStyle name="Normal 6 6 5 3 2 2" xfId="31802"/>
    <cellStyle name="Normal 6 6 5 3 3" xfId="31801"/>
    <cellStyle name="Normal 6 6 5 3 4" xfId="38859"/>
    <cellStyle name="Normal 6 6 5 3 5" xfId="45974"/>
    <cellStyle name="Normal 6 6 5 3 6" xfId="53089"/>
    <cellStyle name="Normal 6 6 5 3 7" xfId="60204"/>
    <cellStyle name="Normal 6 6 5 4" xfId="8036"/>
    <cellStyle name="Normal 6 6 5 4 2" xfId="31803"/>
    <cellStyle name="Normal 6 6 5 5" xfId="15151"/>
    <cellStyle name="Normal 6 6 5 5 2" xfId="31804"/>
    <cellStyle name="Normal 6 6 5 6" xfId="31798"/>
    <cellStyle name="Normal 6 6 5 7" xfId="34120"/>
    <cellStyle name="Normal 6 6 5 8" xfId="41236"/>
    <cellStyle name="Normal 6 6 5 9" xfId="48351"/>
    <cellStyle name="Normal 6 6 6" xfId="1710"/>
    <cellStyle name="Normal 6 6 6 10" xfId="56255"/>
    <cellStyle name="Normal 6 6 6 2" xfId="4077"/>
    <cellStyle name="Normal 6 6 6 2 2" xfId="11192"/>
    <cellStyle name="Normal 6 6 6 2 2 2" xfId="31807"/>
    <cellStyle name="Normal 6 6 6 2 3" xfId="31806"/>
    <cellStyle name="Normal 6 6 6 2 4" xfId="37277"/>
    <cellStyle name="Normal 6 6 6 2 5" xfId="44392"/>
    <cellStyle name="Normal 6 6 6 2 6" xfId="51507"/>
    <cellStyle name="Normal 6 6 6 2 7" xfId="58622"/>
    <cellStyle name="Normal 6 6 6 3" xfId="6448"/>
    <cellStyle name="Normal 6 6 6 3 2" xfId="13563"/>
    <cellStyle name="Normal 6 6 6 3 2 2" xfId="31809"/>
    <cellStyle name="Normal 6 6 6 3 3" xfId="31808"/>
    <cellStyle name="Normal 6 6 6 3 4" xfId="39648"/>
    <cellStyle name="Normal 6 6 6 3 5" xfId="46763"/>
    <cellStyle name="Normal 6 6 6 3 6" xfId="53878"/>
    <cellStyle name="Normal 6 6 6 3 7" xfId="60993"/>
    <cellStyle name="Normal 6 6 6 4" xfId="8825"/>
    <cellStyle name="Normal 6 6 6 4 2" xfId="31810"/>
    <cellStyle name="Normal 6 6 6 5" xfId="15940"/>
    <cellStyle name="Normal 6 6 6 5 2" xfId="31811"/>
    <cellStyle name="Normal 6 6 6 6" xfId="31805"/>
    <cellStyle name="Normal 6 6 6 7" xfId="34909"/>
    <cellStyle name="Normal 6 6 6 8" xfId="42025"/>
    <cellStyle name="Normal 6 6 6 9" xfId="49140"/>
    <cellStyle name="Normal 6 6 7" xfId="2489"/>
    <cellStyle name="Normal 6 6 7 2" xfId="9604"/>
    <cellStyle name="Normal 6 6 7 2 2" xfId="31813"/>
    <cellStyle name="Normal 6 6 7 3" xfId="31812"/>
    <cellStyle name="Normal 6 6 7 4" xfId="35689"/>
    <cellStyle name="Normal 6 6 7 5" xfId="42804"/>
    <cellStyle name="Normal 6 6 7 6" xfId="49919"/>
    <cellStyle name="Normal 6 6 7 7" xfId="57034"/>
    <cellStyle name="Normal 6 6 8" xfId="4860"/>
    <cellStyle name="Normal 6 6 8 2" xfId="11975"/>
    <cellStyle name="Normal 6 6 8 2 2" xfId="31815"/>
    <cellStyle name="Normal 6 6 8 3" xfId="31814"/>
    <cellStyle name="Normal 6 6 8 4" xfId="38060"/>
    <cellStyle name="Normal 6 6 8 5" xfId="45175"/>
    <cellStyle name="Normal 6 6 8 6" xfId="52290"/>
    <cellStyle name="Normal 6 6 8 7" xfId="59405"/>
    <cellStyle name="Normal 6 6 9" xfId="7237"/>
    <cellStyle name="Normal 6 6 9 2" xfId="31816"/>
    <cellStyle name="Normal 6 7" xfId="220"/>
    <cellStyle name="Normal 6 7 10" xfId="40538"/>
    <cellStyle name="Normal 6 7 11" xfId="47653"/>
    <cellStyle name="Normal 6 7 12" xfId="54768"/>
    <cellStyle name="Normal 6 7 2" xfId="1021"/>
    <cellStyle name="Normal 6 7 2 10" xfId="55567"/>
    <cellStyle name="Normal 6 7 2 2" xfId="3389"/>
    <cellStyle name="Normal 6 7 2 2 2" xfId="10504"/>
    <cellStyle name="Normal 6 7 2 2 2 2" xfId="31820"/>
    <cellStyle name="Normal 6 7 2 2 3" xfId="31819"/>
    <cellStyle name="Normal 6 7 2 2 4" xfId="36589"/>
    <cellStyle name="Normal 6 7 2 2 5" xfId="43704"/>
    <cellStyle name="Normal 6 7 2 2 6" xfId="50819"/>
    <cellStyle name="Normal 6 7 2 2 7" xfId="57934"/>
    <cellStyle name="Normal 6 7 2 3" xfId="5760"/>
    <cellStyle name="Normal 6 7 2 3 2" xfId="12875"/>
    <cellStyle name="Normal 6 7 2 3 2 2" xfId="31822"/>
    <cellStyle name="Normal 6 7 2 3 3" xfId="31821"/>
    <cellStyle name="Normal 6 7 2 3 4" xfId="38960"/>
    <cellStyle name="Normal 6 7 2 3 5" xfId="46075"/>
    <cellStyle name="Normal 6 7 2 3 6" xfId="53190"/>
    <cellStyle name="Normal 6 7 2 3 7" xfId="60305"/>
    <cellStyle name="Normal 6 7 2 4" xfId="8137"/>
    <cellStyle name="Normal 6 7 2 4 2" xfId="31823"/>
    <cellStyle name="Normal 6 7 2 5" xfId="15252"/>
    <cellStyle name="Normal 6 7 2 5 2" xfId="31824"/>
    <cellStyle name="Normal 6 7 2 6" xfId="31818"/>
    <cellStyle name="Normal 6 7 2 7" xfId="34221"/>
    <cellStyle name="Normal 6 7 2 8" xfId="41337"/>
    <cellStyle name="Normal 6 7 2 9" xfId="48452"/>
    <cellStyle name="Normal 6 7 3" xfId="1811"/>
    <cellStyle name="Normal 6 7 3 10" xfId="56356"/>
    <cellStyle name="Normal 6 7 3 2" xfId="4178"/>
    <cellStyle name="Normal 6 7 3 2 2" xfId="11293"/>
    <cellStyle name="Normal 6 7 3 2 2 2" xfId="31827"/>
    <cellStyle name="Normal 6 7 3 2 3" xfId="31826"/>
    <cellStyle name="Normal 6 7 3 2 4" xfId="37378"/>
    <cellStyle name="Normal 6 7 3 2 5" xfId="44493"/>
    <cellStyle name="Normal 6 7 3 2 6" xfId="51608"/>
    <cellStyle name="Normal 6 7 3 2 7" xfId="58723"/>
    <cellStyle name="Normal 6 7 3 3" xfId="6549"/>
    <cellStyle name="Normal 6 7 3 3 2" xfId="13664"/>
    <cellStyle name="Normal 6 7 3 3 2 2" xfId="31829"/>
    <cellStyle name="Normal 6 7 3 3 3" xfId="31828"/>
    <cellStyle name="Normal 6 7 3 3 4" xfId="39749"/>
    <cellStyle name="Normal 6 7 3 3 5" xfId="46864"/>
    <cellStyle name="Normal 6 7 3 3 6" xfId="53979"/>
    <cellStyle name="Normal 6 7 3 3 7" xfId="61094"/>
    <cellStyle name="Normal 6 7 3 4" xfId="8926"/>
    <cellStyle name="Normal 6 7 3 4 2" xfId="31830"/>
    <cellStyle name="Normal 6 7 3 5" xfId="16041"/>
    <cellStyle name="Normal 6 7 3 5 2" xfId="31831"/>
    <cellStyle name="Normal 6 7 3 6" xfId="31825"/>
    <cellStyle name="Normal 6 7 3 7" xfId="35010"/>
    <cellStyle name="Normal 6 7 3 8" xfId="42126"/>
    <cellStyle name="Normal 6 7 3 9" xfId="49241"/>
    <cellStyle name="Normal 6 7 4" xfId="2590"/>
    <cellStyle name="Normal 6 7 4 2" xfId="9705"/>
    <cellStyle name="Normal 6 7 4 2 2" xfId="31833"/>
    <cellStyle name="Normal 6 7 4 3" xfId="31832"/>
    <cellStyle name="Normal 6 7 4 4" xfId="35790"/>
    <cellStyle name="Normal 6 7 4 5" xfId="42905"/>
    <cellStyle name="Normal 6 7 4 6" xfId="50020"/>
    <cellStyle name="Normal 6 7 4 7" xfId="57135"/>
    <cellStyle name="Normal 6 7 5" xfId="4961"/>
    <cellStyle name="Normal 6 7 5 2" xfId="12076"/>
    <cellStyle name="Normal 6 7 5 2 2" xfId="31835"/>
    <cellStyle name="Normal 6 7 5 3" xfId="31834"/>
    <cellStyle name="Normal 6 7 5 4" xfId="38161"/>
    <cellStyle name="Normal 6 7 5 5" xfId="45276"/>
    <cellStyle name="Normal 6 7 5 6" xfId="52391"/>
    <cellStyle name="Normal 6 7 5 7" xfId="59506"/>
    <cellStyle name="Normal 6 7 6" xfId="7338"/>
    <cellStyle name="Normal 6 7 6 2" xfId="31836"/>
    <cellStyle name="Normal 6 7 7" xfId="14453"/>
    <cellStyle name="Normal 6 7 7 2" xfId="31837"/>
    <cellStyle name="Normal 6 7 8" xfId="31817"/>
    <cellStyle name="Normal 6 7 9" xfId="33422"/>
    <cellStyle name="Normal 6 8" xfId="415"/>
    <cellStyle name="Normal 6 8 10" xfId="40733"/>
    <cellStyle name="Normal 6 8 11" xfId="47848"/>
    <cellStyle name="Normal 6 8 12" xfId="54963"/>
    <cellStyle name="Normal 6 8 2" xfId="1216"/>
    <cellStyle name="Normal 6 8 2 10" xfId="55762"/>
    <cellStyle name="Normal 6 8 2 2" xfId="3584"/>
    <cellStyle name="Normal 6 8 2 2 2" xfId="10699"/>
    <cellStyle name="Normal 6 8 2 2 2 2" xfId="31841"/>
    <cellStyle name="Normal 6 8 2 2 3" xfId="31840"/>
    <cellStyle name="Normal 6 8 2 2 4" xfId="36784"/>
    <cellStyle name="Normal 6 8 2 2 5" xfId="43899"/>
    <cellStyle name="Normal 6 8 2 2 6" xfId="51014"/>
    <cellStyle name="Normal 6 8 2 2 7" xfId="58129"/>
    <cellStyle name="Normal 6 8 2 3" xfId="5955"/>
    <cellStyle name="Normal 6 8 2 3 2" xfId="13070"/>
    <cellStyle name="Normal 6 8 2 3 2 2" xfId="31843"/>
    <cellStyle name="Normal 6 8 2 3 3" xfId="31842"/>
    <cellStyle name="Normal 6 8 2 3 4" xfId="39155"/>
    <cellStyle name="Normal 6 8 2 3 5" xfId="46270"/>
    <cellStyle name="Normal 6 8 2 3 6" xfId="53385"/>
    <cellStyle name="Normal 6 8 2 3 7" xfId="60500"/>
    <cellStyle name="Normal 6 8 2 4" xfId="8332"/>
    <cellStyle name="Normal 6 8 2 4 2" xfId="31844"/>
    <cellStyle name="Normal 6 8 2 5" xfId="15447"/>
    <cellStyle name="Normal 6 8 2 5 2" xfId="31845"/>
    <cellStyle name="Normal 6 8 2 6" xfId="31839"/>
    <cellStyle name="Normal 6 8 2 7" xfId="34416"/>
    <cellStyle name="Normal 6 8 2 8" xfId="41532"/>
    <cellStyle name="Normal 6 8 2 9" xfId="48647"/>
    <cellStyle name="Normal 6 8 3" xfId="2006"/>
    <cellStyle name="Normal 6 8 3 10" xfId="56551"/>
    <cellStyle name="Normal 6 8 3 2" xfId="4373"/>
    <cellStyle name="Normal 6 8 3 2 2" xfId="11488"/>
    <cellStyle name="Normal 6 8 3 2 2 2" xfId="31848"/>
    <cellStyle name="Normal 6 8 3 2 3" xfId="31847"/>
    <cellStyle name="Normal 6 8 3 2 4" xfId="37573"/>
    <cellStyle name="Normal 6 8 3 2 5" xfId="44688"/>
    <cellStyle name="Normal 6 8 3 2 6" xfId="51803"/>
    <cellStyle name="Normal 6 8 3 2 7" xfId="58918"/>
    <cellStyle name="Normal 6 8 3 3" xfId="6744"/>
    <cellStyle name="Normal 6 8 3 3 2" xfId="13859"/>
    <cellStyle name="Normal 6 8 3 3 2 2" xfId="31850"/>
    <cellStyle name="Normal 6 8 3 3 3" xfId="31849"/>
    <cellStyle name="Normal 6 8 3 3 4" xfId="39944"/>
    <cellStyle name="Normal 6 8 3 3 5" xfId="47059"/>
    <cellStyle name="Normal 6 8 3 3 6" xfId="54174"/>
    <cellStyle name="Normal 6 8 3 3 7" xfId="61289"/>
    <cellStyle name="Normal 6 8 3 4" xfId="9121"/>
    <cellStyle name="Normal 6 8 3 4 2" xfId="31851"/>
    <cellStyle name="Normal 6 8 3 5" xfId="16236"/>
    <cellStyle name="Normal 6 8 3 5 2" xfId="31852"/>
    <cellStyle name="Normal 6 8 3 6" xfId="31846"/>
    <cellStyle name="Normal 6 8 3 7" xfId="35205"/>
    <cellStyle name="Normal 6 8 3 8" xfId="42321"/>
    <cellStyle name="Normal 6 8 3 9" xfId="49436"/>
    <cellStyle name="Normal 6 8 4" xfId="2785"/>
    <cellStyle name="Normal 6 8 4 2" xfId="9900"/>
    <cellStyle name="Normal 6 8 4 2 2" xfId="31854"/>
    <cellStyle name="Normal 6 8 4 3" xfId="31853"/>
    <cellStyle name="Normal 6 8 4 4" xfId="35985"/>
    <cellStyle name="Normal 6 8 4 5" xfId="43100"/>
    <cellStyle name="Normal 6 8 4 6" xfId="50215"/>
    <cellStyle name="Normal 6 8 4 7" xfId="57330"/>
    <cellStyle name="Normal 6 8 5" xfId="5156"/>
    <cellStyle name="Normal 6 8 5 2" xfId="12271"/>
    <cellStyle name="Normal 6 8 5 2 2" xfId="31856"/>
    <cellStyle name="Normal 6 8 5 3" xfId="31855"/>
    <cellStyle name="Normal 6 8 5 4" xfId="38356"/>
    <cellStyle name="Normal 6 8 5 5" xfId="45471"/>
    <cellStyle name="Normal 6 8 5 6" xfId="52586"/>
    <cellStyle name="Normal 6 8 5 7" xfId="59701"/>
    <cellStyle name="Normal 6 8 6" xfId="7533"/>
    <cellStyle name="Normal 6 8 6 2" xfId="31857"/>
    <cellStyle name="Normal 6 8 7" xfId="14648"/>
    <cellStyle name="Normal 6 8 7 2" xfId="31858"/>
    <cellStyle name="Normal 6 8 8" xfId="31838"/>
    <cellStyle name="Normal 6 8 9" xfId="33617"/>
    <cellStyle name="Normal 6 9" xfId="762"/>
    <cellStyle name="Normal 6 9 10" xfId="41080"/>
    <cellStyle name="Normal 6 9 11" xfId="48195"/>
    <cellStyle name="Normal 6 9 12" xfId="55310"/>
    <cellStyle name="Normal 6 9 2" xfId="1563"/>
    <cellStyle name="Normal 6 9 2 10" xfId="56109"/>
    <cellStyle name="Normal 6 9 2 2" xfId="3931"/>
    <cellStyle name="Normal 6 9 2 2 2" xfId="11046"/>
    <cellStyle name="Normal 6 9 2 2 2 2" xfId="31862"/>
    <cellStyle name="Normal 6 9 2 2 3" xfId="31861"/>
    <cellStyle name="Normal 6 9 2 2 4" xfId="37131"/>
    <cellStyle name="Normal 6 9 2 2 5" xfId="44246"/>
    <cellStyle name="Normal 6 9 2 2 6" xfId="51361"/>
    <cellStyle name="Normal 6 9 2 2 7" xfId="58476"/>
    <cellStyle name="Normal 6 9 2 3" xfId="6302"/>
    <cellStyle name="Normal 6 9 2 3 2" xfId="13417"/>
    <cellStyle name="Normal 6 9 2 3 2 2" xfId="31864"/>
    <cellStyle name="Normal 6 9 2 3 3" xfId="31863"/>
    <cellStyle name="Normal 6 9 2 3 4" xfId="39502"/>
    <cellStyle name="Normal 6 9 2 3 5" xfId="46617"/>
    <cellStyle name="Normal 6 9 2 3 6" xfId="53732"/>
    <cellStyle name="Normal 6 9 2 3 7" xfId="60847"/>
    <cellStyle name="Normal 6 9 2 4" xfId="8679"/>
    <cellStyle name="Normal 6 9 2 4 2" xfId="31865"/>
    <cellStyle name="Normal 6 9 2 5" xfId="15794"/>
    <cellStyle name="Normal 6 9 2 5 2" xfId="31866"/>
    <cellStyle name="Normal 6 9 2 6" xfId="31860"/>
    <cellStyle name="Normal 6 9 2 7" xfId="34763"/>
    <cellStyle name="Normal 6 9 2 8" xfId="41879"/>
    <cellStyle name="Normal 6 9 2 9" xfId="48994"/>
    <cellStyle name="Normal 6 9 3" xfId="2353"/>
    <cellStyle name="Normal 6 9 3 10" xfId="56898"/>
    <cellStyle name="Normal 6 9 3 2" xfId="4720"/>
    <cellStyle name="Normal 6 9 3 2 2" xfId="11835"/>
    <cellStyle name="Normal 6 9 3 2 2 2" xfId="31869"/>
    <cellStyle name="Normal 6 9 3 2 3" xfId="31868"/>
    <cellStyle name="Normal 6 9 3 2 4" xfId="37920"/>
    <cellStyle name="Normal 6 9 3 2 5" xfId="45035"/>
    <cellStyle name="Normal 6 9 3 2 6" xfId="52150"/>
    <cellStyle name="Normal 6 9 3 2 7" xfId="59265"/>
    <cellStyle name="Normal 6 9 3 3" xfId="7091"/>
    <cellStyle name="Normal 6 9 3 3 2" xfId="14206"/>
    <cellStyle name="Normal 6 9 3 3 2 2" xfId="31871"/>
    <cellStyle name="Normal 6 9 3 3 3" xfId="31870"/>
    <cellStyle name="Normal 6 9 3 3 4" xfId="40291"/>
    <cellStyle name="Normal 6 9 3 3 5" xfId="47406"/>
    <cellStyle name="Normal 6 9 3 3 6" xfId="54521"/>
    <cellStyle name="Normal 6 9 3 3 7" xfId="61636"/>
    <cellStyle name="Normal 6 9 3 4" xfId="9468"/>
    <cellStyle name="Normal 6 9 3 4 2" xfId="31872"/>
    <cellStyle name="Normal 6 9 3 5" xfId="16583"/>
    <cellStyle name="Normal 6 9 3 5 2" xfId="31873"/>
    <cellStyle name="Normal 6 9 3 6" xfId="31867"/>
    <cellStyle name="Normal 6 9 3 7" xfId="35552"/>
    <cellStyle name="Normal 6 9 3 8" xfId="42668"/>
    <cellStyle name="Normal 6 9 3 9" xfId="49783"/>
    <cellStyle name="Normal 6 9 4" xfId="3132"/>
    <cellStyle name="Normal 6 9 4 2" xfId="10247"/>
    <cellStyle name="Normal 6 9 4 2 2" xfId="31875"/>
    <cellStyle name="Normal 6 9 4 3" xfId="31874"/>
    <cellStyle name="Normal 6 9 4 4" xfId="36332"/>
    <cellStyle name="Normal 6 9 4 5" xfId="43447"/>
    <cellStyle name="Normal 6 9 4 6" xfId="50562"/>
    <cellStyle name="Normal 6 9 4 7" xfId="57677"/>
    <cellStyle name="Normal 6 9 5" xfId="5503"/>
    <cellStyle name="Normal 6 9 5 2" xfId="12618"/>
    <cellStyle name="Normal 6 9 5 2 2" xfId="31877"/>
    <cellStyle name="Normal 6 9 5 3" xfId="31876"/>
    <cellStyle name="Normal 6 9 5 4" xfId="38703"/>
    <cellStyle name="Normal 6 9 5 5" xfId="45818"/>
    <cellStyle name="Normal 6 9 5 6" xfId="52933"/>
    <cellStyle name="Normal 6 9 5 7" xfId="60048"/>
    <cellStyle name="Normal 6 9 6" xfId="7880"/>
    <cellStyle name="Normal 6 9 6 2" xfId="31878"/>
    <cellStyle name="Normal 6 9 7" xfId="14995"/>
    <cellStyle name="Normal 6 9 7 2" xfId="31879"/>
    <cellStyle name="Normal 6 9 8" xfId="31859"/>
    <cellStyle name="Normal 6 9 9" xfId="33964"/>
    <cellStyle name="Normal 7" xfId="14"/>
    <cellStyle name="Normal 7 10" xfId="778"/>
    <cellStyle name="Normal 7 10 10" xfId="41096"/>
    <cellStyle name="Normal 7 10 11" xfId="48211"/>
    <cellStyle name="Normal 7 10 12" xfId="55326"/>
    <cellStyle name="Normal 7 10 2" xfId="1579"/>
    <cellStyle name="Normal 7 10 2 10" xfId="56125"/>
    <cellStyle name="Normal 7 10 2 2" xfId="3947"/>
    <cellStyle name="Normal 7 10 2 2 2" xfId="11062"/>
    <cellStyle name="Normal 7 10 2 2 2 2" xfId="31883"/>
    <cellStyle name="Normal 7 10 2 2 3" xfId="31882"/>
    <cellStyle name="Normal 7 10 2 2 4" xfId="37147"/>
    <cellStyle name="Normal 7 10 2 2 5" xfId="44262"/>
    <cellStyle name="Normal 7 10 2 2 6" xfId="51377"/>
    <cellStyle name="Normal 7 10 2 2 7" xfId="58492"/>
    <cellStyle name="Normal 7 10 2 3" xfId="6318"/>
    <cellStyle name="Normal 7 10 2 3 2" xfId="13433"/>
    <cellStyle name="Normal 7 10 2 3 2 2" xfId="31885"/>
    <cellStyle name="Normal 7 10 2 3 3" xfId="31884"/>
    <cellStyle name="Normal 7 10 2 3 4" xfId="39518"/>
    <cellStyle name="Normal 7 10 2 3 5" xfId="46633"/>
    <cellStyle name="Normal 7 10 2 3 6" xfId="53748"/>
    <cellStyle name="Normal 7 10 2 3 7" xfId="60863"/>
    <cellStyle name="Normal 7 10 2 4" xfId="8695"/>
    <cellStyle name="Normal 7 10 2 4 2" xfId="31886"/>
    <cellStyle name="Normal 7 10 2 5" xfId="15810"/>
    <cellStyle name="Normal 7 10 2 5 2" xfId="31887"/>
    <cellStyle name="Normal 7 10 2 6" xfId="31881"/>
    <cellStyle name="Normal 7 10 2 7" xfId="34779"/>
    <cellStyle name="Normal 7 10 2 8" xfId="41895"/>
    <cellStyle name="Normal 7 10 2 9" xfId="49010"/>
    <cellStyle name="Normal 7 10 3" xfId="2369"/>
    <cellStyle name="Normal 7 10 3 10" xfId="56914"/>
    <cellStyle name="Normal 7 10 3 2" xfId="4736"/>
    <cellStyle name="Normal 7 10 3 2 2" xfId="11851"/>
    <cellStyle name="Normal 7 10 3 2 2 2" xfId="31890"/>
    <cellStyle name="Normal 7 10 3 2 3" xfId="31889"/>
    <cellStyle name="Normal 7 10 3 2 4" xfId="37936"/>
    <cellStyle name="Normal 7 10 3 2 5" xfId="45051"/>
    <cellStyle name="Normal 7 10 3 2 6" xfId="52166"/>
    <cellStyle name="Normal 7 10 3 2 7" xfId="59281"/>
    <cellStyle name="Normal 7 10 3 3" xfId="7107"/>
    <cellStyle name="Normal 7 10 3 3 2" xfId="14222"/>
    <cellStyle name="Normal 7 10 3 3 2 2" xfId="31892"/>
    <cellStyle name="Normal 7 10 3 3 3" xfId="31891"/>
    <cellStyle name="Normal 7 10 3 3 4" xfId="40307"/>
    <cellStyle name="Normal 7 10 3 3 5" xfId="47422"/>
    <cellStyle name="Normal 7 10 3 3 6" xfId="54537"/>
    <cellStyle name="Normal 7 10 3 3 7" xfId="61652"/>
    <cellStyle name="Normal 7 10 3 4" xfId="9484"/>
    <cellStyle name="Normal 7 10 3 4 2" xfId="31893"/>
    <cellStyle name="Normal 7 10 3 5" xfId="16599"/>
    <cellStyle name="Normal 7 10 3 5 2" xfId="31894"/>
    <cellStyle name="Normal 7 10 3 6" xfId="31888"/>
    <cellStyle name="Normal 7 10 3 7" xfId="35568"/>
    <cellStyle name="Normal 7 10 3 8" xfId="42684"/>
    <cellStyle name="Normal 7 10 3 9" xfId="49799"/>
    <cellStyle name="Normal 7 10 4" xfId="3148"/>
    <cellStyle name="Normal 7 10 4 2" xfId="10263"/>
    <cellStyle name="Normal 7 10 4 2 2" xfId="31896"/>
    <cellStyle name="Normal 7 10 4 3" xfId="31895"/>
    <cellStyle name="Normal 7 10 4 4" xfId="36348"/>
    <cellStyle name="Normal 7 10 4 5" xfId="43463"/>
    <cellStyle name="Normal 7 10 4 6" xfId="50578"/>
    <cellStyle name="Normal 7 10 4 7" xfId="57693"/>
    <cellStyle name="Normal 7 10 5" xfId="5519"/>
    <cellStyle name="Normal 7 10 5 2" xfId="12634"/>
    <cellStyle name="Normal 7 10 5 2 2" xfId="31898"/>
    <cellStyle name="Normal 7 10 5 3" xfId="31897"/>
    <cellStyle name="Normal 7 10 5 4" xfId="38719"/>
    <cellStyle name="Normal 7 10 5 5" xfId="45834"/>
    <cellStyle name="Normal 7 10 5 6" xfId="52949"/>
    <cellStyle name="Normal 7 10 5 7" xfId="60064"/>
    <cellStyle name="Normal 7 10 6" xfId="7896"/>
    <cellStyle name="Normal 7 10 6 2" xfId="31899"/>
    <cellStyle name="Normal 7 10 7" xfId="15011"/>
    <cellStyle name="Normal 7 10 7 2" xfId="31900"/>
    <cellStyle name="Normal 7 10 8" xfId="31880"/>
    <cellStyle name="Normal 7 10 9" xfId="33980"/>
    <cellStyle name="Normal 7 11" xfId="827"/>
    <cellStyle name="Normal 7 11 10" xfId="55373"/>
    <cellStyle name="Normal 7 11 2" xfId="3195"/>
    <cellStyle name="Normal 7 11 2 2" xfId="10310"/>
    <cellStyle name="Normal 7 11 2 2 2" xfId="31903"/>
    <cellStyle name="Normal 7 11 2 3" xfId="31902"/>
    <cellStyle name="Normal 7 11 2 4" xfId="36395"/>
    <cellStyle name="Normal 7 11 2 5" xfId="43510"/>
    <cellStyle name="Normal 7 11 2 6" xfId="50625"/>
    <cellStyle name="Normal 7 11 2 7" xfId="57740"/>
    <cellStyle name="Normal 7 11 3" xfId="5566"/>
    <cellStyle name="Normal 7 11 3 2" xfId="12681"/>
    <cellStyle name="Normal 7 11 3 2 2" xfId="31905"/>
    <cellStyle name="Normal 7 11 3 3" xfId="31904"/>
    <cellStyle name="Normal 7 11 3 4" xfId="38766"/>
    <cellStyle name="Normal 7 11 3 5" xfId="45881"/>
    <cellStyle name="Normal 7 11 3 6" xfId="52996"/>
    <cellStyle name="Normal 7 11 3 7" xfId="60111"/>
    <cellStyle name="Normal 7 11 4" xfId="7943"/>
    <cellStyle name="Normal 7 11 4 2" xfId="31906"/>
    <cellStyle name="Normal 7 11 5" xfId="15058"/>
    <cellStyle name="Normal 7 11 5 2" xfId="31907"/>
    <cellStyle name="Normal 7 11 6" xfId="31901"/>
    <cellStyle name="Normal 7 11 7" xfId="34027"/>
    <cellStyle name="Normal 7 11 8" xfId="41143"/>
    <cellStyle name="Normal 7 11 9" xfId="48258"/>
    <cellStyle name="Normal 7 12" xfId="1617"/>
    <cellStyle name="Normal 7 12 10" xfId="56162"/>
    <cellStyle name="Normal 7 12 2" xfId="3984"/>
    <cellStyle name="Normal 7 12 2 2" xfId="11099"/>
    <cellStyle name="Normal 7 12 2 2 2" xfId="31910"/>
    <cellStyle name="Normal 7 12 2 3" xfId="31909"/>
    <cellStyle name="Normal 7 12 2 4" xfId="37184"/>
    <cellStyle name="Normal 7 12 2 5" xfId="44299"/>
    <cellStyle name="Normal 7 12 2 6" xfId="51414"/>
    <cellStyle name="Normal 7 12 2 7" xfId="58529"/>
    <cellStyle name="Normal 7 12 3" xfId="6355"/>
    <cellStyle name="Normal 7 12 3 2" xfId="13470"/>
    <cellStyle name="Normal 7 12 3 2 2" xfId="31912"/>
    <cellStyle name="Normal 7 12 3 3" xfId="31911"/>
    <cellStyle name="Normal 7 12 3 4" xfId="39555"/>
    <cellStyle name="Normal 7 12 3 5" xfId="46670"/>
    <cellStyle name="Normal 7 12 3 6" xfId="53785"/>
    <cellStyle name="Normal 7 12 3 7" xfId="60900"/>
    <cellStyle name="Normal 7 12 4" xfId="8732"/>
    <cellStyle name="Normal 7 12 4 2" xfId="31913"/>
    <cellStyle name="Normal 7 12 5" xfId="15847"/>
    <cellStyle name="Normal 7 12 5 2" xfId="31914"/>
    <cellStyle name="Normal 7 12 6" xfId="31908"/>
    <cellStyle name="Normal 7 12 7" xfId="34816"/>
    <cellStyle name="Normal 7 12 8" xfId="41932"/>
    <cellStyle name="Normal 7 12 9" xfId="49047"/>
    <cellStyle name="Normal 7 13" xfId="2396"/>
    <cellStyle name="Normal 7 13 2" xfId="9511"/>
    <cellStyle name="Normal 7 13 2 2" xfId="31916"/>
    <cellStyle name="Normal 7 13 3" xfId="31915"/>
    <cellStyle name="Normal 7 13 4" xfId="35596"/>
    <cellStyle name="Normal 7 13 5" xfId="42711"/>
    <cellStyle name="Normal 7 13 6" xfId="49826"/>
    <cellStyle name="Normal 7 13 7" xfId="56941"/>
    <cellStyle name="Normal 7 14" xfId="4753"/>
    <cellStyle name="Normal 7 14 2" xfId="11868"/>
    <cellStyle name="Normal 7 14 2 2" xfId="31918"/>
    <cellStyle name="Normal 7 14 3" xfId="31917"/>
    <cellStyle name="Normal 7 14 4" xfId="37953"/>
    <cellStyle name="Normal 7 14 5" xfId="45068"/>
    <cellStyle name="Normal 7 14 6" xfId="52183"/>
    <cellStyle name="Normal 7 14 7" xfId="59298"/>
    <cellStyle name="Normal 7 15" xfId="4755"/>
    <cellStyle name="Normal 7 15 2" xfId="11870"/>
    <cellStyle name="Normal 7 15 2 2" xfId="31920"/>
    <cellStyle name="Normal 7 15 3" xfId="31919"/>
    <cellStyle name="Normal 7 15 4" xfId="37955"/>
    <cellStyle name="Normal 7 15 5" xfId="45070"/>
    <cellStyle name="Normal 7 15 6" xfId="52185"/>
    <cellStyle name="Normal 7 15 7" xfId="59300"/>
    <cellStyle name="Normal 7 16" xfId="4767"/>
    <cellStyle name="Normal 7 16 2" xfId="11882"/>
    <cellStyle name="Normal 7 16 2 2" xfId="31922"/>
    <cellStyle name="Normal 7 16 3" xfId="31921"/>
    <cellStyle name="Normal 7 16 4" xfId="37967"/>
    <cellStyle name="Normal 7 16 5" xfId="45082"/>
    <cellStyle name="Normal 7 16 6" xfId="52197"/>
    <cellStyle name="Normal 7 16 7" xfId="59312"/>
    <cellStyle name="Normal 7 17" xfId="7126"/>
    <cellStyle name="Normal 7 17 2" xfId="14241"/>
    <cellStyle name="Normal 7 17 2 2" xfId="31924"/>
    <cellStyle name="Normal 7 17 3" xfId="31923"/>
    <cellStyle name="Normal 7 17 4" xfId="40326"/>
    <cellStyle name="Normal 7 17 5" xfId="47441"/>
    <cellStyle name="Normal 7 17 6" xfId="54556"/>
    <cellStyle name="Normal 7 17 7" xfId="61671"/>
    <cellStyle name="Normal 7 18" xfId="7131"/>
    <cellStyle name="Normal 7 18 2" xfId="14246"/>
    <cellStyle name="Normal 7 18 2 2" xfId="31926"/>
    <cellStyle name="Normal 7 18 3" xfId="31925"/>
    <cellStyle name="Normal 7 18 4" xfId="40331"/>
    <cellStyle name="Normal 7 18 5" xfId="47446"/>
    <cellStyle name="Normal 7 18 6" xfId="54561"/>
    <cellStyle name="Normal 7 18 7" xfId="61676"/>
    <cellStyle name="Normal 7 19" xfId="7144"/>
    <cellStyle name="Normal 7 19 2" xfId="31927"/>
    <cellStyle name="Normal 7 2" xfId="42"/>
    <cellStyle name="Normal 7 2 10" xfId="1644"/>
    <cellStyle name="Normal 7 2 10 10" xfId="56189"/>
    <cellStyle name="Normal 7 2 10 2" xfId="4011"/>
    <cellStyle name="Normal 7 2 10 2 2" xfId="11126"/>
    <cellStyle name="Normal 7 2 10 2 2 2" xfId="31931"/>
    <cellStyle name="Normal 7 2 10 2 3" xfId="31930"/>
    <cellStyle name="Normal 7 2 10 2 4" xfId="37211"/>
    <cellStyle name="Normal 7 2 10 2 5" xfId="44326"/>
    <cellStyle name="Normal 7 2 10 2 6" xfId="51441"/>
    <cellStyle name="Normal 7 2 10 2 7" xfId="58556"/>
    <cellStyle name="Normal 7 2 10 3" xfId="6382"/>
    <cellStyle name="Normal 7 2 10 3 2" xfId="13497"/>
    <cellStyle name="Normal 7 2 10 3 2 2" xfId="31933"/>
    <cellStyle name="Normal 7 2 10 3 3" xfId="31932"/>
    <cellStyle name="Normal 7 2 10 3 4" xfId="39582"/>
    <cellStyle name="Normal 7 2 10 3 5" xfId="46697"/>
    <cellStyle name="Normal 7 2 10 3 6" xfId="53812"/>
    <cellStyle name="Normal 7 2 10 3 7" xfId="60927"/>
    <cellStyle name="Normal 7 2 10 4" xfId="8759"/>
    <cellStyle name="Normal 7 2 10 4 2" xfId="31934"/>
    <cellStyle name="Normal 7 2 10 5" xfId="15874"/>
    <cellStyle name="Normal 7 2 10 5 2" xfId="31935"/>
    <cellStyle name="Normal 7 2 10 6" xfId="31929"/>
    <cellStyle name="Normal 7 2 10 7" xfId="34843"/>
    <cellStyle name="Normal 7 2 10 8" xfId="41959"/>
    <cellStyle name="Normal 7 2 10 9" xfId="49074"/>
    <cellStyle name="Normal 7 2 11" xfId="2423"/>
    <cellStyle name="Normal 7 2 11 2" xfId="9538"/>
    <cellStyle name="Normal 7 2 11 2 2" xfId="31937"/>
    <cellStyle name="Normal 7 2 11 3" xfId="31936"/>
    <cellStyle name="Normal 7 2 11 4" xfId="35623"/>
    <cellStyle name="Normal 7 2 11 5" xfId="42738"/>
    <cellStyle name="Normal 7 2 11 6" xfId="49853"/>
    <cellStyle name="Normal 7 2 11 7" xfId="56968"/>
    <cellStyle name="Normal 7 2 12" xfId="4794"/>
    <cellStyle name="Normal 7 2 12 2" xfId="11909"/>
    <cellStyle name="Normal 7 2 12 2 2" xfId="31939"/>
    <cellStyle name="Normal 7 2 12 3" xfId="31938"/>
    <cellStyle name="Normal 7 2 12 4" xfId="37994"/>
    <cellStyle name="Normal 7 2 12 5" xfId="45109"/>
    <cellStyle name="Normal 7 2 12 6" xfId="52224"/>
    <cellStyle name="Normal 7 2 12 7" xfId="59339"/>
    <cellStyle name="Normal 7 2 13" xfId="7171"/>
    <cellStyle name="Normal 7 2 13 2" xfId="31940"/>
    <cellStyle name="Normal 7 2 14" xfId="14286"/>
    <cellStyle name="Normal 7 2 14 2" xfId="31941"/>
    <cellStyle name="Normal 7 2 15" xfId="31928"/>
    <cellStyle name="Normal 7 2 16" xfId="33255"/>
    <cellStyle name="Normal 7 2 17" xfId="40371"/>
    <cellStyle name="Normal 7 2 18" xfId="47486"/>
    <cellStyle name="Normal 7 2 19" xfId="54601"/>
    <cellStyle name="Normal 7 2 2" xfId="101"/>
    <cellStyle name="Normal 7 2 2 10" xfId="7226"/>
    <cellStyle name="Normal 7 2 2 10 2" xfId="31943"/>
    <cellStyle name="Normal 7 2 2 11" xfId="14341"/>
    <cellStyle name="Normal 7 2 2 11 2" xfId="31944"/>
    <cellStyle name="Normal 7 2 2 12" xfId="31942"/>
    <cellStyle name="Normal 7 2 2 13" xfId="33310"/>
    <cellStyle name="Normal 7 2 2 14" xfId="40426"/>
    <cellStyle name="Normal 7 2 2 15" xfId="47541"/>
    <cellStyle name="Normal 7 2 2 16" xfId="54656"/>
    <cellStyle name="Normal 7 2 2 2" xfId="150"/>
    <cellStyle name="Normal 7 2 2 2 10" xfId="14390"/>
    <cellStyle name="Normal 7 2 2 2 10 2" xfId="31946"/>
    <cellStyle name="Normal 7 2 2 2 11" xfId="31945"/>
    <cellStyle name="Normal 7 2 2 2 12" xfId="33359"/>
    <cellStyle name="Normal 7 2 2 2 13" xfId="40475"/>
    <cellStyle name="Normal 7 2 2 2 14" xfId="47590"/>
    <cellStyle name="Normal 7 2 2 2 15" xfId="54705"/>
    <cellStyle name="Normal 7 2 2 2 2" xfId="352"/>
    <cellStyle name="Normal 7 2 2 2 2 10" xfId="40670"/>
    <cellStyle name="Normal 7 2 2 2 2 11" xfId="47785"/>
    <cellStyle name="Normal 7 2 2 2 2 12" xfId="54900"/>
    <cellStyle name="Normal 7 2 2 2 2 2" xfId="1153"/>
    <cellStyle name="Normal 7 2 2 2 2 2 10" xfId="55699"/>
    <cellStyle name="Normal 7 2 2 2 2 2 2" xfId="3521"/>
    <cellStyle name="Normal 7 2 2 2 2 2 2 2" xfId="10636"/>
    <cellStyle name="Normal 7 2 2 2 2 2 2 2 2" xfId="31950"/>
    <cellStyle name="Normal 7 2 2 2 2 2 2 3" xfId="31949"/>
    <cellStyle name="Normal 7 2 2 2 2 2 2 4" xfId="36721"/>
    <cellStyle name="Normal 7 2 2 2 2 2 2 5" xfId="43836"/>
    <cellStyle name="Normal 7 2 2 2 2 2 2 6" xfId="50951"/>
    <cellStyle name="Normal 7 2 2 2 2 2 2 7" xfId="58066"/>
    <cellStyle name="Normal 7 2 2 2 2 2 3" xfId="5892"/>
    <cellStyle name="Normal 7 2 2 2 2 2 3 2" xfId="13007"/>
    <cellStyle name="Normal 7 2 2 2 2 2 3 2 2" xfId="31952"/>
    <cellStyle name="Normal 7 2 2 2 2 2 3 3" xfId="31951"/>
    <cellStyle name="Normal 7 2 2 2 2 2 3 4" xfId="39092"/>
    <cellStyle name="Normal 7 2 2 2 2 2 3 5" xfId="46207"/>
    <cellStyle name="Normal 7 2 2 2 2 2 3 6" xfId="53322"/>
    <cellStyle name="Normal 7 2 2 2 2 2 3 7" xfId="60437"/>
    <cellStyle name="Normal 7 2 2 2 2 2 4" xfId="8269"/>
    <cellStyle name="Normal 7 2 2 2 2 2 4 2" xfId="31953"/>
    <cellStyle name="Normal 7 2 2 2 2 2 5" xfId="15384"/>
    <cellStyle name="Normal 7 2 2 2 2 2 5 2" xfId="31954"/>
    <cellStyle name="Normal 7 2 2 2 2 2 6" xfId="31948"/>
    <cellStyle name="Normal 7 2 2 2 2 2 7" xfId="34353"/>
    <cellStyle name="Normal 7 2 2 2 2 2 8" xfId="41469"/>
    <cellStyle name="Normal 7 2 2 2 2 2 9" xfId="48584"/>
    <cellStyle name="Normal 7 2 2 2 2 3" xfId="1943"/>
    <cellStyle name="Normal 7 2 2 2 2 3 10" xfId="56488"/>
    <cellStyle name="Normal 7 2 2 2 2 3 2" xfId="4310"/>
    <cellStyle name="Normal 7 2 2 2 2 3 2 2" xfId="11425"/>
    <cellStyle name="Normal 7 2 2 2 2 3 2 2 2" xfId="31957"/>
    <cellStyle name="Normal 7 2 2 2 2 3 2 3" xfId="31956"/>
    <cellStyle name="Normal 7 2 2 2 2 3 2 4" xfId="37510"/>
    <cellStyle name="Normal 7 2 2 2 2 3 2 5" xfId="44625"/>
    <cellStyle name="Normal 7 2 2 2 2 3 2 6" xfId="51740"/>
    <cellStyle name="Normal 7 2 2 2 2 3 2 7" xfId="58855"/>
    <cellStyle name="Normal 7 2 2 2 2 3 3" xfId="6681"/>
    <cellStyle name="Normal 7 2 2 2 2 3 3 2" xfId="13796"/>
    <cellStyle name="Normal 7 2 2 2 2 3 3 2 2" xfId="31959"/>
    <cellStyle name="Normal 7 2 2 2 2 3 3 3" xfId="31958"/>
    <cellStyle name="Normal 7 2 2 2 2 3 3 4" xfId="39881"/>
    <cellStyle name="Normal 7 2 2 2 2 3 3 5" xfId="46996"/>
    <cellStyle name="Normal 7 2 2 2 2 3 3 6" xfId="54111"/>
    <cellStyle name="Normal 7 2 2 2 2 3 3 7" xfId="61226"/>
    <cellStyle name="Normal 7 2 2 2 2 3 4" xfId="9058"/>
    <cellStyle name="Normal 7 2 2 2 2 3 4 2" xfId="31960"/>
    <cellStyle name="Normal 7 2 2 2 2 3 5" xfId="16173"/>
    <cellStyle name="Normal 7 2 2 2 2 3 5 2" xfId="31961"/>
    <cellStyle name="Normal 7 2 2 2 2 3 6" xfId="31955"/>
    <cellStyle name="Normal 7 2 2 2 2 3 7" xfId="35142"/>
    <cellStyle name="Normal 7 2 2 2 2 3 8" xfId="42258"/>
    <cellStyle name="Normal 7 2 2 2 2 3 9" xfId="49373"/>
    <cellStyle name="Normal 7 2 2 2 2 4" xfId="2722"/>
    <cellStyle name="Normal 7 2 2 2 2 4 2" xfId="9837"/>
    <cellStyle name="Normal 7 2 2 2 2 4 2 2" xfId="31963"/>
    <cellStyle name="Normal 7 2 2 2 2 4 3" xfId="31962"/>
    <cellStyle name="Normal 7 2 2 2 2 4 4" xfId="35922"/>
    <cellStyle name="Normal 7 2 2 2 2 4 5" xfId="43037"/>
    <cellStyle name="Normal 7 2 2 2 2 4 6" xfId="50152"/>
    <cellStyle name="Normal 7 2 2 2 2 4 7" xfId="57267"/>
    <cellStyle name="Normal 7 2 2 2 2 5" xfId="5093"/>
    <cellStyle name="Normal 7 2 2 2 2 5 2" xfId="12208"/>
    <cellStyle name="Normal 7 2 2 2 2 5 2 2" xfId="31965"/>
    <cellStyle name="Normal 7 2 2 2 2 5 3" xfId="31964"/>
    <cellStyle name="Normal 7 2 2 2 2 5 4" xfId="38293"/>
    <cellStyle name="Normal 7 2 2 2 2 5 5" xfId="45408"/>
    <cellStyle name="Normal 7 2 2 2 2 5 6" xfId="52523"/>
    <cellStyle name="Normal 7 2 2 2 2 5 7" xfId="59638"/>
    <cellStyle name="Normal 7 2 2 2 2 6" xfId="7470"/>
    <cellStyle name="Normal 7 2 2 2 2 6 2" xfId="31966"/>
    <cellStyle name="Normal 7 2 2 2 2 7" xfId="14585"/>
    <cellStyle name="Normal 7 2 2 2 2 7 2" xfId="31967"/>
    <cellStyle name="Normal 7 2 2 2 2 8" xfId="31947"/>
    <cellStyle name="Normal 7 2 2 2 2 9" xfId="33554"/>
    <cellStyle name="Normal 7 2 2 2 3" xfId="547"/>
    <cellStyle name="Normal 7 2 2 2 3 10" xfId="40865"/>
    <cellStyle name="Normal 7 2 2 2 3 11" xfId="47980"/>
    <cellStyle name="Normal 7 2 2 2 3 12" xfId="55095"/>
    <cellStyle name="Normal 7 2 2 2 3 2" xfId="1348"/>
    <cellStyle name="Normal 7 2 2 2 3 2 10" xfId="55894"/>
    <cellStyle name="Normal 7 2 2 2 3 2 2" xfId="3716"/>
    <cellStyle name="Normal 7 2 2 2 3 2 2 2" xfId="10831"/>
    <cellStyle name="Normal 7 2 2 2 3 2 2 2 2" xfId="31971"/>
    <cellStyle name="Normal 7 2 2 2 3 2 2 3" xfId="31970"/>
    <cellStyle name="Normal 7 2 2 2 3 2 2 4" xfId="36916"/>
    <cellStyle name="Normal 7 2 2 2 3 2 2 5" xfId="44031"/>
    <cellStyle name="Normal 7 2 2 2 3 2 2 6" xfId="51146"/>
    <cellStyle name="Normal 7 2 2 2 3 2 2 7" xfId="58261"/>
    <cellStyle name="Normal 7 2 2 2 3 2 3" xfId="6087"/>
    <cellStyle name="Normal 7 2 2 2 3 2 3 2" xfId="13202"/>
    <cellStyle name="Normal 7 2 2 2 3 2 3 2 2" xfId="31973"/>
    <cellStyle name="Normal 7 2 2 2 3 2 3 3" xfId="31972"/>
    <cellStyle name="Normal 7 2 2 2 3 2 3 4" xfId="39287"/>
    <cellStyle name="Normal 7 2 2 2 3 2 3 5" xfId="46402"/>
    <cellStyle name="Normal 7 2 2 2 3 2 3 6" xfId="53517"/>
    <cellStyle name="Normal 7 2 2 2 3 2 3 7" xfId="60632"/>
    <cellStyle name="Normal 7 2 2 2 3 2 4" xfId="8464"/>
    <cellStyle name="Normal 7 2 2 2 3 2 4 2" xfId="31974"/>
    <cellStyle name="Normal 7 2 2 2 3 2 5" xfId="15579"/>
    <cellStyle name="Normal 7 2 2 2 3 2 5 2" xfId="31975"/>
    <cellStyle name="Normal 7 2 2 2 3 2 6" xfId="31969"/>
    <cellStyle name="Normal 7 2 2 2 3 2 7" xfId="34548"/>
    <cellStyle name="Normal 7 2 2 2 3 2 8" xfId="41664"/>
    <cellStyle name="Normal 7 2 2 2 3 2 9" xfId="48779"/>
    <cellStyle name="Normal 7 2 2 2 3 3" xfId="2138"/>
    <cellStyle name="Normal 7 2 2 2 3 3 10" xfId="56683"/>
    <cellStyle name="Normal 7 2 2 2 3 3 2" xfId="4505"/>
    <cellStyle name="Normal 7 2 2 2 3 3 2 2" xfId="11620"/>
    <cellStyle name="Normal 7 2 2 2 3 3 2 2 2" xfId="31978"/>
    <cellStyle name="Normal 7 2 2 2 3 3 2 3" xfId="31977"/>
    <cellStyle name="Normal 7 2 2 2 3 3 2 4" xfId="37705"/>
    <cellStyle name="Normal 7 2 2 2 3 3 2 5" xfId="44820"/>
    <cellStyle name="Normal 7 2 2 2 3 3 2 6" xfId="51935"/>
    <cellStyle name="Normal 7 2 2 2 3 3 2 7" xfId="59050"/>
    <cellStyle name="Normal 7 2 2 2 3 3 3" xfId="6876"/>
    <cellStyle name="Normal 7 2 2 2 3 3 3 2" xfId="13991"/>
    <cellStyle name="Normal 7 2 2 2 3 3 3 2 2" xfId="31980"/>
    <cellStyle name="Normal 7 2 2 2 3 3 3 3" xfId="31979"/>
    <cellStyle name="Normal 7 2 2 2 3 3 3 4" xfId="40076"/>
    <cellStyle name="Normal 7 2 2 2 3 3 3 5" xfId="47191"/>
    <cellStyle name="Normal 7 2 2 2 3 3 3 6" xfId="54306"/>
    <cellStyle name="Normal 7 2 2 2 3 3 3 7" xfId="61421"/>
    <cellStyle name="Normal 7 2 2 2 3 3 4" xfId="9253"/>
    <cellStyle name="Normal 7 2 2 2 3 3 4 2" xfId="31981"/>
    <cellStyle name="Normal 7 2 2 2 3 3 5" xfId="16368"/>
    <cellStyle name="Normal 7 2 2 2 3 3 5 2" xfId="31982"/>
    <cellStyle name="Normal 7 2 2 2 3 3 6" xfId="31976"/>
    <cellStyle name="Normal 7 2 2 2 3 3 7" xfId="35337"/>
    <cellStyle name="Normal 7 2 2 2 3 3 8" xfId="42453"/>
    <cellStyle name="Normal 7 2 2 2 3 3 9" xfId="49568"/>
    <cellStyle name="Normal 7 2 2 2 3 4" xfId="2917"/>
    <cellStyle name="Normal 7 2 2 2 3 4 2" xfId="10032"/>
    <cellStyle name="Normal 7 2 2 2 3 4 2 2" xfId="31984"/>
    <cellStyle name="Normal 7 2 2 2 3 4 3" xfId="31983"/>
    <cellStyle name="Normal 7 2 2 2 3 4 4" xfId="36117"/>
    <cellStyle name="Normal 7 2 2 2 3 4 5" xfId="43232"/>
    <cellStyle name="Normal 7 2 2 2 3 4 6" xfId="50347"/>
    <cellStyle name="Normal 7 2 2 2 3 4 7" xfId="57462"/>
    <cellStyle name="Normal 7 2 2 2 3 5" xfId="5288"/>
    <cellStyle name="Normal 7 2 2 2 3 5 2" xfId="12403"/>
    <cellStyle name="Normal 7 2 2 2 3 5 2 2" xfId="31986"/>
    <cellStyle name="Normal 7 2 2 2 3 5 3" xfId="31985"/>
    <cellStyle name="Normal 7 2 2 2 3 5 4" xfId="38488"/>
    <cellStyle name="Normal 7 2 2 2 3 5 5" xfId="45603"/>
    <cellStyle name="Normal 7 2 2 2 3 5 6" xfId="52718"/>
    <cellStyle name="Normal 7 2 2 2 3 5 7" xfId="59833"/>
    <cellStyle name="Normal 7 2 2 2 3 6" xfId="7665"/>
    <cellStyle name="Normal 7 2 2 2 3 6 2" xfId="31987"/>
    <cellStyle name="Normal 7 2 2 2 3 7" xfId="14780"/>
    <cellStyle name="Normal 7 2 2 2 3 7 2" xfId="31988"/>
    <cellStyle name="Normal 7 2 2 2 3 8" xfId="31968"/>
    <cellStyle name="Normal 7 2 2 2 3 9" xfId="33749"/>
    <cellStyle name="Normal 7 2 2 2 4" xfId="781"/>
    <cellStyle name="Normal 7 2 2 2 4 10" xfId="41099"/>
    <cellStyle name="Normal 7 2 2 2 4 11" xfId="48214"/>
    <cellStyle name="Normal 7 2 2 2 4 12" xfId="55329"/>
    <cellStyle name="Normal 7 2 2 2 4 2" xfId="1582"/>
    <cellStyle name="Normal 7 2 2 2 4 2 10" xfId="56128"/>
    <cellStyle name="Normal 7 2 2 2 4 2 2" xfId="3950"/>
    <cellStyle name="Normal 7 2 2 2 4 2 2 2" xfId="11065"/>
    <cellStyle name="Normal 7 2 2 2 4 2 2 2 2" xfId="31992"/>
    <cellStyle name="Normal 7 2 2 2 4 2 2 3" xfId="31991"/>
    <cellStyle name="Normal 7 2 2 2 4 2 2 4" xfId="37150"/>
    <cellStyle name="Normal 7 2 2 2 4 2 2 5" xfId="44265"/>
    <cellStyle name="Normal 7 2 2 2 4 2 2 6" xfId="51380"/>
    <cellStyle name="Normal 7 2 2 2 4 2 2 7" xfId="58495"/>
    <cellStyle name="Normal 7 2 2 2 4 2 3" xfId="6321"/>
    <cellStyle name="Normal 7 2 2 2 4 2 3 2" xfId="13436"/>
    <cellStyle name="Normal 7 2 2 2 4 2 3 2 2" xfId="31994"/>
    <cellStyle name="Normal 7 2 2 2 4 2 3 3" xfId="31993"/>
    <cellStyle name="Normal 7 2 2 2 4 2 3 4" xfId="39521"/>
    <cellStyle name="Normal 7 2 2 2 4 2 3 5" xfId="46636"/>
    <cellStyle name="Normal 7 2 2 2 4 2 3 6" xfId="53751"/>
    <cellStyle name="Normal 7 2 2 2 4 2 3 7" xfId="60866"/>
    <cellStyle name="Normal 7 2 2 2 4 2 4" xfId="8698"/>
    <cellStyle name="Normal 7 2 2 2 4 2 4 2" xfId="31995"/>
    <cellStyle name="Normal 7 2 2 2 4 2 5" xfId="15813"/>
    <cellStyle name="Normal 7 2 2 2 4 2 5 2" xfId="31996"/>
    <cellStyle name="Normal 7 2 2 2 4 2 6" xfId="31990"/>
    <cellStyle name="Normal 7 2 2 2 4 2 7" xfId="34782"/>
    <cellStyle name="Normal 7 2 2 2 4 2 8" xfId="41898"/>
    <cellStyle name="Normal 7 2 2 2 4 2 9" xfId="49013"/>
    <cellStyle name="Normal 7 2 2 2 4 3" xfId="2372"/>
    <cellStyle name="Normal 7 2 2 2 4 3 10" xfId="56917"/>
    <cellStyle name="Normal 7 2 2 2 4 3 2" xfId="4739"/>
    <cellStyle name="Normal 7 2 2 2 4 3 2 2" xfId="11854"/>
    <cellStyle name="Normal 7 2 2 2 4 3 2 2 2" xfId="31999"/>
    <cellStyle name="Normal 7 2 2 2 4 3 2 3" xfId="31998"/>
    <cellStyle name="Normal 7 2 2 2 4 3 2 4" xfId="37939"/>
    <cellStyle name="Normal 7 2 2 2 4 3 2 5" xfId="45054"/>
    <cellStyle name="Normal 7 2 2 2 4 3 2 6" xfId="52169"/>
    <cellStyle name="Normal 7 2 2 2 4 3 2 7" xfId="59284"/>
    <cellStyle name="Normal 7 2 2 2 4 3 3" xfId="7110"/>
    <cellStyle name="Normal 7 2 2 2 4 3 3 2" xfId="14225"/>
    <cellStyle name="Normal 7 2 2 2 4 3 3 2 2" xfId="32001"/>
    <cellStyle name="Normal 7 2 2 2 4 3 3 3" xfId="32000"/>
    <cellStyle name="Normal 7 2 2 2 4 3 3 4" xfId="40310"/>
    <cellStyle name="Normal 7 2 2 2 4 3 3 5" xfId="47425"/>
    <cellStyle name="Normal 7 2 2 2 4 3 3 6" xfId="54540"/>
    <cellStyle name="Normal 7 2 2 2 4 3 3 7" xfId="61655"/>
    <cellStyle name="Normal 7 2 2 2 4 3 4" xfId="9487"/>
    <cellStyle name="Normal 7 2 2 2 4 3 4 2" xfId="32002"/>
    <cellStyle name="Normal 7 2 2 2 4 3 5" xfId="16602"/>
    <cellStyle name="Normal 7 2 2 2 4 3 5 2" xfId="32003"/>
    <cellStyle name="Normal 7 2 2 2 4 3 6" xfId="31997"/>
    <cellStyle name="Normal 7 2 2 2 4 3 7" xfId="35571"/>
    <cellStyle name="Normal 7 2 2 2 4 3 8" xfId="42687"/>
    <cellStyle name="Normal 7 2 2 2 4 3 9" xfId="49802"/>
    <cellStyle name="Normal 7 2 2 2 4 4" xfId="3151"/>
    <cellStyle name="Normal 7 2 2 2 4 4 2" xfId="10266"/>
    <cellStyle name="Normal 7 2 2 2 4 4 2 2" xfId="32005"/>
    <cellStyle name="Normal 7 2 2 2 4 4 3" xfId="32004"/>
    <cellStyle name="Normal 7 2 2 2 4 4 4" xfId="36351"/>
    <cellStyle name="Normal 7 2 2 2 4 4 5" xfId="43466"/>
    <cellStyle name="Normal 7 2 2 2 4 4 6" xfId="50581"/>
    <cellStyle name="Normal 7 2 2 2 4 4 7" xfId="57696"/>
    <cellStyle name="Normal 7 2 2 2 4 5" xfId="5522"/>
    <cellStyle name="Normal 7 2 2 2 4 5 2" xfId="12637"/>
    <cellStyle name="Normal 7 2 2 2 4 5 2 2" xfId="32007"/>
    <cellStyle name="Normal 7 2 2 2 4 5 3" xfId="32006"/>
    <cellStyle name="Normal 7 2 2 2 4 5 4" xfId="38722"/>
    <cellStyle name="Normal 7 2 2 2 4 5 5" xfId="45837"/>
    <cellStyle name="Normal 7 2 2 2 4 5 6" xfId="52952"/>
    <cellStyle name="Normal 7 2 2 2 4 5 7" xfId="60067"/>
    <cellStyle name="Normal 7 2 2 2 4 6" xfId="7899"/>
    <cellStyle name="Normal 7 2 2 2 4 6 2" xfId="32008"/>
    <cellStyle name="Normal 7 2 2 2 4 7" xfId="15014"/>
    <cellStyle name="Normal 7 2 2 2 4 7 2" xfId="32009"/>
    <cellStyle name="Normal 7 2 2 2 4 8" xfId="31989"/>
    <cellStyle name="Normal 7 2 2 2 4 9" xfId="33983"/>
    <cellStyle name="Normal 7 2 2 2 5" xfId="958"/>
    <cellStyle name="Normal 7 2 2 2 5 10" xfId="55504"/>
    <cellStyle name="Normal 7 2 2 2 5 2" xfId="3326"/>
    <cellStyle name="Normal 7 2 2 2 5 2 2" xfId="10441"/>
    <cellStyle name="Normal 7 2 2 2 5 2 2 2" xfId="32012"/>
    <cellStyle name="Normal 7 2 2 2 5 2 3" xfId="32011"/>
    <cellStyle name="Normal 7 2 2 2 5 2 4" xfId="36526"/>
    <cellStyle name="Normal 7 2 2 2 5 2 5" xfId="43641"/>
    <cellStyle name="Normal 7 2 2 2 5 2 6" xfId="50756"/>
    <cellStyle name="Normal 7 2 2 2 5 2 7" xfId="57871"/>
    <cellStyle name="Normal 7 2 2 2 5 3" xfId="5697"/>
    <cellStyle name="Normal 7 2 2 2 5 3 2" xfId="12812"/>
    <cellStyle name="Normal 7 2 2 2 5 3 2 2" xfId="32014"/>
    <cellStyle name="Normal 7 2 2 2 5 3 3" xfId="32013"/>
    <cellStyle name="Normal 7 2 2 2 5 3 4" xfId="38897"/>
    <cellStyle name="Normal 7 2 2 2 5 3 5" xfId="46012"/>
    <cellStyle name="Normal 7 2 2 2 5 3 6" xfId="53127"/>
    <cellStyle name="Normal 7 2 2 2 5 3 7" xfId="60242"/>
    <cellStyle name="Normal 7 2 2 2 5 4" xfId="8074"/>
    <cellStyle name="Normal 7 2 2 2 5 4 2" xfId="32015"/>
    <cellStyle name="Normal 7 2 2 2 5 5" xfId="15189"/>
    <cellStyle name="Normal 7 2 2 2 5 5 2" xfId="32016"/>
    <cellStyle name="Normal 7 2 2 2 5 6" xfId="32010"/>
    <cellStyle name="Normal 7 2 2 2 5 7" xfId="34158"/>
    <cellStyle name="Normal 7 2 2 2 5 8" xfId="41274"/>
    <cellStyle name="Normal 7 2 2 2 5 9" xfId="48389"/>
    <cellStyle name="Normal 7 2 2 2 6" xfId="1748"/>
    <cellStyle name="Normal 7 2 2 2 6 10" xfId="56293"/>
    <cellStyle name="Normal 7 2 2 2 6 2" xfId="4115"/>
    <cellStyle name="Normal 7 2 2 2 6 2 2" xfId="11230"/>
    <cellStyle name="Normal 7 2 2 2 6 2 2 2" xfId="32019"/>
    <cellStyle name="Normal 7 2 2 2 6 2 3" xfId="32018"/>
    <cellStyle name="Normal 7 2 2 2 6 2 4" xfId="37315"/>
    <cellStyle name="Normal 7 2 2 2 6 2 5" xfId="44430"/>
    <cellStyle name="Normal 7 2 2 2 6 2 6" xfId="51545"/>
    <cellStyle name="Normal 7 2 2 2 6 2 7" xfId="58660"/>
    <cellStyle name="Normal 7 2 2 2 6 3" xfId="6486"/>
    <cellStyle name="Normal 7 2 2 2 6 3 2" xfId="13601"/>
    <cellStyle name="Normal 7 2 2 2 6 3 2 2" xfId="32021"/>
    <cellStyle name="Normal 7 2 2 2 6 3 3" xfId="32020"/>
    <cellStyle name="Normal 7 2 2 2 6 3 4" xfId="39686"/>
    <cellStyle name="Normal 7 2 2 2 6 3 5" xfId="46801"/>
    <cellStyle name="Normal 7 2 2 2 6 3 6" xfId="53916"/>
    <cellStyle name="Normal 7 2 2 2 6 3 7" xfId="61031"/>
    <cellStyle name="Normal 7 2 2 2 6 4" xfId="8863"/>
    <cellStyle name="Normal 7 2 2 2 6 4 2" xfId="32022"/>
    <cellStyle name="Normal 7 2 2 2 6 5" xfId="15978"/>
    <cellStyle name="Normal 7 2 2 2 6 5 2" xfId="32023"/>
    <cellStyle name="Normal 7 2 2 2 6 6" xfId="32017"/>
    <cellStyle name="Normal 7 2 2 2 6 7" xfId="34947"/>
    <cellStyle name="Normal 7 2 2 2 6 8" xfId="42063"/>
    <cellStyle name="Normal 7 2 2 2 6 9" xfId="49178"/>
    <cellStyle name="Normal 7 2 2 2 7" xfId="2527"/>
    <cellStyle name="Normal 7 2 2 2 7 2" xfId="9642"/>
    <cellStyle name="Normal 7 2 2 2 7 2 2" xfId="32025"/>
    <cellStyle name="Normal 7 2 2 2 7 3" xfId="32024"/>
    <cellStyle name="Normal 7 2 2 2 7 4" xfId="35727"/>
    <cellStyle name="Normal 7 2 2 2 7 5" xfId="42842"/>
    <cellStyle name="Normal 7 2 2 2 7 6" xfId="49957"/>
    <cellStyle name="Normal 7 2 2 2 7 7" xfId="57072"/>
    <cellStyle name="Normal 7 2 2 2 8" xfId="4898"/>
    <cellStyle name="Normal 7 2 2 2 8 2" xfId="12013"/>
    <cellStyle name="Normal 7 2 2 2 8 2 2" xfId="32027"/>
    <cellStyle name="Normal 7 2 2 2 8 3" xfId="32026"/>
    <cellStyle name="Normal 7 2 2 2 8 4" xfId="38098"/>
    <cellStyle name="Normal 7 2 2 2 8 5" xfId="45213"/>
    <cellStyle name="Normal 7 2 2 2 8 6" xfId="52328"/>
    <cellStyle name="Normal 7 2 2 2 8 7" xfId="59443"/>
    <cellStyle name="Normal 7 2 2 2 9" xfId="7275"/>
    <cellStyle name="Normal 7 2 2 2 9 2" xfId="32028"/>
    <cellStyle name="Normal 7 2 2 3" xfId="303"/>
    <cellStyle name="Normal 7 2 2 3 10" xfId="40621"/>
    <cellStyle name="Normal 7 2 2 3 11" xfId="47736"/>
    <cellStyle name="Normal 7 2 2 3 12" xfId="54851"/>
    <cellStyle name="Normal 7 2 2 3 2" xfId="1104"/>
    <cellStyle name="Normal 7 2 2 3 2 10" xfId="55650"/>
    <cellStyle name="Normal 7 2 2 3 2 2" xfId="3472"/>
    <cellStyle name="Normal 7 2 2 3 2 2 2" xfId="10587"/>
    <cellStyle name="Normal 7 2 2 3 2 2 2 2" xfId="32032"/>
    <cellStyle name="Normal 7 2 2 3 2 2 3" xfId="32031"/>
    <cellStyle name="Normal 7 2 2 3 2 2 4" xfId="36672"/>
    <cellStyle name="Normal 7 2 2 3 2 2 5" xfId="43787"/>
    <cellStyle name="Normal 7 2 2 3 2 2 6" xfId="50902"/>
    <cellStyle name="Normal 7 2 2 3 2 2 7" xfId="58017"/>
    <cellStyle name="Normal 7 2 2 3 2 3" xfId="5843"/>
    <cellStyle name="Normal 7 2 2 3 2 3 2" xfId="12958"/>
    <cellStyle name="Normal 7 2 2 3 2 3 2 2" xfId="32034"/>
    <cellStyle name="Normal 7 2 2 3 2 3 3" xfId="32033"/>
    <cellStyle name="Normal 7 2 2 3 2 3 4" xfId="39043"/>
    <cellStyle name="Normal 7 2 2 3 2 3 5" xfId="46158"/>
    <cellStyle name="Normal 7 2 2 3 2 3 6" xfId="53273"/>
    <cellStyle name="Normal 7 2 2 3 2 3 7" xfId="60388"/>
    <cellStyle name="Normal 7 2 2 3 2 4" xfId="8220"/>
    <cellStyle name="Normal 7 2 2 3 2 4 2" xfId="32035"/>
    <cellStyle name="Normal 7 2 2 3 2 5" xfId="15335"/>
    <cellStyle name="Normal 7 2 2 3 2 5 2" xfId="32036"/>
    <cellStyle name="Normal 7 2 2 3 2 6" xfId="32030"/>
    <cellStyle name="Normal 7 2 2 3 2 7" xfId="34304"/>
    <cellStyle name="Normal 7 2 2 3 2 8" xfId="41420"/>
    <cellStyle name="Normal 7 2 2 3 2 9" xfId="48535"/>
    <cellStyle name="Normal 7 2 2 3 3" xfId="1894"/>
    <cellStyle name="Normal 7 2 2 3 3 10" xfId="56439"/>
    <cellStyle name="Normal 7 2 2 3 3 2" xfId="4261"/>
    <cellStyle name="Normal 7 2 2 3 3 2 2" xfId="11376"/>
    <cellStyle name="Normal 7 2 2 3 3 2 2 2" xfId="32039"/>
    <cellStyle name="Normal 7 2 2 3 3 2 3" xfId="32038"/>
    <cellStyle name="Normal 7 2 2 3 3 2 4" xfId="37461"/>
    <cellStyle name="Normal 7 2 2 3 3 2 5" xfId="44576"/>
    <cellStyle name="Normal 7 2 2 3 3 2 6" xfId="51691"/>
    <cellStyle name="Normal 7 2 2 3 3 2 7" xfId="58806"/>
    <cellStyle name="Normal 7 2 2 3 3 3" xfId="6632"/>
    <cellStyle name="Normal 7 2 2 3 3 3 2" xfId="13747"/>
    <cellStyle name="Normal 7 2 2 3 3 3 2 2" xfId="32041"/>
    <cellStyle name="Normal 7 2 2 3 3 3 3" xfId="32040"/>
    <cellStyle name="Normal 7 2 2 3 3 3 4" xfId="39832"/>
    <cellStyle name="Normal 7 2 2 3 3 3 5" xfId="46947"/>
    <cellStyle name="Normal 7 2 2 3 3 3 6" xfId="54062"/>
    <cellStyle name="Normal 7 2 2 3 3 3 7" xfId="61177"/>
    <cellStyle name="Normal 7 2 2 3 3 4" xfId="9009"/>
    <cellStyle name="Normal 7 2 2 3 3 4 2" xfId="32042"/>
    <cellStyle name="Normal 7 2 2 3 3 5" xfId="16124"/>
    <cellStyle name="Normal 7 2 2 3 3 5 2" xfId="32043"/>
    <cellStyle name="Normal 7 2 2 3 3 6" xfId="32037"/>
    <cellStyle name="Normal 7 2 2 3 3 7" xfId="35093"/>
    <cellStyle name="Normal 7 2 2 3 3 8" xfId="42209"/>
    <cellStyle name="Normal 7 2 2 3 3 9" xfId="49324"/>
    <cellStyle name="Normal 7 2 2 3 4" xfId="2673"/>
    <cellStyle name="Normal 7 2 2 3 4 2" xfId="9788"/>
    <cellStyle name="Normal 7 2 2 3 4 2 2" xfId="32045"/>
    <cellStyle name="Normal 7 2 2 3 4 3" xfId="32044"/>
    <cellStyle name="Normal 7 2 2 3 4 4" xfId="35873"/>
    <cellStyle name="Normal 7 2 2 3 4 5" xfId="42988"/>
    <cellStyle name="Normal 7 2 2 3 4 6" xfId="50103"/>
    <cellStyle name="Normal 7 2 2 3 4 7" xfId="57218"/>
    <cellStyle name="Normal 7 2 2 3 5" xfId="5044"/>
    <cellStyle name="Normal 7 2 2 3 5 2" xfId="12159"/>
    <cellStyle name="Normal 7 2 2 3 5 2 2" xfId="32047"/>
    <cellStyle name="Normal 7 2 2 3 5 3" xfId="32046"/>
    <cellStyle name="Normal 7 2 2 3 5 4" xfId="38244"/>
    <cellStyle name="Normal 7 2 2 3 5 5" xfId="45359"/>
    <cellStyle name="Normal 7 2 2 3 5 6" xfId="52474"/>
    <cellStyle name="Normal 7 2 2 3 5 7" xfId="59589"/>
    <cellStyle name="Normal 7 2 2 3 6" xfId="7421"/>
    <cellStyle name="Normal 7 2 2 3 6 2" xfId="32048"/>
    <cellStyle name="Normal 7 2 2 3 7" xfId="14536"/>
    <cellStyle name="Normal 7 2 2 3 7 2" xfId="32049"/>
    <cellStyle name="Normal 7 2 2 3 8" xfId="32029"/>
    <cellStyle name="Normal 7 2 2 3 9" xfId="33505"/>
    <cellStyle name="Normal 7 2 2 4" xfId="498"/>
    <cellStyle name="Normal 7 2 2 4 10" xfId="40816"/>
    <cellStyle name="Normal 7 2 2 4 11" xfId="47931"/>
    <cellStyle name="Normal 7 2 2 4 12" xfId="55046"/>
    <cellStyle name="Normal 7 2 2 4 2" xfId="1299"/>
    <cellStyle name="Normal 7 2 2 4 2 10" xfId="55845"/>
    <cellStyle name="Normal 7 2 2 4 2 2" xfId="3667"/>
    <cellStyle name="Normal 7 2 2 4 2 2 2" xfId="10782"/>
    <cellStyle name="Normal 7 2 2 4 2 2 2 2" xfId="32053"/>
    <cellStyle name="Normal 7 2 2 4 2 2 3" xfId="32052"/>
    <cellStyle name="Normal 7 2 2 4 2 2 4" xfId="36867"/>
    <cellStyle name="Normal 7 2 2 4 2 2 5" xfId="43982"/>
    <cellStyle name="Normal 7 2 2 4 2 2 6" xfId="51097"/>
    <cellStyle name="Normal 7 2 2 4 2 2 7" xfId="58212"/>
    <cellStyle name="Normal 7 2 2 4 2 3" xfId="6038"/>
    <cellStyle name="Normal 7 2 2 4 2 3 2" xfId="13153"/>
    <cellStyle name="Normal 7 2 2 4 2 3 2 2" xfId="32055"/>
    <cellStyle name="Normal 7 2 2 4 2 3 3" xfId="32054"/>
    <cellStyle name="Normal 7 2 2 4 2 3 4" xfId="39238"/>
    <cellStyle name="Normal 7 2 2 4 2 3 5" xfId="46353"/>
    <cellStyle name="Normal 7 2 2 4 2 3 6" xfId="53468"/>
    <cellStyle name="Normal 7 2 2 4 2 3 7" xfId="60583"/>
    <cellStyle name="Normal 7 2 2 4 2 4" xfId="8415"/>
    <cellStyle name="Normal 7 2 2 4 2 4 2" xfId="32056"/>
    <cellStyle name="Normal 7 2 2 4 2 5" xfId="15530"/>
    <cellStyle name="Normal 7 2 2 4 2 5 2" xfId="32057"/>
    <cellStyle name="Normal 7 2 2 4 2 6" xfId="32051"/>
    <cellStyle name="Normal 7 2 2 4 2 7" xfId="34499"/>
    <cellStyle name="Normal 7 2 2 4 2 8" xfId="41615"/>
    <cellStyle name="Normal 7 2 2 4 2 9" xfId="48730"/>
    <cellStyle name="Normal 7 2 2 4 3" xfId="2089"/>
    <cellStyle name="Normal 7 2 2 4 3 10" xfId="56634"/>
    <cellStyle name="Normal 7 2 2 4 3 2" xfId="4456"/>
    <cellStyle name="Normal 7 2 2 4 3 2 2" xfId="11571"/>
    <cellStyle name="Normal 7 2 2 4 3 2 2 2" xfId="32060"/>
    <cellStyle name="Normal 7 2 2 4 3 2 3" xfId="32059"/>
    <cellStyle name="Normal 7 2 2 4 3 2 4" xfId="37656"/>
    <cellStyle name="Normal 7 2 2 4 3 2 5" xfId="44771"/>
    <cellStyle name="Normal 7 2 2 4 3 2 6" xfId="51886"/>
    <cellStyle name="Normal 7 2 2 4 3 2 7" xfId="59001"/>
    <cellStyle name="Normal 7 2 2 4 3 3" xfId="6827"/>
    <cellStyle name="Normal 7 2 2 4 3 3 2" xfId="13942"/>
    <cellStyle name="Normal 7 2 2 4 3 3 2 2" xfId="32062"/>
    <cellStyle name="Normal 7 2 2 4 3 3 3" xfId="32061"/>
    <cellStyle name="Normal 7 2 2 4 3 3 4" xfId="40027"/>
    <cellStyle name="Normal 7 2 2 4 3 3 5" xfId="47142"/>
    <cellStyle name="Normal 7 2 2 4 3 3 6" xfId="54257"/>
    <cellStyle name="Normal 7 2 2 4 3 3 7" xfId="61372"/>
    <cellStyle name="Normal 7 2 2 4 3 4" xfId="9204"/>
    <cellStyle name="Normal 7 2 2 4 3 4 2" xfId="32063"/>
    <cellStyle name="Normal 7 2 2 4 3 5" xfId="16319"/>
    <cellStyle name="Normal 7 2 2 4 3 5 2" xfId="32064"/>
    <cellStyle name="Normal 7 2 2 4 3 6" xfId="32058"/>
    <cellStyle name="Normal 7 2 2 4 3 7" xfId="35288"/>
    <cellStyle name="Normal 7 2 2 4 3 8" xfId="42404"/>
    <cellStyle name="Normal 7 2 2 4 3 9" xfId="49519"/>
    <cellStyle name="Normal 7 2 2 4 4" xfId="2868"/>
    <cellStyle name="Normal 7 2 2 4 4 2" xfId="9983"/>
    <cellStyle name="Normal 7 2 2 4 4 2 2" xfId="32066"/>
    <cellStyle name="Normal 7 2 2 4 4 3" xfId="32065"/>
    <cellStyle name="Normal 7 2 2 4 4 4" xfId="36068"/>
    <cellStyle name="Normal 7 2 2 4 4 5" xfId="43183"/>
    <cellStyle name="Normal 7 2 2 4 4 6" xfId="50298"/>
    <cellStyle name="Normal 7 2 2 4 4 7" xfId="57413"/>
    <cellStyle name="Normal 7 2 2 4 5" xfId="5239"/>
    <cellStyle name="Normal 7 2 2 4 5 2" xfId="12354"/>
    <cellStyle name="Normal 7 2 2 4 5 2 2" xfId="32068"/>
    <cellStyle name="Normal 7 2 2 4 5 3" xfId="32067"/>
    <cellStyle name="Normal 7 2 2 4 5 4" xfId="38439"/>
    <cellStyle name="Normal 7 2 2 4 5 5" xfId="45554"/>
    <cellStyle name="Normal 7 2 2 4 5 6" xfId="52669"/>
    <cellStyle name="Normal 7 2 2 4 5 7" xfId="59784"/>
    <cellStyle name="Normal 7 2 2 4 6" xfId="7616"/>
    <cellStyle name="Normal 7 2 2 4 6 2" xfId="32069"/>
    <cellStyle name="Normal 7 2 2 4 7" xfId="14731"/>
    <cellStyle name="Normal 7 2 2 4 7 2" xfId="32070"/>
    <cellStyle name="Normal 7 2 2 4 8" xfId="32050"/>
    <cellStyle name="Normal 7 2 2 4 9" xfId="33700"/>
    <cellStyle name="Normal 7 2 2 5" xfId="780"/>
    <cellStyle name="Normal 7 2 2 5 10" xfId="41098"/>
    <cellStyle name="Normal 7 2 2 5 11" xfId="48213"/>
    <cellStyle name="Normal 7 2 2 5 12" xfId="55328"/>
    <cellStyle name="Normal 7 2 2 5 2" xfId="1581"/>
    <cellStyle name="Normal 7 2 2 5 2 10" xfId="56127"/>
    <cellStyle name="Normal 7 2 2 5 2 2" xfId="3949"/>
    <cellStyle name="Normal 7 2 2 5 2 2 2" xfId="11064"/>
    <cellStyle name="Normal 7 2 2 5 2 2 2 2" xfId="32074"/>
    <cellStyle name="Normal 7 2 2 5 2 2 3" xfId="32073"/>
    <cellStyle name="Normal 7 2 2 5 2 2 4" xfId="37149"/>
    <cellStyle name="Normal 7 2 2 5 2 2 5" xfId="44264"/>
    <cellStyle name="Normal 7 2 2 5 2 2 6" xfId="51379"/>
    <cellStyle name="Normal 7 2 2 5 2 2 7" xfId="58494"/>
    <cellStyle name="Normal 7 2 2 5 2 3" xfId="6320"/>
    <cellStyle name="Normal 7 2 2 5 2 3 2" xfId="13435"/>
    <cellStyle name="Normal 7 2 2 5 2 3 2 2" xfId="32076"/>
    <cellStyle name="Normal 7 2 2 5 2 3 3" xfId="32075"/>
    <cellStyle name="Normal 7 2 2 5 2 3 4" xfId="39520"/>
    <cellStyle name="Normal 7 2 2 5 2 3 5" xfId="46635"/>
    <cellStyle name="Normal 7 2 2 5 2 3 6" xfId="53750"/>
    <cellStyle name="Normal 7 2 2 5 2 3 7" xfId="60865"/>
    <cellStyle name="Normal 7 2 2 5 2 4" xfId="8697"/>
    <cellStyle name="Normal 7 2 2 5 2 4 2" xfId="32077"/>
    <cellStyle name="Normal 7 2 2 5 2 5" xfId="15812"/>
    <cellStyle name="Normal 7 2 2 5 2 5 2" xfId="32078"/>
    <cellStyle name="Normal 7 2 2 5 2 6" xfId="32072"/>
    <cellStyle name="Normal 7 2 2 5 2 7" xfId="34781"/>
    <cellStyle name="Normal 7 2 2 5 2 8" xfId="41897"/>
    <cellStyle name="Normal 7 2 2 5 2 9" xfId="49012"/>
    <cellStyle name="Normal 7 2 2 5 3" xfId="2371"/>
    <cellStyle name="Normal 7 2 2 5 3 10" xfId="56916"/>
    <cellStyle name="Normal 7 2 2 5 3 2" xfId="4738"/>
    <cellStyle name="Normal 7 2 2 5 3 2 2" xfId="11853"/>
    <cellStyle name="Normal 7 2 2 5 3 2 2 2" xfId="32081"/>
    <cellStyle name="Normal 7 2 2 5 3 2 3" xfId="32080"/>
    <cellStyle name="Normal 7 2 2 5 3 2 4" xfId="37938"/>
    <cellStyle name="Normal 7 2 2 5 3 2 5" xfId="45053"/>
    <cellStyle name="Normal 7 2 2 5 3 2 6" xfId="52168"/>
    <cellStyle name="Normal 7 2 2 5 3 2 7" xfId="59283"/>
    <cellStyle name="Normal 7 2 2 5 3 3" xfId="7109"/>
    <cellStyle name="Normal 7 2 2 5 3 3 2" xfId="14224"/>
    <cellStyle name="Normal 7 2 2 5 3 3 2 2" xfId="32083"/>
    <cellStyle name="Normal 7 2 2 5 3 3 3" xfId="32082"/>
    <cellStyle name="Normal 7 2 2 5 3 3 4" xfId="40309"/>
    <cellStyle name="Normal 7 2 2 5 3 3 5" xfId="47424"/>
    <cellStyle name="Normal 7 2 2 5 3 3 6" xfId="54539"/>
    <cellStyle name="Normal 7 2 2 5 3 3 7" xfId="61654"/>
    <cellStyle name="Normal 7 2 2 5 3 4" xfId="9486"/>
    <cellStyle name="Normal 7 2 2 5 3 4 2" xfId="32084"/>
    <cellStyle name="Normal 7 2 2 5 3 5" xfId="16601"/>
    <cellStyle name="Normal 7 2 2 5 3 5 2" xfId="32085"/>
    <cellStyle name="Normal 7 2 2 5 3 6" xfId="32079"/>
    <cellStyle name="Normal 7 2 2 5 3 7" xfId="35570"/>
    <cellStyle name="Normal 7 2 2 5 3 8" xfId="42686"/>
    <cellStyle name="Normal 7 2 2 5 3 9" xfId="49801"/>
    <cellStyle name="Normal 7 2 2 5 4" xfId="3150"/>
    <cellStyle name="Normal 7 2 2 5 4 2" xfId="10265"/>
    <cellStyle name="Normal 7 2 2 5 4 2 2" xfId="32087"/>
    <cellStyle name="Normal 7 2 2 5 4 3" xfId="32086"/>
    <cellStyle name="Normal 7 2 2 5 4 4" xfId="36350"/>
    <cellStyle name="Normal 7 2 2 5 4 5" xfId="43465"/>
    <cellStyle name="Normal 7 2 2 5 4 6" xfId="50580"/>
    <cellStyle name="Normal 7 2 2 5 4 7" xfId="57695"/>
    <cellStyle name="Normal 7 2 2 5 5" xfId="5521"/>
    <cellStyle name="Normal 7 2 2 5 5 2" xfId="12636"/>
    <cellStyle name="Normal 7 2 2 5 5 2 2" xfId="32089"/>
    <cellStyle name="Normal 7 2 2 5 5 3" xfId="32088"/>
    <cellStyle name="Normal 7 2 2 5 5 4" xfId="38721"/>
    <cellStyle name="Normal 7 2 2 5 5 5" xfId="45836"/>
    <cellStyle name="Normal 7 2 2 5 5 6" xfId="52951"/>
    <cellStyle name="Normal 7 2 2 5 5 7" xfId="60066"/>
    <cellStyle name="Normal 7 2 2 5 6" xfId="7898"/>
    <cellStyle name="Normal 7 2 2 5 6 2" xfId="32090"/>
    <cellStyle name="Normal 7 2 2 5 7" xfId="15013"/>
    <cellStyle name="Normal 7 2 2 5 7 2" xfId="32091"/>
    <cellStyle name="Normal 7 2 2 5 8" xfId="32071"/>
    <cellStyle name="Normal 7 2 2 5 9" xfId="33982"/>
    <cellStyle name="Normal 7 2 2 6" xfId="909"/>
    <cellStyle name="Normal 7 2 2 6 10" xfId="55455"/>
    <cellStyle name="Normal 7 2 2 6 2" xfId="3277"/>
    <cellStyle name="Normal 7 2 2 6 2 2" xfId="10392"/>
    <cellStyle name="Normal 7 2 2 6 2 2 2" xfId="32094"/>
    <cellStyle name="Normal 7 2 2 6 2 3" xfId="32093"/>
    <cellStyle name="Normal 7 2 2 6 2 4" xfId="36477"/>
    <cellStyle name="Normal 7 2 2 6 2 5" xfId="43592"/>
    <cellStyle name="Normal 7 2 2 6 2 6" xfId="50707"/>
    <cellStyle name="Normal 7 2 2 6 2 7" xfId="57822"/>
    <cellStyle name="Normal 7 2 2 6 3" xfId="5648"/>
    <cellStyle name="Normal 7 2 2 6 3 2" xfId="12763"/>
    <cellStyle name="Normal 7 2 2 6 3 2 2" xfId="32096"/>
    <cellStyle name="Normal 7 2 2 6 3 3" xfId="32095"/>
    <cellStyle name="Normal 7 2 2 6 3 4" xfId="38848"/>
    <cellStyle name="Normal 7 2 2 6 3 5" xfId="45963"/>
    <cellStyle name="Normal 7 2 2 6 3 6" xfId="53078"/>
    <cellStyle name="Normal 7 2 2 6 3 7" xfId="60193"/>
    <cellStyle name="Normal 7 2 2 6 4" xfId="8025"/>
    <cellStyle name="Normal 7 2 2 6 4 2" xfId="32097"/>
    <cellStyle name="Normal 7 2 2 6 5" xfId="15140"/>
    <cellStyle name="Normal 7 2 2 6 5 2" xfId="32098"/>
    <cellStyle name="Normal 7 2 2 6 6" xfId="32092"/>
    <cellStyle name="Normal 7 2 2 6 7" xfId="34109"/>
    <cellStyle name="Normal 7 2 2 6 8" xfId="41225"/>
    <cellStyle name="Normal 7 2 2 6 9" xfId="48340"/>
    <cellStyle name="Normal 7 2 2 7" xfId="1699"/>
    <cellStyle name="Normal 7 2 2 7 10" xfId="56244"/>
    <cellStyle name="Normal 7 2 2 7 2" xfId="4066"/>
    <cellStyle name="Normal 7 2 2 7 2 2" xfId="11181"/>
    <cellStyle name="Normal 7 2 2 7 2 2 2" xfId="32101"/>
    <cellStyle name="Normal 7 2 2 7 2 3" xfId="32100"/>
    <cellStyle name="Normal 7 2 2 7 2 4" xfId="37266"/>
    <cellStyle name="Normal 7 2 2 7 2 5" xfId="44381"/>
    <cellStyle name="Normal 7 2 2 7 2 6" xfId="51496"/>
    <cellStyle name="Normal 7 2 2 7 2 7" xfId="58611"/>
    <cellStyle name="Normal 7 2 2 7 3" xfId="6437"/>
    <cellStyle name="Normal 7 2 2 7 3 2" xfId="13552"/>
    <cellStyle name="Normal 7 2 2 7 3 2 2" xfId="32103"/>
    <cellStyle name="Normal 7 2 2 7 3 3" xfId="32102"/>
    <cellStyle name="Normal 7 2 2 7 3 4" xfId="39637"/>
    <cellStyle name="Normal 7 2 2 7 3 5" xfId="46752"/>
    <cellStyle name="Normal 7 2 2 7 3 6" xfId="53867"/>
    <cellStyle name="Normal 7 2 2 7 3 7" xfId="60982"/>
    <cellStyle name="Normal 7 2 2 7 4" xfId="8814"/>
    <cellStyle name="Normal 7 2 2 7 4 2" xfId="32104"/>
    <cellStyle name="Normal 7 2 2 7 5" xfId="15929"/>
    <cellStyle name="Normal 7 2 2 7 5 2" xfId="32105"/>
    <cellStyle name="Normal 7 2 2 7 6" xfId="32099"/>
    <cellStyle name="Normal 7 2 2 7 7" xfId="34898"/>
    <cellStyle name="Normal 7 2 2 7 8" xfId="42014"/>
    <cellStyle name="Normal 7 2 2 7 9" xfId="49129"/>
    <cellStyle name="Normal 7 2 2 8" xfId="2478"/>
    <cellStyle name="Normal 7 2 2 8 2" xfId="9593"/>
    <cellStyle name="Normal 7 2 2 8 2 2" xfId="32107"/>
    <cellStyle name="Normal 7 2 2 8 3" xfId="32106"/>
    <cellStyle name="Normal 7 2 2 8 4" xfId="35678"/>
    <cellStyle name="Normal 7 2 2 8 5" xfId="42793"/>
    <cellStyle name="Normal 7 2 2 8 6" xfId="49908"/>
    <cellStyle name="Normal 7 2 2 8 7" xfId="57023"/>
    <cellStyle name="Normal 7 2 2 9" xfId="4849"/>
    <cellStyle name="Normal 7 2 2 9 2" xfId="11964"/>
    <cellStyle name="Normal 7 2 2 9 2 2" xfId="32109"/>
    <cellStyle name="Normal 7 2 2 9 3" xfId="32108"/>
    <cellStyle name="Normal 7 2 2 9 4" xfId="38049"/>
    <cellStyle name="Normal 7 2 2 9 5" xfId="45164"/>
    <cellStyle name="Normal 7 2 2 9 6" xfId="52279"/>
    <cellStyle name="Normal 7 2 2 9 7" xfId="59394"/>
    <cellStyle name="Normal 7 2 3" xfId="177"/>
    <cellStyle name="Normal 7 2 3 10" xfId="14414"/>
    <cellStyle name="Normal 7 2 3 10 2" xfId="32111"/>
    <cellStyle name="Normal 7 2 3 11" xfId="32110"/>
    <cellStyle name="Normal 7 2 3 12" xfId="33383"/>
    <cellStyle name="Normal 7 2 3 13" xfId="40499"/>
    <cellStyle name="Normal 7 2 3 14" xfId="47614"/>
    <cellStyle name="Normal 7 2 3 15" xfId="54729"/>
    <cellStyle name="Normal 7 2 3 2" xfId="376"/>
    <cellStyle name="Normal 7 2 3 2 10" xfId="40694"/>
    <cellStyle name="Normal 7 2 3 2 11" xfId="47809"/>
    <cellStyle name="Normal 7 2 3 2 12" xfId="54924"/>
    <cellStyle name="Normal 7 2 3 2 2" xfId="1177"/>
    <cellStyle name="Normal 7 2 3 2 2 10" xfId="55723"/>
    <cellStyle name="Normal 7 2 3 2 2 2" xfId="3545"/>
    <cellStyle name="Normal 7 2 3 2 2 2 2" xfId="10660"/>
    <cellStyle name="Normal 7 2 3 2 2 2 2 2" xfId="32115"/>
    <cellStyle name="Normal 7 2 3 2 2 2 3" xfId="32114"/>
    <cellStyle name="Normal 7 2 3 2 2 2 4" xfId="36745"/>
    <cellStyle name="Normal 7 2 3 2 2 2 5" xfId="43860"/>
    <cellStyle name="Normal 7 2 3 2 2 2 6" xfId="50975"/>
    <cellStyle name="Normal 7 2 3 2 2 2 7" xfId="58090"/>
    <cellStyle name="Normal 7 2 3 2 2 3" xfId="5916"/>
    <cellStyle name="Normal 7 2 3 2 2 3 2" xfId="13031"/>
    <cellStyle name="Normal 7 2 3 2 2 3 2 2" xfId="32117"/>
    <cellStyle name="Normal 7 2 3 2 2 3 3" xfId="32116"/>
    <cellStyle name="Normal 7 2 3 2 2 3 4" xfId="39116"/>
    <cellStyle name="Normal 7 2 3 2 2 3 5" xfId="46231"/>
    <cellStyle name="Normal 7 2 3 2 2 3 6" xfId="53346"/>
    <cellStyle name="Normal 7 2 3 2 2 3 7" xfId="60461"/>
    <cellStyle name="Normal 7 2 3 2 2 4" xfId="8293"/>
    <cellStyle name="Normal 7 2 3 2 2 4 2" xfId="32118"/>
    <cellStyle name="Normal 7 2 3 2 2 5" xfId="15408"/>
    <cellStyle name="Normal 7 2 3 2 2 5 2" xfId="32119"/>
    <cellStyle name="Normal 7 2 3 2 2 6" xfId="32113"/>
    <cellStyle name="Normal 7 2 3 2 2 7" xfId="34377"/>
    <cellStyle name="Normal 7 2 3 2 2 8" xfId="41493"/>
    <cellStyle name="Normal 7 2 3 2 2 9" xfId="48608"/>
    <cellStyle name="Normal 7 2 3 2 3" xfId="1967"/>
    <cellStyle name="Normal 7 2 3 2 3 10" xfId="56512"/>
    <cellStyle name="Normal 7 2 3 2 3 2" xfId="4334"/>
    <cellStyle name="Normal 7 2 3 2 3 2 2" xfId="11449"/>
    <cellStyle name="Normal 7 2 3 2 3 2 2 2" xfId="32122"/>
    <cellStyle name="Normal 7 2 3 2 3 2 3" xfId="32121"/>
    <cellStyle name="Normal 7 2 3 2 3 2 4" xfId="37534"/>
    <cellStyle name="Normal 7 2 3 2 3 2 5" xfId="44649"/>
    <cellStyle name="Normal 7 2 3 2 3 2 6" xfId="51764"/>
    <cellStyle name="Normal 7 2 3 2 3 2 7" xfId="58879"/>
    <cellStyle name="Normal 7 2 3 2 3 3" xfId="6705"/>
    <cellStyle name="Normal 7 2 3 2 3 3 2" xfId="13820"/>
    <cellStyle name="Normal 7 2 3 2 3 3 2 2" xfId="32124"/>
    <cellStyle name="Normal 7 2 3 2 3 3 3" xfId="32123"/>
    <cellStyle name="Normal 7 2 3 2 3 3 4" xfId="39905"/>
    <cellStyle name="Normal 7 2 3 2 3 3 5" xfId="47020"/>
    <cellStyle name="Normal 7 2 3 2 3 3 6" xfId="54135"/>
    <cellStyle name="Normal 7 2 3 2 3 3 7" xfId="61250"/>
    <cellStyle name="Normal 7 2 3 2 3 4" xfId="9082"/>
    <cellStyle name="Normal 7 2 3 2 3 4 2" xfId="32125"/>
    <cellStyle name="Normal 7 2 3 2 3 5" xfId="16197"/>
    <cellStyle name="Normal 7 2 3 2 3 5 2" xfId="32126"/>
    <cellStyle name="Normal 7 2 3 2 3 6" xfId="32120"/>
    <cellStyle name="Normal 7 2 3 2 3 7" xfId="35166"/>
    <cellStyle name="Normal 7 2 3 2 3 8" xfId="42282"/>
    <cellStyle name="Normal 7 2 3 2 3 9" xfId="49397"/>
    <cellStyle name="Normal 7 2 3 2 4" xfId="2746"/>
    <cellStyle name="Normal 7 2 3 2 4 2" xfId="9861"/>
    <cellStyle name="Normal 7 2 3 2 4 2 2" xfId="32128"/>
    <cellStyle name="Normal 7 2 3 2 4 3" xfId="32127"/>
    <cellStyle name="Normal 7 2 3 2 4 4" xfId="35946"/>
    <cellStyle name="Normal 7 2 3 2 4 5" xfId="43061"/>
    <cellStyle name="Normal 7 2 3 2 4 6" xfId="50176"/>
    <cellStyle name="Normal 7 2 3 2 4 7" xfId="57291"/>
    <cellStyle name="Normal 7 2 3 2 5" xfId="5117"/>
    <cellStyle name="Normal 7 2 3 2 5 2" xfId="12232"/>
    <cellStyle name="Normal 7 2 3 2 5 2 2" xfId="32130"/>
    <cellStyle name="Normal 7 2 3 2 5 3" xfId="32129"/>
    <cellStyle name="Normal 7 2 3 2 5 4" xfId="38317"/>
    <cellStyle name="Normal 7 2 3 2 5 5" xfId="45432"/>
    <cellStyle name="Normal 7 2 3 2 5 6" xfId="52547"/>
    <cellStyle name="Normal 7 2 3 2 5 7" xfId="59662"/>
    <cellStyle name="Normal 7 2 3 2 6" xfId="7494"/>
    <cellStyle name="Normal 7 2 3 2 6 2" xfId="32131"/>
    <cellStyle name="Normal 7 2 3 2 7" xfId="14609"/>
    <cellStyle name="Normal 7 2 3 2 7 2" xfId="32132"/>
    <cellStyle name="Normal 7 2 3 2 8" xfId="32112"/>
    <cellStyle name="Normal 7 2 3 2 9" xfId="33578"/>
    <cellStyle name="Normal 7 2 3 3" xfId="571"/>
    <cellStyle name="Normal 7 2 3 3 10" xfId="40889"/>
    <cellStyle name="Normal 7 2 3 3 11" xfId="48004"/>
    <cellStyle name="Normal 7 2 3 3 12" xfId="55119"/>
    <cellStyle name="Normal 7 2 3 3 2" xfId="1372"/>
    <cellStyle name="Normal 7 2 3 3 2 10" xfId="55918"/>
    <cellStyle name="Normal 7 2 3 3 2 2" xfId="3740"/>
    <cellStyle name="Normal 7 2 3 3 2 2 2" xfId="10855"/>
    <cellStyle name="Normal 7 2 3 3 2 2 2 2" xfId="32136"/>
    <cellStyle name="Normal 7 2 3 3 2 2 3" xfId="32135"/>
    <cellStyle name="Normal 7 2 3 3 2 2 4" xfId="36940"/>
    <cellStyle name="Normal 7 2 3 3 2 2 5" xfId="44055"/>
    <cellStyle name="Normal 7 2 3 3 2 2 6" xfId="51170"/>
    <cellStyle name="Normal 7 2 3 3 2 2 7" xfId="58285"/>
    <cellStyle name="Normal 7 2 3 3 2 3" xfId="6111"/>
    <cellStyle name="Normal 7 2 3 3 2 3 2" xfId="13226"/>
    <cellStyle name="Normal 7 2 3 3 2 3 2 2" xfId="32138"/>
    <cellStyle name="Normal 7 2 3 3 2 3 3" xfId="32137"/>
    <cellStyle name="Normal 7 2 3 3 2 3 4" xfId="39311"/>
    <cellStyle name="Normal 7 2 3 3 2 3 5" xfId="46426"/>
    <cellStyle name="Normal 7 2 3 3 2 3 6" xfId="53541"/>
    <cellStyle name="Normal 7 2 3 3 2 3 7" xfId="60656"/>
    <cellStyle name="Normal 7 2 3 3 2 4" xfId="8488"/>
    <cellStyle name="Normal 7 2 3 3 2 4 2" xfId="32139"/>
    <cellStyle name="Normal 7 2 3 3 2 5" xfId="15603"/>
    <cellStyle name="Normal 7 2 3 3 2 5 2" xfId="32140"/>
    <cellStyle name="Normal 7 2 3 3 2 6" xfId="32134"/>
    <cellStyle name="Normal 7 2 3 3 2 7" xfId="34572"/>
    <cellStyle name="Normal 7 2 3 3 2 8" xfId="41688"/>
    <cellStyle name="Normal 7 2 3 3 2 9" xfId="48803"/>
    <cellStyle name="Normal 7 2 3 3 3" xfId="2162"/>
    <cellStyle name="Normal 7 2 3 3 3 10" xfId="56707"/>
    <cellStyle name="Normal 7 2 3 3 3 2" xfId="4529"/>
    <cellStyle name="Normal 7 2 3 3 3 2 2" xfId="11644"/>
    <cellStyle name="Normal 7 2 3 3 3 2 2 2" xfId="32143"/>
    <cellStyle name="Normal 7 2 3 3 3 2 3" xfId="32142"/>
    <cellStyle name="Normal 7 2 3 3 3 2 4" xfId="37729"/>
    <cellStyle name="Normal 7 2 3 3 3 2 5" xfId="44844"/>
    <cellStyle name="Normal 7 2 3 3 3 2 6" xfId="51959"/>
    <cellStyle name="Normal 7 2 3 3 3 2 7" xfId="59074"/>
    <cellStyle name="Normal 7 2 3 3 3 3" xfId="6900"/>
    <cellStyle name="Normal 7 2 3 3 3 3 2" xfId="14015"/>
    <cellStyle name="Normal 7 2 3 3 3 3 2 2" xfId="32145"/>
    <cellStyle name="Normal 7 2 3 3 3 3 3" xfId="32144"/>
    <cellStyle name="Normal 7 2 3 3 3 3 4" xfId="40100"/>
    <cellStyle name="Normal 7 2 3 3 3 3 5" xfId="47215"/>
    <cellStyle name="Normal 7 2 3 3 3 3 6" xfId="54330"/>
    <cellStyle name="Normal 7 2 3 3 3 3 7" xfId="61445"/>
    <cellStyle name="Normal 7 2 3 3 3 4" xfId="9277"/>
    <cellStyle name="Normal 7 2 3 3 3 4 2" xfId="32146"/>
    <cellStyle name="Normal 7 2 3 3 3 5" xfId="16392"/>
    <cellStyle name="Normal 7 2 3 3 3 5 2" xfId="32147"/>
    <cellStyle name="Normal 7 2 3 3 3 6" xfId="32141"/>
    <cellStyle name="Normal 7 2 3 3 3 7" xfId="35361"/>
    <cellStyle name="Normal 7 2 3 3 3 8" xfId="42477"/>
    <cellStyle name="Normal 7 2 3 3 3 9" xfId="49592"/>
    <cellStyle name="Normal 7 2 3 3 4" xfId="2941"/>
    <cellStyle name="Normal 7 2 3 3 4 2" xfId="10056"/>
    <cellStyle name="Normal 7 2 3 3 4 2 2" xfId="32149"/>
    <cellStyle name="Normal 7 2 3 3 4 3" xfId="32148"/>
    <cellStyle name="Normal 7 2 3 3 4 4" xfId="36141"/>
    <cellStyle name="Normal 7 2 3 3 4 5" xfId="43256"/>
    <cellStyle name="Normal 7 2 3 3 4 6" xfId="50371"/>
    <cellStyle name="Normal 7 2 3 3 4 7" xfId="57486"/>
    <cellStyle name="Normal 7 2 3 3 5" xfId="5312"/>
    <cellStyle name="Normal 7 2 3 3 5 2" xfId="12427"/>
    <cellStyle name="Normal 7 2 3 3 5 2 2" xfId="32151"/>
    <cellStyle name="Normal 7 2 3 3 5 3" xfId="32150"/>
    <cellStyle name="Normal 7 2 3 3 5 4" xfId="38512"/>
    <cellStyle name="Normal 7 2 3 3 5 5" xfId="45627"/>
    <cellStyle name="Normal 7 2 3 3 5 6" xfId="52742"/>
    <cellStyle name="Normal 7 2 3 3 5 7" xfId="59857"/>
    <cellStyle name="Normal 7 2 3 3 6" xfId="7689"/>
    <cellStyle name="Normal 7 2 3 3 6 2" xfId="32152"/>
    <cellStyle name="Normal 7 2 3 3 7" xfId="14804"/>
    <cellStyle name="Normal 7 2 3 3 7 2" xfId="32153"/>
    <cellStyle name="Normal 7 2 3 3 8" xfId="32133"/>
    <cellStyle name="Normal 7 2 3 3 9" xfId="33773"/>
    <cellStyle name="Normal 7 2 3 4" xfId="782"/>
    <cellStyle name="Normal 7 2 3 4 10" xfId="41100"/>
    <cellStyle name="Normal 7 2 3 4 11" xfId="48215"/>
    <cellStyle name="Normal 7 2 3 4 12" xfId="55330"/>
    <cellStyle name="Normal 7 2 3 4 2" xfId="1583"/>
    <cellStyle name="Normal 7 2 3 4 2 10" xfId="56129"/>
    <cellStyle name="Normal 7 2 3 4 2 2" xfId="3951"/>
    <cellStyle name="Normal 7 2 3 4 2 2 2" xfId="11066"/>
    <cellStyle name="Normal 7 2 3 4 2 2 2 2" xfId="32157"/>
    <cellStyle name="Normal 7 2 3 4 2 2 3" xfId="32156"/>
    <cellStyle name="Normal 7 2 3 4 2 2 4" xfId="37151"/>
    <cellStyle name="Normal 7 2 3 4 2 2 5" xfId="44266"/>
    <cellStyle name="Normal 7 2 3 4 2 2 6" xfId="51381"/>
    <cellStyle name="Normal 7 2 3 4 2 2 7" xfId="58496"/>
    <cellStyle name="Normal 7 2 3 4 2 3" xfId="6322"/>
    <cellStyle name="Normal 7 2 3 4 2 3 2" xfId="13437"/>
    <cellStyle name="Normal 7 2 3 4 2 3 2 2" xfId="32159"/>
    <cellStyle name="Normal 7 2 3 4 2 3 3" xfId="32158"/>
    <cellStyle name="Normal 7 2 3 4 2 3 4" xfId="39522"/>
    <cellStyle name="Normal 7 2 3 4 2 3 5" xfId="46637"/>
    <cellStyle name="Normal 7 2 3 4 2 3 6" xfId="53752"/>
    <cellStyle name="Normal 7 2 3 4 2 3 7" xfId="60867"/>
    <cellStyle name="Normal 7 2 3 4 2 4" xfId="8699"/>
    <cellStyle name="Normal 7 2 3 4 2 4 2" xfId="32160"/>
    <cellStyle name="Normal 7 2 3 4 2 5" xfId="15814"/>
    <cellStyle name="Normal 7 2 3 4 2 5 2" xfId="32161"/>
    <cellStyle name="Normal 7 2 3 4 2 6" xfId="32155"/>
    <cellStyle name="Normal 7 2 3 4 2 7" xfId="34783"/>
    <cellStyle name="Normal 7 2 3 4 2 8" xfId="41899"/>
    <cellStyle name="Normal 7 2 3 4 2 9" xfId="49014"/>
    <cellStyle name="Normal 7 2 3 4 3" xfId="2373"/>
    <cellStyle name="Normal 7 2 3 4 3 10" xfId="56918"/>
    <cellStyle name="Normal 7 2 3 4 3 2" xfId="4740"/>
    <cellStyle name="Normal 7 2 3 4 3 2 2" xfId="11855"/>
    <cellStyle name="Normal 7 2 3 4 3 2 2 2" xfId="32164"/>
    <cellStyle name="Normal 7 2 3 4 3 2 3" xfId="32163"/>
    <cellStyle name="Normal 7 2 3 4 3 2 4" xfId="37940"/>
    <cellStyle name="Normal 7 2 3 4 3 2 5" xfId="45055"/>
    <cellStyle name="Normal 7 2 3 4 3 2 6" xfId="52170"/>
    <cellStyle name="Normal 7 2 3 4 3 2 7" xfId="59285"/>
    <cellStyle name="Normal 7 2 3 4 3 3" xfId="7111"/>
    <cellStyle name="Normal 7 2 3 4 3 3 2" xfId="14226"/>
    <cellStyle name="Normal 7 2 3 4 3 3 2 2" xfId="32166"/>
    <cellStyle name="Normal 7 2 3 4 3 3 3" xfId="32165"/>
    <cellStyle name="Normal 7 2 3 4 3 3 4" xfId="40311"/>
    <cellStyle name="Normal 7 2 3 4 3 3 5" xfId="47426"/>
    <cellStyle name="Normal 7 2 3 4 3 3 6" xfId="54541"/>
    <cellStyle name="Normal 7 2 3 4 3 3 7" xfId="61656"/>
    <cellStyle name="Normal 7 2 3 4 3 4" xfId="9488"/>
    <cellStyle name="Normal 7 2 3 4 3 4 2" xfId="32167"/>
    <cellStyle name="Normal 7 2 3 4 3 5" xfId="16603"/>
    <cellStyle name="Normal 7 2 3 4 3 5 2" xfId="32168"/>
    <cellStyle name="Normal 7 2 3 4 3 6" xfId="32162"/>
    <cellStyle name="Normal 7 2 3 4 3 7" xfId="35572"/>
    <cellStyle name="Normal 7 2 3 4 3 8" xfId="42688"/>
    <cellStyle name="Normal 7 2 3 4 3 9" xfId="49803"/>
    <cellStyle name="Normal 7 2 3 4 4" xfId="3152"/>
    <cellStyle name="Normal 7 2 3 4 4 2" xfId="10267"/>
    <cellStyle name="Normal 7 2 3 4 4 2 2" xfId="32170"/>
    <cellStyle name="Normal 7 2 3 4 4 3" xfId="32169"/>
    <cellStyle name="Normal 7 2 3 4 4 4" xfId="36352"/>
    <cellStyle name="Normal 7 2 3 4 4 5" xfId="43467"/>
    <cellStyle name="Normal 7 2 3 4 4 6" xfId="50582"/>
    <cellStyle name="Normal 7 2 3 4 4 7" xfId="57697"/>
    <cellStyle name="Normal 7 2 3 4 5" xfId="5523"/>
    <cellStyle name="Normal 7 2 3 4 5 2" xfId="12638"/>
    <cellStyle name="Normal 7 2 3 4 5 2 2" xfId="32172"/>
    <cellStyle name="Normal 7 2 3 4 5 3" xfId="32171"/>
    <cellStyle name="Normal 7 2 3 4 5 4" xfId="38723"/>
    <cellStyle name="Normal 7 2 3 4 5 5" xfId="45838"/>
    <cellStyle name="Normal 7 2 3 4 5 6" xfId="52953"/>
    <cellStyle name="Normal 7 2 3 4 5 7" xfId="60068"/>
    <cellStyle name="Normal 7 2 3 4 6" xfId="7900"/>
    <cellStyle name="Normal 7 2 3 4 6 2" xfId="32173"/>
    <cellStyle name="Normal 7 2 3 4 7" xfId="15015"/>
    <cellStyle name="Normal 7 2 3 4 7 2" xfId="32174"/>
    <cellStyle name="Normal 7 2 3 4 8" xfId="32154"/>
    <cellStyle name="Normal 7 2 3 4 9" xfId="33984"/>
    <cellStyle name="Normal 7 2 3 5" xfId="982"/>
    <cellStyle name="Normal 7 2 3 5 10" xfId="55528"/>
    <cellStyle name="Normal 7 2 3 5 2" xfId="3350"/>
    <cellStyle name="Normal 7 2 3 5 2 2" xfId="10465"/>
    <cellStyle name="Normal 7 2 3 5 2 2 2" xfId="32177"/>
    <cellStyle name="Normal 7 2 3 5 2 3" xfId="32176"/>
    <cellStyle name="Normal 7 2 3 5 2 4" xfId="36550"/>
    <cellStyle name="Normal 7 2 3 5 2 5" xfId="43665"/>
    <cellStyle name="Normal 7 2 3 5 2 6" xfId="50780"/>
    <cellStyle name="Normal 7 2 3 5 2 7" xfId="57895"/>
    <cellStyle name="Normal 7 2 3 5 3" xfId="5721"/>
    <cellStyle name="Normal 7 2 3 5 3 2" xfId="12836"/>
    <cellStyle name="Normal 7 2 3 5 3 2 2" xfId="32179"/>
    <cellStyle name="Normal 7 2 3 5 3 3" xfId="32178"/>
    <cellStyle name="Normal 7 2 3 5 3 4" xfId="38921"/>
    <cellStyle name="Normal 7 2 3 5 3 5" xfId="46036"/>
    <cellStyle name="Normal 7 2 3 5 3 6" xfId="53151"/>
    <cellStyle name="Normal 7 2 3 5 3 7" xfId="60266"/>
    <cellStyle name="Normal 7 2 3 5 4" xfId="8098"/>
    <cellStyle name="Normal 7 2 3 5 4 2" xfId="32180"/>
    <cellStyle name="Normal 7 2 3 5 5" xfId="15213"/>
    <cellStyle name="Normal 7 2 3 5 5 2" xfId="32181"/>
    <cellStyle name="Normal 7 2 3 5 6" xfId="32175"/>
    <cellStyle name="Normal 7 2 3 5 7" xfId="34182"/>
    <cellStyle name="Normal 7 2 3 5 8" xfId="41298"/>
    <cellStyle name="Normal 7 2 3 5 9" xfId="48413"/>
    <cellStyle name="Normal 7 2 3 6" xfId="1772"/>
    <cellStyle name="Normal 7 2 3 6 10" xfId="56317"/>
    <cellStyle name="Normal 7 2 3 6 2" xfId="4139"/>
    <cellStyle name="Normal 7 2 3 6 2 2" xfId="11254"/>
    <cellStyle name="Normal 7 2 3 6 2 2 2" xfId="32184"/>
    <cellStyle name="Normal 7 2 3 6 2 3" xfId="32183"/>
    <cellStyle name="Normal 7 2 3 6 2 4" xfId="37339"/>
    <cellStyle name="Normal 7 2 3 6 2 5" xfId="44454"/>
    <cellStyle name="Normal 7 2 3 6 2 6" xfId="51569"/>
    <cellStyle name="Normal 7 2 3 6 2 7" xfId="58684"/>
    <cellStyle name="Normal 7 2 3 6 3" xfId="6510"/>
    <cellStyle name="Normal 7 2 3 6 3 2" xfId="13625"/>
    <cellStyle name="Normal 7 2 3 6 3 2 2" xfId="32186"/>
    <cellStyle name="Normal 7 2 3 6 3 3" xfId="32185"/>
    <cellStyle name="Normal 7 2 3 6 3 4" xfId="39710"/>
    <cellStyle name="Normal 7 2 3 6 3 5" xfId="46825"/>
    <cellStyle name="Normal 7 2 3 6 3 6" xfId="53940"/>
    <cellStyle name="Normal 7 2 3 6 3 7" xfId="61055"/>
    <cellStyle name="Normal 7 2 3 6 4" xfId="8887"/>
    <cellStyle name="Normal 7 2 3 6 4 2" xfId="32187"/>
    <cellStyle name="Normal 7 2 3 6 5" xfId="16002"/>
    <cellStyle name="Normal 7 2 3 6 5 2" xfId="32188"/>
    <cellStyle name="Normal 7 2 3 6 6" xfId="32182"/>
    <cellStyle name="Normal 7 2 3 6 7" xfId="34971"/>
    <cellStyle name="Normal 7 2 3 6 8" xfId="42087"/>
    <cellStyle name="Normal 7 2 3 6 9" xfId="49202"/>
    <cellStyle name="Normal 7 2 3 7" xfId="2551"/>
    <cellStyle name="Normal 7 2 3 7 2" xfId="9666"/>
    <cellStyle name="Normal 7 2 3 7 2 2" xfId="32190"/>
    <cellStyle name="Normal 7 2 3 7 3" xfId="32189"/>
    <cellStyle name="Normal 7 2 3 7 4" xfId="35751"/>
    <cellStyle name="Normal 7 2 3 7 5" xfId="42866"/>
    <cellStyle name="Normal 7 2 3 7 6" xfId="49981"/>
    <cellStyle name="Normal 7 2 3 7 7" xfId="57096"/>
    <cellStyle name="Normal 7 2 3 8" xfId="4922"/>
    <cellStyle name="Normal 7 2 3 8 2" xfId="12037"/>
    <cellStyle name="Normal 7 2 3 8 2 2" xfId="32192"/>
    <cellStyle name="Normal 7 2 3 8 3" xfId="32191"/>
    <cellStyle name="Normal 7 2 3 8 4" xfId="38122"/>
    <cellStyle name="Normal 7 2 3 8 5" xfId="45237"/>
    <cellStyle name="Normal 7 2 3 8 6" xfId="52352"/>
    <cellStyle name="Normal 7 2 3 8 7" xfId="59467"/>
    <cellStyle name="Normal 7 2 3 9" xfId="7299"/>
    <cellStyle name="Normal 7 2 3 9 2" xfId="32193"/>
    <cellStyle name="Normal 7 2 4" xfId="203"/>
    <cellStyle name="Normal 7 2 4 10" xfId="14439"/>
    <cellStyle name="Normal 7 2 4 10 2" xfId="32195"/>
    <cellStyle name="Normal 7 2 4 11" xfId="32194"/>
    <cellStyle name="Normal 7 2 4 12" xfId="33408"/>
    <cellStyle name="Normal 7 2 4 13" xfId="40524"/>
    <cellStyle name="Normal 7 2 4 14" xfId="47639"/>
    <cellStyle name="Normal 7 2 4 15" xfId="54754"/>
    <cellStyle name="Normal 7 2 4 2" xfId="401"/>
    <cellStyle name="Normal 7 2 4 2 10" xfId="40719"/>
    <cellStyle name="Normal 7 2 4 2 11" xfId="47834"/>
    <cellStyle name="Normal 7 2 4 2 12" xfId="54949"/>
    <cellStyle name="Normal 7 2 4 2 2" xfId="1202"/>
    <cellStyle name="Normal 7 2 4 2 2 10" xfId="55748"/>
    <cellStyle name="Normal 7 2 4 2 2 2" xfId="3570"/>
    <cellStyle name="Normal 7 2 4 2 2 2 2" xfId="10685"/>
    <cellStyle name="Normal 7 2 4 2 2 2 2 2" xfId="32199"/>
    <cellStyle name="Normal 7 2 4 2 2 2 3" xfId="32198"/>
    <cellStyle name="Normal 7 2 4 2 2 2 4" xfId="36770"/>
    <cellStyle name="Normal 7 2 4 2 2 2 5" xfId="43885"/>
    <cellStyle name="Normal 7 2 4 2 2 2 6" xfId="51000"/>
    <cellStyle name="Normal 7 2 4 2 2 2 7" xfId="58115"/>
    <cellStyle name="Normal 7 2 4 2 2 3" xfId="5941"/>
    <cellStyle name="Normal 7 2 4 2 2 3 2" xfId="13056"/>
    <cellStyle name="Normal 7 2 4 2 2 3 2 2" xfId="32201"/>
    <cellStyle name="Normal 7 2 4 2 2 3 3" xfId="32200"/>
    <cellStyle name="Normal 7 2 4 2 2 3 4" xfId="39141"/>
    <cellStyle name="Normal 7 2 4 2 2 3 5" xfId="46256"/>
    <cellStyle name="Normal 7 2 4 2 2 3 6" xfId="53371"/>
    <cellStyle name="Normal 7 2 4 2 2 3 7" xfId="60486"/>
    <cellStyle name="Normal 7 2 4 2 2 4" xfId="8318"/>
    <cellStyle name="Normal 7 2 4 2 2 4 2" xfId="32202"/>
    <cellStyle name="Normal 7 2 4 2 2 5" xfId="15433"/>
    <cellStyle name="Normal 7 2 4 2 2 5 2" xfId="32203"/>
    <cellStyle name="Normal 7 2 4 2 2 6" xfId="32197"/>
    <cellStyle name="Normal 7 2 4 2 2 7" xfId="34402"/>
    <cellStyle name="Normal 7 2 4 2 2 8" xfId="41518"/>
    <cellStyle name="Normal 7 2 4 2 2 9" xfId="48633"/>
    <cellStyle name="Normal 7 2 4 2 3" xfId="1992"/>
    <cellStyle name="Normal 7 2 4 2 3 10" xfId="56537"/>
    <cellStyle name="Normal 7 2 4 2 3 2" xfId="4359"/>
    <cellStyle name="Normal 7 2 4 2 3 2 2" xfId="11474"/>
    <cellStyle name="Normal 7 2 4 2 3 2 2 2" xfId="32206"/>
    <cellStyle name="Normal 7 2 4 2 3 2 3" xfId="32205"/>
    <cellStyle name="Normal 7 2 4 2 3 2 4" xfId="37559"/>
    <cellStyle name="Normal 7 2 4 2 3 2 5" xfId="44674"/>
    <cellStyle name="Normal 7 2 4 2 3 2 6" xfId="51789"/>
    <cellStyle name="Normal 7 2 4 2 3 2 7" xfId="58904"/>
    <cellStyle name="Normal 7 2 4 2 3 3" xfId="6730"/>
    <cellStyle name="Normal 7 2 4 2 3 3 2" xfId="13845"/>
    <cellStyle name="Normal 7 2 4 2 3 3 2 2" xfId="32208"/>
    <cellStyle name="Normal 7 2 4 2 3 3 3" xfId="32207"/>
    <cellStyle name="Normal 7 2 4 2 3 3 4" xfId="39930"/>
    <cellStyle name="Normal 7 2 4 2 3 3 5" xfId="47045"/>
    <cellStyle name="Normal 7 2 4 2 3 3 6" xfId="54160"/>
    <cellStyle name="Normal 7 2 4 2 3 3 7" xfId="61275"/>
    <cellStyle name="Normal 7 2 4 2 3 4" xfId="9107"/>
    <cellStyle name="Normal 7 2 4 2 3 4 2" xfId="32209"/>
    <cellStyle name="Normal 7 2 4 2 3 5" xfId="16222"/>
    <cellStyle name="Normal 7 2 4 2 3 5 2" xfId="32210"/>
    <cellStyle name="Normal 7 2 4 2 3 6" xfId="32204"/>
    <cellStyle name="Normal 7 2 4 2 3 7" xfId="35191"/>
    <cellStyle name="Normal 7 2 4 2 3 8" xfId="42307"/>
    <cellStyle name="Normal 7 2 4 2 3 9" xfId="49422"/>
    <cellStyle name="Normal 7 2 4 2 4" xfId="2771"/>
    <cellStyle name="Normal 7 2 4 2 4 2" xfId="9886"/>
    <cellStyle name="Normal 7 2 4 2 4 2 2" xfId="32212"/>
    <cellStyle name="Normal 7 2 4 2 4 3" xfId="32211"/>
    <cellStyle name="Normal 7 2 4 2 4 4" xfId="35971"/>
    <cellStyle name="Normal 7 2 4 2 4 5" xfId="43086"/>
    <cellStyle name="Normal 7 2 4 2 4 6" xfId="50201"/>
    <cellStyle name="Normal 7 2 4 2 4 7" xfId="57316"/>
    <cellStyle name="Normal 7 2 4 2 5" xfId="5142"/>
    <cellStyle name="Normal 7 2 4 2 5 2" xfId="12257"/>
    <cellStyle name="Normal 7 2 4 2 5 2 2" xfId="32214"/>
    <cellStyle name="Normal 7 2 4 2 5 3" xfId="32213"/>
    <cellStyle name="Normal 7 2 4 2 5 4" xfId="38342"/>
    <cellStyle name="Normal 7 2 4 2 5 5" xfId="45457"/>
    <cellStyle name="Normal 7 2 4 2 5 6" xfId="52572"/>
    <cellStyle name="Normal 7 2 4 2 5 7" xfId="59687"/>
    <cellStyle name="Normal 7 2 4 2 6" xfId="7519"/>
    <cellStyle name="Normal 7 2 4 2 6 2" xfId="32215"/>
    <cellStyle name="Normal 7 2 4 2 7" xfId="14634"/>
    <cellStyle name="Normal 7 2 4 2 7 2" xfId="32216"/>
    <cellStyle name="Normal 7 2 4 2 8" xfId="32196"/>
    <cellStyle name="Normal 7 2 4 2 9" xfId="33603"/>
    <cellStyle name="Normal 7 2 4 3" xfId="596"/>
    <cellStyle name="Normal 7 2 4 3 10" xfId="40914"/>
    <cellStyle name="Normal 7 2 4 3 11" xfId="48029"/>
    <cellStyle name="Normal 7 2 4 3 12" xfId="55144"/>
    <cellStyle name="Normal 7 2 4 3 2" xfId="1397"/>
    <cellStyle name="Normal 7 2 4 3 2 10" xfId="55943"/>
    <cellStyle name="Normal 7 2 4 3 2 2" xfId="3765"/>
    <cellStyle name="Normal 7 2 4 3 2 2 2" xfId="10880"/>
    <cellStyle name="Normal 7 2 4 3 2 2 2 2" xfId="32220"/>
    <cellStyle name="Normal 7 2 4 3 2 2 3" xfId="32219"/>
    <cellStyle name="Normal 7 2 4 3 2 2 4" xfId="36965"/>
    <cellStyle name="Normal 7 2 4 3 2 2 5" xfId="44080"/>
    <cellStyle name="Normal 7 2 4 3 2 2 6" xfId="51195"/>
    <cellStyle name="Normal 7 2 4 3 2 2 7" xfId="58310"/>
    <cellStyle name="Normal 7 2 4 3 2 3" xfId="6136"/>
    <cellStyle name="Normal 7 2 4 3 2 3 2" xfId="13251"/>
    <cellStyle name="Normal 7 2 4 3 2 3 2 2" xfId="32222"/>
    <cellStyle name="Normal 7 2 4 3 2 3 3" xfId="32221"/>
    <cellStyle name="Normal 7 2 4 3 2 3 4" xfId="39336"/>
    <cellStyle name="Normal 7 2 4 3 2 3 5" xfId="46451"/>
    <cellStyle name="Normal 7 2 4 3 2 3 6" xfId="53566"/>
    <cellStyle name="Normal 7 2 4 3 2 3 7" xfId="60681"/>
    <cellStyle name="Normal 7 2 4 3 2 4" xfId="8513"/>
    <cellStyle name="Normal 7 2 4 3 2 4 2" xfId="32223"/>
    <cellStyle name="Normal 7 2 4 3 2 5" xfId="15628"/>
    <cellStyle name="Normal 7 2 4 3 2 5 2" xfId="32224"/>
    <cellStyle name="Normal 7 2 4 3 2 6" xfId="32218"/>
    <cellStyle name="Normal 7 2 4 3 2 7" xfId="34597"/>
    <cellStyle name="Normal 7 2 4 3 2 8" xfId="41713"/>
    <cellStyle name="Normal 7 2 4 3 2 9" xfId="48828"/>
    <cellStyle name="Normal 7 2 4 3 3" xfId="2187"/>
    <cellStyle name="Normal 7 2 4 3 3 10" xfId="56732"/>
    <cellStyle name="Normal 7 2 4 3 3 2" xfId="4554"/>
    <cellStyle name="Normal 7 2 4 3 3 2 2" xfId="11669"/>
    <cellStyle name="Normal 7 2 4 3 3 2 2 2" xfId="32227"/>
    <cellStyle name="Normal 7 2 4 3 3 2 3" xfId="32226"/>
    <cellStyle name="Normal 7 2 4 3 3 2 4" xfId="37754"/>
    <cellStyle name="Normal 7 2 4 3 3 2 5" xfId="44869"/>
    <cellStyle name="Normal 7 2 4 3 3 2 6" xfId="51984"/>
    <cellStyle name="Normal 7 2 4 3 3 2 7" xfId="59099"/>
    <cellStyle name="Normal 7 2 4 3 3 3" xfId="6925"/>
    <cellStyle name="Normal 7 2 4 3 3 3 2" xfId="14040"/>
    <cellStyle name="Normal 7 2 4 3 3 3 2 2" xfId="32229"/>
    <cellStyle name="Normal 7 2 4 3 3 3 3" xfId="32228"/>
    <cellStyle name="Normal 7 2 4 3 3 3 4" xfId="40125"/>
    <cellStyle name="Normal 7 2 4 3 3 3 5" xfId="47240"/>
    <cellStyle name="Normal 7 2 4 3 3 3 6" xfId="54355"/>
    <cellStyle name="Normal 7 2 4 3 3 3 7" xfId="61470"/>
    <cellStyle name="Normal 7 2 4 3 3 4" xfId="9302"/>
    <cellStyle name="Normal 7 2 4 3 3 4 2" xfId="32230"/>
    <cellStyle name="Normal 7 2 4 3 3 5" xfId="16417"/>
    <cellStyle name="Normal 7 2 4 3 3 5 2" xfId="32231"/>
    <cellStyle name="Normal 7 2 4 3 3 6" xfId="32225"/>
    <cellStyle name="Normal 7 2 4 3 3 7" xfId="35386"/>
    <cellStyle name="Normal 7 2 4 3 3 8" xfId="42502"/>
    <cellStyle name="Normal 7 2 4 3 3 9" xfId="49617"/>
    <cellStyle name="Normal 7 2 4 3 4" xfId="2966"/>
    <cellStyle name="Normal 7 2 4 3 4 2" xfId="10081"/>
    <cellStyle name="Normal 7 2 4 3 4 2 2" xfId="32233"/>
    <cellStyle name="Normal 7 2 4 3 4 3" xfId="32232"/>
    <cellStyle name="Normal 7 2 4 3 4 4" xfId="36166"/>
    <cellStyle name="Normal 7 2 4 3 4 5" xfId="43281"/>
    <cellStyle name="Normal 7 2 4 3 4 6" xfId="50396"/>
    <cellStyle name="Normal 7 2 4 3 4 7" xfId="57511"/>
    <cellStyle name="Normal 7 2 4 3 5" xfId="5337"/>
    <cellStyle name="Normal 7 2 4 3 5 2" xfId="12452"/>
    <cellStyle name="Normal 7 2 4 3 5 2 2" xfId="32235"/>
    <cellStyle name="Normal 7 2 4 3 5 3" xfId="32234"/>
    <cellStyle name="Normal 7 2 4 3 5 4" xfId="38537"/>
    <cellStyle name="Normal 7 2 4 3 5 5" xfId="45652"/>
    <cellStyle name="Normal 7 2 4 3 5 6" xfId="52767"/>
    <cellStyle name="Normal 7 2 4 3 5 7" xfId="59882"/>
    <cellStyle name="Normal 7 2 4 3 6" xfId="7714"/>
    <cellStyle name="Normal 7 2 4 3 6 2" xfId="32236"/>
    <cellStyle name="Normal 7 2 4 3 7" xfId="14829"/>
    <cellStyle name="Normal 7 2 4 3 7 2" xfId="32237"/>
    <cellStyle name="Normal 7 2 4 3 8" xfId="32217"/>
    <cellStyle name="Normal 7 2 4 3 9" xfId="33798"/>
    <cellStyle name="Normal 7 2 4 4" xfId="783"/>
    <cellStyle name="Normal 7 2 4 4 10" xfId="41101"/>
    <cellStyle name="Normal 7 2 4 4 11" xfId="48216"/>
    <cellStyle name="Normal 7 2 4 4 12" xfId="55331"/>
    <cellStyle name="Normal 7 2 4 4 2" xfId="1584"/>
    <cellStyle name="Normal 7 2 4 4 2 10" xfId="56130"/>
    <cellStyle name="Normal 7 2 4 4 2 2" xfId="3952"/>
    <cellStyle name="Normal 7 2 4 4 2 2 2" xfId="11067"/>
    <cellStyle name="Normal 7 2 4 4 2 2 2 2" xfId="32241"/>
    <cellStyle name="Normal 7 2 4 4 2 2 3" xfId="32240"/>
    <cellStyle name="Normal 7 2 4 4 2 2 4" xfId="37152"/>
    <cellStyle name="Normal 7 2 4 4 2 2 5" xfId="44267"/>
    <cellStyle name="Normal 7 2 4 4 2 2 6" xfId="51382"/>
    <cellStyle name="Normal 7 2 4 4 2 2 7" xfId="58497"/>
    <cellStyle name="Normal 7 2 4 4 2 3" xfId="6323"/>
    <cellStyle name="Normal 7 2 4 4 2 3 2" xfId="13438"/>
    <cellStyle name="Normal 7 2 4 4 2 3 2 2" xfId="32243"/>
    <cellStyle name="Normal 7 2 4 4 2 3 3" xfId="32242"/>
    <cellStyle name="Normal 7 2 4 4 2 3 4" xfId="39523"/>
    <cellStyle name="Normal 7 2 4 4 2 3 5" xfId="46638"/>
    <cellStyle name="Normal 7 2 4 4 2 3 6" xfId="53753"/>
    <cellStyle name="Normal 7 2 4 4 2 3 7" xfId="60868"/>
    <cellStyle name="Normal 7 2 4 4 2 4" xfId="8700"/>
    <cellStyle name="Normal 7 2 4 4 2 4 2" xfId="32244"/>
    <cellStyle name="Normal 7 2 4 4 2 5" xfId="15815"/>
    <cellStyle name="Normal 7 2 4 4 2 5 2" xfId="32245"/>
    <cellStyle name="Normal 7 2 4 4 2 6" xfId="32239"/>
    <cellStyle name="Normal 7 2 4 4 2 7" xfId="34784"/>
    <cellStyle name="Normal 7 2 4 4 2 8" xfId="41900"/>
    <cellStyle name="Normal 7 2 4 4 2 9" xfId="49015"/>
    <cellStyle name="Normal 7 2 4 4 3" xfId="2374"/>
    <cellStyle name="Normal 7 2 4 4 3 10" xfId="56919"/>
    <cellStyle name="Normal 7 2 4 4 3 2" xfId="4741"/>
    <cellStyle name="Normal 7 2 4 4 3 2 2" xfId="11856"/>
    <cellStyle name="Normal 7 2 4 4 3 2 2 2" xfId="32248"/>
    <cellStyle name="Normal 7 2 4 4 3 2 3" xfId="32247"/>
    <cellStyle name="Normal 7 2 4 4 3 2 4" xfId="37941"/>
    <cellStyle name="Normal 7 2 4 4 3 2 5" xfId="45056"/>
    <cellStyle name="Normal 7 2 4 4 3 2 6" xfId="52171"/>
    <cellStyle name="Normal 7 2 4 4 3 2 7" xfId="59286"/>
    <cellStyle name="Normal 7 2 4 4 3 3" xfId="7112"/>
    <cellStyle name="Normal 7 2 4 4 3 3 2" xfId="14227"/>
    <cellStyle name="Normal 7 2 4 4 3 3 2 2" xfId="32250"/>
    <cellStyle name="Normal 7 2 4 4 3 3 3" xfId="32249"/>
    <cellStyle name="Normal 7 2 4 4 3 3 4" xfId="40312"/>
    <cellStyle name="Normal 7 2 4 4 3 3 5" xfId="47427"/>
    <cellStyle name="Normal 7 2 4 4 3 3 6" xfId="54542"/>
    <cellStyle name="Normal 7 2 4 4 3 3 7" xfId="61657"/>
    <cellStyle name="Normal 7 2 4 4 3 4" xfId="9489"/>
    <cellStyle name="Normal 7 2 4 4 3 4 2" xfId="32251"/>
    <cellStyle name="Normal 7 2 4 4 3 5" xfId="16604"/>
    <cellStyle name="Normal 7 2 4 4 3 5 2" xfId="32252"/>
    <cellStyle name="Normal 7 2 4 4 3 6" xfId="32246"/>
    <cellStyle name="Normal 7 2 4 4 3 7" xfId="35573"/>
    <cellStyle name="Normal 7 2 4 4 3 8" xfId="42689"/>
    <cellStyle name="Normal 7 2 4 4 3 9" xfId="49804"/>
    <cellStyle name="Normal 7 2 4 4 4" xfId="3153"/>
    <cellStyle name="Normal 7 2 4 4 4 2" xfId="10268"/>
    <cellStyle name="Normal 7 2 4 4 4 2 2" xfId="32254"/>
    <cellStyle name="Normal 7 2 4 4 4 3" xfId="32253"/>
    <cellStyle name="Normal 7 2 4 4 4 4" xfId="36353"/>
    <cellStyle name="Normal 7 2 4 4 4 5" xfId="43468"/>
    <cellStyle name="Normal 7 2 4 4 4 6" xfId="50583"/>
    <cellStyle name="Normal 7 2 4 4 4 7" xfId="57698"/>
    <cellStyle name="Normal 7 2 4 4 5" xfId="5524"/>
    <cellStyle name="Normal 7 2 4 4 5 2" xfId="12639"/>
    <cellStyle name="Normal 7 2 4 4 5 2 2" xfId="32256"/>
    <cellStyle name="Normal 7 2 4 4 5 3" xfId="32255"/>
    <cellStyle name="Normal 7 2 4 4 5 4" xfId="38724"/>
    <cellStyle name="Normal 7 2 4 4 5 5" xfId="45839"/>
    <cellStyle name="Normal 7 2 4 4 5 6" xfId="52954"/>
    <cellStyle name="Normal 7 2 4 4 5 7" xfId="60069"/>
    <cellStyle name="Normal 7 2 4 4 6" xfId="7901"/>
    <cellStyle name="Normal 7 2 4 4 6 2" xfId="32257"/>
    <cellStyle name="Normal 7 2 4 4 7" xfId="15016"/>
    <cellStyle name="Normal 7 2 4 4 7 2" xfId="32258"/>
    <cellStyle name="Normal 7 2 4 4 8" xfId="32238"/>
    <cellStyle name="Normal 7 2 4 4 9" xfId="33985"/>
    <cellStyle name="Normal 7 2 4 5" xfId="1007"/>
    <cellStyle name="Normal 7 2 4 5 10" xfId="55553"/>
    <cellStyle name="Normal 7 2 4 5 2" xfId="3375"/>
    <cellStyle name="Normal 7 2 4 5 2 2" xfId="10490"/>
    <cellStyle name="Normal 7 2 4 5 2 2 2" xfId="32261"/>
    <cellStyle name="Normal 7 2 4 5 2 3" xfId="32260"/>
    <cellStyle name="Normal 7 2 4 5 2 4" xfId="36575"/>
    <cellStyle name="Normal 7 2 4 5 2 5" xfId="43690"/>
    <cellStyle name="Normal 7 2 4 5 2 6" xfId="50805"/>
    <cellStyle name="Normal 7 2 4 5 2 7" xfId="57920"/>
    <cellStyle name="Normal 7 2 4 5 3" xfId="5746"/>
    <cellStyle name="Normal 7 2 4 5 3 2" xfId="12861"/>
    <cellStyle name="Normal 7 2 4 5 3 2 2" xfId="32263"/>
    <cellStyle name="Normal 7 2 4 5 3 3" xfId="32262"/>
    <cellStyle name="Normal 7 2 4 5 3 4" xfId="38946"/>
    <cellStyle name="Normal 7 2 4 5 3 5" xfId="46061"/>
    <cellStyle name="Normal 7 2 4 5 3 6" xfId="53176"/>
    <cellStyle name="Normal 7 2 4 5 3 7" xfId="60291"/>
    <cellStyle name="Normal 7 2 4 5 4" xfId="8123"/>
    <cellStyle name="Normal 7 2 4 5 4 2" xfId="32264"/>
    <cellStyle name="Normal 7 2 4 5 5" xfId="15238"/>
    <cellStyle name="Normal 7 2 4 5 5 2" xfId="32265"/>
    <cellStyle name="Normal 7 2 4 5 6" xfId="32259"/>
    <cellStyle name="Normal 7 2 4 5 7" xfId="34207"/>
    <cellStyle name="Normal 7 2 4 5 8" xfId="41323"/>
    <cellStyle name="Normal 7 2 4 5 9" xfId="48438"/>
    <cellStyle name="Normal 7 2 4 6" xfId="1797"/>
    <cellStyle name="Normal 7 2 4 6 10" xfId="56342"/>
    <cellStyle name="Normal 7 2 4 6 2" xfId="4164"/>
    <cellStyle name="Normal 7 2 4 6 2 2" xfId="11279"/>
    <cellStyle name="Normal 7 2 4 6 2 2 2" xfId="32268"/>
    <cellStyle name="Normal 7 2 4 6 2 3" xfId="32267"/>
    <cellStyle name="Normal 7 2 4 6 2 4" xfId="37364"/>
    <cellStyle name="Normal 7 2 4 6 2 5" xfId="44479"/>
    <cellStyle name="Normal 7 2 4 6 2 6" xfId="51594"/>
    <cellStyle name="Normal 7 2 4 6 2 7" xfId="58709"/>
    <cellStyle name="Normal 7 2 4 6 3" xfId="6535"/>
    <cellStyle name="Normal 7 2 4 6 3 2" xfId="13650"/>
    <cellStyle name="Normal 7 2 4 6 3 2 2" xfId="32270"/>
    <cellStyle name="Normal 7 2 4 6 3 3" xfId="32269"/>
    <cellStyle name="Normal 7 2 4 6 3 4" xfId="39735"/>
    <cellStyle name="Normal 7 2 4 6 3 5" xfId="46850"/>
    <cellStyle name="Normal 7 2 4 6 3 6" xfId="53965"/>
    <cellStyle name="Normal 7 2 4 6 3 7" xfId="61080"/>
    <cellStyle name="Normal 7 2 4 6 4" xfId="8912"/>
    <cellStyle name="Normal 7 2 4 6 4 2" xfId="32271"/>
    <cellStyle name="Normal 7 2 4 6 5" xfId="16027"/>
    <cellStyle name="Normal 7 2 4 6 5 2" xfId="32272"/>
    <cellStyle name="Normal 7 2 4 6 6" xfId="32266"/>
    <cellStyle name="Normal 7 2 4 6 7" xfId="34996"/>
    <cellStyle name="Normal 7 2 4 6 8" xfId="42112"/>
    <cellStyle name="Normal 7 2 4 6 9" xfId="49227"/>
    <cellStyle name="Normal 7 2 4 7" xfId="2576"/>
    <cellStyle name="Normal 7 2 4 7 2" xfId="9691"/>
    <cellStyle name="Normal 7 2 4 7 2 2" xfId="32274"/>
    <cellStyle name="Normal 7 2 4 7 3" xfId="32273"/>
    <cellStyle name="Normal 7 2 4 7 4" xfId="35776"/>
    <cellStyle name="Normal 7 2 4 7 5" xfId="42891"/>
    <cellStyle name="Normal 7 2 4 7 6" xfId="50006"/>
    <cellStyle name="Normal 7 2 4 7 7" xfId="57121"/>
    <cellStyle name="Normal 7 2 4 8" xfId="4947"/>
    <cellStyle name="Normal 7 2 4 8 2" xfId="12062"/>
    <cellStyle name="Normal 7 2 4 8 2 2" xfId="32276"/>
    <cellStyle name="Normal 7 2 4 8 3" xfId="32275"/>
    <cellStyle name="Normal 7 2 4 8 4" xfId="38147"/>
    <cellStyle name="Normal 7 2 4 8 5" xfId="45262"/>
    <cellStyle name="Normal 7 2 4 8 6" xfId="52377"/>
    <cellStyle name="Normal 7 2 4 8 7" xfId="59492"/>
    <cellStyle name="Normal 7 2 4 9" xfId="7324"/>
    <cellStyle name="Normal 7 2 4 9 2" xfId="32277"/>
    <cellStyle name="Normal 7 2 5" xfId="125"/>
    <cellStyle name="Normal 7 2 5 10" xfId="14365"/>
    <cellStyle name="Normal 7 2 5 10 2" xfId="32279"/>
    <cellStyle name="Normal 7 2 5 11" xfId="32278"/>
    <cellStyle name="Normal 7 2 5 12" xfId="33334"/>
    <cellStyle name="Normal 7 2 5 13" xfId="40450"/>
    <cellStyle name="Normal 7 2 5 14" xfId="47565"/>
    <cellStyle name="Normal 7 2 5 15" xfId="54680"/>
    <cellStyle name="Normal 7 2 5 2" xfId="327"/>
    <cellStyle name="Normal 7 2 5 2 10" xfId="40645"/>
    <cellStyle name="Normal 7 2 5 2 11" xfId="47760"/>
    <cellStyle name="Normal 7 2 5 2 12" xfId="54875"/>
    <cellStyle name="Normal 7 2 5 2 2" xfId="1128"/>
    <cellStyle name="Normal 7 2 5 2 2 10" xfId="55674"/>
    <cellStyle name="Normal 7 2 5 2 2 2" xfId="3496"/>
    <cellStyle name="Normal 7 2 5 2 2 2 2" xfId="10611"/>
    <cellStyle name="Normal 7 2 5 2 2 2 2 2" xfId="32283"/>
    <cellStyle name="Normal 7 2 5 2 2 2 3" xfId="32282"/>
    <cellStyle name="Normal 7 2 5 2 2 2 4" xfId="36696"/>
    <cellStyle name="Normal 7 2 5 2 2 2 5" xfId="43811"/>
    <cellStyle name="Normal 7 2 5 2 2 2 6" xfId="50926"/>
    <cellStyle name="Normal 7 2 5 2 2 2 7" xfId="58041"/>
    <cellStyle name="Normal 7 2 5 2 2 3" xfId="5867"/>
    <cellStyle name="Normal 7 2 5 2 2 3 2" xfId="12982"/>
    <cellStyle name="Normal 7 2 5 2 2 3 2 2" xfId="32285"/>
    <cellStyle name="Normal 7 2 5 2 2 3 3" xfId="32284"/>
    <cellStyle name="Normal 7 2 5 2 2 3 4" xfId="39067"/>
    <cellStyle name="Normal 7 2 5 2 2 3 5" xfId="46182"/>
    <cellStyle name="Normal 7 2 5 2 2 3 6" xfId="53297"/>
    <cellStyle name="Normal 7 2 5 2 2 3 7" xfId="60412"/>
    <cellStyle name="Normal 7 2 5 2 2 4" xfId="8244"/>
    <cellStyle name="Normal 7 2 5 2 2 4 2" xfId="32286"/>
    <cellStyle name="Normal 7 2 5 2 2 5" xfId="15359"/>
    <cellStyle name="Normal 7 2 5 2 2 5 2" xfId="32287"/>
    <cellStyle name="Normal 7 2 5 2 2 6" xfId="32281"/>
    <cellStyle name="Normal 7 2 5 2 2 7" xfId="34328"/>
    <cellStyle name="Normal 7 2 5 2 2 8" xfId="41444"/>
    <cellStyle name="Normal 7 2 5 2 2 9" xfId="48559"/>
    <cellStyle name="Normal 7 2 5 2 3" xfId="1918"/>
    <cellStyle name="Normal 7 2 5 2 3 10" xfId="56463"/>
    <cellStyle name="Normal 7 2 5 2 3 2" xfId="4285"/>
    <cellStyle name="Normal 7 2 5 2 3 2 2" xfId="11400"/>
    <cellStyle name="Normal 7 2 5 2 3 2 2 2" xfId="32290"/>
    <cellStyle name="Normal 7 2 5 2 3 2 3" xfId="32289"/>
    <cellStyle name="Normal 7 2 5 2 3 2 4" xfId="37485"/>
    <cellStyle name="Normal 7 2 5 2 3 2 5" xfId="44600"/>
    <cellStyle name="Normal 7 2 5 2 3 2 6" xfId="51715"/>
    <cellStyle name="Normal 7 2 5 2 3 2 7" xfId="58830"/>
    <cellStyle name="Normal 7 2 5 2 3 3" xfId="6656"/>
    <cellStyle name="Normal 7 2 5 2 3 3 2" xfId="13771"/>
    <cellStyle name="Normal 7 2 5 2 3 3 2 2" xfId="32292"/>
    <cellStyle name="Normal 7 2 5 2 3 3 3" xfId="32291"/>
    <cellStyle name="Normal 7 2 5 2 3 3 4" xfId="39856"/>
    <cellStyle name="Normal 7 2 5 2 3 3 5" xfId="46971"/>
    <cellStyle name="Normal 7 2 5 2 3 3 6" xfId="54086"/>
    <cellStyle name="Normal 7 2 5 2 3 3 7" xfId="61201"/>
    <cellStyle name="Normal 7 2 5 2 3 4" xfId="9033"/>
    <cellStyle name="Normal 7 2 5 2 3 4 2" xfId="32293"/>
    <cellStyle name="Normal 7 2 5 2 3 5" xfId="16148"/>
    <cellStyle name="Normal 7 2 5 2 3 5 2" xfId="32294"/>
    <cellStyle name="Normal 7 2 5 2 3 6" xfId="32288"/>
    <cellStyle name="Normal 7 2 5 2 3 7" xfId="35117"/>
    <cellStyle name="Normal 7 2 5 2 3 8" xfId="42233"/>
    <cellStyle name="Normal 7 2 5 2 3 9" xfId="49348"/>
    <cellStyle name="Normal 7 2 5 2 4" xfId="2697"/>
    <cellStyle name="Normal 7 2 5 2 4 2" xfId="9812"/>
    <cellStyle name="Normal 7 2 5 2 4 2 2" xfId="32296"/>
    <cellStyle name="Normal 7 2 5 2 4 3" xfId="32295"/>
    <cellStyle name="Normal 7 2 5 2 4 4" xfId="35897"/>
    <cellStyle name="Normal 7 2 5 2 4 5" xfId="43012"/>
    <cellStyle name="Normal 7 2 5 2 4 6" xfId="50127"/>
    <cellStyle name="Normal 7 2 5 2 4 7" xfId="57242"/>
    <cellStyle name="Normal 7 2 5 2 5" xfId="5068"/>
    <cellStyle name="Normal 7 2 5 2 5 2" xfId="12183"/>
    <cellStyle name="Normal 7 2 5 2 5 2 2" xfId="32298"/>
    <cellStyle name="Normal 7 2 5 2 5 3" xfId="32297"/>
    <cellStyle name="Normal 7 2 5 2 5 4" xfId="38268"/>
    <cellStyle name="Normal 7 2 5 2 5 5" xfId="45383"/>
    <cellStyle name="Normal 7 2 5 2 5 6" xfId="52498"/>
    <cellStyle name="Normal 7 2 5 2 5 7" xfId="59613"/>
    <cellStyle name="Normal 7 2 5 2 6" xfId="7445"/>
    <cellStyle name="Normal 7 2 5 2 6 2" xfId="32299"/>
    <cellStyle name="Normal 7 2 5 2 7" xfId="14560"/>
    <cellStyle name="Normal 7 2 5 2 7 2" xfId="32300"/>
    <cellStyle name="Normal 7 2 5 2 8" xfId="32280"/>
    <cellStyle name="Normal 7 2 5 2 9" xfId="33529"/>
    <cellStyle name="Normal 7 2 5 3" xfId="522"/>
    <cellStyle name="Normal 7 2 5 3 10" xfId="40840"/>
    <cellStyle name="Normal 7 2 5 3 11" xfId="47955"/>
    <cellStyle name="Normal 7 2 5 3 12" xfId="55070"/>
    <cellStyle name="Normal 7 2 5 3 2" xfId="1323"/>
    <cellStyle name="Normal 7 2 5 3 2 10" xfId="55869"/>
    <cellStyle name="Normal 7 2 5 3 2 2" xfId="3691"/>
    <cellStyle name="Normal 7 2 5 3 2 2 2" xfId="10806"/>
    <cellStyle name="Normal 7 2 5 3 2 2 2 2" xfId="32304"/>
    <cellStyle name="Normal 7 2 5 3 2 2 3" xfId="32303"/>
    <cellStyle name="Normal 7 2 5 3 2 2 4" xfId="36891"/>
    <cellStyle name="Normal 7 2 5 3 2 2 5" xfId="44006"/>
    <cellStyle name="Normal 7 2 5 3 2 2 6" xfId="51121"/>
    <cellStyle name="Normal 7 2 5 3 2 2 7" xfId="58236"/>
    <cellStyle name="Normal 7 2 5 3 2 3" xfId="6062"/>
    <cellStyle name="Normal 7 2 5 3 2 3 2" xfId="13177"/>
    <cellStyle name="Normal 7 2 5 3 2 3 2 2" xfId="32306"/>
    <cellStyle name="Normal 7 2 5 3 2 3 3" xfId="32305"/>
    <cellStyle name="Normal 7 2 5 3 2 3 4" xfId="39262"/>
    <cellStyle name="Normal 7 2 5 3 2 3 5" xfId="46377"/>
    <cellStyle name="Normal 7 2 5 3 2 3 6" xfId="53492"/>
    <cellStyle name="Normal 7 2 5 3 2 3 7" xfId="60607"/>
    <cellStyle name="Normal 7 2 5 3 2 4" xfId="8439"/>
    <cellStyle name="Normal 7 2 5 3 2 4 2" xfId="32307"/>
    <cellStyle name="Normal 7 2 5 3 2 5" xfId="15554"/>
    <cellStyle name="Normal 7 2 5 3 2 5 2" xfId="32308"/>
    <cellStyle name="Normal 7 2 5 3 2 6" xfId="32302"/>
    <cellStyle name="Normal 7 2 5 3 2 7" xfId="34523"/>
    <cellStyle name="Normal 7 2 5 3 2 8" xfId="41639"/>
    <cellStyle name="Normal 7 2 5 3 2 9" xfId="48754"/>
    <cellStyle name="Normal 7 2 5 3 3" xfId="2113"/>
    <cellStyle name="Normal 7 2 5 3 3 10" xfId="56658"/>
    <cellStyle name="Normal 7 2 5 3 3 2" xfId="4480"/>
    <cellStyle name="Normal 7 2 5 3 3 2 2" xfId="11595"/>
    <cellStyle name="Normal 7 2 5 3 3 2 2 2" xfId="32311"/>
    <cellStyle name="Normal 7 2 5 3 3 2 3" xfId="32310"/>
    <cellStyle name="Normal 7 2 5 3 3 2 4" xfId="37680"/>
    <cellStyle name="Normal 7 2 5 3 3 2 5" xfId="44795"/>
    <cellStyle name="Normal 7 2 5 3 3 2 6" xfId="51910"/>
    <cellStyle name="Normal 7 2 5 3 3 2 7" xfId="59025"/>
    <cellStyle name="Normal 7 2 5 3 3 3" xfId="6851"/>
    <cellStyle name="Normal 7 2 5 3 3 3 2" xfId="13966"/>
    <cellStyle name="Normal 7 2 5 3 3 3 2 2" xfId="32313"/>
    <cellStyle name="Normal 7 2 5 3 3 3 3" xfId="32312"/>
    <cellStyle name="Normal 7 2 5 3 3 3 4" xfId="40051"/>
    <cellStyle name="Normal 7 2 5 3 3 3 5" xfId="47166"/>
    <cellStyle name="Normal 7 2 5 3 3 3 6" xfId="54281"/>
    <cellStyle name="Normal 7 2 5 3 3 3 7" xfId="61396"/>
    <cellStyle name="Normal 7 2 5 3 3 4" xfId="9228"/>
    <cellStyle name="Normal 7 2 5 3 3 4 2" xfId="32314"/>
    <cellStyle name="Normal 7 2 5 3 3 5" xfId="16343"/>
    <cellStyle name="Normal 7 2 5 3 3 5 2" xfId="32315"/>
    <cellStyle name="Normal 7 2 5 3 3 6" xfId="32309"/>
    <cellStyle name="Normal 7 2 5 3 3 7" xfId="35312"/>
    <cellStyle name="Normal 7 2 5 3 3 8" xfId="42428"/>
    <cellStyle name="Normal 7 2 5 3 3 9" xfId="49543"/>
    <cellStyle name="Normal 7 2 5 3 4" xfId="2892"/>
    <cellStyle name="Normal 7 2 5 3 4 2" xfId="10007"/>
    <cellStyle name="Normal 7 2 5 3 4 2 2" xfId="32317"/>
    <cellStyle name="Normal 7 2 5 3 4 3" xfId="32316"/>
    <cellStyle name="Normal 7 2 5 3 4 4" xfId="36092"/>
    <cellStyle name="Normal 7 2 5 3 4 5" xfId="43207"/>
    <cellStyle name="Normal 7 2 5 3 4 6" xfId="50322"/>
    <cellStyle name="Normal 7 2 5 3 4 7" xfId="57437"/>
    <cellStyle name="Normal 7 2 5 3 5" xfId="5263"/>
    <cellStyle name="Normal 7 2 5 3 5 2" xfId="12378"/>
    <cellStyle name="Normal 7 2 5 3 5 2 2" xfId="32319"/>
    <cellStyle name="Normal 7 2 5 3 5 3" xfId="32318"/>
    <cellStyle name="Normal 7 2 5 3 5 4" xfId="38463"/>
    <cellStyle name="Normal 7 2 5 3 5 5" xfId="45578"/>
    <cellStyle name="Normal 7 2 5 3 5 6" xfId="52693"/>
    <cellStyle name="Normal 7 2 5 3 5 7" xfId="59808"/>
    <cellStyle name="Normal 7 2 5 3 6" xfId="7640"/>
    <cellStyle name="Normal 7 2 5 3 6 2" xfId="32320"/>
    <cellStyle name="Normal 7 2 5 3 7" xfId="14755"/>
    <cellStyle name="Normal 7 2 5 3 7 2" xfId="32321"/>
    <cellStyle name="Normal 7 2 5 3 8" xfId="32301"/>
    <cellStyle name="Normal 7 2 5 3 9" xfId="33724"/>
    <cellStyle name="Normal 7 2 5 4" xfId="784"/>
    <cellStyle name="Normal 7 2 5 4 10" xfId="41102"/>
    <cellStyle name="Normal 7 2 5 4 11" xfId="48217"/>
    <cellStyle name="Normal 7 2 5 4 12" xfId="55332"/>
    <cellStyle name="Normal 7 2 5 4 2" xfId="1585"/>
    <cellStyle name="Normal 7 2 5 4 2 10" xfId="56131"/>
    <cellStyle name="Normal 7 2 5 4 2 2" xfId="3953"/>
    <cellStyle name="Normal 7 2 5 4 2 2 2" xfId="11068"/>
    <cellStyle name="Normal 7 2 5 4 2 2 2 2" xfId="32325"/>
    <cellStyle name="Normal 7 2 5 4 2 2 3" xfId="32324"/>
    <cellStyle name="Normal 7 2 5 4 2 2 4" xfId="37153"/>
    <cellStyle name="Normal 7 2 5 4 2 2 5" xfId="44268"/>
    <cellStyle name="Normal 7 2 5 4 2 2 6" xfId="51383"/>
    <cellStyle name="Normal 7 2 5 4 2 2 7" xfId="58498"/>
    <cellStyle name="Normal 7 2 5 4 2 3" xfId="6324"/>
    <cellStyle name="Normal 7 2 5 4 2 3 2" xfId="13439"/>
    <cellStyle name="Normal 7 2 5 4 2 3 2 2" xfId="32327"/>
    <cellStyle name="Normal 7 2 5 4 2 3 3" xfId="32326"/>
    <cellStyle name="Normal 7 2 5 4 2 3 4" xfId="39524"/>
    <cellStyle name="Normal 7 2 5 4 2 3 5" xfId="46639"/>
    <cellStyle name="Normal 7 2 5 4 2 3 6" xfId="53754"/>
    <cellStyle name="Normal 7 2 5 4 2 3 7" xfId="60869"/>
    <cellStyle name="Normal 7 2 5 4 2 4" xfId="8701"/>
    <cellStyle name="Normal 7 2 5 4 2 4 2" xfId="32328"/>
    <cellStyle name="Normal 7 2 5 4 2 5" xfId="15816"/>
    <cellStyle name="Normal 7 2 5 4 2 5 2" xfId="32329"/>
    <cellStyle name="Normal 7 2 5 4 2 6" xfId="32323"/>
    <cellStyle name="Normal 7 2 5 4 2 7" xfId="34785"/>
    <cellStyle name="Normal 7 2 5 4 2 8" xfId="41901"/>
    <cellStyle name="Normal 7 2 5 4 2 9" xfId="49016"/>
    <cellStyle name="Normal 7 2 5 4 3" xfId="2375"/>
    <cellStyle name="Normal 7 2 5 4 3 10" xfId="56920"/>
    <cellStyle name="Normal 7 2 5 4 3 2" xfId="4742"/>
    <cellStyle name="Normal 7 2 5 4 3 2 2" xfId="11857"/>
    <cellStyle name="Normal 7 2 5 4 3 2 2 2" xfId="32332"/>
    <cellStyle name="Normal 7 2 5 4 3 2 3" xfId="32331"/>
    <cellStyle name="Normal 7 2 5 4 3 2 4" xfId="37942"/>
    <cellStyle name="Normal 7 2 5 4 3 2 5" xfId="45057"/>
    <cellStyle name="Normal 7 2 5 4 3 2 6" xfId="52172"/>
    <cellStyle name="Normal 7 2 5 4 3 2 7" xfId="59287"/>
    <cellStyle name="Normal 7 2 5 4 3 3" xfId="7113"/>
    <cellStyle name="Normal 7 2 5 4 3 3 2" xfId="14228"/>
    <cellStyle name="Normal 7 2 5 4 3 3 2 2" xfId="32334"/>
    <cellStyle name="Normal 7 2 5 4 3 3 3" xfId="32333"/>
    <cellStyle name="Normal 7 2 5 4 3 3 4" xfId="40313"/>
    <cellStyle name="Normal 7 2 5 4 3 3 5" xfId="47428"/>
    <cellStyle name="Normal 7 2 5 4 3 3 6" xfId="54543"/>
    <cellStyle name="Normal 7 2 5 4 3 3 7" xfId="61658"/>
    <cellStyle name="Normal 7 2 5 4 3 4" xfId="9490"/>
    <cellStyle name="Normal 7 2 5 4 3 4 2" xfId="32335"/>
    <cellStyle name="Normal 7 2 5 4 3 5" xfId="16605"/>
    <cellStyle name="Normal 7 2 5 4 3 5 2" xfId="32336"/>
    <cellStyle name="Normal 7 2 5 4 3 6" xfId="32330"/>
    <cellStyle name="Normal 7 2 5 4 3 7" xfId="35574"/>
    <cellStyle name="Normal 7 2 5 4 3 8" xfId="42690"/>
    <cellStyle name="Normal 7 2 5 4 3 9" xfId="49805"/>
    <cellStyle name="Normal 7 2 5 4 4" xfId="3154"/>
    <cellStyle name="Normal 7 2 5 4 4 2" xfId="10269"/>
    <cellStyle name="Normal 7 2 5 4 4 2 2" xfId="32338"/>
    <cellStyle name="Normal 7 2 5 4 4 3" xfId="32337"/>
    <cellStyle name="Normal 7 2 5 4 4 4" xfId="36354"/>
    <cellStyle name="Normal 7 2 5 4 4 5" xfId="43469"/>
    <cellStyle name="Normal 7 2 5 4 4 6" xfId="50584"/>
    <cellStyle name="Normal 7 2 5 4 4 7" xfId="57699"/>
    <cellStyle name="Normal 7 2 5 4 5" xfId="5525"/>
    <cellStyle name="Normal 7 2 5 4 5 2" xfId="12640"/>
    <cellStyle name="Normal 7 2 5 4 5 2 2" xfId="32340"/>
    <cellStyle name="Normal 7 2 5 4 5 3" xfId="32339"/>
    <cellStyle name="Normal 7 2 5 4 5 4" xfId="38725"/>
    <cellStyle name="Normal 7 2 5 4 5 5" xfId="45840"/>
    <cellStyle name="Normal 7 2 5 4 5 6" xfId="52955"/>
    <cellStyle name="Normal 7 2 5 4 5 7" xfId="60070"/>
    <cellStyle name="Normal 7 2 5 4 6" xfId="7902"/>
    <cellStyle name="Normal 7 2 5 4 6 2" xfId="32341"/>
    <cellStyle name="Normal 7 2 5 4 7" xfId="15017"/>
    <cellStyle name="Normal 7 2 5 4 7 2" xfId="32342"/>
    <cellStyle name="Normal 7 2 5 4 8" xfId="32322"/>
    <cellStyle name="Normal 7 2 5 4 9" xfId="33986"/>
    <cellStyle name="Normal 7 2 5 5" xfId="933"/>
    <cellStyle name="Normal 7 2 5 5 10" xfId="55479"/>
    <cellStyle name="Normal 7 2 5 5 2" xfId="3301"/>
    <cellStyle name="Normal 7 2 5 5 2 2" xfId="10416"/>
    <cellStyle name="Normal 7 2 5 5 2 2 2" xfId="32345"/>
    <cellStyle name="Normal 7 2 5 5 2 3" xfId="32344"/>
    <cellStyle name="Normal 7 2 5 5 2 4" xfId="36501"/>
    <cellStyle name="Normal 7 2 5 5 2 5" xfId="43616"/>
    <cellStyle name="Normal 7 2 5 5 2 6" xfId="50731"/>
    <cellStyle name="Normal 7 2 5 5 2 7" xfId="57846"/>
    <cellStyle name="Normal 7 2 5 5 3" xfId="5672"/>
    <cellStyle name="Normal 7 2 5 5 3 2" xfId="12787"/>
    <cellStyle name="Normal 7 2 5 5 3 2 2" xfId="32347"/>
    <cellStyle name="Normal 7 2 5 5 3 3" xfId="32346"/>
    <cellStyle name="Normal 7 2 5 5 3 4" xfId="38872"/>
    <cellStyle name="Normal 7 2 5 5 3 5" xfId="45987"/>
    <cellStyle name="Normal 7 2 5 5 3 6" xfId="53102"/>
    <cellStyle name="Normal 7 2 5 5 3 7" xfId="60217"/>
    <cellStyle name="Normal 7 2 5 5 4" xfId="8049"/>
    <cellStyle name="Normal 7 2 5 5 4 2" xfId="32348"/>
    <cellStyle name="Normal 7 2 5 5 5" xfId="15164"/>
    <cellStyle name="Normal 7 2 5 5 5 2" xfId="32349"/>
    <cellStyle name="Normal 7 2 5 5 6" xfId="32343"/>
    <cellStyle name="Normal 7 2 5 5 7" xfId="34133"/>
    <cellStyle name="Normal 7 2 5 5 8" xfId="41249"/>
    <cellStyle name="Normal 7 2 5 5 9" xfId="48364"/>
    <cellStyle name="Normal 7 2 5 6" xfId="1723"/>
    <cellStyle name="Normal 7 2 5 6 10" xfId="56268"/>
    <cellStyle name="Normal 7 2 5 6 2" xfId="4090"/>
    <cellStyle name="Normal 7 2 5 6 2 2" xfId="11205"/>
    <cellStyle name="Normal 7 2 5 6 2 2 2" xfId="32352"/>
    <cellStyle name="Normal 7 2 5 6 2 3" xfId="32351"/>
    <cellStyle name="Normal 7 2 5 6 2 4" xfId="37290"/>
    <cellStyle name="Normal 7 2 5 6 2 5" xfId="44405"/>
    <cellStyle name="Normal 7 2 5 6 2 6" xfId="51520"/>
    <cellStyle name="Normal 7 2 5 6 2 7" xfId="58635"/>
    <cellStyle name="Normal 7 2 5 6 3" xfId="6461"/>
    <cellStyle name="Normal 7 2 5 6 3 2" xfId="13576"/>
    <cellStyle name="Normal 7 2 5 6 3 2 2" xfId="32354"/>
    <cellStyle name="Normal 7 2 5 6 3 3" xfId="32353"/>
    <cellStyle name="Normal 7 2 5 6 3 4" xfId="39661"/>
    <cellStyle name="Normal 7 2 5 6 3 5" xfId="46776"/>
    <cellStyle name="Normal 7 2 5 6 3 6" xfId="53891"/>
    <cellStyle name="Normal 7 2 5 6 3 7" xfId="61006"/>
    <cellStyle name="Normal 7 2 5 6 4" xfId="8838"/>
    <cellStyle name="Normal 7 2 5 6 4 2" xfId="32355"/>
    <cellStyle name="Normal 7 2 5 6 5" xfId="15953"/>
    <cellStyle name="Normal 7 2 5 6 5 2" xfId="32356"/>
    <cellStyle name="Normal 7 2 5 6 6" xfId="32350"/>
    <cellStyle name="Normal 7 2 5 6 7" xfId="34922"/>
    <cellStyle name="Normal 7 2 5 6 8" xfId="42038"/>
    <cellStyle name="Normal 7 2 5 6 9" xfId="49153"/>
    <cellStyle name="Normal 7 2 5 7" xfId="2502"/>
    <cellStyle name="Normal 7 2 5 7 2" xfId="9617"/>
    <cellStyle name="Normal 7 2 5 7 2 2" xfId="32358"/>
    <cellStyle name="Normal 7 2 5 7 3" xfId="32357"/>
    <cellStyle name="Normal 7 2 5 7 4" xfId="35702"/>
    <cellStyle name="Normal 7 2 5 7 5" xfId="42817"/>
    <cellStyle name="Normal 7 2 5 7 6" xfId="49932"/>
    <cellStyle name="Normal 7 2 5 7 7" xfId="57047"/>
    <cellStyle name="Normal 7 2 5 8" xfId="4873"/>
    <cellStyle name="Normal 7 2 5 8 2" xfId="11988"/>
    <cellStyle name="Normal 7 2 5 8 2 2" xfId="32360"/>
    <cellStyle name="Normal 7 2 5 8 3" xfId="32359"/>
    <cellStyle name="Normal 7 2 5 8 4" xfId="38073"/>
    <cellStyle name="Normal 7 2 5 8 5" xfId="45188"/>
    <cellStyle name="Normal 7 2 5 8 6" xfId="52303"/>
    <cellStyle name="Normal 7 2 5 8 7" xfId="59418"/>
    <cellStyle name="Normal 7 2 5 9" xfId="7250"/>
    <cellStyle name="Normal 7 2 5 9 2" xfId="32361"/>
    <cellStyle name="Normal 7 2 6" xfId="248"/>
    <cellStyle name="Normal 7 2 6 10" xfId="40566"/>
    <cellStyle name="Normal 7 2 6 11" xfId="47681"/>
    <cellStyle name="Normal 7 2 6 12" xfId="54796"/>
    <cellStyle name="Normal 7 2 6 2" xfId="1049"/>
    <cellStyle name="Normal 7 2 6 2 10" xfId="55595"/>
    <cellStyle name="Normal 7 2 6 2 2" xfId="3417"/>
    <cellStyle name="Normal 7 2 6 2 2 2" xfId="10532"/>
    <cellStyle name="Normal 7 2 6 2 2 2 2" xfId="32365"/>
    <cellStyle name="Normal 7 2 6 2 2 3" xfId="32364"/>
    <cellStyle name="Normal 7 2 6 2 2 4" xfId="36617"/>
    <cellStyle name="Normal 7 2 6 2 2 5" xfId="43732"/>
    <cellStyle name="Normal 7 2 6 2 2 6" xfId="50847"/>
    <cellStyle name="Normal 7 2 6 2 2 7" xfId="57962"/>
    <cellStyle name="Normal 7 2 6 2 3" xfId="5788"/>
    <cellStyle name="Normal 7 2 6 2 3 2" xfId="12903"/>
    <cellStyle name="Normal 7 2 6 2 3 2 2" xfId="32367"/>
    <cellStyle name="Normal 7 2 6 2 3 3" xfId="32366"/>
    <cellStyle name="Normal 7 2 6 2 3 4" xfId="38988"/>
    <cellStyle name="Normal 7 2 6 2 3 5" xfId="46103"/>
    <cellStyle name="Normal 7 2 6 2 3 6" xfId="53218"/>
    <cellStyle name="Normal 7 2 6 2 3 7" xfId="60333"/>
    <cellStyle name="Normal 7 2 6 2 4" xfId="8165"/>
    <cellStyle name="Normal 7 2 6 2 4 2" xfId="32368"/>
    <cellStyle name="Normal 7 2 6 2 5" xfId="15280"/>
    <cellStyle name="Normal 7 2 6 2 5 2" xfId="32369"/>
    <cellStyle name="Normal 7 2 6 2 6" xfId="32363"/>
    <cellStyle name="Normal 7 2 6 2 7" xfId="34249"/>
    <cellStyle name="Normal 7 2 6 2 8" xfId="41365"/>
    <cellStyle name="Normal 7 2 6 2 9" xfId="48480"/>
    <cellStyle name="Normal 7 2 6 3" xfId="1839"/>
    <cellStyle name="Normal 7 2 6 3 10" xfId="56384"/>
    <cellStyle name="Normal 7 2 6 3 2" xfId="4206"/>
    <cellStyle name="Normal 7 2 6 3 2 2" xfId="11321"/>
    <cellStyle name="Normal 7 2 6 3 2 2 2" xfId="32372"/>
    <cellStyle name="Normal 7 2 6 3 2 3" xfId="32371"/>
    <cellStyle name="Normal 7 2 6 3 2 4" xfId="37406"/>
    <cellStyle name="Normal 7 2 6 3 2 5" xfId="44521"/>
    <cellStyle name="Normal 7 2 6 3 2 6" xfId="51636"/>
    <cellStyle name="Normal 7 2 6 3 2 7" xfId="58751"/>
    <cellStyle name="Normal 7 2 6 3 3" xfId="6577"/>
    <cellStyle name="Normal 7 2 6 3 3 2" xfId="13692"/>
    <cellStyle name="Normal 7 2 6 3 3 2 2" xfId="32374"/>
    <cellStyle name="Normal 7 2 6 3 3 3" xfId="32373"/>
    <cellStyle name="Normal 7 2 6 3 3 4" xfId="39777"/>
    <cellStyle name="Normal 7 2 6 3 3 5" xfId="46892"/>
    <cellStyle name="Normal 7 2 6 3 3 6" xfId="54007"/>
    <cellStyle name="Normal 7 2 6 3 3 7" xfId="61122"/>
    <cellStyle name="Normal 7 2 6 3 4" xfId="8954"/>
    <cellStyle name="Normal 7 2 6 3 4 2" xfId="32375"/>
    <cellStyle name="Normal 7 2 6 3 5" xfId="16069"/>
    <cellStyle name="Normal 7 2 6 3 5 2" xfId="32376"/>
    <cellStyle name="Normal 7 2 6 3 6" xfId="32370"/>
    <cellStyle name="Normal 7 2 6 3 7" xfId="35038"/>
    <cellStyle name="Normal 7 2 6 3 8" xfId="42154"/>
    <cellStyle name="Normal 7 2 6 3 9" xfId="49269"/>
    <cellStyle name="Normal 7 2 6 4" xfId="2618"/>
    <cellStyle name="Normal 7 2 6 4 2" xfId="9733"/>
    <cellStyle name="Normal 7 2 6 4 2 2" xfId="32378"/>
    <cellStyle name="Normal 7 2 6 4 3" xfId="32377"/>
    <cellStyle name="Normal 7 2 6 4 4" xfId="35818"/>
    <cellStyle name="Normal 7 2 6 4 5" xfId="42933"/>
    <cellStyle name="Normal 7 2 6 4 6" xfId="50048"/>
    <cellStyle name="Normal 7 2 6 4 7" xfId="57163"/>
    <cellStyle name="Normal 7 2 6 5" xfId="4989"/>
    <cellStyle name="Normal 7 2 6 5 2" xfId="12104"/>
    <cellStyle name="Normal 7 2 6 5 2 2" xfId="32380"/>
    <cellStyle name="Normal 7 2 6 5 3" xfId="32379"/>
    <cellStyle name="Normal 7 2 6 5 4" xfId="38189"/>
    <cellStyle name="Normal 7 2 6 5 5" xfId="45304"/>
    <cellStyle name="Normal 7 2 6 5 6" xfId="52419"/>
    <cellStyle name="Normal 7 2 6 5 7" xfId="59534"/>
    <cellStyle name="Normal 7 2 6 6" xfId="7366"/>
    <cellStyle name="Normal 7 2 6 6 2" xfId="32381"/>
    <cellStyle name="Normal 7 2 6 7" xfId="14481"/>
    <cellStyle name="Normal 7 2 6 7 2" xfId="32382"/>
    <cellStyle name="Normal 7 2 6 8" xfId="32362"/>
    <cellStyle name="Normal 7 2 6 9" xfId="33450"/>
    <cellStyle name="Normal 7 2 7" xfId="443"/>
    <cellStyle name="Normal 7 2 7 10" xfId="40761"/>
    <cellStyle name="Normal 7 2 7 11" xfId="47876"/>
    <cellStyle name="Normal 7 2 7 12" xfId="54991"/>
    <cellStyle name="Normal 7 2 7 2" xfId="1244"/>
    <cellStyle name="Normal 7 2 7 2 10" xfId="55790"/>
    <cellStyle name="Normal 7 2 7 2 2" xfId="3612"/>
    <cellStyle name="Normal 7 2 7 2 2 2" xfId="10727"/>
    <cellStyle name="Normal 7 2 7 2 2 2 2" xfId="32386"/>
    <cellStyle name="Normal 7 2 7 2 2 3" xfId="32385"/>
    <cellStyle name="Normal 7 2 7 2 2 4" xfId="36812"/>
    <cellStyle name="Normal 7 2 7 2 2 5" xfId="43927"/>
    <cellStyle name="Normal 7 2 7 2 2 6" xfId="51042"/>
    <cellStyle name="Normal 7 2 7 2 2 7" xfId="58157"/>
    <cellStyle name="Normal 7 2 7 2 3" xfId="5983"/>
    <cellStyle name="Normal 7 2 7 2 3 2" xfId="13098"/>
    <cellStyle name="Normal 7 2 7 2 3 2 2" xfId="32388"/>
    <cellStyle name="Normal 7 2 7 2 3 3" xfId="32387"/>
    <cellStyle name="Normal 7 2 7 2 3 4" xfId="39183"/>
    <cellStyle name="Normal 7 2 7 2 3 5" xfId="46298"/>
    <cellStyle name="Normal 7 2 7 2 3 6" xfId="53413"/>
    <cellStyle name="Normal 7 2 7 2 3 7" xfId="60528"/>
    <cellStyle name="Normal 7 2 7 2 4" xfId="8360"/>
    <cellStyle name="Normal 7 2 7 2 4 2" xfId="32389"/>
    <cellStyle name="Normal 7 2 7 2 5" xfId="15475"/>
    <cellStyle name="Normal 7 2 7 2 5 2" xfId="32390"/>
    <cellStyle name="Normal 7 2 7 2 6" xfId="32384"/>
    <cellStyle name="Normal 7 2 7 2 7" xfId="34444"/>
    <cellStyle name="Normal 7 2 7 2 8" xfId="41560"/>
    <cellStyle name="Normal 7 2 7 2 9" xfId="48675"/>
    <cellStyle name="Normal 7 2 7 3" xfId="2034"/>
    <cellStyle name="Normal 7 2 7 3 10" xfId="56579"/>
    <cellStyle name="Normal 7 2 7 3 2" xfId="4401"/>
    <cellStyle name="Normal 7 2 7 3 2 2" xfId="11516"/>
    <cellStyle name="Normal 7 2 7 3 2 2 2" xfId="32393"/>
    <cellStyle name="Normal 7 2 7 3 2 3" xfId="32392"/>
    <cellStyle name="Normal 7 2 7 3 2 4" xfId="37601"/>
    <cellStyle name="Normal 7 2 7 3 2 5" xfId="44716"/>
    <cellStyle name="Normal 7 2 7 3 2 6" xfId="51831"/>
    <cellStyle name="Normal 7 2 7 3 2 7" xfId="58946"/>
    <cellStyle name="Normal 7 2 7 3 3" xfId="6772"/>
    <cellStyle name="Normal 7 2 7 3 3 2" xfId="13887"/>
    <cellStyle name="Normal 7 2 7 3 3 2 2" xfId="32395"/>
    <cellStyle name="Normal 7 2 7 3 3 3" xfId="32394"/>
    <cellStyle name="Normal 7 2 7 3 3 4" xfId="39972"/>
    <cellStyle name="Normal 7 2 7 3 3 5" xfId="47087"/>
    <cellStyle name="Normal 7 2 7 3 3 6" xfId="54202"/>
    <cellStyle name="Normal 7 2 7 3 3 7" xfId="61317"/>
    <cellStyle name="Normal 7 2 7 3 4" xfId="9149"/>
    <cellStyle name="Normal 7 2 7 3 4 2" xfId="32396"/>
    <cellStyle name="Normal 7 2 7 3 5" xfId="16264"/>
    <cellStyle name="Normal 7 2 7 3 5 2" xfId="32397"/>
    <cellStyle name="Normal 7 2 7 3 6" xfId="32391"/>
    <cellStyle name="Normal 7 2 7 3 7" xfId="35233"/>
    <cellStyle name="Normal 7 2 7 3 8" xfId="42349"/>
    <cellStyle name="Normal 7 2 7 3 9" xfId="49464"/>
    <cellStyle name="Normal 7 2 7 4" xfId="2813"/>
    <cellStyle name="Normal 7 2 7 4 2" xfId="9928"/>
    <cellStyle name="Normal 7 2 7 4 2 2" xfId="32399"/>
    <cellStyle name="Normal 7 2 7 4 3" xfId="32398"/>
    <cellStyle name="Normal 7 2 7 4 4" xfId="36013"/>
    <cellStyle name="Normal 7 2 7 4 5" xfId="43128"/>
    <cellStyle name="Normal 7 2 7 4 6" xfId="50243"/>
    <cellStyle name="Normal 7 2 7 4 7" xfId="57358"/>
    <cellStyle name="Normal 7 2 7 5" xfId="5184"/>
    <cellStyle name="Normal 7 2 7 5 2" xfId="12299"/>
    <cellStyle name="Normal 7 2 7 5 2 2" xfId="32401"/>
    <cellStyle name="Normal 7 2 7 5 3" xfId="32400"/>
    <cellStyle name="Normal 7 2 7 5 4" xfId="38384"/>
    <cellStyle name="Normal 7 2 7 5 5" xfId="45499"/>
    <cellStyle name="Normal 7 2 7 5 6" xfId="52614"/>
    <cellStyle name="Normal 7 2 7 5 7" xfId="59729"/>
    <cellStyle name="Normal 7 2 7 6" xfId="7561"/>
    <cellStyle name="Normal 7 2 7 6 2" xfId="32402"/>
    <cellStyle name="Normal 7 2 7 7" xfId="14676"/>
    <cellStyle name="Normal 7 2 7 7 2" xfId="32403"/>
    <cellStyle name="Normal 7 2 7 8" xfId="32383"/>
    <cellStyle name="Normal 7 2 7 9" xfId="33645"/>
    <cellStyle name="Normal 7 2 8" xfId="779"/>
    <cellStyle name="Normal 7 2 8 10" xfId="41097"/>
    <cellStyle name="Normal 7 2 8 11" xfId="48212"/>
    <cellStyle name="Normal 7 2 8 12" xfId="55327"/>
    <cellStyle name="Normal 7 2 8 2" xfId="1580"/>
    <cellStyle name="Normal 7 2 8 2 10" xfId="56126"/>
    <cellStyle name="Normal 7 2 8 2 2" xfId="3948"/>
    <cellStyle name="Normal 7 2 8 2 2 2" xfId="11063"/>
    <cellStyle name="Normal 7 2 8 2 2 2 2" xfId="32407"/>
    <cellStyle name="Normal 7 2 8 2 2 3" xfId="32406"/>
    <cellStyle name="Normal 7 2 8 2 2 4" xfId="37148"/>
    <cellStyle name="Normal 7 2 8 2 2 5" xfId="44263"/>
    <cellStyle name="Normal 7 2 8 2 2 6" xfId="51378"/>
    <cellStyle name="Normal 7 2 8 2 2 7" xfId="58493"/>
    <cellStyle name="Normal 7 2 8 2 3" xfId="6319"/>
    <cellStyle name="Normal 7 2 8 2 3 2" xfId="13434"/>
    <cellStyle name="Normal 7 2 8 2 3 2 2" xfId="32409"/>
    <cellStyle name="Normal 7 2 8 2 3 3" xfId="32408"/>
    <cellStyle name="Normal 7 2 8 2 3 4" xfId="39519"/>
    <cellStyle name="Normal 7 2 8 2 3 5" xfId="46634"/>
    <cellStyle name="Normal 7 2 8 2 3 6" xfId="53749"/>
    <cellStyle name="Normal 7 2 8 2 3 7" xfId="60864"/>
    <cellStyle name="Normal 7 2 8 2 4" xfId="8696"/>
    <cellStyle name="Normal 7 2 8 2 4 2" xfId="32410"/>
    <cellStyle name="Normal 7 2 8 2 5" xfId="15811"/>
    <cellStyle name="Normal 7 2 8 2 5 2" xfId="32411"/>
    <cellStyle name="Normal 7 2 8 2 6" xfId="32405"/>
    <cellStyle name="Normal 7 2 8 2 7" xfId="34780"/>
    <cellStyle name="Normal 7 2 8 2 8" xfId="41896"/>
    <cellStyle name="Normal 7 2 8 2 9" xfId="49011"/>
    <cellStyle name="Normal 7 2 8 3" xfId="2370"/>
    <cellStyle name="Normal 7 2 8 3 10" xfId="56915"/>
    <cellStyle name="Normal 7 2 8 3 2" xfId="4737"/>
    <cellStyle name="Normal 7 2 8 3 2 2" xfId="11852"/>
    <cellStyle name="Normal 7 2 8 3 2 2 2" xfId="32414"/>
    <cellStyle name="Normal 7 2 8 3 2 3" xfId="32413"/>
    <cellStyle name="Normal 7 2 8 3 2 4" xfId="37937"/>
    <cellStyle name="Normal 7 2 8 3 2 5" xfId="45052"/>
    <cellStyle name="Normal 7 2 8 3 2 6" xfId="52167"/>
    <cellStyle name="Normal 7 2 8 3 2 7" xfId="59282"/>
    <cellStyle name="Normal 7 2 8 3 3" xfId="7108"/>
    <cellStyle name="Normal 7 2 8 3 3 2" xfId="14223"/>
    <cellStyle name="Normal 7 2 8 3 3 2 2" xfId="32416"/>
    <cellStyle name="Normal 7 2 8 3 3 3" xfId="32415"/>
    <cellStyle name="Normal 7 2 8 3 3 4" xfId="40308"/>
    <cellStyle name="Normal 7 2 8 3 3 5" xfId="47423"/>
    <cellStyle name="Normal 7 2 8 3 3 6" xfId="54538"/>
    <cellStyle name="Normal 7 2 8 3 3 7" xfId="61653"/>
    <cellStyle name="Normal 7 2 8 3 4" xfId="9485"/>
    <cellStyle name="Normal 7 2 8 3 4 2" xfId="32417"/>
    <cellStyle name="Normal 7 2 8 3 5" xfId="16600"/>
    <cellStyle name="Normal 7 2 8 3 5 2" xfId="32418"/>
    <cellStyle name="Normal 7 2 8 3 6" xfId="32412"/>
    <cellStyle name="Normal 7 2 8 3 7" xfId="35569"/>
    <cellStyle name="Normal 7 2 8 3 8" xfId="42685"/>
    <cellStyle name="Normal 7 2 8 3 9" xfId="49800"/>
    <cellStyle name="Normal 7 2 8 4" xfId="3149"/>
    <cellStyle name="Normal 7 2 8 4 2" xfId="10264"/>
    <cellStyle name="Normal 7 2 8 4 2 2" xfId="32420"/>
    <cellStyle name="Normal 7 2 8 4 3" xfId="32419"/>
    <cellStyle name="Normal 7 2 8 4 4" xfId="36349"/>
    <cellStyle name="Normal 7 2 8 4 5" xfId="43464"/>
    <cellStyle name="Normal 7 2 8 4 6" xfId="50579"/>
    <cellStyle name="Normal 7 2 8 4 7" xfId="57694"/>
    <cellStyle name="Normal 7 2 8 5" xfId="5520"/>
    <cellStyle name="Normal 7 2 8 5 2" xfId="12635"/>
    <cellStyle name="Normal 7 2 8 5 2 2" xfId="32422"/>
    <cellStyle name="Normal 7 2 8 5 3" xfId="32421"/>
    <cellStyle name="Normal 7 2 8 5 4" xfId="38720"/>
    <cellStyle name="Normal 7 2 8 5 5" xfId="45835"/>
    <cellStyle name="Normal 7 2 8 5 6" xfId="52950"/>
    <cellStyle name="Normal 7 2 8 5 7" xfId="60065"/>
    <cellStyle name="Normal 7 2 8 6" xfId="7897"/>
    <cellStyle name="Normal 7 2 8 6 2" xfId="32423"/>
    <cellStyle name="Normal 7 2 8 7" xfId="15012"/>
    <cellStyle name="Normal 7 2 8 7 2" xfId="32424"/>
    <cellStyle name="Normal 7 2 8 8" xfId="32404"/>
    <cellStyle name="Normal 7 2 8 9" xfId="33981"/>
    <cellStyle name="Normal 7 2 9" xfId="854"/>
    <cellStyle name="Normal 7 2 9 10" xfId="55400"/>
    <cellStyle name="Normal 7 2 9 2" xfId="3222"/>
    <cellStyle name="Normal 7 2 9 2 2" xfId="10337"/>
    <cellStyle name="Normal 7 2 9 2 2 2" xfId="32427"/>
    <cellStyle name="Normal 7 2 9 2 3" xfId="32426"/>
    <cellStyle name="Normal 7 2 9 2 4" xfId="36422"/>
    <cellStyle name="Normal 7 2 9 2 5" xfId="43537"/>
    <cellStyle name="Normal 7 2 9 2 6" xfId="50652"/>
    <cellStyle name="Normal 7 2 9 2 7" xfId="57767"/>
    <cellStyle name="Normal 7 2 9 3" xfId="5593"/>
    <cellStyle name="Normal 7 2 9 3 2" xfId="12708"/>
    <cellStyle name="Normal 7 2 9 3 2 2" xfId="32429"/>
    <cellStyle name="Normal 7 2 9 3 3" xfId="32428"/>
    <cellStyle name="Normal 7 2 9 3 4" xfId="38793"/>
    <cellStyle name="Normal 7 2 9 3 5" xfId="45908"/>
    <cellStyle name="Normal 7 2 9 3 6" xfId="53023"/>
    <cellStyle name="Normal 7 2 9 3 7" xfId="60138"/>
    <cellStyle name="Normal 7 2 9 4" xfId="7970"/>
    <cellStyle name="Normal 7 2 9 4 2" xfId="32430"/>
    <cellStyle name="Normal 7 2 9 5" xfId="15085"/>
    <cellStyle name="Normal 7 2 9 5 2" xfId="32431"/>
    <cellStyle name="Normal 7 2 9 6" xfId="32425"/>
    <cellStyle name="Normal 7 2 9 7" xfId="34054"/>
    <cellStyle name="Normal 7 2 9 8" xfId="41170"/>
    <cellStyle name="Normal 7 2 9 9" xfId="48285"/>
    <cellStyle name="Normal 7 20" xfId="14259"/>
    <cellStyle name="Normal 7 20 2" xfId="32432"/>
    <cellStyle name="Normal 7 21" xfId="16616"/>
    <cellStyle name="Normal 7 22" xfId="33228"/>
    <cellStyle name="Normal 7 23" xfId="40344"/>
    <cellStyle name="Normal 7 24" xfId="47459"/>
    <cellStyle name="Normal 7 25" xfId="54574"/>
    <cellStyle name="Normal 7 26" xfId="61680"/>
    <cellStyle name="Normal 7 27" xfId="61684"/>
    <cellStyle name="Normal 7 28" xfId="61689"/>
    <cellStyle name="Normal 7 29" xfId="61694"/>
    <cellStyle name="Normal 7 3" xfId="56"/>
    <cellStyle name="Normal 7 3 10" xfId="7182"/>
    <cellStyle name="Normal 7 3 10 2" xfId="32434"/>
    <cellStyle name="Normal 7 3 11" xfId="14297"/>
    <cellStyle name="Normal 7 3 11 2" xfId="32435"/>
    <cellStyle name="Normal 7 3 12" xfId="32433"/>
    <cellStyle name="Normal 7 3 13" xfId="33266"/>
    <cellStyle name="Normal 7 3 14" xfId="40382"/>
    <cellStyle name="Normal 7 3 15" xfId="47497"/>
    <cellStyle name="Normal 7 3 16" xfId="54612"/>
    <cellStyle name="Normal 7 3 2" xfId="149"/>
    <cellStyle name="Normal 7 3 2 10" xfId="14389"/>
    <cellStyle name="Normal 7 3 2 10 2" xfId="32437"/>
    <cellStyle name="Normal 7 3 2 11" xfId="32436"/>
    <cellStyle name="Normal 7 3 2 12" xfId="33358"/>
    <cellStyle name="Normal 7 3 2 13" xfId="40474"/>
    <cellStyle name="Normal 7 3 2 14" xfId="47589"/>
    <cellStyle name="Normal 7 3 2 15" xfId="54704"/>
    <cellStyle name="Normal 7 3 2 2" xfId="351"/>
    <cellStyle name="Normal 7 3 2 2 10" xfId="40669"/>
    <cellStyle name="Normal 7 3 2 2 11" xfId="47784"/>
    <cellStyle name="Normal 7 3 2 2 12" xfId="54899"/>
    <cellStyle name="Normal 7 3 2 2 2" xfId="1152"/>
    <cellStyle name="Normal 7 3 2 2 2 10" xfId="55698"/>
    <cellStyle name="Normal 7 3 2 2 2 2" xfId="3520"/>
    <cellStyle name="Normal 7 3 2 2 2 2 2" xfId="10635"/>
    <cellStyle name="Normal 7 3 2 2 2 2 2 2" xfId="32441"/>
    <cellStyle name="Normal 7 3 2 2 2 2 3" xfId="32440"/>
    <cellStyle name="Normal 7 3 2 2 2 2 4" xfId="36720"/>
    <cellStyle name="Normal 7 3 2 2 2 2 5" xfId="43835"/>
    <cellStyle name="Normal 7 3 2 2 2 2 6" xfId="50950"/>
    <cellStyle name="Normal 7 3 2 2 2 2 7" xfId="58065"/>
    <cellStyle name="Normal 7 3 2 2 2 3" xfId="5891"/>
    <cellStyle name="Normal 7 3 2 2 2 3 2" xfId="13006"/>
    <cellStyle name="Normal 7 3 2 2 2 3 2 2" xfId="32443"/>
    <cellStyle name="Normal 7 3 2 2 2 3 3" xfId="32442"/>
    <cellStyle name="Normal 7 3 2 2 2 3 4" xfId="39091"/>
    <cellStyle name="Normal 7 3 2 2 2 3 5" xfId="46206"/>
    <cellStyle name="Normal 7 3 2 2 2 3 6" xfId="53321"/>
    <cellStyle name="Normal 7 3 2 2 2 3 7" xfId="60436"/>
    <cellStyle name="Normal 7 3 2 2 2 4" xfId="8268"/>
    <cellStyle name="Normal 7 3 2 2 2 4 2" xfId="32444"/>
    <cellStyle name="Normal 7 3 2 2 2 5" xfId="15383"/>
    <cellStyle name="Normal 7 3 2 2 2 5 2" xfId="32445"/>
    <cellStyle name="Normal 7 3 2 2 2 6" xfId="32439"/>
    <cellStyle name="Normal 7 3 2 2 2 7" xfId="34352"/>
    <cellStyle name="Normal 7 3 2 2 2 8" xfId="41468"/>
    <cellStyle name="Normal 7 3 2 2 2 9" xfId="48583"/>
    <cellStyle name="Normal 7 3 2 2 3" xfId="1942"/>
    <cellStyle name="Normal 7 3 2 2 3 10" xfId="56487"/>
    <cellStyle name="Normal 7 3 2 2 3 2" xfId="4309"/>
    <cellStyle name="Normal 7 3 2 2 3 2 2" xfId="11424"/>
    <cellStyle name="Normal 7 3 2 2 3 2 2 2" xfId="32448"/>
    <cellStyle name="Normal 7 3 2 2 3 2 3" xfId="32447"/>
    <cellStyle name="Normal 7 3 2 2 3 2 4" xfId="37509"/>
    <cellStyle name="Normal 7 3 2 2 3 2 5" xfId="44624"/>
    <cellStyle name="Normal 7 3 2 2 3 2 6" xfId="51739"/>
    <cellStyle name="Normal 7 3 2 2 3 2 7" xfId="58854"/>
    <cellStyle name="Normal 7 3 2 2 3 3" xfId="6680"/>
    <cellStyle name="Normal 7 3 2 2 3 3 2" xfId="13795"/>
    <cellStyle name="Normal 7 3 2 2 3 3 2 2" xfId="32450"/>
    <cellStyle name="Normal 7 3 2 2 3 3 3" xfId="32449"/>
    <cellStyle name="Normal 7 3 2 2 3 3 4" xfId="39880"/>
    <cellStyle name="Normal 7 3 2 2 3 3 5" xfId="46995"/>
    <cellStyle name="Normal 7 3 2 2 3 3 6" xfId="54110"/>
    <cellStyle name="Normal 7 3 2 2 3 3 7" xfId="61225"/>
    <cellStyle name="Normal 7 3 2 2 3 4" xfId="9057"/>
    <cellStyle name="Normal 7 3 2 2 3 4 2" xfId="32451"/>
    <cellStyle name="Normal 7 3 2 2 3 5" xfId="16172"/>
    <cellStyle name="Normal 7 3 2 2 3 5 2" xfId="32452"/>
    <cellStyle name="Normal 7 3 2 2 3 6" xfId="32446"/>
    <cellStyle name="Normal 7 3 2 2 3 7" xfId="35141"/>
    <cellStyle name="Normal 7 3 2 2 3 8" xfId="42257"/>
    <cellStyle name="Normal 7 3 2 2 3 9" xfId="49372"/>
    <cellStyle name="Normal 7 3 2 2 4" xfId="2721"/>
    <cellStyle name="Normal 7 3 2 2 4 2" xfId="9836"/>
    <cellStyle name="Normal 7 3 2 2 4 2 2" xfId="32454"/>
    <cellStyle name="Normal 7 3 2 2 4 3" xfId="32453"/>
    <cellStyle name="Normal 7 3 2 2 4 4" xfId="35921"/>
    <cellStyle name="Normal 7 3 2 2 4 5" xfId="43036"/>
    <cellStyle name="Normal 7 3 2 2 4 6" xfId="50151"/>
    <cellStyle name="Normal 7 3 2 2 4 7" xfId="57266"/>
    <cellStyle name="Normal 7 3 2 2 5" xfId="5092"/>
    <cellStyle name="Normal 7 3 2 2 5 2" xfId="12207"/>
    <cellStyle name="Normal 7 3 2 2 5 2 2" xfId="32456"/>
    <cellStyle name="Normal 7 3 2 2 5 3" xfId="32455"/>
    <cellStyle name="Normal 7 3 2 2 5 4" xfId="38292"/>
    <cellStyle name="Normal 7 3 2 2 5 5" xfId="45407"/>
    <cellStyle name="Normal 7 3 2 2 5 6" xfId="52522"/>
    <cellStyle name="Normal 7 3 2 2 5 7" xfId="59637"/>
    <cellStyle name="Normal 7 3 2 2 6" xfId="7469"/>
    <cellStyle name="Normal 7 3 2 2 6 2" xfId="32457"/>
    <cellStyle name="Normal 7 3 2 2 7" xfId="14584"/>
    <cellStyle name="Normal 7 3 2 2 7 2" xfId="32458"/>
    <cellStyle name="Normal 7 3 2 2 8" xfId="32438"/>
    <cellStyle name="Normal 7 3 2 2 9" xfId="33553"/>
    <cellStyle name="Normal 7 3 2 3" xfId="546"/>
    <cellStyle name="Normal 7 3 2 3 10" xfId="40864"/>
    <cellStyle name="Normal 7 3 2 3 11" xfId="47979"/>
    <cellStyle name="Normal 7 3 2 3 12" xfId="55094"/>
    <cellStyle name="Normal 7 3 2 3 2" xfId="1347"/>
    <cellStyle name="Normal 7 3 2 3 2 10" xfId="55893"/>
    <cellStyle name="Normal 7 3 2 3 2 2" xfId="3715"/>
    <cellStyle name="Normal 7 3 2 3 2 2 2" xfId="10830"/>
    <cellStyle name="Normal 7 3 2 3 2 2 2 2" xfId="32462"/>
    <cellStyle name="Normal 7 3 2 3 2 2 3" xfId="32461"/>
    <cellStyle name="Normal 7 3 2 3 2 2 4" xfId="36915"/>
    <cellStyle name="Normal 7 3 2 3 2 2 5" xfId="44030"/>
    <cellStyle name="Normal 7 3 2 3 2 2 6" xfId="51145"/>
    <cellStyle name="Normal 7 3 2 3 2 2 7" xfId="58260"/>
    <cellStyle name="Normal 7 3 2 3 2 3" xfId="6086"/>
    <cellStyle name="Normal 7 3 2 3 2 3 2" xfId="13201"/>
    <cellStyle name="Normal 7 3 2 3 2 3 2 2" xfId="32464"/>
    <cellStyle name="Normal 7 3 2 3 2 3 3" xfId="32463"/>
    <cellStyle name="Normal 7 3 2 3 2 3 4" xfId="39286"/>
    <cellStyle name="Normal 7 3 2 3 2 3 5" xfId="46401"/>
    <cellStyle name="Normal 7 3 2 3 2 3 6" xfId="53516"/>
    <cellStyle name="Normal 7 3 2 3 2 3 7" xfId="60631"/>
    <cellStyle name="Normal 7 3 2 3 2 4" xfId="8463"/>
    <cellStyle name="Normal 7 3 2 3 2 4 2" xfId="32465"/>
    <cellStyle name="Normal 7 3 2 3 2 5" xfId="15578"/>
    <cellStyle name="Normal 7 3 2 3 2 5 2" xfId="32466"/>
    <cellStyle name="Normal 7 3 2 3 2 6" xfId="32460"/>
    <cellStyle name="Normal 7 3 2 3 2 7" xfId="34547"/>
    <cellStyle name="Normal 7 3 2 3 2 8" xfId="41663"/>
    <cellStyle name="Normal 7 3 2 3 2 9" xfId="48778"/>
    <cellStyle name="Normal 7 3 2 3 3" xfId="2137"/>
    <cellStyle name="Normal 7 3 2 3 3 10" xfId="56682"/>
    <cellStyle name="Normal 7 3 2 3 3 2" xfId="4504"/>
    <cellStyle name="Normal 7 3 2 3 3 2 2" xfId="11619"/>
    <cellStyle name="Normal 7 3 2 3 3 2 2 2" xfId="32469"/>
    <cellStyle name="Normal 7 3 2 3 3 2 3" xfId="32468"/>
    <cellStyle name="Normal 7 3 2 3 3 2 4" xfId="37704"/>
    <cellStyle name="Normal 7 3 2 3 3 2 5" xfId="44819"/>
    <cellStyle name="Normal 7 3 2 3 3 2 6" xfId="51934"/>
    <cellStyle name="Normal 7 3 2 3 3 2 7" xfId="59049"/>
    <cellStyle name="Normal 7 3 2 3 3 3" xfId="6875"/>
    <cellStyle name="Normal 7 3 2 3 3 3 2" xfId="13990"/>
    <cellStyle name="Normal 7 3 2 3 3 3 2 2" xfId="32471"/>
    <cellStyle name="Normal 7 3 2 3 3 3 3" xfId="32470"/>
    <cellStyle name="Normal 7 3 2 3 3 3 4" xfId="40075"/>
    <cellStyle name="Normal 7 3 2 3 3 3 5" xfId="47190"/>
    <cellStyle name="Normal 7 3 2 3 3 3 6" xfId="54305"/>
    <cellStyle name="Normal 7 3 2 3 3 3 7" xfId="61420"/>
    <cellStyle name="Normal 7 3 2 3 3 4" xfId="9252"/>
    <cellStyle name="Normal 7 3 2 3 3 4 2" xfId="32472"/>
    <cellStyle name="Normal 7 3 2 3 3 5" xfId="16367"/>
    <cellStyle name="Normal 7 3 2 3 3 5 2" xfId="32473"/>
    <cellStyle name="Normal 7 3 2 3 3 6" xfId="32467"/>
    <cellStyle name="Normal 7 3 2 3 3 7" xfId="35336"/>
    <cellStyle name="Normal 7 3 2 3 3 8" xfId="42452"/>
    <cellStyle name="Normal 7 3 2 3 3 9" xfId="49567"/>
    <cellStyle name="Normal 7 3 2 3 4" xfId="2916"/>
    <cellStyle name="Normal 7 3 2 3 4 2" xfId="10031"/>
    <cellStyle name="Normal 7 3 2 3 4 2 2" xfId="32475"/>
    <cellStyle name="Normal 7 3 2 3 4 3" xfId="32474"/>
    <cellStyle name="Normal 7 3 2 3 4 4" xfId="36116"/>
    <cellStyle name="Normal 7 3 2 3 4 5" xfId="43231"/>
    <cellStyle name="Normal 7 3 2 3 4 6" xfId="50346"/>
    <cellStyle name="Normal 7 3 2 3 4 7" xfId="57461"/>
    <cellStyle name="Normal 7 3 2 3 5" xfId="5287"/>
    <cellStyle name="Normal 7 3 2 3 5 2" xfId="12402"/>
    <cellStyle name="Normal 7 3 2 3 5 2 2" xfId="32477"/>
    <cellStyle name="Normal 7 3 2 3 5 3" xfId="32476"/>
    <cellStyle name="Normal 7 3 2 3 5 4" xfId="38487"/>
    <cellStyle name="Normal 7 3 2 3 5 5" xfId="45602"/>
    <cellStyle name="Normal 7 3 2 3 5 6" xfId="52717"/>
    <cellStyle name="Normal 7 3 2 3 5 7" xfId="59832"/>
    <cellStyle name="Normal 7 3 2 3 6" xfId="7664"/>
    <cellStyle name="Normal 7 3 2 3 6 2" xfId="32478"/>
    <cellStyle name="Normal 7 3 2 3 7" xfId="14779"/>
    <cellStyle name="Normal 7 3 2 3 7 2" xfId="32479"/>
    <cellStyle name="Normal 7 3 2 3 8" xfId="32459"/>
    <cellStyle name="Normal 7 3 2 3 9" xfId="33748"/>
    <cellStyle name="Normal 7 3 2 4" xfId="786"/>
    <cellStyle name="Normal 7 3 2 4 10" xfId="41104"/>
    <cellStyle name="Normal 7 3 2 4 11" xfId="48219"/>
    <cellStyle name="Normal 7 3 2 4 12" xfId="55334"/>
    <cellStyle name="Normal 7 3 2 4 2" xfId="1587"/>
    <cellStyle name="Normal 7 3 2 4 2 10" xfId="56133"/>
    <cellStyle name="Normal 7 3 2 4 2 2" xfId="3955"/>
    <cellStyle name="Normal 7 3 2 4 2 2 2" xfId="11070"/>
    <cellStyle name="Normal 7 3 2 4 2 2 2 2" xfId="32483"/>
    <cellStyle name="Normal 7 3 2 4 2 2 3" xfId="32482"/>
    <cellStyle name="Normal 7 3 2 4 2 2 4" xfId="37155"/>
    <cellStyle name="Normal 7 3 2 4 2 2 5" xfId="44270"/>
    <cellStyle name="Normal 7 3 2 4 2 2 6" xfId="51385"/>
    <cellStyle name="Normal 7 3 2 4 2 2 7" xfId="58500"/>
    <cellStyle name="Normal 7 3 2 4 2 3" xfId="6326"/>
    <cellStyle name="Normal 7 3 2 4 2 3 2" xfId="13441"/>
    <cellStyle name="Normal 7 3 2 4 2 3 2 2" xfId="32485"/>
    <cellStyle name="Normal 7 3 2 4 2 3 3" xfId="32484"/>
    <cellStyle name="Normal 7 3 2 4 2 3 4" xfId="39526"/>
    <cellStyle name="Normal 7 3 2 4 2 3 5" xfId="46641"/>
    <cellStyle name="Normal 7 3 2 4 2 3 6" xfId="53756"/>
    <cellStyle name="Normal 7 3 2 4 2 3 7" xfId="60871"/>
    <cellStyle name="Normal 7 3 2 4 2 4" xfId="8703"/>
    <cellStyle name="Normal 7 3 2 4 2 4 2" xfId="32486"/>
    <cellStyle name="Normal 7 3 2 4 2 5" xfId="15818"/>
    <cellStyle name="Normal 7 3 2 4 2 5 2" xfId="32487"/>
    <cellStyle name="Normal 7 3 2 4 2 6" xfId="32481"/>
    <cellStyle name="Normal 7 3 2 4 2 7" xfId="34787"/>
    <cellStyle name="Normal 7 3 2 4 2 8" xfId="41903"/>
    <cellStyle name="Normal 7 3 2 4 2 9" xfId="49018"/>
    <cellStyle name="Normal 7 3 2 4 3" xfId="2377"/>
    <cellStyle name="Normal 7 3 2 4 3 10" xfId="56922"/>
    <cellStyle name="Normal 7 3 2 4 3 2" xfId="4744"/>
    <cellStyle name="Normal 7 3 2 4 3 2 2" xfId="11859"/>
    <cellStyle name="Normal 7 3 2 4 3 2 2 2" xfId="32490"/>
    <cellStyle name="Normal 7 3 2 4 3 2 3" xfId="32489"/>
    <cellStyle name="Normal 7 3 2 4 3 2 4" xfId="37944"/>
    <cellStyle name="Normal 7 3 2 4 3 2 5" xfId="45059"/>
    <cellStyle name="Normal 7 3 2 4 3 2 6" xfId="52174"/>
    <cellStyle name="Normal 7 3 2 4 3 2 7" xfId="59289"/>
    <cellStyle name="Normal 7 3 2 4 3 3" xfId="7115"/>
    <cellStyle name="Normal 7 3 2 4 3 3 2" xfId="14230"/>
    <cellStyle name="Normal 7 3 2 4 3 3 2 2" xfId="32492"/>
    <cellStyle name="Normal 7 3 2 4 3 3 3" xfId="32491"/>
    <cellStyle name="Normal 7 3 2 4 3 3 4" xfId="40315"/>
    <cellStyle name="Normal 7 3 2 4 3 3 5" xfId="47430"/>
    <cellStyle name="Normal 7 3 2 4 3 3 6" xfId="54545"/>
    <cellStyle name="Normal 7 3 2 4 3 3 7" xfId="61660"/>
    <cellStyle name="Normal 7 3 2 4 3 4" xfId="9492"/>
    <cellStyle name="Normal 7 3 2 4 3 4 2" xfId="32493"/>
    <cellStyle name="Normal 7 3 2 4 3 5" xfId="16607"/>
    <cellStyle name="Normal 7 3 2 4 3 5 2" xfId="32494"/>
    <cellStyle name="Normal 7 3 2 4 3 6" xfId="32488"/>
    <cellStyle name="Normal 7 3 2 4 3 7" xfId="35576"/>
    <cellStyle name="Normal 7 3 2 4 3 8" xfId="42692"/>
    <cellStyle name="Normal 7 3 2 4 3 9" xfId="49807"/>
    <cellStyle name="Normal 7 3 2 4 4" xfId="3156"/>
    <cellStyle name="Normal 7 3 2 4 4 2" xfId="10271"/>
    <cellStyle name="Normal 7 3 2 4 4 2 2" xfId="32496"/>
    <cellStyle name="Normal 7 3 2 4 4 3" xfId="32495"/>
    <cellStyle name="Normal 7 3 2 4 4 4" xfId="36356"/>
    <cellStyle name="Normal 7 3 2 4 4 5" xfId="43471"/>
    <cellStyle name="Normal 7 3 2 4 4 6" xfId="50586"/>
    <cellStyle name="Normal 7 3 2 4 4 7" xfId="57701"/>
    <cellStyle name="Normal 7 3 2 4 5" xfId="5527"/>
    <cellStyle name="Normal 7 3 2 4 5 2" xfId="12642"/>
    <cellStyle name="Normal 7 3 2 4 5 2 2" xfId="32498"/>
    <cellStyle name="Normal 7 3 2 4 5 3" xfId="32497"/>
    <cellStyle name="Normal 7 3 2 4 5 4" xfId="38727"/>
    <cellStyle name="Normal 7 3 2 4 5 5" xfId="45842"/>
    <cellStyle name="Normal 7 3 2 4 5 6" xfId="52957"/>
    <cellStyle name="Normal 7 3 2 4 5 7" xfId="60072"/>
    <cellStyle name="Normal 7 3 2 4 6" xfId="7904"/>
    <cellStyle name="Normal 7 3 2 4 6 2" xfId="32499"/>
    <cellStyle name="Normal 7 3 2 4 7" xfId="15019"/>
    <cellStyle name="Normal 7 3 2 4 7 2" xfId="32500"/>
    <cellStyle name="Normal 7 3 2 4 8" xfId="32480"/>
    <cellStyle name="Normal 7 3 2 4 9" xfId="33988"/>
    <cellStyle name="Normal 7 3 2 5" xfId="957"/>
    <cellStyle name="Normal 7 3 2 5 10" xfId="55503"/>
    <cellStyle name="Normal 7 3 2 5 2" xfId="3325"/>
    <cellStyle name="Normal 7 3 2 5 2 2" xfId="10440"/>
    <cellStyle name="Normal 7 3 2 5 2 2 2" xfId="32503"/>
    <cellStyle name="Normal 7 3 2 5 2 3" xfId="32502"/>
    <cellStyle name="Normal 7 3 2 5 2 4" xfId="36525"/>
    <cellStyle name="Normal 7 3 2 5 2 5" xfId="43640"/>
    <cellStyle name="Normal 7 3 2 5 2 6" xfId="50755"/>
    <cellStyle name="Normal 7 3 2 5 2 7" xfId="57870"/>
    <cellStyle name="Normal 7 3 2 5 3" xfId="5696"/>
    <cellStyle name="Normal 7 3 2 5 3 2" xfId="12811"/>
    <cellStyle name="Normal 7 3 2 5 3 2 2" xfId="32505"/>
    <cellStyle name="Normal 7 3 2 5 3 3" xfId="32504"/>
    <cellStyle name="Normal 7 3 2 5 3 4" xfId="38896"/>
    <cellStyle name="Normal 7 3 2 5 3 5" xfId="46011"/>
    <cellStyle name="Normal 7 3 2 5 3 6" xfId="53126"/>
    <cellStyle name="Normal 7 3 2 5 3 7" xfId="60241"/>
    <cellStyle name="Normal 7 3 2 5 4" xfId="8073"/>
    <cellStyle name="Normal 7 3 2 5 4 2" xfId="32506"/>
    <cellStyle name="Normal 7 3 2 5 5" xfId="15188"/>
    <cellStyle name="Normal 7 3 2 5 5 2" xfId="32507"/>
    <cellStyle name="Normal 7 3 2 5 6" xfId="32501"/>
    <cellStyle name="Normal 7 3 2 5 7" xfId="34157"/>
    <cellStyle name="Normal 7 3 2 5 8" xfId="41273"/>
    <cellStyle name="Normal 7 3 2 5 9" xfId="48388"/>
    <cellStyle name="Normal 7 3 2 6" xfId="1747"/>
    <cellStyle name="Normal 7 3 2 6 10" xfId="56292"/>
    <cellStyle name="Normal 7 3 2 6 2" xfId="4114"/>
    <cellStyle name="Normal 7 3 2 6 2 2" xfId="11229"/>
    <cellStyle name="Normal 7 3 2 6 2 2 2" xfId="32510"/>
    <cellStyle name="Normal 7 3 2 6 2 3" xfId="32509"/>
    <cellStyle name="Normal 7 3 2 6 2 4" xfId="37314"/>
    <cellStyle name="Normal 7 3 2 6 2 5" xfId="44429"/>
    <cellStyle name="Normal 7 3 2 6 2 6" xfId="51544"/>
    <cellStyle name="Normal 7 3 2 6 2 7" xfId="58659"/>
    <cellStyle name="Normal 7 3 2 6 3" xfId="6485"/>
    <cellStyle name="Normal 7 3 2 6 3 2" xfId="13600"/>
    <cellStyle name="Normal 7 3 2 6 3 2 2" xfId="32512"/>
    <cellStyle name="Normal 7 3 2 6 3 3" xfId="32511"/>
    <cellStyle name="Normal 7 3 2 6 3 4" xfId="39685"/>
    <cellStyle name="Normal 7 3 2 6 3 5" xfId="46800"/>
    <cellStyle name="Normal 7 3 2 6 3 6" xfId="53915"/>
    <cellStyle name="Normal 7 3 2 6 3 7" xfId="61030"/>
    <cellStyle name="Normal 7 3 2 6 4" xfId="8862"/>
    <cellStyle name="Normal 7 3 2 6 4 2" xfId="32513"/>
    <cellStyle name="Normal 7 3 2 6 5" xfId="15977"/>
    <cellStyle name="Normal 7 3 2 6 5 2" xfId="32514"/>
    <cellStyle name="Normal 7 3 2 6 6" xfId="32508"/>
    <cellStyle name="Normal 7 3 2 6 7" xfId="34946"/>
    <cellStyle name="Normal 7 3 2 6 8" xfId="42062"/>
    <cellStyle name="Normal 7 3 2 6 9" xfId="49177"/>
    <cellStyle name="Normal 7 3 2 7" xfId="2526"/>
    <cellStyle name="Normal 7 3 2 7 2" xfId="9641"/>
    <cellStyle name="Normal 7 3 2 7 2 2" xfId="32516"/>
    <cellStyle name="Normal 7 3 2 7 3" xfId="32515"/>
    <cellStyle name="Normal 7 3 2 7 4" xfId="35726"/>
    <cellStyle name="Normal 7 3 2 7 5" xfId="42841"/>
    <cellStyle name="Normal 7 3 2 7 6" xfId="49956"/>
    <cellStyle name="Normal 7 3 2 7 7" xfId="57071"/>
    <cellStyle name="Normal 7 3 2 8" xfId="4897"/>
    <cellStyle name="Normal 7 3 2 8 2" xfId="12012"/>
    <cellStyle name="Normal 7 3 2 8 2 2" xfId="32518"/>
    <cellStyle name="Normal 7 3 2 8 3" xfId="32517"/>
    <cellStyle name="Normal 7 3 2 8 4" xfId="38097"/>
    <cellStyle name="Normal 7 3 2 8 5" xfId="45212"/>
    <cellStyle name="Normal 7 3 2 8 6" xfId="52327"/>
    <cellStyle name="Normal 7 3 2 8 7" xfId="59442"/>
    <cellStyle name="Normal 7 3 2 9" xfId="7274"/>
    <cellStyle name="Normal 7 3 2 9 2" xfId="32519"/>
    <cellStyle name="Normal 7 3 3" xfId="259"/>
    <cellStyle name="Normal 7 3 3 10" xfId="40577"/>
    <cellStyle name="Normal 7 3 3 11" xfId="47692"/>
    <cellStyle name="Normal 7 3 3 12" xfId="54807"/>
    <cellStyle name="Normal 7 3 3 2" xfId="1060"/>
    <cellStyle name="Normal 7 3 3 2 10" xfId="55606"/>
    <cellStyle name="Normal 7 3 3 2 2" xfId="3428"/>
    <cellStyle name="Normal 7 3 3 2 2 2" xfId="10543"/>
    <cellStyle name="Normal 7 3 3 2 2 2 2" xfId="32523"/>
    <cellStyle name="Normal 7 3 3 2 2 3" xfId="32522"/>
    <cellStyle name="Normal 7 3 3 2 2 4" xfId="36628"/>
    <cellStyle name="Normal 7 3 3 2 2 5" xfId="43743"/>
    <cellStyle name="Normal 7 3 3 2 2 6" xfId="50858"/>
    <cellStyle name="Normal 7 3 3 2 2 7" xfId="57973"/>
    <cellStyle name="Normal 7 3 3 2 3" xfId="5799"/>
    <cellStyle name="Normal 7 3 3 2 3 2" xfId="12914"/>
    <cellStyle name="Normal 7 3 3 2 3 2 2" xfId="32525"/>
    <cellStyle name="Normal 7 3 3 2 3 3" xfId="32524"/>
    <cellStyle name="Normal 7 3 3 2 3 4" xfId="38999"/>
    <cellStyle name="Normal 7 3 3 2 3 5" xfId="46114"/>
    <cellStyle name="Normal 7 3 3 2 3 6" xfId="53229"/>
    <cellStyle name="Normal 7 3 3 2 3 7" xfId="60344"/>
    <cellStyle name="Normal 7 3 3 2 4" xfId="8176"/>
    <cellStyle name="Normal 7 3 3 2 4 2" xfId="32526"/>
    <cellStyle name="Normal 7 3 3 2 5" xfId="15291"/>
    <cellStyle name="Normal 7 3 3 2 5 2" xfId="32527"/>
    <cellStyle name="Normal 7 3 3 2 6" xfId="32521"/>
    <cellStyle name="Normal 7 3 3 2 7" xfId="34260"/>
    <cellStyle name="Normal 7 3 3 2 8" xfId="41376"/>
    <cellStyle name="Normal 7 3 3 2 9" xfId="48491"/>
    <cellStyle name="Normal 7 3 3 3" xfId="1850"/>
    <cellStyle name="Normal 7 3 3 3 10" xfId="56395"/>
    <cellStyle name="Normal 7 3 3 3 2" xfId="4217"/>
    <cellStyle name="Normal 7 3 3 3 2 2" xfId="11332"/>
    <cellStyle name="Normal 7 3 3 3 2 2 2" xfId="32530"/>
    <cellStyle name="Normal 7 3 3 3 2 3" xfId="32529"/>
    <cellStyle name="Normal 7 3 3 3 2 4" xfId="37417"/>
    <cellStyle name="Normal 7 3 3 3 2 5" xfId="44532"/>
    <cellStyle name="Normal 7 3 3 3 2 6" xfId="51647"/>
    <cellStyle name="Normal 7 3 3 3 2 7" xfId="58762"/>
    <cellStyle name="Normal 7 3 3 3 3" xfId="6588"/>
    <cellStyle name="Normal 7 3 3 3 3 2" xfId="13703"/>
    <cellStyle name="Normal 7 3 3 3 3 2 2" xfId="32532"/>
    <cellStyle name="Normal 7 3 3 3 3 3" xfId="32531"/>
    <cellStyle name="Normal 7 3 3 3 3 4" xfId="39788"/>
    <cellStyle name="Normal 7 3 3 3 3 5" xfId="46903"/>
    <cellStyle name="Normal 7 3 3 3 3 6" xfId="54018"/>
    <cellStyle name="Normal 7 3 3 3 3 7" xfId="61133"/>
    <cellStyle name="Normal 7 3 3 3 4" xfId="8965"/>
    <cellStyle name="Normal 7 3 3 3 4 2" xfId="32533"/>
    <cellStyle name="Normal 7 3 3 3 5" xfId="16080"/>
    <cellStyle name="Normal 7 3 3 3 5 2" xfId="32534"/>
    <cellStyle name="Normal 7 3 3 3 6" xfId="32528"/>
    <cellStyle name="Normal 7 3 3 3 7" xfId="35049"/>
    <cellStyle name="Normal 7 3 3 3 8" xfId="42165"/>
    <cellStyle name="Normal 7 3 3 3 9" xfId="49280"/>
    <cellStyle name="Normal 7 3 3 4" xfId="2629"/>
    <cellStyle name="Normal 7 3 3 4 2" xfId="9744"/>
    <cellStyle name="Normal 7 3 3 4 2 2" xfId="32536"/>
    <cellStyle name="Normal 7 3 3 4 3" xfId="32535"/>
    <cellStyle name="Normal 7 3 3 4 4" xfId="35829"/>
    <cellStyle name="Normal 7 3 3 4 5" xfId="42944"/>
    <cellStyle name="Normal 7 3 3 4 6" xfId="50059"/>
    <cellStyle name="Normal 7 3 3 4 7" xfId="57174"/>
    <cellStyle name="Normal 7 3 3 5" xfId="5000"/>
    <cellStyle name="Normal 7 3 3 5 2" xfId="12115"/>
    <cellStyle name="Normal 7 3 3 5 2 2" xfId="32538"/>
    <cellStyle name="Normal 7 3 3 5 3" xfId="32537"/>
    <cellStyle name="Normal 7 3 3 5 4" xfId="38200"/>
    <cellStyle name="Normal 7 3 3 5 5" xfId="45315"/>
    <cellStyle name="Normal 7 3 3 5 6" xfId="52430"/>
    <cellStyle name="Normal 7 3 3 5 7" xfId="59545"/>
    <cellStyle name="Normal 7 3 3 6" xfId="7377"/>
    <cellStyle name="Normal 7 3 3 6 2" xfId="32539"/>
    <cellStyle name="Normal 7 3 3 7" xfId="14492"/>
    <cellStyle name="Normal 7 3 3 7 2" xfId="32540"/>
    <cellStyle name="Normal 7 3 3 8" xfId="32520"/>
    <cellStyle name="Normal 7 3 3 9" xfId="33461"/>
    <cellStyle name="Normal 7 3 4" xfId="454"/>
    <cellStyle name="Normal 7 3 4 10" xfId="40772"/>
    <cellStyle name="Normal 7 3 4 11" xfId="47887"/>
    <cellStyle name="Normal 7 3 4 12" xfId="55002"/>
    <cellStyle name="Normal 7 3 4 2" xfId="1255"/>
    <cellStyle name="Normal 7 3 4 2 10" xfId="55801"/>
    <cellStyle name="Normal 7 3 4 2 2" xfId="3623"/>
    <cellStyle name="Normal 7 3 4 2 2 2" xfId="10738"/>
    <cellStyle name="Normal 7 3 4 2 2 2 2" xfId="32544"/>
    <cellStyle name="Normal 7 3 4 2 2 3" xfId="32543"/>
    <cellStyle name="Normal 7 3 4 2 2 4" xfId="36823"/>
    <cellStyle name="Normal 7 3 4 2 2 5" xfId="43938"/>
    <cellStyle name="Normal 7 3 4 2 2 6" xfId="51053"/>
    <cellStyle name="Normal 7 3 4 2 2 7" xfId="58168"/>
    <cellStyle name="Normal 7 3 4 2 3" xfId="5994"/>
    <cellStyle name="Normal 7 3 4 2 3 2" xfId="13109"/>
    <cellStyle name="Normal 7 3 4 2 3 2 2" xfId="32546"/>
    <cellStyle name="Normal 7 3 4 2 3 3" xfId="32545"/>
    <cellStyle name="Normal 7 3 4 2 3 4" xfId="39194"/>
    <cellStyle name="Normal 7 3 4 2 3 5" xfId="46309"/>
    <cellStyle name="Normal 7 3 4 2 3 6" xfId="53424"/>
    <cellStyle name="Normal 7 3 4 2 3 7" xfId="60539"/>
    <cellStyle name="Normal 7 3 4 2 4" xfId="8371"/>
    <cellStyle name="Normal 7 3 4 2 4 2" xfId="32547"/>
    <cellStyle name="Normal 7 3 4 2 5" xfId="15486"/>
    <cellStyle name="Normal 7 3 4 2 5 2" xfId="32548"/>
    <cellStyle name="Normal 7 3 4 2 6" xfId="32542"/>
    <cellStyle name="Normal 7 3 4 2 7" xfId="34455"/>
    <cellStyle name="Normal 7 3 4 2 8" xfId="41571"/>
    <cellStyle name="Normal 7 3 4 2 9" xfId="48686"/>
    <cellStyle name="Normal 7 3 4 3" xfId="2045"/>
    <cellStyle name="Normal 7 3 4 3 10" xfId="56590"/>
    <cellStyle name="Normal 7 3 4 3 2" xfId="4412"/>
    <cellStyle name="Normal 7 3 4 3 2 2" xfId="11527"/>
    <cellStyle name="Normal 7 3 4 3 2 2 2" xfId="32551"/>
    <cellStyle name="Normal 7 3 4 3 2 3" xfId="32550"/>
    <cellStyle name="Normal 7 3 4 3 2 4" xfId="37612"/>
    <cellStyle name="Normal 7 3 4 3 2 5" xfId="44727"/>
    <cellStyle name="Normal 7 3 4 3 2 6" xfId="51842"/>
    <cellStyle name="Normal 7 3 4 3 2 7" xfId="58957"/>
    <cellStyle name="Normal 7 3 4 3 3" xfId="6783"/>
    <cellStyle name="Normal 7 3 4 3 3 2" xfId="13898"/>
    <cellStyle name="Normal 7 3 4 3 3 2 2" xfId="32553"/>
    <cellStyle name="Normal 7 3 4 3 3 3" xfId="32552"/>
    <cellStyle name="Normal 7 3 4 3 3 4" xfId="39983"/>
    <cellStyle name="Normal 7 3 4 3 3 5" xfId="47098"/>
    <cellStyle name="Normal 7 3 4 3 3 6" xfId="54213"/>
    <cellStyle name="Normal 7 3 4 3 3 7" xfId="61328"/>
    <cellStyle name="Normal 7 3 4 3 4" xfId="9160"/>
    <cellStyle name="Normal 7 3 4 3 4 2" xfId="32554"/>
    <cellStyle name="Normal 7 3 4 3 5" xfId="16275"/>
    <cellStyle name="Normal 7 3 4 3 5 2" xfId="32555"/>
    <cellStyle name="Normal 7 3 4 3 6" xfId="32549"/>
    <cellStyle name="Normal 7 3 4 3 7" xfId="35244"/>
    <cellStyle name="Normal 7 3 4 3 8" xfId="42360"/>
    <cellStyle name="Normal 7 3 4 3 9" xfId="49475"/>
    <cellStyle name="Normal 7 3 4 4" xfId="2824"/>
    <cellStyle name="Normal 7 3 4 4 2" xfId="9939"/>
    <cellStyle name="Normal 7 3 4 4 2 2" xfId="32557"/>
    <cellStyle name="Normal 7 3 4 4 3" xfId="32556"/>
    <cellStyle name="Normal 7 3 4 4 4" xfId="36024"/>
    <cellStyle name="Normal 7 3 4 4 5" xfId="43139"/>
    <cellStyle name="Normal 7 3 4 4 6" xfId="50254"/>
    <cellStyle name="Normal 7 3 4 4 7" xfId="57369"/>
    <cellStyle name="Normal 7 3 4 5" xfId="5195"/>
    <cellStyle name="Normal 7 3 4 5 2" xfId="12310"/>
    <cellStyle name="Normal 7 3 4 5 2 2" xfId="32559"/>
    <cellStyle name="Normal 7 3 4 5 3" xfId="32558"/>
    <cellStyle name="Normal 7 3 4 5 4" xfId="38395"/>
    <cellStyle name="Normal 7 3 4 5 5" xfId="45510"/>
    <cellStyle name="Normal 7 3 4 5 6" xfId="52625"/>
    <cellStyle name="Normal 7 3 4 5 7" xfId="59740"/>
    <cellStyle name="Normal 7 3 4 6" xfId="7572"/>
    <cellStyle name="Normal 7 3 4 6 2" xfId="32560"/>
    <cellStyle name="Normal 7 3 4 7" xfId="14687"/>
    <cellStyle name="Normal 7 3 4 7 2" xfId="32561"/>
    <cellStyle name="Normal 7 3 4 8" xfId="32541"/>
    <cellStyle name="Normal 7 3 4 9" xfId="33656"/>
    <cellStyle name="Normal 7 3 5" xfId="785"/>
    <cellStyle name="Normal 7 3 5 10" xfId="41103"/>
    <cellStyle name="Normal 7 3 5 11" xfId="48218"/>
    <cellStyle name="Normal 7 3 5 12" xfId="55333"/>
    <cellStyle name="Normal 7 3 5 2" xfId="1586"/>
    <cellStyle name="Normal 7 3 5 2 10" xfId="56132"/>
    <cellStyle name="Normal 7 3 5 2 2" xfId="3954"/>
    <cellStyle name="Normal 7 3 5 2 2 2" xfId="11069"/>
    <cellStyle name="Normal 7 3 5 2 2 2 2" xfId="32565"/>
    <cellStyle name="Normal 7 3 5 2 2 3" xfId="32564"/>
    <cellStyle name="Normal 7 3 5 2 2 4" xfId="37154"/>
    <cellStyle name="Normal 7 3 5 2 2 5" xfId="44269"/>
    <cellStyle name="Normal 7 3 5 2 2 6" xfId="51384"/>
    <cellStyle name="Normal 7 3 5 2 2 7" xfId="58499"/>
    <cellStyle name="Normal 7 3 5 2 3" xfId="6325"/>
    <cellStyle name="Normal 7 3 5 2 3 2" xfId="13440"/>
    <cellStyle name="Normal 7 3 5 2 3 2 2" xfId="32567"/>
    <cellStyle name="Normal 7 3 5 2 3 3" xfId="32566"/>
    <cellStyle name="Normal 7 3 5 2 3 4" xfId="39525"/>
    <cellStyle name="Normal 7 3 5 2 3 5" xfId="46640"/>
    <cellStyle name="Normal 7 3 5 2 3 6" xfId="53755"/>
    <cellStyle name="Normal 7 3 5 2 3 7" xfId="60870"/>
    <cellStyle name="Normal 7 3 5 2 4" xfId="8702"/>
    <cellStyle name="Normal 7 3 5 2 4 2" xfId="32568"/>
    <cellStyle name="Normal 7 3 5 2 5" xfId="15817"/>
    <cellStyle name="Normal 7 3 5 2 5 2" xfId="32569"/>
    <cellStyle name="Normal 7 3 5 2 6" xfId="32563"/>
    <cellStyle name="Normal 7 3 5 2 7" xfId="34786"/>
    <cellStyle name="Normal 7 3 5 2 8" xfId="41902"/>
    <cellStyle name="Normal 7 3 5 2 9" xfId="49017"/>
    <cellStyle name="Normal 7 3 5 3" xfId="2376"/>
    <cellStyle name="Normal 7 3 5 3 10" xfId="56921"/>
    <cellStyle name="Normal 7 3 5 3 2" xfId="4743"/>
    <cellStyle name="Normal 7 3 5 3 2 2" xfId="11858"/>
    <cellStyle name="Normal 7 3 5 3 2 2 2" xfId="32572"/>
    <cellStyle name="Normal 7 3 5 3 2 3" xfId="32571"/>
    <cellStyle name="Normal 7 3 5 3 2 4" xfId="37943"/>
    <cellStyle name="Normal 7 3 5 3 2 5" xfId="45058"/>
    <cellStyle name="Normal 7 3 5 3 2 6" xfId="52173"/>
    <cellStyle name="Normal 7 3 5 3 2 7" xfId="59288"/>
    <cellStyle name="Normal 7 3 5 3 3" xfId="7114"/>
    <cellStyle name="Normal 7 3 5 3 3 2" xfId="14229"/>
    <cellStyle name="Normal 7 3 5 3 3 2 2" xfId="32574"/>
    <cellStyle name="Normal 7 3 5 3 3 3" xfId="32573"/>
    <cellStyle name="Normal 7 3 5 3 3 4" xfId="40314"/>
    <cellStyle name="Normal 7 3 5 3 3 5" xfId="47429"/>
    <cellStyle name="Normal 7 3 5 3 3 6" xfId="54544"/>
    <cellStyle name="Normal 7 3 5 3 3 7" xfId="61659"/>
    <cellStyle name="Normal 7 3 5 3 4" xfId="9491"/>
    <cellStyle name="Normal 7 3 5 3 4 2" xfId="32575"/>
    <cellStyle name="Normal 7 3 5 3 5" xfId="16606"/>
    <cellStyle name="Normal 7 3 5 3 5 2" xfId="32576"/>
    <cellStyle name="Normal 7 3 5 3 6" xfId="32570"/>
    <cellStyle name="Normal 7 3 5 3 7" xfId="35575"/>
    <cellStyle name="Normal 7 3 5 3 8" xfId="42691"/>
    <cellStyle name="Normal 7 3 5 3 9" xfId="49806"/>
    <cellStyle name="Normal 7 3 5 4" xfId="3155"/>
    <cellStyle name="Normal 7 3 5 4 2" xfId="10270"/>
    <cellStyle name="Normal 7 3 5 4 2 2" xfId="32578"/>
    <cellStyle name="Normal 7 3 5 4 3" xfId="32577"/>
    <cellStyle name="Normal 7 3 5 4 4" xfId="36355"/>
    <cellStyle name="Normal 7 3 5 4 5" xfId="43470"/>
    <cellStyle name="Normal 7 3 5 4 6" xfId="50585"/>
    <cellStyle name="Normal 7 3 5 4 7" xfId="57700"/>
    <cellStyle name="Normal 7 3 5 5" xfId="5526"/>
    <cellStyle name="Normal 7 3 5 5 2" xfId="12641"/>
    <cellStyle name="Normal 7 3 5 5 2 2" xfId="32580"/>
    <cellStyle name="Normal 7 3 5 5 3" xfId="32579"/>
    <cellStyle name="Normal 7 3 5 5 4" xfId="38726"/>
    <cellStyle name="Normal 7 3 5 5 5" xfId="45841"/>
    <cellStyle name="Normal 7 3 5 5 6" xfId="52956"/>
    <cellStyle name="Normal 7 3 5 5 7" xfId="60071"/>
    <cellStyle name="Normal 7 3 5 6" xfId="7903"/>
    <cellStyle name="Normal 7 3 5 6 2" xfId="32581"/>
    <cellStyle name="Normal 7 3 5 7" xfId="15018"/>
    <cellStyle name="Normal 7 3 5 7 2" xfId="32582"/>
    <cellStyle name="Normal 7 3 5 8" xfId="32562"/>
    <cellStyle name="Normal 7 3 5 9" xfId="33987"/>
    <cellStyle name="Normal 7 3 6" xfId="865"/>
    <cellStyle name="Normal 7 3 6 10" xfId="55411"/>
    <cellStyle name="Normal 7 3 6 2" xfId="3233"/>
    <cellStyle name="Normal 7 3 6 2 2" xfId="10348"/>
    <cellStyle name="Normal 7 3 6 2 2 2" xfId="32585"/>
    <cellStyle name="Normal 7 3 6 2 3" xfId="32584"/>
    <cellStyle name="Normal 7 3 6 2 4" xfId="36433"/>
    <cellStyle name="Normal 7 3 6 2 5" xfId="43548"/>
    <cellStyle name="Normal 7 3 6 2 6" xfId="50663"/>
    <cellStyle name="Normal 7 3 6 2 7" xfId="57778"/>
    <cellStyle name="Normal 7 3 6 3" xfId="5604"/>
    <cellStyle name="Normal 7 3 6 3 2" xfId="12719"/>
    <cellStyle name="Normal 7 3 6 3 2 2" xfId="32587"/>
    <cellStyle name="Normal 7 3 6 3 3" xfId="32586"/>
    <cellStyle name="Normal 7 3 6 3 4" xfId="38804"/>
    <cellStyle name="Normal 7 3 6 3 5" xfId="45919"/>
    <cellStyle name="Normal 7 3 6 3 6" xfId="53034"/>
    <cellStyle name="Normal 7 3 6 3 7" xfId="60149"/>
    <cellStyle name="Normal 7 3 6 4" xfId="7981"/>
    <cellStyle name="Normal 7 3 6 4 2" xfId="32588"/>
    <cellStyle name="Normal 7 3 6 5" xfId="15096"/>
    <cellStyle name="Normal 7 3 6 5 2" xfId="32589"/>
    <cellStyle name="Normal 7 3 6 6" xfId="32583"/>
    <cellStyle name="Normal 7 3 6 7" xfId="34065"/>
    <cellStyle name="Normal 7 3 6 8" xfId="41181"/>
    <cellStyle name="Normal 7 3 6 9" xfId="48296"/>
    <cellStyle name="Normal 7 3 7" xfId="1655"/>
    <cellStyle name="Normal 7 3 7 10" xfId="56200"/>
    <cellStyle name="Normal 7 3 7 2" xfId="4022"/>
    <cellStyle name="Normal 7 3 7 2 2" xfId="11137"/>
    <cellStyle name="Normal 7 3 7 2 2 2" xfId="32592"/>
    <cellStyle name="Normal 7 3 7 2 3" xfId="32591"/>
    <cellStyle name="Normal 7 3 7 2 4" xfId="37222"/>
    <cellStyle name="Normal 7 3 7 2 5" xfId="44337"/>
    <cellStyle name="Normal 7 3 7 2 6" xfId="51452"/>
    <cellStyle name="Normal 7 3 7 2 7" xfId="58567"/>
    <cellStyle name="Normal 7 3 7 3" xfId="6393"/>
    <cellStyle name="Normal 7 3 7 3 2" xfId="13508"/>
    <cellStyle name="Normal 7 3 7 3 2 2" xfId="32594"/>
    <cellStyle name="Normal 7 3 7 3 3" xfId="32593"/>
    <cellStyle name="Normal 7 3 7 3 4" xfId="39593"/>
    <cellStyle name="Normal 7 3 7 3 5" xfId="46708"/>
    <cellStyle name="Normal 7 3 7 3 6" xfId="53823"/>
    <cellStyle name="Normal 7 3 7 3 7" xfId="60938"/>
    <cellStyle name="Normal 7 3 7 4" xfId="8770"/>
    <cellStyle name="Normal 7 3 7 4 2" xfId="32595"/>
    <cellStyle name="Normal 7 3 7 5" xfId="15885"/>
    <cellStyle name="Normal 7 3 7 5 2" xfId="32596"/>
    <cellStyle name="Normal 7 3 7 6" xfId="32590"/>
    <cellStyle name="Normal 7 3 7 7" xfId="34854"/>
    <cellStyle name="Normal 7 3 7 8" xfId="41970"/>
    <cellStyle name="Normal 7 3 7 9" xfId="49085"/>
    <cellStyle name="Normal 7 3 8" xfId="2434"/>
    <cellStyle name="Normal 7 3 8 2" xfId="9549"/>
    <cellStyle name="Normal 7 3 8 2 2" xfId="32598"/>
    <cellStyle name="Normal 7 3 8 3" xfId="32597"/>
    <cellStyle name="Normal 7 3 8 4" xfId="35634"/>
    <cellStyle name="Normal 7 3 8 5" xfId="42749"/>
    <cellStyle name="Normal 7 3 8 6" xfId="49864"/>
    <cellStyle name="Normal 7 3 8 7" xfId="56979"/>
    <cellStyle name="Normal 7 3 9" xfId="4805"/>
    <cellStyle name="Normal 7 3 9 2" xfId="11920"/>
    <cellStyle name="Normal 7 3 9 2 2" xfId="32600"/>
    <cellStyle name="Normal 7 3 9 3" xfId="32599"/>
    <cellStyle name="Normal 7 3 9 4" xfId="38005"/>
    <cellStyle name="Normal 7 3 9 5" xfId="45120"/>
    <cellStyle name="Normal 7 3 9 6" xfId="52235"/>
    <cellStyle name="Normal 7 3 9 7" xfId="59350"/>
    <cellStyle name="Normal 7 30" xfId="61699"/>
    <cellStyle name="Normal 7 31" xfId="61704"/>
    <cellStyle name="Normal 7 32" xfId="61709"/>
    <cellStyle name="Normal 7 33" xfId="61714"/>
    <cellStyle name="Normal 7 34" xfId="61717"/>
    <cellStyle name="Normal 7 35" xfId="61723"/>
    <cellStyle name="Normal 7 36" xfId="61728"/>
    <cellStyle name="Normal 7 37" xfId="61749"/>
    <cellStyle name="Normal 7 38" xfId="61754"/>
    <cellStyle name="Normal 7 39" xfId="61759"/>
    <cellStyle name="Normal 7 4" xfId="176"/>
    <cellStyle name="Normal 7 4 10" xfId="14413"/>
    <cellStyle name="Normal 7 4 10 2" xfId="32602"/>
    <cellStyle name="Normal 7 4 11" xfId="32601"/>
    <cellStyle name="Normal 7 4 12" xfId="33382"/>
    <cellStyle name="Normal 7 4 13" xfId="40498"/>
    <cellStyle name="Normal 7 4 14" xfId="47613"/>
    <cellStyle name="Normal 7 4 15" xfId="54728"/>
    <cellStyle name="Normal 7 4 2" xfId="375"/>
    <cellStyle name="Normal 7 4 2 10" xfId="40693"/>
    <cellStyle name="Normal 7 4 2 11" xfId="47808"/>
    <cellStyle name="Normal 7 4 2 12" xfId="54923"/>
    <cellStyle name="Normal 7 4 2 2" xfId="1176"/>
    <cellStyle name="Normal 7 4 2 2 10" xfId="55722"/>
    <cellStyle name="Normal 7 4 2 2 2" xfId="3544"/>
    <cellStyle name="Normal 7 4 2 2 2 2" xfId="10659"/>
    <cellStyle name="Normal 7 4 2 2 2 2 2" xfId="32606"/>
    <cellStyle name="Normal 7 4 2 2 2 3" xfId="32605"/>
    <cellStyle name="Normal 7 4 2 2 2 4" xfId="36744"/>
    <cellStyle name="Normal 7 4 2 2 2 5" xfId="43859"/>
    <cellStyle name="Normal 7 4 2 2 2 6" xfId="50974"/>
    <cellStyle name="Normal 7 4 2 2 2 7" xfId="58089"/>
    <cellStyle name="Normal 7 4 2 2 3" xfId="5915"/>
    <cellStyle name="Normal 7 4 2 2 3 2" xfId="13030"/>
    <cellStyle name="Normal 7 4 2 2 3 2 2" xfId="32608"/>
    <cellStyle name="Normal 7 4 2 2 3 3" xfId="32607"/>
    <cellStyle name="Normal 7 4 2 2 3 4" xfId="39115"/>
    <cellStyle name="Normal 7 4 2 2 3 5" xfId="46230"/>
    <cellStyle name="Normal 7 4 2 2 3 6" xfId="53345"/>
    <cellStyle name="Normal 7 4 2 2 3 7" xfId="60460"/>
    <cellStyle name="Normal 7 4 2 2 4" xfId="8292"/>
    <cellStyle name="Normal 7 4 2 2 4 2" xfId="32609"/>
    <cellStyle name="Normal 7 4 2 2 5" xfId="15407"/>
    <cellStyle name="Normal 7 4 2 2 5 2" xfId="32610"/>
    <cellStyle name="Normal 7 4 2 2 6" xfId="32604"/>
    <cellStyle name="Normal 7 4 2 2 7" xfId="34376"/>
    <cellStyle name="Normal 7 4 2 2 8" xfId="41492"/>
    <cellStyle name="Normal 7 4 2 2 9" xfId="48607"/>
    <cellStyle name="Normal 7 4 2 3" xfId="1966"/>
    <cellStyle name="Normal 7 4 2 3 10" xfId="56511"/>
    <cellStyle name="Normal 7 4 2 3 2" xfId="4333"/>
    <cellStyle name="Normal 7 4 2 3 2 2" xfId="11448"/>
    <cellStyle name="Normal 7 4 2 3 2 2 2" xfId="32613"/>
    <cellStyle name="Normal 7 4 2 3 2 3" xfId="32612"/>
    <cellStyle name="Normal 7 4 2 3 2 4" xfId="37533"/>
    <cellStyle name="Normal 7 4 2 3 2 5" xfId="44648"/>
    <cellStyle name="Normal 7 4 2 3 2 6" xfId="51763"/>
    <cellStyle name="Normal 7 4 2 3 2 7" xfId="58878"/>
    <cellStyle name="Normal 7 4 2 3 3" xfId="6704"/>
    <cellStyle name="Normal 7 4 2 3 3 2" xfId="13819"/>
    <cellStyle name="Normal 7 4 2 3 3 2 2" xfId="32615"/>
    <cellStyle name="Normal 7 4 2 3 3 3" xfId="32614"/>
    <cellStyle name="Normal 7 4 2 3 3 4" xfId="39904"/>
    <cellStyle name="Normal 7 4 2 3 3 5" xfId="47019"/>
    <cellStyle name="Normal 7 4 2 3 3 6" xfId="54134"/>
    <cellStyle name="Normal 7 4 2 3 3 7" xfId="61249"/>
    <cellStyle name="Normal 7 4 2 3 4" xfId="9081"/>
    <cellStyle name="Normal 7 4 2 3 4 2" xfId="32616"/>
    <cellStyle name="Normal 7 4 2 3 5" xfId="16196"/>
    <cellStyle name="Normal 7 4 2 3 5 2" xfId="32617"/>
    <cellStyle name="Normal 7 4 2 3 6" xfId="32611"/>
    <cellStyle name="Normal 7 4 2 3 7" xfId="35165"/>
    <cellStyle name="Normal 7 4 2 3 8" xfId="42281"/>
    <cellStyle name="Normal 7 4 2 3 9" xfId="49396"/>
    <cellStyle name="Normal 7 4 2 4" xfId="2745"/>
    <cellStyle name="Normal 7 4 2 4 2" xfId="9860"/>
    <cellStyle name="Normal 7 4 2 4 2 2" xfId="32619"/>
    <cellStyle name="Normal 7 4 2 4 3" xfId="32618"/>
    <cellStyle name="Normal 7 4 2 4 4" xfId="35945"/>
    <cellStyle name="Normal 7 4 2 4 5" xfId="43060"/>
    <cellStyle name="Normal 7 4 2 4 6" xfId="50175"/>
    <cellStyle name="Normal 7 4 2 4 7" xfId="57290"/>
    <cellStyle name="Normal 7 4 2 5" xfId="5116"/>
    <cellStyle name="Normal 7 4 2 5 2" xfId="12231"/>
    <cellStyle name="Normal 7 4 2 5 2 2" xfId="32621"/>
    <cellStyle name="Normal 7 4 2 5 3" xfId="32620"/>
    <cellStyle name="Normal 7 4 2 5 4" xfId="38316"/>
    <cellStyle name="Normal 7 4 2 5 5" xfId="45431"/>
    <cellStyle name="Normal 7 4 2 5 6" xfId="52546"/>
    <cellStyle name="Normal 7 4 2 5 7" xfId="59661"/>
    <cellStyle name="Normal 7 4 2 6" xfId="7493"/>
    <cellStyle name="Normal 7 4 2 6 2" xfId="32622"/>
    <cellStyle name="Normal 7 4 2 7" xfId="14608"/>
    <cellStyle name="Normal 7 4 2 7 2" xfId="32623"/>
    <cellStyle name="Normal 7 4 2 8" xfId="32603"/>
    <cellStyle name="Normal 7 4 2 9" xfId="33577"/>
    <cellStyle name="Normal 7 4 3" xfId="570"/>
    <cellStyle name="Normal 7 4 3 10" xfId="40888"/>
    <cellStyle name="Normal 7 4 3 11" xfId="48003"/>
    <cellStyle name="Normal 7 4 3 12" xfId="55118"/>
    <cellStyle name="Normal 7 4 3 2" xfId="1371"/>
    <cellStyle name="Normal 7 4 3 2 10" xfId="55917"/>
    <cellStyle name="Normal 7 4 3 2 2" xfId="3739"/>
    <cellStyle name="Normal 7 4 3 2 2 2" xfId="10854"/>
    <cellStyle name="Normal 7 4 3 2 2 2 2" xfId="32627"/>
    <cellStyle name="Normal 7 4 3 2 2 3" xfId="32626"/>
    <cellStyle name="Normal 7 4 3 2 2 4" xfId="36939"/>
    <cellStyle name="Normal 7 4 3 2 2 5" xfId="44054"/>
    <cellStyle name="Normal 7 4 3 2 2 6" xfId="51169"/>
    <cellStyle name="Normal 7 4 3 2 2 7" xfId="58284"/>
    <cellStyle name="Normal 7 4 3 2 3" xfId="6110"/>
    <cellStyle name="Normal 7 4 3 2 3 2" xfId="13225"/>
    <cellStyle name="Normal 7 4 3 2 3 2 2" xfId="32629"/>
    <cellStyle name="Normal 7 4 3 2 3 3" xfId="32628"/>
    <cellStyle name="Normal 7 4 3 2 3 4" xfId="39310"/>
    <cellStyle name="Normal 7 4 3 2 3 5" xfId="46425"/>
    <cellStyle name="Normal 7 4 3 2 3 6" xfId="53540"/>
    <cellStyle name="Normal 7 4 3 2 3 7" xfId="60655"/>
    <cellStyle name="Normal 7 4 3 2 4" xfId="8487"/>
    <cellStyle name="Normal 7 4 3 2 4 2" xfId="32630"/>
    <cellStyle name="Normal 7 4 3 2 5" xfId="15602"/>
    <cellStyle name="Normal 7 4 3 2 5 2" xfId="32631"/>
    <cellStyle name="Normal 7 4 3 2 6" xfId="32625"/>
    <cellStyle name="Normal 7 4 3 2 7" xfId="34571"/>
    <cellStyle name="Normal 7 4 3 2 8" xfId="41687"/>
    <cellStyle name="Normal 7 4 3 2 9" xfId="48802"/>
    <cellStyle name="Normal 7 4 3 3" xfId="2161"/>
    <cellStyle name="Normal 7 4 3 3 10" xfId="56706"/>
    <cellStyle name="Normal 7 4 3 3 2" xfId="4528"/>
    <cellStyle name="Normal 7 4 3 3 2 2" xfId="11643"/>
    <cellStyle name="Normal 7 4 3 3 2 2 2" xfId="32634"/>
    <cellStyle name="Normal 7 4 3 3 2 3" xfId="32633"/>
    <cellStyle name="Normal 7 4 3 3 2 4" xfId="37728"/>
    <cellStyle name="Normal 7 4 3 3 2 5" xfId="44843"/>
    <cellStyle name="Normal 7 4 3 3 2 6" xfId="51958"/>
    <cellStyle name="Normal 7 4 3 3 2 7" xfId="59073"/>
    <cellStyle name="Normal 7 4 3 3 3" xfId="6899"/>
    <cellStyle name="Normal 7 4 3 3 3 2" xfId="14014"/>
    <cellStyle name="Normal 7 4 3 3 3 2 2" xfId="32636"/>
    <cellStyle name="Normal 7 4 3 3 3 3" xfId="32635"/>
    <cellStyle name="Normal 7 4 3 3 3 4" xfId="40099"/>
    <cellStyle name="Normal 7 4 3 3 3 5" xfId="47214"/>
    <cellStyle name="Normal 7 4 3 3 3 6" xfId="54329"/>
    <cellStyle name="Normal 7 4 3 3 3 7" xfId="61444"/>
    <cellStyle name="Normal 7 4 3 3 4" xfId="9276"/>
    <cellStyle name="Normal 7 4 3 3 4 2" xfId="32637"/>
    <cellStyle name="Normal 7 4 3 3 5" xfId="16391"/>
    <cellStyle name="Normal 7 4 3 3 5 2" xfId="32638"/>
    <cellStyle name="Normal 7 4 3 3 6" xfId="32632"/>
    <cellStyle name="Normal 7 4 3 3 7" xfId="35360"/>
    <cellStyle name="Normal 7 4 3 3 8" xfId="42476"/>
    <cellStyle name="Normal 7 4 3 3 9" xfId="49591"/>
    <cellStyle name="Normal 7 4 3 4" xfId="2940"/>
    <cellStyle name="Normal 7 4 3 4 2" xfId="10055"/>
    <cellStyle name="Normal 7 4 3 4 2 2" xfId="32640"/>
    <cellStyle name="Normal 7 4 3 4 3" xfId="32639"/>
    <cellStyle name="Normal 7 4 3 4 4" xfId="36140"/>
    <cellStyle name="Normal 7 4 3 4 5" xfId="43255"/>
    <cellStyle name="Normal 7 4 3 4 6" xfId="50370"/>
    <cellStyle name="Normal 7 4 3 4 7" xfId="57485"/>
    <cellStyle name="Normal 7 4 3 5" xfId="5311"/>
    <cellStyle name="Normal 7 4 3 5 2" xfId="12426"/>
    <cellStyle name="Normal 7 4 3 5 2 2" xfId="32642"/>
    <cellStyle name="Normal 7 4 3 5 3" xfId="32641"/>
    <cellStyle name="Normal 7 4 3 5 4" xfId="38511"/>
    <cellStyle name="Normal 7 4 3 5 5" xfId="45626"/>
    <cellStyle name="Normal 7 4 3 5 6" xfId="52741"/>
    <cellStyle name="Normal 7 4 3 5 7" xfId="59856"/>
    <cellStyle name="Normal 7 4 3 6" xfId="7688"/>
    <cellStyle name="Normal 7 4 3 6 2" xfId="32643"/>
    <cellStyle name="Normal 7 4 3 7" xfId="14803"/>
    <cellStyle name="Normal 7 4 3 7 2" xfId="32644"/>
    <cellStyle name="Normal 7 4 3 8" xfId="32624"/>
    <cellStyle name="Normal 7 4 3 9" xfId="33772"/>
    <cellStyle name="Normal 7 4 4" xfId="787"/>
    <cellStyle name="Normal 7 4 4 10" xfId="41105"/>
    <cellStyle name="Normal 7 4 4 11" xfId="48220"/>
    <cellStyle name="Normal 7 4 4 12" xfId="55335"/>
    <cellStyle name="Normal 7 4 4 2" xfId="1588"/>
    <cellStyle name="Normal 7 4 4 2 10" xfId="56134"/>
    <cellStyle name="Normal 7 4 4 2 2" xfId="3956"/>
    <cellStyle name="Normal 7 4 4 2 2 2" xfId="11071"/>
    <cellStyle name="Normal 7 4 4 2 2 2 2" xfId="32648"/>
    <cellStyle name="Normal 7 4 4 2 2 3" xfId="32647"/>
    <cellStyle name="Normal 7 4 4 2 2 4" xfId="37156"/>
    <cellStyle name="Normal 7 4 4 2 2 5" xfId="44271"/>
    <cellStyle name="Normal 7 4 4 2 2 6" xfId="51386"/>
    <cellStyle name="Normal 7 4 4 2 2 7" xfId="58501"/>
    <cellStyle name="Normal 7 4 4 2 3" xfId="6327"/>
    <cellStyle name="Normal 7 4 4 2 3 2" xfId="13442"/>
    <cellStyle name="Normal 7 4 4 2 3 2 2" xfId="32650"/>
    <cellStyle name="Normal 7 4 4 2 3 3" xfId="32649"/>
    <cellStyle name="Normal 7 4 4 2 3 4" xfId="39527"/>
    <cellStyle name="Normal 7 4 4 2 3 5" xfId="46642"/>
    <cellStyle name="Normal 7 4 4 2 3 6" xfId="53757"/>
    <cellStyle name="Normal 7 4 4 2 3 7" xfId="60872"/>
    <cellStyle name="Normal 7 4 4 2 4" xfId="8704"/>
    <cellStyle name="Normal 7 4 4 2 4 2" xfId="32651"/>
    <cellStyle name="Normal 7 4 4 2 5" xfId="15819"/>
    <cellStyle name="Normal 7 4 4 2 5 2" xfId="32652"/>
    <cellStyle name="Normal 7 4 4 2 6" xfId="32646"/>
    <cellStyle name="Normal 7 4 4 2 7" xfId="34788"/>
    <cellStyle name="Normal 7 4 4 2 8" xfId="41904"/>
    <cellStyle name="Normal 7 4 4 2 9" xfId="49019"/>
    <cellStyle name="Normal 7 4 4 3" xfId="2378"/>
    <cellStyle name="Normal 7 4 4 3 10" xfId="56923"/>
    <cellStyle name="Normal 7 4 4 3 2" xfId="4745"/>
    <cellStyle name="Normal 7 4 4 3 2 2" xfId="11860"/>
    <cellStyle name="Normal 7 4 4 3 2 2 2" xfId="32655"/>
    <cellStyle name="Normal 7 4 4 3 2 3" xfId="32654"/>
    <cellStyle name="Normal 7 4 4 3 2 4" xfId="37945"/>
    <cellStyle name="Normal 7 4 4 3 2 5" xfId="45060"/>
    <cellStyle name="Normal 7 4 4 3 2 6" xfId="52175"/>
    <cellStyle name="Normal 7 4 4 3 2 7" xfId="59290"/>
    <cellStyle name="Normal 7 4 4 3 3" xfId="7116"/>
    <cellStyle name="Normal 7 4 4 3 3 2" xfId="14231"/>
    <cellStyle name="Normal 7 4 4 3 3 2 2" xfId="32657"/>
    <cellStyle name="Normal 7 4 4 3 3 3" xfId="32656"/>
    <cellStyle name="Normal 7 4 4 3 3 4" xfId="40316"/>
    <cellStyle name="Normal 7 4 4 3 3 5" xfId="47431"/>
    <cellStyle name="Normal 7 4 4 3 3 6" xfId="54546"/>
    <cellStyle name="Normal 7 4 4 3 3 7" xfId="61661"/>
    <cellStyle name="Normal 7 4 4 3 4" xfId="9493"/>
    <cellStyle name="Normal 7 4 4 3 4 2" xfId="32658"/>
    <cellStyle name="Normal 7 4 4 3 5" xfId="16608"/>
    <cellStyle name="Normal 7 4 4 3 5 2" xfId="32659"/>
    <cellStyle name="Normal 7 4 4 3 6" xfId="32653"/>
    <cellStyle name="Normal 7 4 4 3 7" xfId="35577"/>
    <cellStyle name="Normal 7 4 4 3 8" xfId="42693"/>
    <cellStyle name="Normal 7 4 4 3 9" xfId="49808"/>
    <cellStyle name="Normal 7 4 4 4" xfId="3157"/>
    <cellStyle name="Normal 7 4 4 4 2" xfId="10272"/>
    <cellStyle name="Normal 7 4 4 4 2 2" xfId="32661"/>
    <cellStyle name="Normal 7 4 4 4 3" xfId="32660"/>
    <cellStyle name="Normal 7 4 4 4 4" xfId="36357"/>
    <cellStyle name="Normal 7 4 4 4 5" xfId="43472"/>
    <cellStyle name="Normal 7 4 4 4 6" xfId="50587"/>
    <cellStyle name="Normal 7 4 4 4 7" xfId="57702"/>
    <cellStyle name="Normal 7 4 4 5" xfId="5528"/>
    <cellStyle name="Normal 7 4 4 5 2" xfId="12643"/>
    <cellStyle name="Normal 7 4 4 5 2 2" xfId="32663"/>
    <cellStyle name="Normal 7 4 4 5 3" xfId="32662"/>
    <cellStyle name="Normal 7 4 4 5 4" xfId="38728"/>
    <cellStyle name="Normal 7 4 4 5 5" xfId="45843"/>
    <cellStyle name="Normal 7 4 4 5 6" xfId="52958"/>
    <cellStyle name="Normal 7 4 4 5 7" xfId="60073"/>
    <cellStyle name="Normal 7 4 4 6" xfId="7905"/>
    <cellStyle name="Normal 7 4 4 6 2" xfId="32664"/>
    <cellStyle name="Normal 7 4 4 7" xfId="15020"/>
    <cellStyle name="Normal 7 4 4 7 2" xfId="32665"/>
    <cellStyle name="Normal 7 4 4 8" xfId="32645"/>
    <cellStyle name="Normal 7 4 4 9" xfId="33989"/>
    <cellStyle name="Normal 7 4 5" xfId="981"/>
    <cellStyle name="Normal 7 4 5 10" xfId="55527"/>
    <cellStyle name="Normal 7 4 5 2" xfId="3349"/>
    <cellStyle name="Normal 7 4 5 2 2" xfId="10464"/>
    <cellStyle name="Normal 7 4 5 2 2 2" xfId="32668"/>
    <cellStyle name="Normal 7 4 5 2 3" xfId="32667"/>
    <cellStyle name="Normal 7 4 5 2 4" xfId="36549"/>
    <cellStyle name="Normal 7 4 5 2 5" xfId="43664"/>
    <cellStyle name="Normal 7 4 5 2 6" xfId="50779"/>
    <cellStyle name="Normal 7 4 5 2 7" xfId="57894"/>
    <cellStyle name="Normal 7 4 5 3" xfId="5720"/>
    <cellStyle name="Normal 7 4 5 3 2" xfId="12835"/>
    <cellStyle name="Normal 7 4 5 3 2 2" xfId="32670"/>
    <cellStyle name="Normal 7 4 5 3 3" xfId="32669"/>
    <cellStyle name="Normal 7 4 5 3 4" xfId="38920"/>
    <cellStyle name="Normal 7 4 5 3 5" xfId="46035"/>
    <cellStyle name="Normal 7 4 5 3 6" xfId="53150"/>
    <cellStyle name="Normal 7 4 5 3 7" xfId="60265"/>
    <cellStyle name="Normal 7 4 5 4" xfId="8097"/>
    <cellStyle name="Normal 7 4 5 4 2" xfId="32671"/>
    <cellStyle name="Normal 7 4 5 5" xfId="15212"/>
    <cellStyle name="Normal 7 4 5 5 2" xfId="32672"/>
    <cellStyle name="Normal 7 4 5 6" xfId="32666"/>
    <cellStyle name="Normal 7 4 5 7" xfId="34181"/>
    <cellStyle name="Normal 7 4 5 8" xfId="41297"/>
    <cellStyle name="Normal 7 4 5 9" xfId="48412"/>
    <cellStyle name="Normal 7 4 6" xfId="1771"/>
    <cellStyle name="Normal 7 4 6 10" xfId="56316"/>
    <cellStyle name="Normal 7 4 6 2" xfId="4138"/>
    <cellStyle name="Normal 7 4 6 2 2" xfId="11253"/>
    <cellStyle name="Normal 7 4 6 2 2 2" xfId="32675"/>
    <cellStyle name="Normal 7 4 6 2 3" xfId="32674"/>
    <cellStyle name="Normal 7 4 6 2 4" xfId="37338"/>
    <cellStyle name="Normal 7 4 6 2 5" xfId="44453"/>
    <cellStyle name="Normal 7 4 6 2 6" xfId="51568"/>
    <cellStyle name="Normal 7 4 6 2 7" xfId="58683"/>
    <cellStyle name="Normal 7 4 6 3" xfId="6509"/>
    <cellStyle name="Normal 7 4 6 3 2" xfId="13624"/>
    <cellStyle name="Normal 7 4 6 3 2 2" xfId="32677"/>
    <cellStyle name="Normal 7 4 6 3 3" xfId="32676"/>
    <cellStyle name="Normal 7 4 6 3 4" xfId="39709"/>
    <cellStyle name="Normal 7 4 6 3 5" xfId="46824"/>
    <cellStyle name="Normal 7 4 6 3 6" xfId="53939"/>
    <cellStyle name="Normal 7 4 6 3 7" xfId="61054"/>
    <cellStyle name="Normal 7 4 6 4" xfId="8886"/>
    <cellStyle name="Normal 7 4 6 4 2" xfId="32678"/>
    <cellStyle name="Normal 7 4 6 5" xfId="16001"/>
    <cellStyle name="Normal 7 4 6 5 2" xfId="32679"/>
    <cellStyle name="Normal 7 4 6 6" xfId="32673"/>
    <cellStyle name="Normal 7 4 6 7" xfId="34970"/>
    <cellStyle name="Normal 7 4 6 8" xfId="42086"/>
    <cellStyle name="Normal 7 4 6 9" xfId="49201"/>
    <cellStyle name="Normal 7 4 7" xfId="2550"/>
    <cellStyle name="Normal 7 4 7 2" xfId="9665"/>
    <cellStyle name="Normal 7 4 7 2 2" xfId="32681"/>
    <cellStyle name="Normal 7 4 7 3" xfId="32680"/>
    <cellStyle name="Normal 7 4 7 4" xfId="35750"/>
    <cellStyle name="Normal 7 4 7 5" xfId="42865"/>
    <cellStyle name="Normal 7 4 7 6" xfId="49980"/>
    <cellStyle name="Normal 7 4 7 7" xfId="57095"/>
    <cellStyle name="Normal 7 4 8" xfId="4921"/>
    <cellStyle name="Normal 7 4 8 2" xfId="12036"/>
    <cellStyle name="Normal 7 4 8 2 2" xfId="32683"/>
    <cellStyle name="Normal 7 4 8 3" xfId="32682"/>
    <cellStyle name="Normal 7 4 8 4" xfId="38121"/>
    <cellStyle name="Normal 7 4 8 5" xfId="45236"/>
    <cellStyle name="Normal 7 4 8 6" xfId="52351"/>
    <cellStyle name="Normal 7 4 8 7" xfId="59466"/>
    <cellStyle name="Normal 7 4 9" xfId="7298"/>
    <cellStyle name="Normal 7 4 9 2" xfId="32684"/>
    <cellStyle name="Normal 7 40" xfId="61764"/>
    <cellStyle name="Normal 7 41" xfId="61773"/>
    <cellStyle name="Normal 7 42" xfId="61787"/>
    <cellStyle name="Normal 7 43" xfId="61792"/>
    <cellStyle name="Normal 7 44" xfId="61797"/>
    <cellStyle name="Normal 7 45" xfId="61802"/>
    <cellStyle name="Normal 7 46" xfId="61808"/>
    <cellStyle name="Normal 7 47" xfId="61813"/>
    <cellStyle name="Normal 7 48" xfId="61818"/>
    <cellStyle name="Normal 7 5" xfId="202"/>
    <cellStyle name="Normal 7 5 10" xfId="14438"/>
    <cellStyle name="Normal 7 5 10 2" xfId="32686"/>
    <cellStyle name="Normal 7 5 11" xfId="32685"/>
    <cellStyle name="Normal 7 5 12" xfId="33407"/>
    <cellStyle name="Normal 7 5 13" xfId="40523"/>
    <cellStyle name="Normal 7 5 14" xfId="47638"/>
    <cellStyle name="Normal 7 5 15" xfId="54753"/>
    <cellStyle name="Normal 7 5 2" xfId="400"/>
    <cellStyle name="Normal 7 5 2 10" xfId="40718"/>
    <cellStyle name="Normal 7 5 2 11" xfId="47833"/>
    <cellStyle name="Normal 7 5 2 12" xfId="54948"/>
    <cellStyle name="Normal 7 5 2 2" xfId="1201"/>
    <cellStyle name="Normal 7 5 2 2 10" xfId="55747"/>
    <cellStyle name="Normal 7 5 2 2 2" xfId="3569"/>
    <cellStyle name="Normal 7 5 2 2 2 2" xfId="10684"/>
    <cellStyle name="Normal 7 5 2 2 2 2 2" xfId="32690"/>
    <cellStyle name="Normal 7 5 2 2 2 3" xfId="32689"/>
    <cellStyle name="Normal 7 5 2 2 2 4" xfId="36769"/>
    <cellStyle name="Normal 7 5 2 2 2 5" xfId="43884"/>
    <cellStyle name="Normal 7 5 2 2 2 6" xfId="50999"/>
    <cellStyle name="Normal 7 5 2 2 2 7" xfId="58114"/>
    <cellStyle name="Normal 7 5 2 2 3" xfId="5940"/>
    <cellStyle name="Normal 7 5 2 2 3 2" xfId="13055"/>
    <cellStyle name="Normal 7 5 2 2 3 2 2" xfId="32692"/>
    <cellStyle name="Normal 7 5 2 2 3 3" xfId="32691"/>
    <cellStyle name="Normal 7 5 2 2 3 4" xfId="39140"/>
    <cellStyle name="Normal 7 5 2 2 3 5" xfId="46255"/>
    <cellStyle name="Normal 7 5 2 2 3 6" xfId="53370"/>
    <cellStyle name="Normal 7 5 2 2 3 7" xfId="60485"/>
    <cellStyle name="Normal 7 5 2 2 4" xfId="8317"/>
    <cellStyle name="Normal 7 5 2 2 4 2" xfId="32693"/>
    <cellStyle name="Normal 7 5 2 2 5" xfId="15432"/>
    <cellStyle name="Normal 7 5 2 2 5 2" xfId="32694"/>
    <cellStyle name="Normal 7 5 2 2 6" xfId="32688"/>
    <cellStyle name="Normal 7 5 2 2 7" xfId="34401"/>
    <cellStyle name="Normal 7 5 2 2 8" xfId="41517"/>
    <cellStyle name="Normal 7 5 2 2 9" xfId="48632"/>
    <cellStyle name="Normal 7 5 2 3" xfId="1991"/>
    <cellStyle name="Normal 7 5 2 3 10" xfId="56536"/>
    <cellStyle name="Normal 7 5 2 3 2" xfId="4358"/>
    <cellStyle name="Normal 7 5 2 3 2 2" xfId="11473"/>
    <cellStyle name="Normal 7 5 2 3 2 2 2" xfId="32697"/>
    <cellStyle name="Normal 7 5 2 3 2 3" xfId="32696"/>
    <cellStyle name="Normal 7 5 2 3 2 4" xfId="37558"/>
    <cellStyle name="Normal 7 5 2 3 2 5" xfId="44673"/>
    <cellStyle name="Normal 7 5 2 3 2 6" xfId="51788"/>
    <cellStyle name="Normal 7 5 2 3 2 7" xfId="58903"/>
    <cellStyle name="Normal 7 5 2 3 3" xfId="6729"/>
    <cellStyle name="Normal 7 5 2 3 3 2" xfId="13844"/>
    <cellStyle name="Normal 7 5 2 3 3 2 2" xfId="32699"/>
    <cellStyle name="Normal 7 5 2 3 3 3" xfId="32698"/>
    <cellStyle name="Normal 7 5 2 3 3 4" xfId="39929"/>
    <cellStyle name="Normal 7 5 2 3 3 5" xfId="47044"/>
    <cellStyle name="Normal 7 5 2 3 3 6" xfId="54159"/>
    <cellStyle name="Normal 7 5 2 3 3 7" xfId="61274"/>
    <cellStyle name="Normal 7 5 2 3 4" xfId="9106"/>
    <cellStyle name="Normal 7 5 2 3 4 2" xfId="32700"/>
    <cellStyle name="Normal 7 5 2 3 5" xfId="16221"/>
    <cellStyle name="Normal 7 5 2 3 5 2" xfId="32701"/>
    <cellStyle name="Normal 7 5 2 3 6" xfId="32695"/>
    <cellStyle name="Normal 7 5 2 3 7" xfId="35190"/>
    <cellStyle name="Normal 7 5 2 3 8" xfId="42306"/>
    <cellStyle name="Normal 7 5 2 3 9" xfId="49421"/>
    <cellStyle name="Normal 7 5 2 4" xfId="2770"/>
    <cellStyle name="Normal 7 5 2 4 2" xfId="9885"/>
    <cellStyle name="Normal 7 5 2 4 2 2" xfId="32703"/>
    <cellStyle name="Normal 7 5 2 4 3" xfId="32702"/>
    <cellStyle name="Normal 7 5 2 4 4" xfId="35970"/>
    <cellStyle name="Normal 7 5 2 4 5" xfId="43085"/>
    <cellStyle name="Normal 7 5 2 4 6" xfId="50200"/>
    <cellStyle name="Normal 7 5 2 4 7" xfId="57315"/>
    <cellStyle name="Normal 7 5 2 5" xfId="5141"/>
    <cellStyle name="Normal 7 5 2 5 2" xfId="12256"/>
    <cellStyle name="Normal 7 5 2 5 2 2" xfId="32705"/>
    <cellStyle name="Normal 7 5 2 5 3" xfId="32704"/>
    <cellStyle name="Normal 7 5 2 5 4" xfId="38341"/>
    <cellStyle name="Normal 7 5 2 5 5" xfId="45456"/>
    <cellStyle name="Normal 7 5 2 5 6" xfId="52571"/>
    <cellStyle name="Normal 7 5 2 5 7" xfId="59686"/>
    <cellStyle name="Normal 7 5 2 6" xfId="7518"/>
    <cellStyle name="Normal 7 5 2 6 2" xfId="32706"/>
    <cellStyle name="Normal 7 5 2 7" xfId="14633"/>
    <cellStyle name="Normal 7 5 2 7 2" xfId="32707"/>
    <cellStyle name="Normal 7 5 2 8" xfId="32687"/>
    <cellStyle name="Normal 7 5 2 9" xfId="33602"/>
    <cellStyle name="Normal 7 5 3" xfId="595"/>
    <cellStyle name="Normal 7 5 3 10" xfId="40913"/>
    <cellStyle name="Normal 7 5 3 11" xfId="48028"/>
    <cellStyle name="Normal 7 5 3 12" xfId="55143"/>
    <cellStyle name="Normal 7 5 3 2" xfId="1396"/>
    <cellStyle name="Normal 7 5 3 2 10" xfId="55942"/>
    <cellStyle name="Normal 7 5 3 2 2" xfId="3764"/>
    <cellStyle name="Normal 7 5 3 2 2 2" xfId="10879"/>
    <cellStyle name="Normal 7 5 3 2 2 2 2" xfId="32711"/>
    <cellStyle name="Normal 7 5 3 2 2 3" xfId="32710"/>
    <cellStyle name="Normal 7 5 3 2 2 4" xfId="36964"/>
    <cellStyle name="Normal 7 5 3 2 2 5" xfId="44079"/>
    <cellStyle name="Normal 7 5 3 2 2 6" xfId="51194"/>
    <cellStyle name="Normal 7 5 3 2 2 7" xfId="58309"/>
    <cellStyle name="Normal 7 5 3 2 3" xfId="6135"/>
    <cellStyle name="Normal 7 5 3 2 3 2" xfId="13250"/>
    <cellStyle name="Normal 7 5 3 2 3 2 2" xfId="32713"/>
    <cellStyle name="Normal 7 5 3 2 3 3" xfId="32712"/>
    <cellStyle name="Normal 7 5 3 2 3 4" xfId="39335"/>
    <cellStyle name="Normal 7 5 3 2 3 5" xfId="46450"/>
    <cellStyle name="Normal 7 5 3 2 3 6" xfId="53565"/>
    <cellStyle name="Normal 7 5 3 2 3 7" xfId="60680"/>
    <cellStyle name="Normal 7 5 3 2 4" xfId="8512"/>
    <cellStyle name="Normal 7 5 3 2 4 2" xfId="32714"/>
    <cellStyle name="Normal 7 5 3 2 5" xfId="15627"/>
    <cellStyle name="Normal 7 5 3 2 5 2" xfId="32715"/>
    <cellStyle name="Normal 7 5 3 2 6" xfId="32709"/>
    <cellStyle name="Normal 7 5 3 2 7" xfId="34596"/>
    <cellStyle name="Normal 7 5 3 2 8" xfId="41712"/>
    <cellStyle name="Normal 7 5 3 2 9" xfId="48827"/>
    <cellStyle name="Normal 7 5 3 3" xfId="2186"/>
    <cellStyle name="Normal 7 5 3 3 10" xfId="56731"/>
    <cellStyle name="Normal 7 5 3 3 2" xfId="4553"/>
    <cellStyle name="Normal 7 5 3 3 2 2" xfId="11668"/>
    <cellStyle name="Normal 7 5 3 3 2 2 2" xfId="32718"/>
    <cellStyle name="Normal 7 5 3 3 2 3" xfId="32717"/>
    <cellStyle name="Normal 7 5 3 3 2 4" xfId="37753"/>
    <cellStyle name="Normal 7 5 3 3 2 5" xfId="44868"/>
    <cellStyle name="Normal 7 5 3 3 2 6" xfId="51983"/>
    <cellStyle name="Normal 7 5 3 3 2 7" xfId="59098"/>
    <cellStyle name="Normal 7 5 3 3 3" xfId="6924"/>
    <cellStyle name="Normal 7 5 3 3 3 2" xfId="14039"/>
    <cellStyle name="Normal 7 5 3 3 3 2 2" xfId="32720"/>
    <cellStyle name="Normal 7 5 3 3 3 3" xfId="32719"/>
    <cellStyle name="Normal 7 5 3 3 3 4" xfId="40124"/>
    <cellStyle name="Normal 7 5 3 3 3 5" xfId="47239"/>
    <cellStyle name="Normal 7 5 3 3 3 6" xfId="54354"/>
    <cellStyle name="Normal 7 5 3 3 3 7" xfId="61469"/>
    <cellStyle name="Normal 7 5 3 3 4" xfId="9301"/>
    <cellStyle name="Normal 7 5 3 3 4 2" xfId="32721"/>
    <cellStyle name="Normal 7 5 3 3 5" xfId="16416"/>
    <cellStyle name="Normal 7 5 3 3 5 2" xfId="32722"/>
    <cellStyle name="Normal 7 5 3 3 6" xfId="32716"/>
    <cellStyle name="Normal 7 5 3 3 7" xfId="35385"/>
    <cellStyle name="Normal 7 5 3 3 8" xfId="42501"/>
    <cellStyle name="Normal 7 5 3 3 9" xfId="49616"/>
    <cellStyle name="Normal 7 5 3 4" xfId="2965"/>
    <cellStyle name="Normal 7 5 3 4 2" xfId="10080"/>
    <cellStyle name="Normal 7 5 3 4 2 2" xfId="32724"/>
    <cellStyle name="Normal 7 5 3 4 3" xfId="32723"/>
    <cellStyle name="Normal 7 5 3 4 4" xfId="36165"/>
    <cellStyle name="Normal 7 5 3 4 5" xfId="43280"/>
    <cellStyle name="Normal 7 5 3 4 6" xfId="50395"/>
    <cellStyle name="Normal 7 5 3 4 7" xfId="57510"/>
    <cellStyle name="Normal 7 5 3 5" xfId="5336"/>
    <cellStyle name="Normal 7 5 3 5 2" xfId="12451"/>
    <cellStyle name="Normal 7 5 3 5 2 2" xfId="32726"/>
    <cellStyle name="Normal 7 5 3 5 3" xfId="32725"/>
    <cellStyle name="Normal 7 5 3 5 4" xfId="38536"/>
    <cellStyle name="Normal 7 5 3 5 5" xfId="45651"/>
    <cellStyle name="Normal 7 5 3 5 6" xfId="52766"/>
    <cellStyle name="Normal 7 5 3 5 7" xfId="59881"/>
    <cellStyle name="Normal 7 5 3 6" xfId="7713"/>
    <cellStyle name="Normal 7 5 3 6 2" xfId="32727"/>
    <cellStyle name="Normal 7 5 3 7" xfId="14828"/>
    <cellStyle name="Normal 7 5 3 7 2" xfId="32728"/>
    <cellStyle name="Normal 7 5 3 8" xfId="32708"/>
    <cellStyle name="Normal 7 5 3 9" xfId="33797"/>
    <cellStyle name="Normal 7 5 4" xfId="788"/>
    <cellStyle name="Normal 7 5 4 10" xfId="41106"/>
    <cellStyle name="Normal 7 5 4 11" xfId="48221"/>
    <cellStyle name="Normal 7 5 4 12" xfId="55336"/>
    <cellStyle name="Normal 7 5 4 2" xfId="1589"/>
    <cellStyle name="Normal 7 5 4 2 10" xfId="56135"/>
    <cellStyle name="Normal 7 5 4 2 2" xfId="3957"/>
    <cellStyle name="Normal 7 5 4 2 2 2" xfId="11072"/>
    <cellStyle name="Normal 7 5 4 2 2 2 2" xfId="32732"/>
    <cellStyle name="Normal 7 5 4 2 2 3" xfId="32731"/>
    <cellStyle name="Normal 7 5 4 2 2 4" xfId="37157"/>
    <cellStyle name="Normal 7 5 4 2 2 5" xfId="44272"/>
    <cellStyle name="Normal 7 5 4 2 2 6" xfId="51387"/>
    <cellStyle name="Normal 7 5 4 2 2 7" xfId="58502"/>
    <cellStyle name="Normal 7 5 4 2 3" xfId="6328"/>
    <cellStyle name="Normal 7 5 4 2 3 2" xfId="13443"/>
    <cellStyle name="Normal 7 5 4 2 3 2 2" xfId="32734"/>
    <cellStyle name="Normal 7 5 4 2 3 3" xfId="32733"/>
    <cellStyle name="Normal 7 5 4 2 3 4" xfId="39528"/>
    <cellStyle name="Normal 7 5 4 2 3 5" xfId="46643"/>
    <cellStyle name="Normal 7 5 4 2 3 6" xfId="53758"/>
    <cellStyle name="Normal 7 5 4 2 3 7" xfId="60873"/>
    <cellStyle name="Normal 7 5 4 2 4" xfId="8705"/>
    <cellStyle name="Normal 7 5 4 2 4 2" xfId="32735"/>
    <cellStyle name="Normal 7 5 4 2 5" xfId="15820"/>
    <cellStyle name="Normal 7 5 4 2 5 2" xfId="32736"/>
    <cellStyle name="Normal 7 5 4 2 6" xfId="32730"/>
    <cellStyle name="Normal 7 5 4 2 7" xfId="34789"/>
    <cellStyle name="Normal 7 5 4 2 8" xfId="41905"/>
    <cellStyle name="Normal 7 5 4 2 9" xfId="49020"/>
    <cellStyle name="Normal 7 5 4 3" xfId="2379"/>
    <cellStyle name="Normal 7 5 4 3 10" xfId="56924"/>
    <cellStyle name="Normal 7 5 4 3 2" xfId="4746"/>
    <cellStyle name="Normal 7 5 4 3 2 2" xfId="11861"/>
    <cellStyle name="Normal 7 5 4 3 2 2 2" xfId="32739"/>
    <cellStyle name="Normal 7 5 4 3 2 3" xfId="32738"/>
    <cellStyle name="Normal 7 5 4 3 2 4" xfId="37946"/>
    <cellStyle name="Normal 7 5 4 3 2 5" xfId="45061"/>
    <cellStyle name="Normal 7 5 4 3 2 6" xfId="52176"/>
    <cellStyle name="Normal 7 5 4 3 2 7" xfId="59291"/>
    <cellStyle name="Normal 7 5 4 3 3" xfId="7117"/>
    <cellStyle name="Normal 7 5 4 3 3 2" xfId="14232"/>
    <cellStyle name="Normal 7 5 4 3 3 2 2" xfId="32741"/>
    <cellStyle name="Normal 7 5 4 3 3 3" xfId="32740"/>
    <cellStyle name="Normal 7 5 4 3 3 4" xfId="40317"/>
    <cellStyle name="Normal 7 5 4 3 3 5" xfId="47432"/>
    <cellStyle name="Normal 7 5 4 3 3 6" xfId="54547"/>
    <cellStyle name="Normal 7 5 4 3 3 7" xfId="61662"/>
    <cellStyle name="Normal 7 5 4 3 4" xfId="9494"/>
    <cellStyle name="Normal 7 5 4 3 4 2" xfId="32742"/>
    <cellStyle name="Normal 7 5 4 3 5" xfId="16609"/>
    <cellStyle name="Normal 7 5 4 3 5 2" xfId="32743"/>
    <cellStyle name="Normal 7 5 4 3 6" xfId="32737"/>
    <cellStyle name="Normal 7 5 4 3 7" xfId="35578"/>
    <cellStyle name="Normal 7 5 4 3 8" xfId="42694"/>
    <cellStyle name="Normal 7 5 4 3 9" xfId="49809"/>
    <cellStyle name="Normal 7 5 4 4" xfId="3158"/>
    <cellStyle name="Normal 7 5 4 4 2" xfId="10273"/>
    <cellStyle name="Normal 7 5 4 4 2 2" xfId="32745"/>
    <cellStyle name="Normal 7 5 4 4 3" xfId="32744"/>
    <cellStyle name="Normal 7 5 4 4 4" xfId="36358"/>
    <cellStyle name="Normal 7 5 4 4 5" xfId="43473"/>
    <cellStyle name="Normal 7 5 4 4 6" xfId="50588"/>
    <cellStyle name="Normal 7 5 4 4 7" xfId="57703"/>
    <cellStyle name="Normal 7 5 4 5" xfId="5529"/>
    <cellStyle name="Normal 7 5 4 5 2" xfId="12644"/>
    <cellStyle name="Normal 7 5 4 5 2 2" xfId="32747"/>
    <cellStyle name="Normal 7 5 4 5 3" xfId="32746"/>
    <cellStyle name="Normal 7 5 4 5 4" xfId="38729"/>
    <cellStyle name="Normal 7 5 4 5 5" xfId="45844"/>
    <cellStyle name="Normal 7 5 4 5 6" xfId="52959"/>
    <cellStyle name="Normal 7 5 4 5 7" xfId="60074"/>
    <cellStyle name="Normal 7 5 4 6" xfId="7906"/>
    <cellStyle name="Normal 7 5 4 6 2" xfId="32748"/>
    <cellStyle name="Normal 7 5 4 7" xfId="15021"/>
    <cellStyle name="Normal 7 5 4 7 2" xfId="32749"/>
    <cellStyle name="Normal 7 5 4 8" xfId="32729"/>
    <cellStyle name="Normal 7 5 4 9" xfId="33990"/>
    <cellStyle name="Normal 7 5 5" xfId="1006"/>
    <cellStyle name="Normal 7 5 5 10" xfId="55552"/>
    <cellStyle name="Normal 7 5 5 2" xfId="3374"/>
    <cellStyle name="Normal 7 5 5 2 2" xfId="10489"/>
    <cellStyle name="Normal 7 5 5 2 2 2" xfId="32752"/>
    <cellStyle name="Normal 7 5 5 2 3" xfId="32751"/>
    <cellStyle name="Normal 7 5 5 2 4" xfId="36574"/>
    <cellStyle name="Normal 7 5 5 2 5" xfId="43689"/>
    <cellStyle name="Normal 7 5 5 2 6" xfId="50804"/>
    <cellStyle name="Normal 7 5 5 2 7" xfId="57919"/>
    <cellStyle name="Normal 7 5 5 3" xfId="5745"/>
    <cellStyle name="Normal 7 5 5 3 2" xfId="12860"/>
    <cellStyle name="Normal 7 5 5 3 2 2" xfId="32754"/>
    <cellStyle name="Normal 7 5 5 3 3" xfId="32753"/>
    <cellStyle name="Normal 7 5 5 3 4" xfId="38945"/>
    <cellStyle name="Normal 7 5 5 3 5" xfId="46060"/>
    <cellStyle name="Normal 7 5 5 3 6" xfId="53175"/>
    <cellStyle name="Normal 7 5 5 3 7" xfId="60290"/>
    <cellStyle name="Normal 7 5 5 4" xfId="8122"/>
    <cellStyle name="Normal 7 5 5 4 2" xfId="32755"/>
    <cellStyle name="Normal 7 5 5 5" xfId="15237"/>
    <cellStyle name="Normal 7 5 5 5 2" xfId="32756"/>
    <cellStyle name="Normal 7 5 5 6" xfId="32750"/>
    <cellStyle name="Normal 7 5 5 7" xfId="34206"/>
    <cellStyle name="Normal 7 5 5 8" xfId="41322"/>
    <cellStyle name="Normal 7 5 5 9" xfId="48437"/>
    <cellStyle name="Normal 7 5 6" xfId="1796"/>
    <cellStyle name="Normal 7 5 6 10" xfId="56341"/>
    <cellStyle name="Normal 7 5 6 2" xfId="4163"/>
    <cellStyle name="Normal 7 5 6 2 2" xfId="11278"/>
    <cellStyle name="Normal 7 5 6 2 2 2" xfId="32759"/>
    <cellStyle name="Normal 7 5 6 2 3" xfId="32758"/>
    <cellStyle name="Normal 7 5 6 2 4" xfId="37363"/>
    <cellStyle name="Normal 7 5 6 2 5" xfId="44478"/>
    <cellStyle name="Normal 7 5 6 2 6" xfId="51593"/>
    <cellStyle name="Normal 7 5 6 2 7" xfId="58708"/>
    <cellStyle name="Normal 7 5 6 3" xfId="6534"/>
    <cellStyle name="Normal 7 5 6 3 2" xfId="13649"/>
    <cellStyle name="Normal 7 5 6 3 2 2" xfId="32761"/>
    <cellStyle name="Normal 7 5 6 3 3" xfId="32760"/>
    <cellStyle name="Normal 7 5 6 3 4" xfId="39734"/>
    <cellStyle name="Normal 7 5 6 3 5" xfId="46849"/>
    <cellStyle name="Normal 7 5 6 3 6" xfId="53964"/>
    <cellStyle name="Normal 7 5 6 3 7" xfId="61079"/>
    <cellStyle name="Normal 7 5 6 4" xfId="8911"/>
    <cellStyle name="Normal 7 5 6 4 2" xfId="32762"/>
    <cellStyle name="Normal 7 5 6 5" xfId="16026"/>
    <cellStyle name="Normal 7 5 6 5 2" xfId="32763"/>
    <cellStyle name="Normal 7 5 6 6" xfId="32757"/>
    <cellStyle name="Normal 7 5 6 7" xfId="34995"/>
    <cellStyle name="Normal 7 5 6 8" xfId="42111"/>
    <cellStyle name="Normal 7 5 6 9" xfId="49226"/>
    <cellStyle name="Normal 7 5 7" xfId="2575"/>
    <cellStyle name="Normal 7 5 7 2" xfId="9690"/>
    <cellStyle name="Normal 7 5 7 2 2" xfId="32765"/>
    <cellStyle name="Normal 7 5 7 3" xfId="32764"/>
    <cellStyle name="Normal 7 5 7 4" xfId="35775"/>
    <cellStyle name="Normal 7 5 7 5" xfId="42890"/>
    <cellStyle name="Normal 7 5 7 6" xfId="50005"/>
    <cellStyle name="Normal 7 5 7 7" xfId="57120"/>
    <cellStyle name="Normal 7 5 8" xfId="4946"/>
    <cellStyle name="Normal 7 5 8 2" xfId="12061"/>
    <cellStyle name="Normal 7 5 8 2 2" xfId="32767"/>
    <cellStyle name="Normal 7 5 8 3" xfId="32766"/>
    <cellStyle name="Normal 7 5 8 4" xfId="38146"/>
    <cellStyle name="Normal 7 5 8 5" xfId="45261"/>
    <cellStyle name="Normal 7 5 8 6" xfId="52376"/>
    <cellStyle name="Normal 7 5 8 7" xfId="59491"/>
    <cellStyle name="Normal 7 5 9" xfId="7323"/>
    <cellStyle name="Normal 7 5 9 2" xfId="32768"/>
    <cellStyle name="Normal 7 6" xfId="113"/>
    <cellStyle name="Normal 7 6 10" xfId="14353"/>
    <cellStyle name="Normal 7 6 10 2" xfId="32770"/>
    <cellStyle name="Normal 7 6 11" xfId="32769"/>
    <cellStyle name="Normal 7 6 12" xfId="33322"/>
    <cellStyle name="Normal 7 6 13" xfId="40438"/>
    <cellStyle name="Normal 7 6 14" xfId="47553"/>
    <cellStyle name="Normal 7 6 15" xfId="54668"/>
    <cellStyle name="Normal 7 6 2" xfId="315"/>
    <cellStyle name="Normal 7 6 2 10" xfId="40633"/>
    <cellStyle name="Normal 7 6 2 11" xfId="47748"/>
    <cellStyle name="Normal 7 6 2 12" xfId="54863"/>
    <cellStyle name="Normal 7 6 2 2" xfId="1116"/>
    <cellStyle name="Normal 7 6 2 2 10" xfId="55662"/>
    <cellStyle name="Normal 7 6 2 2 2" xfId="3484"/>
    <cellStyle name="Normal 7 6 2 2 2 2" xfId="10599"/>
    <cellStyle name="Normal 7 6 2 2 2 2 2" xfId="32774"/>
    <cellStyle name="Normal 7 6 2 2 2 3" xfId="32773"/>
    <cellStyle name="Normal 7 6 2 2 2 4" xfId="36684"/>
    <cellStyle name="Normal 7 6 2 2 2 5" xfId="43799"/>
    <cellStyle name="Normal 7 6 2 2 2 6" xfId="50914"/>
    <cellStyle name="Normal 7 6 2 2 2 7" xfId="58029"/>
    <cellStyle name="Normal 7 6 2 2 3" xfId="5855"/>
    <cellStyle name="Normal 7 6 2 2 3 2" xfId="12970"/>
    <cellStyle name="Normal 7 6 2 2 3 2 2" xfId="32776"/>
    <cellStyle name="Normal 7 6 2 2 3 3" xfId="32775"/>
    <cellStyle name="Normal 7 6 2 2 3 4" xfId="39055"/>
    <cellStyle name="Normal 7 6 2 2 3 5" xfId="46170"/>
    <cellStyle name="Normal 7 6 2 2 3 6" xfId="53285"/>
    <cellStyle name="Normal 7 6 2 2 3 7" xfId="60400"/>
    <cellStyle name="Normal 7 6 2 2 4" xfId="8232"/>
    <cellStyle name="Normal 7 6 2 2 4 2" xfId="32777"/>
    <cellStyle name="Normal 7 6 2 2 5" xfId="15347"/>
    <cellStyle name="Normal 7 6 2 2 5 2" xfId="32778"/>
    <cellStyle name="Normal 7 6 2 2 6" xfId="32772"/>
    <cellStyle name="Normal 7 6 2 2 7" xfId="34316"/>
    <cellStyle name="Normal 7 6 2 2 8" xfId="41432"/>
    <cellStyle name="Normal 7 6 2 2 9" xfId="48547"/>
    <cellStyle name="Normal 7 6 2 3" xfId="1906"/>
    <cellStyle name="Normal 7 6 2 3 10" xfId="56451"/>
    <cellStyle name="Normal 7 6 2 3 2" xfId="4273"/>
    <cellStyle name="Normal 7 6 2 3 2 2" xfId="11388"/>
    <cellStyle name="Normal 7 6 2 3 2 2 2" xfId="32781"/>
    <cellStyle name="Normal 7 6 2 3 2 3" xfId="32780"/>
    <cellStyle name="Normal 7 6 2 3 2 4" xfId="37473"/>
    <cellStyle name="Normal 7 6 2 3 2 5" xfId="44588"/>
    <cellStyle name="Normal 7 6 2 3 2 6" xfId="51703"/>
    <cellStyle name="Normal 7 6 2 3 2 7" xfId="58818"/>
    <cellStyle name="Normal 7 6 2 3 3" xfId="6644"/>
    <cellStyle name="Normal 7 6 2 3 3 2" xfId="13759"/>
    <cellStyle name="Normal 7 6 2 3 3 2 2" xfId="32783"/>
    <cellStyle name="Normal 7 6 2 3 3 3" xfId="32782"/>
    <cellStyle name="Normal 7 6 2 3 3 4" xfId="39844"/>
    <cellStyle name="Normal 7 6 2 3 3 5" xfId="46959"/>
    <cellStyle name="Normal 7 6 2 3 3 6" xfId="54074"/>
    <cellStyle name="Normal 7 6 2 3 3 7" xfId="61189"/>
    <cellStyle name="Normal 7 6 2 3 4" xfId="9021"/>
    <cellStyle name="Normal 7 6 2 3 4 2" xfId="32784"/>
    <cellStyle name="Normal 7 6 2 3 5" xfId="16136"/>
    <cellStyle name="Normal 7 6 2 3 5 2" xfId="32785"/>
    <cellStyle name="Normal 7 6 2 3 6" xfId="32779"/>
    <cellStyle name="Normal 7 6 2 3 7" xfId="35105"/>
    <cellStyle name="Normal 7 6 2 3 8" xfId="42221"/>
    <cellStyle name="Normal 7 6 2 3 9" xfId="49336"/>
    <cellStyle name="Normal 7 6 2 4" xfId="2685"/>
    <cellStyle name="Normal 7 6 2 4 2" xfId="9800"/>
    <cellStyle name="Normal 7 6 2 4 2 2" xfId="32787"/>
    <cellStyle name="Normal 7 6 2 4 3" xfId="32786"/>
    <cellStyle name="Normal 7 6 2 4 4" xfId="35885"/>
    <cellStyle name="Normal 7 6 2 4 5" xfId="43000"/>
    <cellStyle name="Normal 7 6 2 4 6" xfId="50115"/>
    <cellStyle name="Normal 7 6 2 4 7" xfId="57230"/>
    <cellStyle name="Normal 7 6 2 5" xfId="5056"/>
    <cellStyle name="Normal 7 6 2 5 2" xfId="12171"/>
    <cellStyle name="Normal 7 6 2 5 2 2" xfId="32789"/>
    <cellStyle name="Normal 7 6 2 5 3" xfId="32788"/>
    <cellStyle name="Normal 7 6 2 5 4" xfId="38256"/>
    <cellStyle name="Normal 7 6 2 5 5" xfId="45371"/>
    <cellStyle name="Normal 7 6 2 5 6" xfId="52486"/>
    <cellStyle name="Normal 7 6 2 5 7" xfId="59601"/>
    <cellStyle name="Normal 7 6 2 6" xfId="7433"/>
    <cellStyle name="Normal 7 6 2 6 2" xfId="32790"/>
    <cellStyle name="Normal 7 6 2 7" xfId="14548"/>
    <cellStyle name="Normal 7 6 2 7 2" xfId="32791"/>
    <cellStyle name="Normal 7 6 2 8" xfId="32771"/>
    <cellStyle name="Normal 7 6 2 9" xfId="33517"/>
    <cellStyle name="Normal 7 6 3" xfId="510"/>
    <cellStyle name="Normal 7 6 3 10" xfId="40828"/>
    <cellStyle name="Normal 7 6 3 11" xfId="47943"/>
    <cellStyle name="Normal 7 6 3 12" xfId="55058"/>
    <cellStyle name="Normal 7 6 3 2" xfId="1311"/>
    <cellStyle name="Normal 7 6 3 2 10" xfId="55857"/>
    <cellStyle name="Normal 7 6 3 2 2" xfId="3679"/>
    <cellStyle name="Normal 7 6 3 2 2 2" xfId="10794"/>
    <cellStyle name="Normal 7 6 3 2 2 2 2" xfId="32795"/>
    <cellStyle name="Normal 7 6 3 2 2 3" xfId="32794"/>
    <cellStyle name="Normal 7 6 3 2 2 4" xfId="36879"/>
    <cellStyle name="Normal 7 6 3 2 2 5" xfId="43994"/>
    <cellStyle name="Normal 7 6 3 2 2 6" xfId="51109"/>
    <cellStyle name="Normal 7 6 3 2 2 7" xfId="58224"/>
    <cellStyle name="Normal 7 6 3 2 3" xfId="6050"/>
    <cellStyle name="Normal 7 6 3 2 3 2" xfId="13165"/>
    <cellStyle name="Normal 7 6 3 2 3 2 2" xfId="32797"/>
    <cellStyle name="Normal 7 6 3 2 3 3" xfId="32796"/>
    <cellStyle name="Normal 7 6 3 2 3 4" xfId="39250"/>
    <cellStyle name="Normal 7 6 3 2 3 5" xfId="46365"/>
    <cellStyle name="Normal 7 6 3 2 3 6" xfId="53480"/>
    <cellStyle name="Normal 7 6 3 2 3 7" xfId="60595"/>
    <cellStyle name="Normal 7 6 3 2 4" xfId="8427"/>
    <cellStyle name="Normal 7 6 3 2 4 2" xfId="32798"/>
    <cellStyle name="Normal 7 6 3 2 5" xfId="15542"/>
    <cellStyle name="Normal 7 6 3 2 5 2" xfId="32799"/>
    <cellStyle name="Normal 7 6 3 2 6" xfId="32793"/>
    <cellStyle name="Normal 7 6 3 2 7" xfId="34511"/>
    <cellStyle name="Normal 7 6 3 2 8" xfId="41627"/>
    <cellStyle name="Normal 7 6 3 2 9" xfId="48742"/>
    <cellStyle name="Normal 7 6 3 3" xfId="2101"/>
    <cellStyle name="Normal 7 6 3 3 10" xfId="56646"/>
    <cellStyle name="Normal 7 6 3 3 2" xfId="4468"/>
    <cellStyle name="Normal 7 6 3 3 2 2" xfId="11583"/>
    <cellStyle name="Normal 7 6 3 3 2 2 2" xfId="32802"/>
    <cellStyle name="Normal 7 6 3 3 2 3" xfId="32801"/>
    <cellStyle name="Normal 7 6 3 3 2 4" xfId="37668"/>
    <cellStyle name="Normal 7 6 3 3 2 5" xfId="44783"/>
    <cellStyle name="Normal 7 6 3 3 2 6" xfId="51898"/>
    <cellStyle name="Normal 7 6 3 3 2 7" xfId="59013"/>
    <cellStyle name="Normal 7 6 3 3 3" xfId="6839"/>
    <cellStyle name="Normal 7 6 3 3 3 2" xfId="13954"/>
    <cellStyle name="Normal 7 6 3 3 3 2 2" xfId="32804"/>
    <cellStyle name="Normal 7 6 3 3 3 3" xfId="32803"/>
    <cellStyle name="Normal 7 6 3 3 3 4" xfId="40039"/>
    <cellStyle name="Normal 7 6 3 3 3 5" xfId="47154"/>
    <cellStyle name="Normal 7 6 3 3 3 6" xfId="54269"/>
    <cellStyle name="Normal 7 6 3 3 3 7" xfId="61384"/>
    <cellStyle name="Normal 7 6 3 3 4" xfId="9216"/>
    <cellStyle name="Normal 7 6 3 3 4 2" xfId="32805"/>
    <cellStyle name="Normal 7 6 3 3 5" xfId="16331"/>
    <cellStyle name="Normal 7 6 3 3 5 2" xfId="32806"/>
    <cellStyle name="Normal 7 6 3 3 6" xfId="32800"/>
    <cellStyle name="Normal 7 6 3 3 7" xfId="35300"/>
    <cellStyle name="Normal 7 6 3 3 8" xfId="42416"/>
    <cellStyle name="Normal 7 6 3 3 9" xfId="49531"/>
    <cellStyle name="Normal 7 6 3 4" xfId="2880"/>
    <cellStyle name="Normal 7 6 3 4 2" xfId="9995"/>
    <cellStyle name="Normal 7 6 3 4 2 2" xfId="32808"/>
    <cellStyle name="Normal 7 6 3 4 3" xfId="32807"/>
    <cellStyle name="Normal 7 6 3 4 4" xfId="36080"/>
    <cellStyle name="Normal 7 6 3 4 5" xfId="43195"/>
    <cellStyle name="Normal 7 6 3 4 6" xfId="50310"/>
    <cellStyle name="Normal 7 6 3 4 7" xfId="57425"/>
    <cellStyle name="Normal 7 6 3 5" xfId="5251"/>
    <cellStyle name="Normal 7 6 3 5 2" xfId="12366"/>
    <cellStyle name="Normal 7 6 3 5 2 2" xfId="32810"/>
    <cellStyle name="Normal 7 6 3 5 3" xfId="32809"/>
    <cellStyle name="Normal 7 6 3 5 4" xfId="38451"/>
    <cellStyle name="Normal 7 6 3 5 5" xfId="45566"/>
    <cellStyle name="Normal 7 6 3 5 6" xfId="52681"/>
    <cellStyle name="Normal 7 6 3 5 7" xfId="59796"/>
    <cellStyle name="Normal 7 6 3 6" xfId="7628"/>
    <cellStyle name="Normal 7 6 3 6 2" xfId="32811"/>
    <cellStyle name="Normal 7 6 3 7" xfId="14743"/>
    <cellStyle name="Normal 7 6 3 7 2" xfId="32812"/>
    <cellStyle name="Normal 7 6 3 8" xfId="32792"/>
    <cellStyle name="Normal 7 6 3 9" xfId="33712"/>
    <cellStyle name="Normal 7 6 4" xfId="789"/>
    <cellStyle name="Normal 7 6 4 10" xfId="41107"/>
    <cellStyle name="Normal 7 6 4 11" xfId="48222"/>
    <cellStyle name="Normal 7 6 4 12" xfId="55337"/>
    <cellStyle name="Normal 7 6 4 2" xfId="1590"/>
    <cellStyle name="Normal 7 6 4 2 10" xfId="56136"/>
    <cellStyle name="Normal 7 6 4 2 2" xfId="3958"/>
    <cellStyle name="Normal 7 6 4 2 2 2" xfId="11073"/>
    <cellStyle name="Normal 7 6 4 2 2 2 2" xfId="32816"/>
    <cellStyle name="Normal 7 6 4 2 2 3" xfId="32815"/>
    <cellStyle name="Normal 7 6 4 2 2 4" xfId="37158"/>
    <cellStyle name="Normal 7 6 4 2 2 5" xfId="44273"/>
    <cellStyle name="Normal 7 6 4 2 2 6" xfId="51388"/>
    <cellStyle name="Normal 7 6 4 2 2 7" xfId="58503"/>
    <cellStyle name="Normal 7 6 4 2 3" xfId="6329"/>
    <cellStyle name="Normal 7 6 4 2 3 2" xfId="13444"/>
    <cellStyle name="Normal 7 6 4 2 3 2 2" xfId="32818"/>
    <cellStyle name="Normal 7 6 4 2 3 3" xfId="32817"/>
    <cellStyle name="Normal 7 6 4 2 3 4" xfId="39529"/>
    <cellStyle name="Normal 7 6 4 2 3 5" xfId="46644"/>
    <cellStyle name="Normal 7 6 4 2 3 6" xfId="53759"/>
    <cellStyle name="Normal 7 6 4 2 3 7" xfId="60874"/>
    <cellStyle name="Normal 7 6 4 2 4" xfId="8706"/>
    <cellStyle name="Normal 7 6 4 2 4 2" xfId="32819"/>
    <cellStyle name="Normal 7 6 4 2 5" xfId="15821"/>
    <cellStyle name="Normal 7 6 4 2 5 2" xfId="32820"/>
    <cellStyle name="Normal 7 6 4 2 6" xfId="32814"/>
    <cellStyle name="Normal 7 6 4 2 7" xfId="34790"/>
    <cellStyle name="Normal 7 6 4 2 8" xfId="41906"/>
    <cellStyle name="Normal 7 6 4 2 9" xfId="49021"/>
    <cellStyle name="Normal 7 6 4 3" xfId="2380"/>
    <cellStyle name="Normal 7 6 4 3 10" xfId="56925"/>
    <cellStyle name="Normal 7 6 4 3 2" xfId="4747"/>
    <cellStyle name="Normal 7 6 4 3 2 2" xfId="11862"/>
    <cellStyle name="Normal 7 6 4 3 2 2 2" xfId="32823"/>
    <cellStyle name="Normal 7 6 4 3 2 3" xfId="32822"/>
    <cellStyle name="Normal 7 6 4 3 2 4" xfId="37947"/>
    <cellStyle name="Normal 7 6 4 3 2 5" xfId="45062"/>
    <cellStyle name="Normal 7 6 4 3 2 6" xfId="52177"/>
    <cellStyle name="Normal 7 6 4 3 2 7" xfId="59292"/>
    <cellStyle name="Normal 7 6 4 3 3" xfId="7118"/>
    <cellStyle name="Normal 7 6 4 3 3 2" xfId="14233"/>
    <cellStyle name="Normal 7 6 4 3 3 2 2" xfId="32825"/>
    <cellStyle name="Normal 7 6 4 3 3 3" xfId="32824"/>
    <cellStyle name="Normal 7 6 4 3 3 4" xfId="40318"/>
    <cellStyle name="Normal 7 6 4 3 3 5" xfId="47433"/>
    <cellStyle name="Normal 7 6 4 3 3 6" xfId="54548"/>
    <cellStyle name="Normal 7 6 4 3 3 7" xfId="61663"/>
    <cellStyle name="Normal 7 6 4 3 4" xfId="9495"/>
    <cellStyle name="Normal 7 6 4 3 4 2" xfId="32826"/>
    <cellStyle name="Normal 7 6 4 3 5" xfId="16610"/>
    <cellStyle name="Normal 7 6 4 3 5 2" xfId="32827"/>
    <cellStyle name="Normal 7 6 4 3 6" xfId="32821"/>
    <cellStyle name="Normal 7 6 4 3 7" xfId="35579"/>
    <cellStyle name="Normal 7 6 4 3 8" xfId="42695"/>
    <cellStyle name="Normal 7 6 4 3 9" xfId="49810"/>
    <cellStyle name="Normal 7 6 4 4" xfId="3159"/>
    <cellStyle name="Normal 7 6 4 4 2" xfId="10274"/>
    <cellStyle name="Normal 7 6 4 4 2 2" xfId="32829"/>
    <cellStyle name="Normal 7 6 4 4 3" xfId="32828"/>
    <cellStyle name="Normal 7 6 4 4 4" xfId="36359"/>
    <cellStyle name="Normal 7 6 4 4 5" xfId="43474"/>
    <cellStyle name="Normal 7 6 4 4 6" xfId="50589"/>
    <cellStyle name="Normal 7 6 4 4 7" xfId="57704"/>
    <cellStyle name="Normal 7 6 4 5" xfId="5530"/>
    <cellStyle name="Normal 7 6 4 5 2" xfId="12645"/>
    <cellStyle name="Normal 7 6 4 5 2 2" xfId="32831"/>
    <cellStyle name="Normal 7 6 4 5 3" xfId="32830"/>
    <cellStyle name="Normal 7 6 4 5 4" xfId="38730"/>
    <cellStyle name="Normal 7 6 4 5 5" xfId="45845"/>
    <cellStyle name="Normal 7 6 4 5 6" xfId="52960"/>
    <cellStyle name="Normal 7 6 4 5 7" xfId="60075"/>
    <cellStyle name="Normal 7 6 4 6" xfId="7907"/>
    <cellStyle name="Normal 7 6 4 6 2" xfId="32832"/>
    <cellStyle name="Normal 7 6 4 7" xfId="15022"/>
    <cellStyle name="Normal 7 6 4 7 2" xfId="32833"/>
    <cellStyle name="Normal 7 6 4 8" xfId="32813"/>
    <cellStyle name="Normal 7 6 4 9" xfId="33991"/>
    <cellStyle name="Normal 7 6 5" xfId="921"/>
    <cellStyle name="Normal 7 6 5 10" xfId="55467"/>
    <cellStyle name="Normal 7 6 5 2" xfId="3289"/>
    <cellStyle name="Normal 7 6 5 2 2" xfId="10404"/>
    <cellStyle name="Normal 7 6 5 2 2 2" xfId="32836"/>
    <cellStyle name="Normal 7 6 5 2 3" xfId="32835"/>
    <cellStyle name="Normal 7 6 5 2 4" xfId="36489"/>
    <cellStyle name="Normal 7 6 5 2 5" xfId="43604"/>
    <cellStyle name="Normal 7 6 5 2 6" xfId="50719"/>
    <cellStyle name="Normal 7 6 5 2 7" xfId="57834"/>
    <cellStyle name="Normal 7 6 5 3" xfId="5660"/>
    <cellStyle name="Normal 7 6 5 3 2" xfId="12775"/>
    <cellStyle name="Normal 7 6 5 3 2 2" xfId="32838"/>
    <cellStyle name="Normal 7 6 5 3 3" xfId="32837"/>
    <cellStyle name="Normal 7 6 5 3 4" xfId="38860"/>
    <cellStyle name="Normal 7 6 5 3 5" xfId="45975"/>
    <cellStyle name="Normal 7 6 5 3 6" xfId="53090"/>
    <cellStyle name="Normal 7 6 5 3 7" xfId="60205"/>
    <cellStyle name="Normal 7 6 5 4" xfId="8037"/>
    <cellStyle name="Normal 7 6 5 4 2" xfId="32839"/>
    <cellStyle name="Normal 7 6 5 5" xfId="15152"/>
    <cellStyle name="Normal 7 6 5 5 2" xfId="32840"/>
    <cellStyle name="Normal 7 6 5 6" xfId="32834"/>
    <cellStyle name="Normal 7 6 5 7" xfId="34121"/>
    <cellStyle name="Normal 7 6 5 8" xfId="41237"/>
    <cellStyle name="Normal 7 6 5 9" xfId="48352"/>
    <cellStyle name="Normal 7 6 6" xfId="1711"/>
    <cellStyle name="Normal 7 6 6 10" xfId="56256"/>
    <cellStyle name="Normal 7 6 6 2" xfId="4078"/>
    <cellStyle name="Normal 7 6 6 2 2" xfId="11193"/>
    <cellStyle name="Normal 7 6 6 2 2 2" xfId="32843"/>
    <cellStyle name="Normal 7 6 6 2 3" xfId="32842"/>
    <cellStyle name="Normal 7 6 6 2 4" xfId="37278"/>
    <cellStyle name="Normal 7 6 6 2 5" xfId="44393"/>
    <cellStyle name="Normal 7 6 6 2 6" xfId="51508"/>
    <cellStyle name="Normal 7 6 6 2 7" xfId="58623"/>
    <cellStyle name="Normal 7 6 6 3" xfId="6449"/>
    <cellStyle name="Normal 7 6 6 3 2" xfId="13564"/>
    <cellStyle name="Normal 7 6 6 3 2 2" xfId="32845"/>
    <cellStyle name="Normal 7 6 6 3 3" xfId="32844"/>
    <cellStyle name="Normal 7 6 6 3 4" xfId="39649"/>
    <cellStyle name="Normal 7 6 6 3 5" xfId="46764"/>
    <cellStyle name="Normal 7 6 6 3 6" xfId="53879"/>
    <cellStyle name="Normal 7 6 6 3 7" xfId="60994"/>
    <cellStyle name="Normal 7 6 6 4" xfId="8826"/>
    <cellStyle name="Normal 7 6 6 4 2" xfId="32846"/>
    <cellStyle name="Normal 7 6 6 5" xfId="15941"/>
    <cellStyle name="Normal 7 6 6 5 2" xfId="32847"/>
    <cellStyle name="Normal 7 6 6 6" xfId="32841"/>
    <cellStyle name="Normal 7 6 6 7" xfId="34910"/>
    <cellStyle name="Normal 7 6 6 8" xfId="42026"/>
    <cellStyle name="Normal 7 6 6 9" xfId="49141"/>
    <cellStyle name="Normal 7 6 7" xfId="2490"/>
    <cellStyle name="Normal 7 6 7 2" xfId="9605"/>
    <cellStyle name="Normal 7 6 7 2 2" xfId="32849"/>
    <cellStyle name="Normal 7 6 7 3" xfId="32848"/>
    <cellStyle name="Normal 7 6 7 4" xfId="35690"/>
    <cellStyle name="Normal 7 6 7 5" xfId="42805"/>
    <cellStyle name="Normal 7 6 7 6" xfId="49920"/>
    <cellStyle name="Normal 7 6 7 7" xfId="57035"/>
    <cellStyle name="Normal 7 6 8" xfId="4861"/>
    <cellStyle name="Normal 7 6 8 2" xfId="11976"/>
    <cellStyle name="Normal 7 6 8 2 2" xfId="32851"/>
    <cellStyle name="Normal 7 6 8 3" xfId="32850"/>
    <cellStyle name="Normal 7 6 8 4" xfId="38061"/>
    <cellStyle name="Normal 7 6 8 5" xfId="45176"/>
    <cellStyle name="Normal 7 6 8 6" xfId="52291"/>
    <cellStyle name="Normal 7 6 8 7" xfId="59406"/>
    <cellStyle name="Normal 7 6 9" xfId="7238"/>
    <cellStyle name="Normal 7 6 9 2" xfId="32852"/>
    <cellStyle name="Normal 7 7" xfId="208"/>
    <cellStyle name="Normal 7 7 10" xfId="14442"/>
    <cellStyle name="Normal 7 7 10 2" xfId="32854"/>
    <cellStyle name="Normal 7 7 11" xfId="32853"/>
    <cellStyle name="Normal 7 7 12" xfId="33411"/>
    <cellStyle name="Normal 7 7 13" xfId="40527"/>
    <cellStyle name="Normal 7 7 14" xfId="47642"/>
    <cellStyle name="Normal 7 7 15" xfId="54757"/>
    <cellStyle name="Normal 7 7 2" xfId="404"/>
    <cellStyle name="Normal 7 7 2 10" xfId="40722"/>
    <cellStyle name="Normal 7 7 2 11" xfId="47837"/>
    <cellStyle name="Normal 7 7 2 12" xfId="54952"/>
    <cellStyle name="Normal 7 7 2 2" xfId="1205"/>
    <cellStyle name="Normal 7 7 2 2 10" xfId="55751"/>
    <cellStyle name="Normal 7 7 2 2 2" xfId="3573"/>
    <cellStyle name="Normal 7 7 2 2 2 2" xfId="10688"/>
    <cellStyle name="Normal 7 7 2 2 2 2 2" xfId="32858"/>
    <cellStyle name="Normal 7 7 2 2 2 3" xfId="32857"/>
    <cellStyle name="Normal 7 7 2 2 2 4" xfId="36773"/>
    <cellStyle name="Normal 7 7 2 2 2 5" xfId="43888"/>
    <cellStyle name="Normal 7 7 2 2 2 6" xfId="51003"/>
    <cellStyle name="Normal 7 7 2 2 2 7" xfId="58118"/>
    <cellStyle name="Normal 7 7 2 2 3" xfId="5944"/>
    <cellStyle name="Normal 7 7 2 2 3 2" xfId="13059"/>
    <cellStyle name="Normal 7 7 2 2 3 2 2" xfId="32860"/>
    <cellStyle name="Normal 7 7 2 2 3 3" xfId="32859"/>
    <cellStyle name="Normal 7 7 2 2 3 4" xfId="39144"/>
    <cellStyle name="Normal 7 7 2 2 3 5" xfId="46259"/>
    <cellStyle name="Normal 7 7 2 2 3 6" xfId="53374"/>
    <cellStyle name="Normal 7 7 2 2 3 7" xfId="60489"/>
    <cellStyle name="Normal 7 7 2 2 4" xfId="8321"/>
    <cellStyle name="Normal 7 7 2 2 4 2" xfId="32861"/>
    <cellStyle name="Normal 7 7 2 2 5" xfId="15436"/>
    <cellStyle name="Normal 7 7 2 2 5 2" xfId="32862"/>
    <cellStyle name="Normal 7 7 2 2 6" xfId="32856"/>
    <cellStyle name="Normal 7 7 2 2 7" xfId="34405"/>
    <cellStyle name="Normal 7 7 2 2 8" xfId="41521"/>
    <cellStyle name="Normal 7 7 2 2 9" xfId="48636"/>
    <cellStyle name="Normal 7 7 2 3" xfId="1995"/>
    <cellStyle name="Normal 7 7 2 3 10" xfId="56540"/>
    <cellStyle name="Normal 7 7 2 3 2" xfId="4362"/>
    <cellStyle name="Normal 7 7 2 3 2 2" xfId="11477"/>
    <cellStyle name="Normal 7 7 2 3 2 2 2" xfId="32865"/>
    <cellStyle name="Normal 7 7 2 3 2 3" xfId="32864"/>
    <cellStyle name="Normal 7 7 2 3 2 4" xfId="37562"/>
    <cellStyle name="Normal 7 7 2 3 2 5" xfId="44677"/>
    <cellStyle name="Normal 7 7 2 3 2 6" xfId="51792"/>
    <cellStyle name="Normal 7 7 2 3 2 7" xfId="58907"/>
    <cellStyle name="Normal 7 7 2 3 3" xfId="6733"/>
    <cellStyle name="Normal 7 7 2 3 3 2" xfId="13848"/>
    <cellStyle name="Normal 7 7 2 3 3 2 2" xfId="32867"/>
    <cellStyle name="Normal 7 7 2 3 3 3" xfId="32866"/>
    <cellStyle name="Normal 7 7 2 3 3 4" xfId="39933"/>
    <cellStyle name="Normal 7 7 2 3 3 5" xfId="47048"/>
    <cellStyle name="Normal 7 7 2 3 3 6" xfId="54163"/>
    <cellStyle name="Normal 7 7 2 3 3 7" xfId="61278"/>
    <cellStyle name="Normal 7 7 2 3 4" xfId="9110"/>
    <cellStyle name="Normal 7 7 2 3 4 2" xfId="32868"/>
    <cellStyle name="Normal 7 7 2 3 5" xfId="16225"/>
    <cellStyle name="Normal 7 7 2 3 5 2" xfId="32869"/>
    <cellStyle name="Normal 7 7 2 3 6" xfId="32863"/>
    <cellStyle name="Normal 7 7 2 3 7" xfId="35194"/>
    <cellStyle name="Normal 7 7 2 3 8" xfId="42310"/>
    <cellStyle name="Normal 7 7 2 3 9" xfId="49425"/>
    <cellStyle name="Normal 7 7 2 4" xfId="2774"/>
    <cellStyle name="Normal 7 7 2 4 2" xfId="9889"/>
    <cellStyle name="Normal 7 7 2 4 2 2" xfId="32871"/>
    <cellStyle name="Normal 7 7 2 4 3" xfId="32870"/>
    <cellStyle name="Normal 7 7 2 4 4" xfId="35974"/>
    <cellStyle name="Normal 7 7 2 4 5" xfId="43089"/>
    <cellStyle name="Normal 7 7 2 4 6" xfId="50204"/>
    <cellStyle name="Normal 7 7 2 4 7" xfId="57319"/>
    <cellStyle name="Normal 7 7 2 5" xfId="5145"/>
    <cellStyle name="Normal 7 7 2 5 2" xfId="12260"/>
    <cellStyle name="Normal 7 7 2 5 2 2" xfId="32873"/>
    <cellStyle name="Normal 7 7 2 5 3" xfId="32872"/>
    <cellStyle name="Normal 7 7 2 5 4" xfId="38345"/>
    <cellStyle name="Normal 7 7 2 5 5" xfId="45460"/>
    <cellStyle name="Normal 7 7 2 5 6" xfId="52575"/>
    <cellStyle name="Normal 7 7 2 5 7" xfId="59690"/>
    <cellStyle name="Normal 7 7 2 6" xfId="7522"/>
    <cellStyle name="Normal 7 7 2 6 2" xfId="32874"/>
    <cellStyle name="Normal 7 7 2 7" xfId="14637"/>
    <cellStyle name="Normal 7 7 2 7 2" xfId="32875"/>
    <cellStyle name="Normal 7 7 2 8" xfId="32855"/>
    <cellStyle name="Normal 7 7 2 9" xfId="33606"/>
    <cellStyle name="Normal 7 7 3" xfId="599"/>
    <cellStyle name="Normal 7 7 3 10" xfId="40917"/>
    <cellStyle name="Normal 7 7 3 11" xfId="48032"/>
    <cellStyle name="Normal 7 7 3 12" xfId="55147"/>
    <cellStyle name="Normal 7 7 3 2" xfId="1400"/>
    <cellStyle name="Normal 7 7 3 2 10" xfId="55946"/>
    <cellStyle name="Normal 7 7 3 2 2" xfId="3768"/>
    <cellStyle name="Normal 7 7 3 2 2 2" xfId="10883"/>
    <cellStyle name="Normal 7 7 3 2 2 2 2" xfId="32879"/>
    <cellStyle name="Normal 7 7 3 2 2 3" xfId="32878"/>
    <cellStyle name="Normal 7 7 3 2 2 4" xfId="36968"/>
    <cellStyle name="Normal 7 7 3 2 2 5" xfId="44083"/>
    <cellStyle name="Normal 7 7 3 2 2 6" xfId="51198"/>
    <cellStyle name="Normal 7 7 3 2 2 7" xfId="58313"/>
    <cellStyle name="Normal 7 7 3 2 3" xfId="6139"/>
    <cellStyle name="Normal 7 7 3 2 3 2" xfId="13254"/>
    <cellStyle name="Normal 7 7 3 2 3 2 2" xfId="32881"/>
    <cellStyle name="Normal 7 7 3 2 3 3" xfId="32880"/>
    <cellStyle name="Normal 7 7 3 2 3 4" xfId="39339"/>
    <cellStyle name="Normal 7 7 3 2 3 5" xfId="46454"/>
    <cellStyle name="Normal 7 7 3 2 3 6" xfId="53569"/>
    <cellStyle name="Normal 7 7 3 2 3 7" xfId="60684"/>
    <cellStyle name="Normal 7 7 3 2 4" xfId="8516"/>
    <cellStyle name="Normal 7 7 3 2 4 2" xfId="32882"/>
    <cellStyle name="Normal 7 7 3 2 5" xfId="15631"/>
    <cellStyle name="Normal 7 7 3 2 5 2" xfId="32883"/>
    <cellStyle name="Normal 7 7 3 2 6" xfId="32877"/>
    <cellStyle name="Normal 7 7 3 2 7" xfId="34600"/>
    <cellStyle name="Normal 7 7 3 2 8" xfId="41716"/>
    <cellStyle name="Normal 7 7 3 2 9" xfId="48831"/>
    <cellStyle name="Normal 7 7 3 3" xfId="2190"/>
    <cellStyle name="Normal 7 7 3 3 10" xfId="56735"/>
    <cellStyle name="Normal 7 7 3 3 2" xfId="4557"/>
    <cellStyle name="Normal 7 7 3 3 2 2" xfId="11672"/>
    <cellStyle name="Normal 7 7 3 3 2 2 2" xfId="32886"/>
    <cellStyle name="Normal 7 7 3 3 2 3" xfId="32885"/>
    <cellStyle name="Normal 7 7 3 3 2 4" xfId="37757"/>
    <cellStyle name="Normal 7 7 3 3 2 5" xfId="44872"/>
    <cellStyle name="Normal 7 7 3 3 2 6" xfId="51987"/>
    <cellStyle name="Normal 7 7 3 3 2 7" xfId="59102"/>
    <cellStyle name="Normal 7 7 3 3 3" xfId="6928"/>
    <cellStyle name="Normal 7 7 3 3 3 2" xfId="14043"/>
    <cellStyle name="Normal 7 7 3 3 3 2 2" xfId="32888"/>
    <cellStyle name="Normal 7 7 3 3 3 3" xfId="32887"/>
    <cellStyle name="Normal 7 7 3 3 3 4" xfId="40128"/>
    <cellStyle name="Normal 7 7 3 3 3 5" xfId="47243"/>
    <cellStyle name="Normal 7 7 3 3 3 6" xfId="54358"/>
    <cellStyle name="Normal 7 7 3 3 3 7" xfId="61473"/>
    <cellStyle name="Normal 7 7 3 3 4" xfId="9305"/>
    <cellStyle name="Normal 7 7 3 3 4 2" xfId="32889"/>
    <cellStyle name="Normal 7 7 3 3 5" xfId="16420"/>
    <cellStyle name="Normal 7 7 3 3 5 2" xfId="32890"/>
    <cellStyle name="Normal 7 7 3 3 6" xfId="32884"/>
    <cellStyle name="Normal 7 7 3 3 7" xfId="35389"/>
    <cellStyle name="Normal 7 7 3 3 8" xfId="42505"/>
    <cellStyle name="Normal 7 7 3 3 9" xfId="49620"/>
    <cellStyle name="Normal 7 7 3 4" xfId="2969"/>
    <cellStyle name="Normal 7 7 3 4 2" xfId="10084"/>
    <cellStyle name="Normal 7 7 3 4 2 2" xfId="32892"/>
    <cellStyle name="Normal 7 7 3 4 3" xfId="32891"/>
    <cellStyle name="Normal 7 7 3 4 4" xfId="36169"/>
    <cellStyle name="Normal 7 7 3 4 5" xfId="43284"/>
    <cellStyle name="Normal 7 7 3 4 6" xfId="50399"/>
    <cellStyle name="Normal 7 7 3 4 7" xfId="57514"/>
    <cellStyle name="Normal 7 7 3 5" xfId="5340"/>
    <cellStyle name="Normal 7 7 3 5 2" xfId="12455"/>
    <cellStyle name="Normal 7 7 3 5 2 2" xfId="32894"/>
    <cellStyle name="Normal 7 7 3 5 3" xfId="32893"/>
    <cellStyle name="Normal 7 7 3 5 4" xfId="38540"/>
    <cellStyle name="Normal 7 7 3 5 5" xfId="45655"/>
    <cellStyle name="Normal 7 7 3 5 6" xfId="52770"/>
    <cellStyle name="Normal 7 7 3 5 7" xfId="59885"/>
    <cellStyle name="Normal 7 7 3 6" xfId="7717"/>
    <cellStyle name="Normal 7 7 3 6 2" xfId="32895"/>
    <cellStyle name="Normal 7 7 3 7" xfId="14832"/>
    <cellStyle name="Normal 7 7 3 7 2" xfId="32896"/>
    <cellStyle name="Normal 7 7 3 8" xfId="32876"/>
    <cellStyle name="Normal 7 7 3 9" xfId="33801"/>
    <cellStyle name="Normal 7 7 4" xfId="790"/>
    <cellStyle name="Normal 7 7 4 10" xfId="41108"/>
    <cellStyle name="Normal 7 7 4 11" xfId="48223"/>
    <cellStyle name="Normal 7 7 4 12" xfId="55338"/>
    <cellStyle name="Normal 7 7 4 2" xfId="1591"/>
    <cellStyle name="Normal 7 7 4 2 10" xfId="56137"/>
    <cellStyle name="Normal 7 7 4 2 2" xfId="3959"/>
    <cellStyle name="Normal 7 7 4 2 2 2" xfId="11074"/>
    <cellStyle name="Normal 7 7 4 2 2 2 2" xfId="32900"/>
    <cellStyle name="Normal 7 7 4 2 2 3" xfId="32899"/>
    <cellStyle name="Normal 7 7 4 2 2 4" xfId="37159"/>
    <cellStyle name="Normal 7 7 4 2 2 5" xfId="44274"/>
    <cellStyle name="Normal 7 7 4 2 2 6" xfId="51389"/>
    <cellStyle name="Normal 7 7 4 2 2 7" xfId="58504"/>
    <cellStyle name="Normal 7 7 4 2 3" xfId="6330"/>
    <cellStyle name="Normal 7 7 4 2 3 2" xfId="13445"/>
    <cellStyle name="Normal 7 7 4 2 3 2 2" xfId="32902"/>
    <cellStyle name="Normal 7 7 4 2 3 3" xfId="32901"/>
    <cellStyle name="Normal 7 7 4 2 3 4" xfId="39530"/>
    <cellStyle name="Normal 7 7 4 2 3 5" xfId="46645"/>
    <cellStyle name="Normal 7 7 4 2 3 6" xfId="53760"/>
    <cellStyle name="Normal 7 7 4 2 3 7" xfId="60875"/>
    <cellStyle name="Normal 7 7 4 2 4" xfId="8707"/>
    <cellStyle name="Normal 7 7 4 2 4 2" xfId="32903"/>
    <cellStyle name="Normal 7 7 4 2 5" xfId="15822"/>
    <cellStyle name="Normal 7 7 4 2 5 2" xfId="32904"/>
    <cellStyle name="Normal 7 7 4 2 6" xfId="32898"/>
    <cellStyle name="Normal 7 7 4 2 7" xfId="34791"/>
    <cellStyle name="Normal 7 7 4 2 8" xfId="41907"/>
    <cellStyle name="Normal 7 7 4 2 9" xfId="49022"/>
    <cellStyle name="Normal 7 7 4 3" xfId="2381"/>
    <cellStyle name="Normal 7 7 4 3 10" xfId="56926"/>
    <cellStyle name="Normal 7 7 4 3 2" xfId="4748"/>
    <cellStyle name="Normal 7 7 4 3 2 2" xfId="11863"/>
    <cellStyle name="Normal 7 7 4 3 2 2 2" xfId="32907"/>
    <cellStyle name="Normal 7 7 4 3 2 3" xfId="32906"/>
    <cellStyle name="Normal 7 7 4 3 2 4" xfId="37948"/>
    <cellStyle name="Normal 7 7 4 3 2 5" xfId="45063"/>
    <cellStyle name="Normal 7 7 4 3 2 6" xfId="52178"/>
    <cellStyle name="Normal 7 7 4 3 2 7" xfId="59293"/>
    <cellStyle name="Normal 7 7 4 3 3" xfId="7119"/>
    <cellStyle name="Normal 7 7 4 3 3 2" xfId="14234"/>
    <cellStyle name="Normal 7 7 4 3 3 2 2" xfId="32909"/>
    <cellStyle name="Normal 7 7 4 3 3 3" xfId="32908"/>
    <cellStyle name="Normal 7 7 4 3 3 4" xfId="40319"/>
    <cellStyle name="Normal 7 7 4 3 3 5" xfId="47434"/>
    <cellStyle name="Normal 7 7 4 3 3 6" xfId="54549"/>
    <cellStyle name="Normal 7 7 4 3 3 7" xfId="61664"/>
    <cellStyle name="Normal 7 7 4 3 4" xfId="9496"/>
    <cellStyle name="Normal 7 7 4 3 4 2" xfId="32910"/>
    <cellStyle name="Normal 7 7 4 3 5" xfId="16611"/>
    <cellStyle name="Normal 7 7 4 3 5 2" xfId="32911"/>
    <cellStyle name="Normal 7 7 4 3 6" xfId="32905"/>
    <cellStyle name="Normal 7 7 4 3 7" xfId="35580"/>
    <cellStyle name="Normal 7 7 4 3 8" xfId="42696"/>
    <cellStyle name="Normal 7 7 4 3 9" xfId="49811"/>
    <cellStyle name="Normal 7 7 4 4" xfId="3160"/>
    <cellStyle name="Normal 7 7 4 4 2" xfId="10275"/>
    <cellStyle name="Normal 7 7 4 4 2 2" xfId="32913"/>
    <cellStyle name="Normal 7 7 4 4 3" xfId="32912"/>
    <cellStyle name="Normal 7 7 4 4 4" xfId="36360"/>
    <cellStyle name="Normal 7 7 4 4 5" xfId="43475"/>
    <cellStyle name="Normal 7 7 4 4 6" xfId="50590"/>
    <cellStyle name="Normal 7 7 4 4 7" xfId="57705"/>
    <cellStyle name="Normal 7 7 4 5" xfId="5531"/>
    <cellStyle name="Normal 7 7 4 5 2" xfId="12646"/>
    <cellStyle name="Normal 7 7 4 5 2 2" xfId="32915"/>
    <cellStyle name="Normal 7 7 4 5 3" xfId="32914"/>
    <cellStyle name="Normal 7 7 4 5 4" xfId="38731"/>
    <cellStyle name="Normal 7 7 4 5 5" xfId="45846"/>
    <cellStyle name="Normal 7 7 4 5 6" xfId="52961"/>
    <cellStyle name="Normal 7 7 4 5 7" xfId="60076"/>
    <cellStyle name="Normal 7 7 4 6" xfId="7908"/>
    <cellStyle name="Normal 7 7 4 6 2" xfId="32916"/>
    <cellStyle name="Normal 7 7 4 7" xfId="15023"/>
    <cellStyle name="Normal 7 7 4 7 2" xfId="32917"/>
    <cellStyle name="Normal 7 7 4 8" xfId="32897"/>
    <cellStyle name="Normal 7 7 4 9" xfId="33992"/>
    <cellStyle name="Normal 7 7 5" xfId="1010"/>
    <cellStyle name="Normal 7 7 5 10" xfId="55556"/>
    <cellStyle name="Normal 7 7 5 2" xfId="3378"/>
    <cellStyle name="Normal 7 7 5 2 2" xfId="10493"/>
    <cellStyle name="Normal 7 7 5 2 2 2" xfId="32920"/>
    <cellStyle name="Normal 7 7 5 2 3" xfId="32919"/>
    <cellStyle name="Normal 7 7 5 2 4" xfId="36578"/>
    <cellStyle name="Normal 7 7 5 2 5" xfId="43693"/>
    <cellStyle name="Normal 7 7 5 2 6" xfId="50808"/>
    <cellStyle name="Normal 7 7 5 2 7" xfId="57923"/>
    <cellStyle name="Normal 7 7 5 3" xfId="5749"/>
    <cellStyle name="Normal 7 7 5 3 2" xfId="12864"/>
    <cellStyle name="Normal 7 7 5 3 2 2" xfId="32922"/>
    <cellStyle name="Normal 7 7 5 3 3" xfId="32921"/>
    <cellStyle name="Normal 7 7 5 3 4" xfId="38949"/>
    <cellStyle name="Normal 7 7 5 3 5" xfId="46064"/>
    <cellStyle name="Normal 7 7 5 3 6" xfId="53179"/>
    <cellStyle name="Normal 7 7 5 3 7" xfId="60294"/>
    <cellStyle name="Normal 7 7 5 4" xfId="8126"/>
    <cellStyle name="Normal 7 7 5 4 2" xfId="32923"/>
    <cellStyle name="Normal 7 7 5 5" xfId="15241"/>
    <cellStyle name="Normal 7 7 5 5 2" xfId="32924"/>
    <cellStyle name="Normal 7 7 5 6" xfId="32918"/>
    <cellStyle name="Normal 7 7 5 7" xfId="34210"/>
    <cellStyle name="Normal 7 7 5 8" xfId="41326"/>
    <cellStyle name="Normal 7 7 5 9" xfId="48441"/>
    <cellStyle name="Normal 7 7 6" xfId="1800"/>
    <cellStyle name="Normal 7 7 6 10" xfId="56345"/>
    <cellStyle name="Normal 7 7 6 2" xfId="4167"/>
    <cellStyle name="Normal 7 7 6 2 2" xfId="11282"/>
    <cellStyle name="Normal 7 7 6 2 2 2" xfId="32927"/>
    <cellStyle name="Normal 7 7 6 2 3" xfId="32926"/>
    <cellStyle name="Normal 7 7 6 2 4" xfId="37367"/>
    <cellStyle name="Normal 7 7 6 2 5" xfId="44482"/>
    <cellStyle name="Normal 7 7 6 2 6" xfId="51597"/>
    <cellStyle name="Normal 7 7 6 2 7" xfId="58712"/>
    <cellStyle name="Normal 7 7 6 3" xfId="6538"/>
    <cellStyle name="Normal 7 7 6 3 2" xfId="13653"/>
    <cellStyle name="Normal 7 7 6 3 2 2" xfId="32929"/>
    <cellStyle name="Normal 7 7 6 3 3" xfId="32928"/>
    <cellStyle name="Normal 7 7 6 3 4" xfId="39738"/>
    <cellStyle name="Normal 7 7 6 3 5" xfId="46853"/>
    <cellStyle name="Normal 7 7 6 3 6" xfId="53968"/>
    <cellStyle name="Normal 7 7 6 3 7" xfId="61083"/>
    <cellStyle name="Normal 7 7 6 4" xfId="8915"/>
    <cellStyle name="Normal 7 7 6 4 2" xfId="32930"/>
    <cellStyle name="Normal 7 7 6 5" xfId="16030"/>
    <cellStyle name="Normal 7 7 6 5 2" xfId="32931"/>
    <cellStyle name="Normal 7 7 6 6" xfId="32925"/>
    <cellStyle name="Normal 7 7 6 7" xfId="34999"/>
    <cellStyle name="Normal 7 7 6 8" xfId="42115"/>
    <cellStyle name="Normal 7 7 6 9" xfId="49230"/>
    <cellStyle name="Normal 7 7 7" xfId="2579"/>
    <cellStyle name="Normal 7 7 7 2" xfId="9694"/>
    <cellStyle name="Normal 7 7 7 2 2" xfId="32933"/>
    <cellStyle name="Normal 7 7 7 3" xfId="32932"/>
    <cellStyle name="Normal 7 7 7 4" xfId="35779"/>
    <cellStyle name="Normal 7 7 7 5" xfId="42894"/>
    <cellStyle name="Normal 7 7 7 6" xfId="50009"/>
    <cellStyle name="Normal 7 7 7 7" xfId="57124"/>
    <cellStyle name="Normal 7 7 8" xfId="4950"/>
    <cellStyle name="Normal 7 7 8 2" xfId="12065"/>
    <cellStyle name="Normal 7 7 8 2 2" xfId="32935"/>
    <cellStyle name="Normal 7 7 8 3" xfId="32934"/>
    <cellStyle name="Normal 7 7 8 4" xfId="38150"/>
    <cellStyle name="Normal 7 7 8 5" xfId="45265"/>
    <cellStyle name="Normal 7 7 8 6" xfId="52380"/>
    <cellStyle name="Normal 7 7 8 7" xfId="59495"/>
    <cellStyle name="Normal 7 7 9" xfId="7327"/>
    <cellStyle name="Normal 7 7 9 2" xfId="32936"/>
    <cellStyle name="Normal 7 8" xfId="221"/>
    <cellStyle name="Normal 7 8 10" xfId="40539"/>
    <cellStyle name="Normal 7 8 11" xfId="47654"/>
    <cellStyle name="Normal 7 8 12" xfId="54769"/>
    <cellStyle name="Normal 7 8 2" xfId="1022"/>
    <cellStyle name="Normal 7 8 2 10" xfId="55568"/>
    <cellStyle name="Normal 7 8 2 2" xfId="3390"/>
    <cellStyle name="Normal 7 8 2 2 2" xfId="10505"/>
    <cellStyle name="Normal 7 8 2 2 2 2" xfId="32940"/>
    <cellStyle name="Normal 7 8 2 2 3" xfId="32939"/>
    <cellStyle name="Normal 7 8 2 2 4" xfId="36590"/>
    <cellStyle name="Normal 7 8 2 2 5" xfId="43705"/>
    <cellStyle name="Normal 7 8 2 2 6" xfId="50820"/>
    <cellStyle name="Normal 7 8 2 2 7" xfId="57935"/>
    <cellStyle name="Normal 7 8 2 3" xfId="5761"/>
    <cellStyle name="Normal 7 8 2 3 2" xfId="12876"/>
    <cellStyle name="Normal 7 8 2 3 2 2" xfId="32942"/>
    <cellStyle name="Normal 7 8 2 3 3" xfId="32941"/>
    <cellStyle name="Normal 7 8 2 3 4" xfId="38961"/>
    <cellStyle name="Normal 7 8 2 3 5" xfId="46076"/>
    <cellStyle name="Normal 7 8 2 3 6" xfId="53191"/>
    <cellStyle name="Normal 7 8 2 3 7" xfId="60306"/>
    <cellStyle name="Normal 7 8 2 4" xfId="8138"/>
    <cellStyle name="Normal 7 8 2 4 2" xfId="32943"/>
    <cellStyle name="Normal 7 8 2 5" xfId="15253"/>
    <cellStyle name="Normal 7 8 2 5 2" xfId="32944"/>
    <cellStyle name="Normal 7 8 2 6" xfId="32938"/>
    <cellStyle name="Normal 7 8 2 7" xfId="34222"/>
    <cellStyle name="Normal 7 8 2 8" xfId="41338"/>
    <cellStyle name="Normal 7 8 2 9" xfId="48453"/>
    <cellStyle name="Normal 7 8 3" xfId="1812"/>
    <cellStyle name="Normal 7 8 3 10" xfId="56357"/>
    <cellStyle name="Normal 7 8 3 2" xfId="4179"/>
    <cellStyle name="Normal 7 8 3 2 2" xfId="11294"/>
    <cellStyle name="Normal 7 8 3 2 2 2" xfId="32947"/>
    <cellStyle name="Normal 7 8 3 2 3" xfId="32946"/>
    <cellStyle name="Normal 7 8 3 2 4" xfId="37379"/>
    <cellStyle name="Normal 7 8 3 2 5" xfId="44494"/>
    <cellStyle name="Normal 7 8 3 2 6" xfId="51609"/>
    <cellStyle name="Normal 7 8 3 2 7" xfId="58724"/>
    <cellStyle name="Normal 7 8 3 3" xfId="6550"/>
    <cellStyle name="Normal 7 8 3 3 2" xfId="13665"/>
    <cellStyle name="Normal 7 8 3 3 2 2" xfId="32949"/>
    <cellStyle name="Normal 7 8 3 3 3" xfId="32948"/>
    <cellStyle name="Normal 7 8 3 3 4" xfId="39750"/>
    <cellStyle name="Normal 7 8 3 3 5" xfId="46865"/>
    <cellStyle name="Normal 7 8 3 3 6" xfId="53980"/>
    <cellStyle name="Normal 7 8 3 3 7" xfId="61095"/>
    <cellStyle name="Normal 7 8 3 4" xfId="8927"/>
    <cellStyle name="Normal 7 8 3 4 2" xfId="32950"/>
    <cellStyle name="Normal 7 8 3 5" xfId="16042"/>
    <cellStyle name="Normal 7 8 3 5 2" xfId="32951"/>
    <cellStyle name="Normal 7 8 3 6" xfId="32945"/>
    <cellStyle name="Normal 7 8 3 7" xfId="35011"/>
    <cellStyle name="Normal 7 8 3 8" xfId="42127"/>
    <cellStyle name="Normal 7 8 3 9" xfId="49242"/>
    <cellStyle name="Normal 7 8 4" xfId="2591"/>
    <cellStyle name="Normal 7 8 4 2" xfId="9706"/>
    <cellStyle name="Normal 7 8 4 2 2" xfId="32953"/>
    <cellStyle name="Normal 7 8 4 3" xfId="32952"/>
    <cellStyle name="Normal 7 8 4 4" xfId="35791"/>
    <cellStyle name="Normal 7 8 4 5" xfId="42906"/>
    <cellStyle name="Normal 7 8 4 6" xfId="50021"/>
    <cellStyle name="Normal 7 8 4 7" xfId="57136"/>
    <cellStyle name="Normal 7 8 5" xfId="4962"/>
    <cellStyle name="Normal 7 8 5 2" xfId="12077"/>
    <cellStyle name="Normal 7 8 5 2 2" xfId="32955"/>
    <cellStyle name="Normal 7 8 5 3" xfId="32954"/>
    <cellStyle name="Normal 7 8 5 4" xfId="38162"/>
    <cellStyle name="Normal 7 8 5 5" xfId="45277"/>
    <cellStyle name="Normal 7 8 5 6" xfId="52392"/>
    <cellStyle name="Normal 7 8 5 7" xfId="59507"/>
    <cellStyle name="Normal 7 8 6" xfId="7339"/>
    <cellStyle name="Normal 7 8 6 2" xfId="32956"/>
    <cellStyle name="Normal 7 8 7" xfId="14454"/>
    <cellStyle name="Normal 7 8 7 2" xfId="32957"/>
    <cellStyle name="Normal 7 8 8" xfId="32937"/>
    <cellStyle name="Normal 7 8 9" xfId="33423"/>
    <cellStyle name="Normal 7 9" xfId="416"/>
    <cellStyle name="Normal 7 9 10" xfId="40734"/>
    <cellStyle name="Normal 7 9 11" xfId="47849"/>
    <cellStyle name="Normal 7 9 12" xfId="54964"/>
    <cellStyle name="Normal 7 9 2" xfId="1217"/>
    <cellStyle name="Normal 7 9 2 10" xfId="55763"/>
    <cellStyle name="Normal 7 9 2 2" xfId="3585"/>
    <cellStyle name="Normal 7 9 2 2 2" xfId="10700"/>
    <cellStyle name="Normal 7 9 2 2 2 2" xfId="32961"/>
    <cellStyle name="Normal 7 9 2 2 3" xfId="32960"/>
    <cellStyle name="Normal 7 9 2 2 4" xfId="36785"/>
    <cellStyle name="Normal 7 9 2 2 5" xfId="43900"/>
    <cellStyle name="Normal 7 9 2 2 6" xfId="51015"/>
    <cellStyle name="Normal 7 9 2 2 7" xfId="58130"/>
    <cellStyle name="Normal 7 9 2 3" xfId="5956"/>
    <cellStyle name="Normal 7 9 2 3 2" xfId="13071"/>
    <cellStyle name="Normal 7 9 2 3 2 2" xfId="32963"/>
    <cellStyle name="Normal 7 9 2 3 3" xfId="32962"/>
    <cellStyle name="Normal 7 9 2 3 4" xfId="39156"/>
    <cellStyle name="Normal 7 9 2 3 5" xfId="46271"/>
    <cellStyle name="Normal 7 9 2 3 6" xfId="53386"/>
    <cellStyle name="Normal 7 9 2 3 7" xfId="60501"/>
    <cellStyle name="Normal 7 9 2 4" xfId="8333"/>
    <cellStyle name="Normal 7 9 2 4 2" xfId="32964"/>
    <cellStyle name="Normal 7 9 2 5" xfId="15448"/>
    <cellStyle name="Normal 7 9 2 5 2" xfId="32965"/>
    <cellStyle name="Normal 7 9 2 6" xfId="32959"/>
    <cellStyle name="Normal 7 9 2 7" xfId="34417"/>
    <cellStyle name="Normal 7 9 2 8" xfId="41533"/>
    <cellStyle name="Normal 7 9 2 9" xfId="48648"/>
    <cellStyle name="Normal 7 9 3" xfId="2007"/>
    <cellStyle name="Normal 7 9 3 10" xfId="56552"/>
    <cellStyle name="Normal 7 9 3 2" xfId="4374"/>
    <cellStyle name="Normal 7 9 3 2 2" xfId="11489"/>
    <cellStyle name="Normal 7 9 3 2 2 2" xfId="32968"/>
    <cellStyle name="Normal 7 9 3 2 3" xfId="32967"/>
    <cellStyle name="Normal 7 9 3 2 4" xfId="37574"/>
    <cellStyle name="Normal 7 9 3 2 5" xfId="44689"/>
    <cellStyle name="Normal 7 9 3 2 6" xfId="51804"/>
    <cellStyle name="Normal 7 9 3 2 7" xfId="58919"/>
    <cellStyle name="Normal 7 9 3 3" xfId="6745"/>
    <cellStyle name="Normal 7 9 3 3 2" xfId="13860"/>
    <cellStyle name="Normal 7 9 3 3 2 2" xfId="32970"/>
    <cellStyle name="Normal 7 9 3 3 3" xfId="32969"/>
    <cellStyle name="Normal 7 9 3 3 4" xfId="39945"/>
    <cellStyle name="Normal 7 9 3 3 5" xfId="47060"/>
    <cellStyle name="Normal 7 9 3 3 6" xfId="54175"/>
    <cellStyle name="Normal 7 9 3 3 7" xfId="61290"/>
    <cellStyle name="Normal 7 9 3 4" xfId="9122"/>
    <cellStyle name="Normal 7 9 3 4 2" xfId="32971"/>
    <cellStyle name="Normal 7 9 3 5" xfId="16237"/>
    <cellStyle name="Normal 7 9 3 5 2" xfId="32972"/>
    <cellStyle name="Normal 7 9 3 6" xfId="32966"/>
    <cellStyle name="Normal 7 9 3 7" xfId="35206"/>
    <cellStyle name="Normal 7 9 3 8" xfId="42322"/>
    <cellStyle name="Normal 7 9 3 9" xfId="49437"/>
    <cellStyle name="Normal 7 9 4" xfId="2786"/>
    <cellStyle name="Normal 7 9 4 2" xfId="9901"/>
    <cellStyle name="Normal 7 9 4 2 2" xfId="32974"/>
    <cellStyle name="Normal 7 9 4 3" xfId="32973"/>
    <cellStyle name="Normal 7 9 4 4" xfId="35986"/>
    <cellStyle name="Normal 7 9 4 5" xfId="43101"/>
    <cellStyle name="Normal 7 9 4 6" xfId="50216"/>
    <cellStyle name="Normal 7 9 4 7" xfId="57331"/>
    <cellStyle name="Normal 7 9 5" xfId="5157"/>
    <cellStyle name="Normal 7 9 5 2" xfId="12272"/>
    <cellStyle name="Normal 7 9 5 2 2" xfId="32976"/>
    <cellStyle name="Normal 7 9 5 3" xfId="32975"/>
    <cellStyle name="Normal 7 9 5 4" xfId="38357"/>
    <cellStyle name="Normal 7 9 5 5" xfId="45472"/>
    <cellStyle name="Normal 7 9 5 6" xfId="52587"/>
    <cellStyle name="Normal 7 9 5 7" xfId="59702"/>
    <cellStyle name="Normal 7 9 6" xfId="7534"/>
    <cellStyle name="Normal 7 9 6 2" xfId="32977"/>
    <cellStyle name="Normal 7 9 7" xfId="14649"/>
    <cellStyle name="Normal 7 9 7 2" xfId="32978"/>
    <cellStyle name="Normal 7 9 8" xfId="32958"/>
    <cellStyle name="Normal 7 9 9" xfId="33618"/>
    <cellStyle name="Normal 8" xfId="51"/>
    <cellStyle name="Normal 8 10" xfId="7179"/>
    <cellStyle name="Normal 8 10 2" xfId="32979"/>
    <cellStyle name="Normal 8 11" xfId="14294"/>
    <cellStyle name="Normal 8 11 2" xfId="32980"/>
    <cellStyle name="Normal 8 12" xfId="16619"/>
    <cellStyle name="Normal 8 13" xfId="33263"/>
    <cellStyle name="Normal 8 14" xfId="40379"/>
    <cellStyle name="Normal 8 15" xfId="47494"/>
    <cellStyle name="Normal 8 16" xfId="54609"/>
    <cellStyle name="Normal 8 17" xfId="61769"/>
    <cellStyle name="Normal 8 2" xfId="204"/>
    <cellStyle name="Normal 8 3" xfId="256"/>
    <cellStyle name="Normal 8 3 10" xfId="40574"/>
    <cellStyle name="Normal 8 3 11" xfId="47689"/>
    <cellStyle name="Normal 8 3 12" xfId="54804"/>
    <cellStyle name="Normal 8 3 2" xfId="1057"/>
    <cellStyle name="Normal 8 3 2 10" xfId="55603"/>
    <cellStyle name="Normal 8 3 2 2" xfId="3425"/>
    <cellStyle name="Normal 8 3 2 2 2" xfId="10540"/>
    <cellStyle name="Normal 8 3 2 2 2 2" xfId="32984"/>
    <cellStyle name="Normal 8 3 2 2 3" xfId="32983"/>
    <cellStyle name="Normal 8 3 2 2 4" xfId="36625"/>
    <cellStyle name="Normal 8 3 2 2 5" xfId="43740"/>
    <cellStyle name="Normal 8 3 2 2 6" xfId="50855"/>
    <cellStyle name="Normal 8 3 2 2 7" xfId="57970"/>
    <cellStyle name="Normal 8 3 2 3" xfId="5796"/>
    <cellStyle name="Normal 8 3 2 3 2" xfId="12911"/>
    <cellStyle name="Normal 8 3 2 3 2 2" xfId="32986"/>
    <cellStyle name="Normal 8 3 2 3 3" xfId="32985"/>
    <cellStyle name="Normal 8 3 2 3 4" xfId="38996"/>
    <cellStyle name="Normal 8 3 2 3 5" xfId="46111"/>
    <cellStyle name="Normal 8 3 2 3 6" xfId="53226"/>
    <cellStyle name="Normal 8 3 2 3 7" xfId="60341"/>
    <cellStyle name="Normal 8 3 2 4" xfId="8173"/>
    <cellStyle name="Normal 8 3 2 4 2" xfId="32987"/>
    <cellStyle name="Normal 8 3 2 5" xfId="15288"/>
    <cellStyle name="Normal 8 3 2 5 2" xfId="32988"/>
    <cellStyle name="Normal 8 3 2 6" xfId="32982"/>
    <cellStyle name="Normal 8 3 2 7" xfId="34257"/>
    <cellStyle name="Normal 8 3 2 8" xfId="41373"/>
    <cellStyle name="Normal 8 3 2 9" xfId="48488"/>
    <cellStyle name="Normal 8 3 3" xfId="1847"/>
    <cellStyle name="Normal 8 3 3 10" xfId="56392"/>
    <cellStyle name="Normal 8 3 3 2" xfId="4214"/>
    <cellStyle name="Normal 8 3 3 2 2" xfId="11329"/>
    <cellStyle name="Normal 8 3 3 2 2 2" xfId="32991"/>
    <cellStyle name="Normal 8 3 3 2 3" xfId="32990"/>
    <cellStyle name="Normal 8 3 3 2 4" xfId="37414"/>
    <cellStyle name="Normal 8 3 3 2 5" xfId="44529"/>
    <cellStyle name="Normal 8 3 3 2 6" xfId="51644"/>
    <cellStyle name="Normal 8 3 3 2 7" xfId="58759"/>
    <cellStyle name="Normal 8 3 3 3" xfId="6585"/>
    <cellStyle name="Normal 8 3 3 3 2" xfId="13700"/>
    <cellStyle name="Normal 8 3 3 3 2 2" xfId="32993"/>
    <cellStyle name="Normal 8 3 3 3 3" xfId="32992"/>
    <cellStyle name="Normal 8 3 3 3 4" xfId="39785"/>
    <cellStyle name="Normal 8 3 3 3 5" xfId="46900"/>
    <cellStyle name="Normal 8 3 3 3 6" xfId="54015"/>
    <cellStyle name="Normal 8 3 3 3 7" xfId="61130"/>
    <cellStyle name="Normal 8 3 3 4" xfId="8962"/>
    <cellStyle name="Normal 8 3 3 4 2" xfId="32994"/>
    <cellStyle name="Normal 8 3 3 5" xfId="16077"/>
    <cellStyle name="Normal 8 3 3 5 2" xfId="32995"/>
    <cellStyle name="Normal 8 3 3 6" xfId="32989"/>
    <cellStyle name="Normal 8 3 3 7" xfId="35046"/>
    <cellStyle name="Normal 8 3 3 8" xfId="42162"/>
    <cellStyle name="Normal 8 3 3 9" xfId="49277"/>
    <cellStyle name="Normal 8 3 4" xfId="2626"/>
    <cellStyle name="Normal 8 3 4 2" xfId="9741"/>
    <cellStyle name="Normal 8 3 4 2 2" xfId="32997"/>
    <cellStyle name="Normal 8 3 4 3" xfId="32996"/>
    <cellStyle name="Normal 8 3 4 4" xfId="35826"/>
    <cellStyle name="Normal 8 3 4 5" xfId="42941"/>
    <cellStyle name="Normal 8 3 4 6" xfId="50056"/>
    <cellStyle name="Normal 8 3 4 7" xfId="57171"/>
    <cellStyle name="Normal 8 3 5" xfId="4997"/>
    <cellStyle name="Normal 8 3 5 2" xfId="12112"/>
    <cellStyle name="Normal 8 3 5 2 2" xfId="32999"/>
    <cellStyle name="Normal 8 3 5 3" xfId="32998"/>
    <cellStyle name="Normal 8 3 5 4" xfId="38197"/>
    <cellStyle name="Normal 8 3 5 5" xfId="45312"/>
    <cellStyle name="Normal 8 3 5 6" xfId="52427"/>
    <cellStyle name="Normal 8 3 5 7" xfId="59542"/>
    <cellStyle name="Normal 8 3 6" xfId="7374"/>
    <cellStyle name="Normal 8 3 6 2" xfId="33000"/>
    <cellStyle name="Normal 8 3 7" xfId="14489"/>
    <cellStyle name="Normal 8 3 7 2" xfId="33001"/>
    <cellStyle name="Normal 8 3 8" xfId="32981"/>
    <cellStyle name="Normal 8 3 9" xfId="33458"/>
    <cellStyle name="Normal 8 4" xfId="451"/>
    <cellStyle name="Normal 8 4 10" xfId="40769"/>
    <cellStyle name="Normal 8 4 11" xfId="47884"/>
    <cellStyle name="Normal 8 4 12" xfId="54999"/>
    <cellStyle name="Normal 8 4 2" xfId="1252"/>
    <cellStyle name="Normal 8 4 2 10" xfId="55798"/>
    <cellStyle name="Normal 8 4 2 2" xfId="3620"/>
    <cellStyle name="Normal 8 4 2 2 2" xfId="10735"/>
    <cellStyle name="Normal 8 4 2 2 2 2" xfId="33005"/>
    <cellStyle name="Normal 8 4 2 2 3" xfId="33004"/>
    <cellStyle name="Normal 8 4 2 2 4" xfId="36820"/>
    <cellStyle name="Normal 8 4 2 2 5" xfId="43935"/>
    <cellStyle name="Normal 8 4 2 2 6" xfId="51050"/>
    <cellStyle name="Normal 8 4 2 2 7" xfId="58165"/>
    <cellStyle name="Normal 8 4 2 3" xfId="5991"/>
    <cellStyle name="Normal 8 4 2 3 2" xfId="13106"/>
    <cellStyle name="Normal 8 4 2 3 2 2" xfId="33007"/>
    <cellStyle name="Normal 8 4 2 3 3" xfId="33006"/>
    <cellStyle name="Normal 8 4 2 3 4" xfId="39191"/>
    <cellStyle name="Normal 8 4 2 3 5" xfId="46306"/>
    <cellStyle name="Normal 8 4 2 3 6" xfId="53421"/>
    <cellStyle name="Normal 8 4 2 3 7" xfId="60536"/>
    <cellStyle name="Normal 8 4 2 4" xfId="8368"/>
    <cellStyle name="Normal 8 4 2 4 2" xfId="33008"/>
    <cellStyle name="Normal 8 4 2 5" xfId="15483"/>
    <cellStyle name="Normal 8 4 2 5 2" xfId="33009"/>
    <cellStyle name="Normal 8 4 2 6" xfId="33003"/>
    <cellStyle name="Normal 8 4 2 7" xfId="34452"/>
    <cellStyle name="Normal 8 4 2 8" xfId="41568"/>
    <cellStyle name="Normal 8 4 2 9" xfId="48683"/>
    <cellStyle name="Normal 8 4 3" xfId="2042"/>
    <cellStyle name="Normal 8 4 3 10" xfId="56587"/>
    <cellStyle name="Normal 8 4 3 2" xfId="4409"/>
    <cellStyle name="Normal 8 4 3 2 2" xfId="11524"/>
    <cellStyle name="Normal 8 4 3 2 2 2" xfId="33012"/>
    <cellStyle name="Normal 8 4 3 2 3" xfId="33011"/>
    <cellStyle name="Normal 8 4 3 2 4" xfId="37609"/>
    <cellStyle name="Normal 8 4 3 2 5" xfId="44724"/>
    <cellStyle name="Normal 8 4 3 2 6" xfId="51839"/>
    <cellStyle name="Normal 8 4 3 2 7" xfId="58954"/>
    <cellStyle name="Normal 8 4 3 3" xfId="6780"/>
    <cellStyle name="Normal 8 4 3 3 2" xfId="13895"/>
    <cellStyle name="Normal 8 4 3 3 2 2" xfId="33014"/>
    <cellStyle name="Normal 8 4 3 3 3" xfId="33013"/>
    <cellStyle name="Normal 8 4 3 3 4" xfId="39980"/>
    <cellStyle name="Normal 8 4 3 3 5" xfId="47095"/>
    <cellStyle name="Normal 8 4 3 3 6" xfId="54210"/>
    <cellStyle name="Normal 8 4 3 3 7" xfId="61325"/>
    <cellStyle name="Normal 8 4 3 4" xfId="9157"/>
    <cellStyle name="Normal 8 4 3 4 2" xfId="33015"/>
    <cellStyle name="Normal 8 4 3 5" xfId="16272"/>
    <cellStyle name="Normal 8 4 3 5 2" xfId="33016"/>
    <cellStyle name="Normal 8 4 3 6" xfId="33010"/>
    <cellStyle name="Normal 8 4 3 7" xfId="35241"/>
    <cellStyle name="Normal 8 4 3 8" xfId="42357"/>
    <cellStyle name="Normal 8 4 3 9" xfId="49472"/>
    <cellStyle name="Normal 8 4 4" xfId="2821"/>
    <cellStyle name="Normal 8 4 4 2" xfId="9936"/>
    <cellStyle name="Normal 8 4 4 2 2" xfId="33018"/>
    <cellStyle name="Normal 8 4 4 3" xfId="33017"/>
    <cellStyle name="Normal 8 4 4 4" xfId="36021"/>
    <cellStyle name="Normal 8 4 4 5" xfId="43136"/>
    <cellStyle name="Normal 8 4 4 6" xfId="50251"/>
    <cellStyle name="Normal 8 4 4 7" xfId="57366"/>
    <cellStyle name="Normal 8 4 5" xfId="5192"/>
    <cellStyle name="Normal 8 4 5 2" xfId="12307"/>
    <cellStyle name="Normal 8 4 5 2 2" xfId="33020"/>
    <cellStyle name="Normal 8 4 5 3" xfId="33019"/>
    <cellStyle name="Normal 8 4 5 4" xfId="38392"/>
    <cellStyle name="Normal 8 4 5 5" xfId="45507"/>
    <cellStyle name="Normal 8 4 5 6" xfId="52622"/>
    <cellStyle name="Normal 8 4 5 7" xfId="59737"/>
    <cellStyle name="Normal 8 4 6" xfId="7569"/>
    <cellStyle name="Normal 8 4 6 2" xfId="33021"/>
    <cellStyle name="Normal 8 4 7" xfId="14684"/>
    <cellStyle name="Normal 8 4 7 2" xfId="33022"/>
    <cellStyle name="Normal 8 4 8" xfId="33002"/>
    <cellStyle name="Normal 8 4 9" xfId="33653"/>
    <cellStyle name="Normal 8 5" xfId="791"/>
    <cellStyle name="Normal 8 5 10" xfId="41109"/>
    <cellStyle name="Normal 8 5 11" xfId="48224"/>
    <cellStyle name="Normal 8 5 12" xfId="55339"/>
    <cellStyle name="Normal 8 5 2" xfId="1592"/>
    <cellStyle name="Normal 8 5 2 10" xfId="56138"/>
    <cellStyle name="Normal 8 5 2 2" xfId="3960"/>
    <cellStyle name="Normal 8 5 2 2 2" xfId="11075"/>
    <cellStyle name="Normal 8 5 2 2 2 2" xfId="33026"/>
    <cellStyle name="Normal 8 5 2 2 3" xfId="33025"/>
    <cellStyle name="Normal 8 5 2 2 4" xfId="37160"/>
    <cellStyle name="Normal 8 5 2 2 5" xfId="44275"/>
    <cellStyle name="Normal 8 5 2 2 6" xfId="51390"/>
    <cellStyle name="Normal 8 5 2 2 7" xfId="58505"/>
    <cellStyle name="Normal 8 5 2 3" xfId="6331"/>
    <cellStyle name="Normal 8 5 2 3 2" xfId="13446"/>
    <cellStyle name="Normal 8 5 2 3 2 2" xfId="33028"/>
    <cellStyle name="Normal 8 5 2 3 3" xfId="33027"/>
    <cellStyle name="Normal 8 5 2 3 4" xfId="39531"/>
    <cellStyle name="Normal 8 5 2 3 5" xfId="46646"/>
    <cellStyle name="Normal 8 5 2 3 6" xfId="53761"/>
    <cellStyle name="Normal 8 5 2 3 7" xfId="60876"/>
    <cellStyle name="Normal 8 5 2 4" xfId="8708"/>
    <cellStyle name="Normal 8 5 2 4 2" xfId="33029"/>
    <cellStyle name="Normal 8 5 2 5" xfId="15823"/>
    <cellStyle name="Normal 8 5 2 5 2" xfId="33030"/>
    <cellStyle name="Normal 8 5 2 6" xfId="33024"/>
    <cellStyle name="Normal 8 5 2 7" xfId="34792"/>
    <cellStyle name="Normal 8 5 2 8" xfId="41908"/>
    <cellStyle name="Normal 8 5 2 9" xfId="49023"/>
    <cellStyle name="Normal 8 5 3" xfId="2382"/>
    <cellStyle name="Normal 8 5 3 10" xfId="56927"/>
    <cellStyle name="Normal 8 5 3 2" xfId="4749"/>
    <cellStyle name="Normal 8 5 3 2 2" xfId="11864"/>
    <cellStyle name="Normal 8 5 3 2 2 2" xfId="33033"/>
    <cellStyle name="Normal 8 5 3 2 3" xfId="33032"/>
    <cellStyle name="Normal 8 5 3 2 4" xfId="37949"/>
    <cellStyle name="Normal 8 5 3 2 5" xfId="45064"/>
    <cellStyle name="Normal 8 5 3 2 6" xfId="52179"/>
    <cellStyle name="Normal 8 5 3 2 7" xfId="59294"/>
    <cellStyle name="Normal 8 5 3 3" xfId="7120"/>
    <cellStyle name="Normal 8 5 3 3 2" xfId="14235"/>
    <cellStyle name="Normal 8 5 3 3 2 2" xfId="33035"/>
    <cellStyle name="Normal 8 5 3 3 3" xfId="33034"/>
    <cellStyle name="Normal 8 5 3 3 4" xfId="40320"/>
    <cellStyle name="Normal 8 5 3 3 5" xfId="47435"/>
    <cellStyle name="Normal 8 5 3 3 6" xfId="54550"/>
    <cellStyle name="Normal 8 5 3 3 7" xfId="61665"/>
    <cellStyle name="Normal 8 5 3 4" xfId="9497"/>
    <cellStyle name="Normal 8 5 3 4 2" xfId="33036"/>
    <cellStyle name="Normal 8 5 3 5" xfId="16612"/>
    <cellStyle name="Normal 8 5 3 5 2" xfId="33037"/>
    <cellStyle name="Normal 8 5 3 6" xfId="33031"/>
    <cellStyle name="Normal 8 5 3 7" xfId="35581"/>
    <cellStyle name="Normal 8 5 3 8" xfId="42697"/>
    <cellStyle name="Normal 8 5 3 9" xfId="49812"/>
    <cellStyle name="Normal 8 5 4" xfId="3161"/>
    <cellStyle name="Normal 8 5 4 2" xfId="10276"/>
    <cellStyle name="Normal 8 5 4 2 2" xfId="33039"/>
    <cellStyle name="Normal 8 5 4 3" xfId="33038"/>
    <cellStyle name="Normal 8 5 4 4" xfId="36361"/>
    <cellStyle name="Normal 8 5 4 5" xfId="43476"/>
    <cellStyle name="Normal 8 5 4 6" xfId="50591"/>
    <cellStyle name="Normal 8 5 4 7" xfId="57706"/>
    <cellStyle name="Normal 8 5 5" xfId="5532"/>
    <cellStyle name="Normal 8 5 5 2" xfId="12647"/>
    <cellStyle name="Normal 8 5 5 2 2" xfId="33041"/>
    <cellStyle name="Normal 8 5 5 3" xfId="33040"/>
    <cellStyle name="Normal 8 5 5 4" xfId="38732"/>
    <cellStyle name="Normal 8 5 5 5" xfId="45847"/>
    <cellStyle name="Normal 8 5 5 6" xfId="52962"/>
    <cellStyle name="Normal 8 5 5 7" xfId="60077"/>
    <cellStyle name="Normal 8 5 6" xfId="7909"/>
    <cellStyle name="Normal 8 5 6 2" xfId="33042"/>
    <cellStyle name="Normal 8 5 7" xfId="15024"/>
    <cellStyle name="Normal 8 5 7 2" xfId="33043"/>
    <cellStyle name="Normal 8 5 8" xfId="33023"/>
    <cellStyle name="Normal 8 5 9" xfId="33993"/>
    <cellStyle name="Normal 8 6" xfId="862"/>
    <cellStyle name="Normal 8 6 10" xfId="55408"/>
    <cellStyle name="Normal 8 6 2" xfId="3230"/>
    <cellStyle name="Normal 8 6 2 2" xfId="10345"/>
    <cellStyle name="Normal 8 6 2 2 2" xfId="33046"/>
    <cellStyle name="Normal 8 6 2 3" xfId="33045"/>
    <cellStyle name="Normal 8 6 2 4" xfId="36430"/>
    <cellStyle name="Normal 8 6 2 5" xfId="43545"/>
    <cellStyle name="Normal 8 6 2 6" xfId="50660"/>
    <cellStyle name="Normal 8 6 2 7" xfId="57775"/>
    <cellStyle name="Normal 8 6 3" xfId="5601"/>
    <cellStyle name="Normal 8 6 3 2" xfId="12716"/>
    <cellStyle name="Normal 8 6 3 2 2" xfId="33048"/>
    <cellStyle name="Normal 8 6 3 3" xfId="33047"/>
    <cellStyle name="Normal 8 6 3 4" xfId="38801"/>
    <cellStyle name="Normal 8 6 3 5" xfId="45916"/>
    <cellStyle name="Normal 8 6 3 6" xfId="53031"/>
    <cellStyle name="Normal 8 6 3 7" xfId="60146"/>
    <cellStyle name="Normal 8 6 4" xfId="7978"/>
    <cellStyle name="Normal 8 6 4 2" xfId="33049"/>
    <cellStyle name="Normal 8 6 5" xfId="15093"/>
    <cellStyle name="Normal 8 6 5 2" xfId="33050"/>
    <cellStyle name="Normal 8 6 6" xfId="33044"/>
    <cellStyle name="Normal 8 6 7" xfId="34062"/>
    <cellStyle name="Normal 8 6 8" xfId="41178"/>
    <cellStyle name="Normal 8 6 9" xfId="48293"/>
    <cellStyle name="Normal 8 7" xfId="1652"/>
    <cellStyle name="Normal 8 7 10" xfId="56197"/>
    <cellStyle name="Normal 8 7 2" xfId="4019"/>
    <cellStyle name="Normal 8 7 2 2" xfId="11134"/>
    <cellStyle name="Normal 8 7 2 2 2" xfId="33053"/>
    <cellStyle name="Normal 8 7 2 3" xfId="33052"/>
    <cellStyle name="Normal 8 7 2 4" xfId="37219"/>
    <cellStyle name="Normal 8 7 2 5" xfId="44334"/>
    <cellStyle name="Normal 8 7 2 6" xfId="51449"/>
    <cellStyle name="Normal 8 7 2 7" xfId="58564"/>
    <cellStyle name="Normal 8 7 3" xfId="6390"/>
    <cellStyle name="Normal 8 7 3 2" xfId="13505"/>
    <cellStyle name="Normal 8 7 3 2 2" xfId="33055"/>
    <cellStyle name="Normal 8 7 3 3" xfId="33054"/>
    <cellStyle name="Normal 8 7 3 4" xfId="39590"/>
    <cellStyle name="Normal 8 7 3 5" xfId="46705"/>
    <cellStyle name="Normal 8 7 3 6" xfId="53820"/>
    <cellStyle name="Normal 8 7 3 7" xfId="60935"/>
    <cellStyle name="Normal 8 7 4" xfId="8767"/>
    <cellStyle name="Normal 8 7 4 2" xfId="33056"/>
    <cellStyle name="Normal 8 7 5" xfId="15882"/>
    <cellStyle name="Normal 8 7 5 2" xfId="33057"/>
    <cellStyle name="Normal 8 7 6" xfId="33051"/>
    <cellStyle name="Normal 8 7 7" xfId="34851"/>
    <cellStyle name="Normal 8 7 8" xfId="41967"/>
    <cellStyle name="Normal 8 7 9" xfId="49082"/>
    <cellStyle name="Normal 8 8" xfId="2431"/>
    <cellStyle name="Normal 8 8 2" xfId="9546"/>
    <cellStyle name="Normal 8 8 2 2" xfId="33059"/>
    <cellStyle name="Normal 8 8 3" xfId="33058"/>
    <cellStyle name="Normal 8 8 4" xfId="35631"/>
    <cellStyle name="Normal 8 8 5" xfId="42746"/>
    <cellStyle name="Normal 8 8 6" xfId="49861"/>
    <cellStyle name="Normal 8 8 7" xfId="56976"/>
    <cellStyle name="Normal 8 9" xfId="4802"/>
    <cellStyle name="Normal 8 9 2" xfId="11917"/>
    <cellStyle name="Normal 8 9 2 2" xfId="33061"/>
    <cellStyle name="Normal 8 9 3" xfId="33060"/>
    <cellStyle name="Normal 8 9 4" xfId="38002"/>
    <cellStyle name="Normal 8 9 5" xfId="45117"/>
    <cellStyle name="Normal 8 9 6" xfId="52232"/>
    <cellStyle name="Normal 8 9 7" xfId="59347"/>
    <cellStyle name="Normal 9" xfId="205"/>
    <cellStyle name="Normal 9 10" xfId="14440"/>
    <cellStyle name="Normal 9 10 2" xfId="33062"/>
    <cellStyle name="Normal 9 11" xfId="16618"/>
    <cellStyle name="Normal 9 12" xfId="33409"/>
    <cellStyle name="Normal 9 13" xfId="40525"/>
    <cellStyle name="Normal 9 14" xfId="47640"/>
    <cellStyle name="Normal 9 15" xfId="54755"/>
    <cellStyle name="Normal 9 16" xfId="61765"/>
    <cellStyle name="Normal 9 2" xfId="402"/>
    <cellStyle name="Normal 9 2 10" xfId="40720"/>
    <cellStyle name="Normal 9 2 11" xfId="47835"/>
    <cellStyle name="Normal 9 2 12" xfId="54950"/>
    <cellStyle name="Normal 9 2 2" xfId="1203"/>
    <cellStyle name="Normal 9 2 2 10" xfId="55749"/>
    <cellStyle name="Normal 9 2 2 2" xfId="3571"/>
    <cellStyle name="Normal 9 2 2 2 2" xfId="10686"/>
    <cellStyle name="Normal 9 2 2 2 2 2" xfId="33066"/>
    <cellStyle name="Normal 9 2 2 2 3" xfId="33065"/>
    <cellStyle name="Normal 9 2 2 2 4" xfId="36771"/>
    <cellStyle name="Normal 9 2 2 2 5" xfId="43886"/>
    <cellStyle name="Normal 9 2 2 2 6" xfId="51001"/>
    <cellStyle name="Normal 9 2 2 2 7" xfId="58116"/>
    <cellStyle name="Normal 9 2 2 3" xfId="5942"/>
    <cellStyle name="Normal 9 2 2 3 2" xfId="13057"/>
    <cellStyle name="Normal 9 2 2 3 2 2" xfId="33068"/>
    <cellStyle name="Normal 9 2 2 3 3" xfId="33067"/>
    <cellStyle name="Normal 9 2 2 3 4" xfId="39142"/>
    <cellStyle name="Normal 9 2 2 3 5" xfId="46257"/>
    <cellStyle name="Normal 9 2 2 3 6" xfId="53372"/>
    <cellStyle name="Normal 9 2 2 3 7" xfId="60487"/>
    <cellStyle name="Normal 9 2 2 4" xfId="8319"/>
    <cellStyle name="Normal 9 2 2 4 2" xfId="33069"/>
    <cellStyle name="Normal 9 2 2 5" xfId="15434"/>
    <cellStyle name="Normal 9 2 2 5 2" xfId="33070"/>
    <cellStyle name="Normal 9 2 2 6" xfId="33064"/>
    <cellStyle name="Normal 9 2 2 7" xfId="34403"/>
    <cellStyle name="Normal 9 2 2 8" xfId="41519"/>
    <cellStyle name="Normal 9 2 2 9" xfId="48634"/>
    <cellStyle name="Normal 9 2 3" xfId="1993"/>
    <cellStyle name="Normal 9 2 3 10" xfId="56538"/>
    <cellStyle name="Normal 9 2 3 2" xfId="4360"/>
    <cellStyle name="Normal 9 2 3 2 2" xfId="11475"/>
    <cellStyle name="Normal 9 2 3 2 2 2" xfId="33073"/>
    <cellStyle name="Normal 9 2 3 2 3" xfId="33072"/>
    <cellStyle name="Normal 9 2 3 2 4" xfId="37560"/>
    <cellStyle name="Normal 9 2 3 2 5" xfId="44675"/>
    <cellStyle name="Normal 9 2 3 2 6" xfId="51790"/>
    <cellStyle name="Normal 9 2 3 2 7" xfId="58905"/>
    <cellStyle name="Normal 9 2 3 3" xfId="6731"/>
    <cellStyle name="Normal 9 2 3 3 2" xfId="13846"/>
    <cellStyle name="Normal 9 2 3 3 2 2" xfId="33075"/>
    <cellStyle name="Normal 9 2 3 3 3" xfId="33074"/>
    <cellStyle name="Normal 9 2 3 3 4" xfId="39931"/>
    <cellStyle name="Normal 9 2 3 3 5" xfId="47046"/>
    <cellStyle name="Normal 9 2 3 3 6" xfId="54161"/>
    <cellStyle name="Normal 9 2 3 3 7" xfId="61276"/>
    <cellStyle name="Normal 9 2 3 4" xfId="9108"/>
    <cellStyle name="Normal 9 2 3 4 2" xfId="33076"/>
    <cellStyle name="Normal 9 2 3 5" xfId="16223"/>
    <cellStyle name="Normal 9 2 3 5 2" xfId="33077"/>
    <cellStyle name="Normal 9 2 3 6" xfId="33071"/>
    <cellStyle name="Normal 9 2 3 7" xfId="35192"/>
    <cellStyle name="Normal 9 2 3 8" xfId="42308"/>
    <cellStyle name="Normal 9 2 3 9" xfId="49423"/>
    <cellStyle name="Normal 9 2 4" xfId="2772"/>
    <cellStyle name="Normal 9 2 4 2" xfId="9887"/>
    <cellStyle name="Normal 9 2 4 2 2" xfId="33079"/>
    <cellStyle name="Normal 9 2 4 3" xfId="33078"/>
    <cellStyle name="Normal 9 2 4 4" xfId="35972"/>
    <cellStyle name="Normal 9 2 4 5" xfId="43087"/>
    <cellStyle name="Normal 9 2 4 6" xfId="50202"/>
    <cellStyle name="Normal 9 2 4 7" xfId="57317"/>
    <cellStyle name="Normal 9 2 5" xfId="5143"/>
    <cellStyle name="Normal 9 2 5 2" xfId="12258"/>
    <cellStyle name="Normal 9 2 5 2 2" xfId="33081"/>
    <cellStyle name="Normal 9 2 5 3" xfId="33080"/>
    <cellStyle name="Normal 9 2 5 4" xfId="38343"/>
    <cellStyle name="Normal 9 2 5 5" xfId="45458"/>
    <cellStyle name="Normal 9 2 5 6" xfId="52573"/>
    <cellStyle name="Normal 9 2 5 7" xfId="59688"/>
    <cellStyle name="Normal 9 2 6" xfId="7520"/>
    <cellStyle name="Normal 9 2 6 2" xfId="33082"/>
    <cellStyle name="Normal 9 2 7" xfId="14635"/>
    <cellStyle name="Normal 9 2 7 2" xfId="33083"/>
    <cellStyle name="Normal 9 2 8" xfId="33063"/>
    <cellStyle name="Normal 9 2 9" xfId="33604"/>
    <cellStyle name="Normal 9 3" xfId="597"/>
    <cellStyle name="Normal 9 3 10" xfId="40915"/>
    <cellStyle name="Normal 9 3 11" xfId="48030"/>
    <cellStyle name="Normal 9 3 12" xfId="55145"/>
    <cellStyle name="Normal 9 3 2" xfId="1398"/>
    <cellStyle name="Normal 9 3 2 10" xfId="55944"/>
    <cellStyle name="Normal 9 3 2 2" xfId="3766"/>
    <cellStyle name="Normal 9 3 2 2 2" xfId="10881"/>
    <cellStyle name="Normal 9 3 2 2 2 2" xfId="33087"/>
    <cellStyle name="Normal 9 3 2 2 3" xfId="33086"/>
    <cellStyle name="Normal 9 3 2 2 4" xfId="36966"/>
    <cellStyle name="Normal 9 3 2 2 5" xfId="44081"/>
    <cellStyle name="Normal 9 3 2 2 6" xfId="51196"/>
    <cellStyle name="Normal 9 3 2 2 7" xfId="58311"/>
    <cellStyle name="Normal 9 3 2 3" xfId="6137"/>
    <cellStyle name="Normal 9 3 2 3 2" xfId="13252"/>
    <cellStyle name="Normal 9 3 2 3 2 2" xfId="33089"/>
    <cellStyle name="Normal 9 3 2 3 3" xfId="33088"/>
    <cellStyle name="Normal 9 3 2 3 4" xfId="39337"/>
    <cellStyle name="Normal 9 3 2 3 5" xfId="46452"/>
    <cellStyle name="Normal 9 3 2 3 6" xfId="53567"/>
    <cellStyle name="Normal 9 3 2 3 7" xfId="60682"/>
    <cellStyle name="Normal 9 3 2 4" xfId="8514"/>
    <cellStyle name="Normal 9 3 2 4 2" xfId="33090"/>
    <cellStyle name="Normal 9 3 2 5" xfId="15629"/>
    <cellStyle name="Normal 9 3 2 5 2" xfId="33091"/>
    <cellStyle name="Normal 9 3 2 6" xfId="33085"/>
    <cellStyle name="Normal 9 3 2 7" xfId="34598"/>
    <cellStyle name="Normal 9 3 2 8" xfId="41714"/>
    <cellStyle name="Normal 9 3 2 9" xfId="48829"/>
    <cellStyle name="Normal 9 3 3" xfId="2188"/>
    <cellStyle name="Normal 9 3 3 10" xfId="56733"/>
    <cellStyle name="Normal 9 3 3 2" xfId="4555"/>
    <cellStyle name="Normal 9 3 3 2 2" xfId="11670"/>
    <cellStyle name="Normal 9 3 3 2 2 2" xfId="33094"/>
    <cellStyle name="Normal 9 3 3 2 3" xfId="33093"/>
    <cellStyle name="Normal 9 3 3 2 4" xfId="37755"/>
    <cellStyle name="Normal 9 3 3 2 5" xfId="44870"/>
    <cellStyle name="Normal 9 3 3 2 6" xfId="51985"/>
    <cellStyle name="Normal 9 3 3 2 7" xfId="59100"/>
    <cellStyle name="Normal 9 3 3 3" xfId="6926"/>
    <cellStyle name="Normal 9 3 3 3 2" xfId="14041"/>
    <cellStyle name="Normal 9 3 3 3 2 2" xfId="33096"/>
    <cellStyle name="Normal 9 3 3 3 3" xfId="33095"/>
    <cellStyle name="Normal 9 3 3 3 4" xfId="40126"/>
    <cellStyle name="Normal 9 3 3 3 5" xfId="47241"/>
    <cellStyle name="Normal 9 3 3 3 6" xfId="54356"/>
    <cellStyle name="Normal 9 3 3 3 7" xfId="61471"/>
    <cellStyle name="Normal 9 3 3 4" xfId="9303"/>
    <cellStyle name="Normal 9 3 3 4 2" xfId="33097"/>
    <cellStyle name="Normal 9 3 3 5" xfId="16418"/>
    <cellStyle name="Normal 9 3 3 5 2" xfId="33098"/>
    <cellStyle name="Normal 9 3 3 6" xfId="33092"/>
    <cellStyle name="Normal 9 3 3 7" xfId="35387"/>
    <cellStyle name="Normal 9 3 3 8" xfId="42503"/>
    <cellStyle name="Normal 9 3 3 9" xfId="49618"/>
    <cellStyle name="Normal 9 3 4" xfId="2967"/>
    <cellStyle name="Normal 9 3 4 2" xfId="10082"/>
    <cellStyle name="Normal 9 3 4 2 2" xfId="33100"/>
    <cellStyle name="Normal 9 3 4 3" xfId="33099"/>
    <cellStyle name="Normal 9 3 4 4" xfId="36167"/>
    <cellStyle name="Normal 9 3 4 5" xfId="43282"/>
    <cellStyle name="Normal 9 3 4 6" xfId="50397"/>
    <cellStyle name="Normal 9 3 4 7" xfId="57512"/>
    <cellStyle name="Normal 9 3 5" xfId="5338"/>
    <cellStyle name="Normal 9 3 5 2" xfId="12453"/>
    <cellStyle name="Normal 9 3 5 2 2" xfId="33102"/>
    <cellStyle name="Normal 9 3 5 3" xfId="33101"/>
    <cellStyle name="Normal 9 3 5 4" xfId="38538"/>
    <cellStyle name="Normal 9 3 5 5" xfId="45653"/>
    <cellStyle name="Normal 9 3 5 6" xfId="52768"/>
    <cellStyle name="Normal 9 3 5 7" xfId="59883"/>
    <cellStyle name="Normal 9 3 6" xfId="7715"/>
    <cellStyle name="Normal 9 3 6 2" xfId="33103"/>
    <cellStyle name="Normal 9 3 7" xfId="14830"/>
    <cellStyle name="Normal 9 3 7 2" xfId="33104"/>
    <cellStyle name="Normal 9 3 8" xfId="33084"/>
    <cellStyle name="Normal 9 3 9" xfId="33799"/>
    <cellStyle name="Normal 9 4" xfId="792"/>
    <cellStyle name="Normal 9 4 10" xfId="41110"/>
    <cellStyle name="Normal 9 4 11" xfId="48225"/>
    <cellStyle name="Normal 9 4 12" xfId="55340"/>
    <cellStyle name="Normal 9 4 2" xfId="1593"/>
    <cellStyle name="Normal 9 4 2 10" xfId="56139"/>
    <cellStyle name="Normal 9 4 2 2" xfId="3961"/>
    <cellStyle name="Normal 9 4 2 2 2" xfId="11076"/>
    <cellStyle name="Normal 9 4 2 2 2 2" xfId="33108"/>
    <cellStyle name="Normal 9 4 2 2 3" xfId="33107"/>
    <cellStyle name="Normal 9 4 2 2 4" xfId="37161"/>
    <cellStyle name="Normal 9 4 2 2 5" xfId="44276"/>
    <cellStyle name="Normal 9 4 2 2 6" xfId="51391"/>
    <cellStyle name="Normal 9 4 2 2 7" xfId="58506"/>
    <cellStyle name="Normal 9 4 2 3" xfId="6332"/>
    <cellStyle name="Normal 9 4 2 3 2" xfId="13447"/>
    <cellStyle name="Normal 9 4 2 3 2 2" xfId="33110"/>
    <cellStyle name="Normal 9 4 2 3 3" xfId="33109"/>
    <cellStyle name="Normal 9 4 2 3 4" xfId="39532"/>
    <cellStyle name="Normal 9 4 2 3 5" xfId="46647"/>
    <cellStyle name="Normal 9 4 2 3 6" xfId="53762"/>
    <cellStyle name="Normal 9 4 2 3 7" xfId="60877"/>
    <cellStyle name="Normal 9 4 2 4" xfId="8709"/>
    <cellStyle name="Normal 9 4 2 4 2" xfId="33111"/>
    <cellStyle name="Normal 9 4 2 5" xfId="15824"/>
    <cellStyle name="Normal 9 4 2 5 2" xfId="33112"/>
    <cellStyle name="Normal 9 4 2 6" xfId="33106"/>
    <cellStyle name="Normal 9 4 2 7" xfId="34793"/>
    <cellStyle name="Normal 9 4 2 8" xfId="41909"/>
    <cellStyle name="Normal 9 4 2 9" xfId="49024"/>
    <cellStyle name="Normal 9 4 3" xfId="2383"/>
    <cellStyle name="Normal 9 4 3 10" xfId="56928"/>
    <cellStyle name="Normal 9 4 3 2" xfId="4750"/>
    <cellStyle name="Normal 9 4 3 2 2" xfId="11865"/>
    <cellStyle name="Normal 9 4 3 2 2 2" xfId="33115"/>
    <cellStyle name="Normal 9 4 3 2 3" xfId="33114"/>
    <cellStyle name="Normal 9 4 3 2 4" xfId="37950"/>
    <cellStyle name="Normal 9 4 3 2 5" xfId="45065"/>
    <cellStyle name="Normal 9 4 3 2 6" xfId="52180"/>
    <cellStyle name="Normal 9 4 3 2 7" xfId="59295"/>
    <cellStyle name="Normal 9 4 3 3" xfId="7121"/>
    <cellStyle name="Normal 9 4 3 3 2" xfId="14236"/>
    <cellStyle name="Normal 9 4 3 3 2 2" xfId="33117"/>
    <cellStyle name="Normal 9 4 3 3 3" xfId="33116"/>
    <cellStyle name="Normal 9 4 3 3 4" xfId="40321"/>
    <cellStyle name="Normal 9 4 3 3 5" xfId="47436"/>
    <cellStyle name="Normal 9 4 3 3 6" xfId="54551"/>
    <cellStyle name="Normal 9 4 3 3 7" xfId="61666"/>
    <cellStyle name="Normal 9 4 3 4" xfId="9498"/>
    <cellStyle name="Normal 9 4 3 4 2" xfId="33118"/>
    <cellStyle name="Normal 9 4 3 5" xfId="16613"/>
    <cellStyle name="Normal 9 4 3 5 2" xfId="33119"/>
    <cellStyle name="Normal 9 4 3 6" xfId="33113"/>
    <cellStyle name="Normal 9 4 3 7" xfId="35582"/>
    <cellStyle name="Normal 9 4 3 8" xfId="42698"/>
    <cellStyle name="Normal 9 4 3 9" xfId="49813"/>
    <cellStyle name="Normal 9 4 4" xfId="3162"/>
    <cellStyle name="Normal 9 4 4 2" xfId="10277"/>
    <cellStyle name="Normal 9 4 4 2 2" xfId="33121"/>
    <cellStyle name="Normal 9 4 4 3" xfId="33120"/>
    <cellStyle name="Normal 9 4 4 4" xfId="36362"/>
    <cellStyle name="Normal 9 4 4 5" xfId="43477"/>
    <cellStyle name="Normal 9 4 4 6" xfId="50592"/>
    <cellStyle name="Normal 9 4 4 7" xfId="57707"/>
    <cellStyle name="Normal 9 4 5" xfId="5533"/>
    <cellStyle name="Normal 9 4 5 2" xfId="12648"/>
    <cellStyle name="Normal 9 4 5 2 2" xfId="33123"/>
    <cellStyle name="Normal 9 4 5 3" xfId="33122"/>
    <cellStyle name="Normal 9 4 5 4" xfId="38733"/>
    <cellStyle name="Normal 9 4 5 5" xfId="45848"/>
    <cellStyle name="Normal 9 4 5 6" xfId="52963"/>
    <cellStyle name="Normal 9 4 5 7" xfId="60078"/>
    <cellStyle name="Normal 9 4 6" xfId="7910"/>
    <cellStyle name="Normal 9 4 6 2" xfId="33124"/>
    <cellStyle name="Normal 9 4 7" xfId="15025"/>
    <cellStyle name="Normal 9 4 7 2" xfId="33125"/>
    <cellStyle name="Normal 9 4 8" xfId="33105"/>
    <cellStyle name="Normal 9 4 9" xfId="33994"/>
    <cellStyle name="Normal 9 5" xfId="1008"/>
    <cellStyle name="Normal 9 5 10" xfId="55554"/>
    <cellStyle name="Normal 9 5 2" xfId="3376"/>
    <cellStyle name="Normal 9 5 2 2" xfId="10491"/>
    <cellStyle name="Normal 9 5 2 2 2" xfId="33128"/>
    <cellStyle name="Normal 9 5 2 3" xfId="33127"/>
    <cellStyle name="Normal 9 5 2 4" xfId="36576"/>
    <cellStyle name="Normal 9 5 2 5" xfId="43691"/>
    <cellStyle name="Normal 9 5 2 6" xfId="50806"/>
    <cellStyle name="Normal 9 5 2 7" xfId="57921"/>
    <cellStyle name="Normal 9 5 3" xfId="5747"/>
    <cellStyle name="Normal 9 5 3 2" xfId="12862"/>
    <cellStyle name="Normal 9 5 3 2 2" xfId="33130"/>
    <cellStyle name="Normal 9 5 3 3" xfId="33129"/>
    <cellStyle name="Normal 9 5 3 4" xfId="38947"/>
    <cellStyle name="Normal 9 5 3 5" xfId="46062"/>
    <cellStyle name="Normal 9 5 3 6" xfId="53177"/>
    <cellStyle name="Normal 9 5 3 7" xfId="60292"/>
    <cellStyle name="Normal 9 5 4" xfId="8124"/>
    <cellStyle name="Normal 9 5 4 2" xfId="33131"/>
    <cellStyle name="Normal 9 5 5" xfId="15239"/>
    <cellStyle name="Normal 9 5 5 2" xfId="33132"/>
    <cellStyle name="Normal 9 5 6" xfId="33126"/>
    <cellStyle name="Normal 9 5 7" xfId="34208"/>
    <cellStyle name="Normal 9 5 8" xfId="41324"/>
    <cellStyle name="Normal 9 5 9" xfId="48439"/>
    <cellStyle name="Normal 9 6" xfId="1798"/>
    <cellStyle name="Normal 9 6 10" xfId="56343"/>
    <cellStyle name="Normal 9 6 2" xfId="4165"/>
    <cellStyle name="Normal 9 6 2 2" xfId="11280"/>
    <cellStyle name="Normal 9 6 2 2 2" xfId="33135"/>
    <cellStyle name="Normal 9 6 2 3" xfId="33134"/>
    <cellStyle name="Normal 9 6 2 4" xfId="37365"/>
    <cellStyle name="Normal 9 6 2 5" xfId="44480"/>
    <cellStyle name="Normal 9 6 2 6" xfId="51595"/>
    <cellStyle name="Normal 9 6 2 7" xfId="58710"/>
    <cellStyle name="Normal 9 6 3" xfId="6536"/>
    <cellStyle name="Normal 9 6 3 2" xfId="13651"/>
    <cellStyle name="Normal 9 6 3 2 2" xfId="33137"/>
    <cellStyle name="Normal 9 6 3 3" xfId="33136"/>
    <cellStyle name="Normal 9 6 3 4" xfId="39736"/>
    <cellStyle name="Normal 9 6 3 5" xfId="46851"/>
    <cellStyle name="Normal 9 6 3 6" xfId="53966"/>
    <cellStyle name="Normal 9 6 3 7" xfId="61081"/>
    <cellStyle name="Normal 9 6 4" xfId="8913"/>
    <cellStyle name="Normal 9 6 4 2" xfId="33138"/>
    <cellStyle name="Normal 9 6 5" xfId="16028"/>
    <cellStyle name="Normal 9 6 5 2" xfId="33139"/>
    <cellStyle name="Normal 9 6 6" xfId="33133"/>
    <cellStyle name="Normal 9 6 7" xfId="34997"/>
    <cellStyle name="Normal 9 6 8" xfId="42113"/>
    <cellStyle name="Normal 9 6 9" xfId="49228"/>
    <cellStyle name="Normal 9 7" xfId="2577"/>
    <cellStyle name="Normal 9 7 2" xfId="9692"/>
    <cellStyle name="Normal 9 7 2 2" xfId="33141"/>
    <cellStyle name="Normal 9 7 3" xfId="33140"/>
    <cellStyle name="Normal 9 7 4" xfId="35777"/>
    <cellStyle name="Normal 9 7 5" xfId="42892"/>
    <cellStyle name="Normal 9 7 6" xfId="50007"/>
    <cellStyle name="Normal 9 7 7" xfId="57122"/>
    <cellStyle name="Normal 9 8" xfId="4948"/>
    <cellStyle name="Normal 9 8 2" xfId="12063"/>
    <cellStyle name="Normal 9 8 2 2" xfId="33143"/>
    <cellStyle name="Normal 9 8 3" xfId="33142"/>
    <cellStyle name="Normal 9 8 4" xfId="38148"/>
    <cellStyle name="Normal 9 8 5" xfId="45263"/>
    <cellStyle name="Normal 9 8 6" xfId="52378"/>
    <cellStyle name="Normal 9 8 7" xfId="59493"/>
    <cellStyle name="Normal 9 9" xfId="7325"/>
    <cellStyle name="Normal 9 9 2" xfId="33144"/>
    <cellStyle name="Percent 2" xfId="57"/>
    <cellStyle name="Percent 2 10" xfId="7132"/>
    <cellStyle name="Percent 2 10 2" xfId="14247"/>
    <cellStyle name="Percent 2 10 2 2" xfId="33147"/>
    <cellStyle name="Percent 2 10 3" xfId="33146"/>
    <cellStyle name="Percent 2 10 4" xfId="40332"/>
    <cellStyle name="Percent 2 10 5" xfId="47447"/>
    <cellStyle name="Percent 2 10 6" xfId="54562"/>
    <cellStyle name="Percent 2 10 7" xfId="61677"/>
    <cellStyle name="Percent 2 11" xfId="7183"/>
    <cellStyle name="Percent 2 11 2" xfId="33148"/>
    <cellStyle name="Percent 2 12" xfId="14298"/>
    <cellStyle name="Percent 2 12 2" xfId="33149"/>
    <cellStyle name="Percent 2 13" xfId="33145"/>
    <cellStyle name="Percent 2 14" xfId="33267"/>
    <cellStyle name="Percent 2 15" xfId="40383"/>
    <cellStyle name="Percent 2 16" xfId="47498"/>
    <cellStyle name="Percent 2 17" xfId="54613"/>
    <cellStyle name="Percent 2 18" xfId="61685"/>
    <cellStyle name="Percent 2 19" xfId="61690"/>
    <cellStyle name="Percent 2 2" xfId="209"/>
    <cellStyle name="Percent 2 20" xfId="61695"/>
    <cellStyle name="Percent 2 21" xfId="61700"/>
    <cellStyle name="Percent 2 22" xfId="61705"/>
    <cellStyle name="Percent 2 23" xfId="61710"/>
    <cellStyle name="Percent 2 24" xfId="61715"/>
    <cellStyle name="Percent 2 25" xfId="61724"/>
    <cellStyle name="Percent 2 26" xfId="61729"/>
    <cellStyle name="Percent 2 27" xfId="61737"/>
    <cellStyle name="Percent 2 28" xfId="61743"/>
    <cellStyle name="Percent 2 29" xfId="61750"/>
    <cellStyle name="Percent 2 3" xfId="260"/>
    <cellStyle name="Percent 2 3 10" xfId="40578"/>
    <cellStyle name="Percent 2 3 11" xfId="47693"/>
    <cellStyle name="Percent 2 3 12" xfId="54808"/>
    <cellStyle name="Percent 2 3 2" xfId="1061"/>
    <cellStyle name="Percent 2 3 2 10" xfId="55607"/>
    <cellStyle name="Percent 2 3 2 2" xfId="3429"/>
    <cellStyle name="Percent 2 3 2 2 2" xfId="10544"/>
    <cellStyle name="Percent 2 3 2 2 2 2" xfId="33153"/>
    <cellStyle name="Percent 2 3 2 2 3" xfId="33152"/>
    <cellStyle name="Percent 2 3 2 2 4" xfId="36629"/>
    <cellStyle name="Percent 2 3 2 2 5" xfId="43744"/>
    <cellStyle name="Percent 2 3 2 2 6" xfId="50859"/>
    <cellStyle name="Percent 2 3 2 2 7" xfId="57974"/>
    <cellStyle name="Percent 2 3 2 3" xfId="5800"/>
    <cellStyle name="Percent 2 3 2 3 2" xfId="12915"/>
    <cellStyle name="Percent 2 3 2 3 2 2" xfId="33155"/>
    <cellStyle name="Percent 2 3 2 3 3" xfId="33154"/>
    <cellStyle name="Percent 2 3 2 3 4" xfId="39000"/>
    <cellStyle name="Percent 2 3 2 3 5" xfId="46115"/>
    <cellStyle name="Percent 2 3 2 3 6" xfId="53230"/>
    <cellStyle name="Percent 2 3 2 3 7" xfId="60345"/>
    <cellStyle name="Percent 2 3 2 4" xfId="8177"/>
    <cellStyle name="Percent 2 3 2 4 2" xfId="33156"/>
    <cellStyle name="Percent 2 3 2 5" xfId="15292"/>
    <cellStyle name="Percent 2 3 2 5 2" xfId="33157"/>
    <cellStyle name="Percent 2 3 2 6" xfId="33151"/>
    <cellStyle name="Percent 2 3 2 7" xfId="34261"/>
    <cellStyle name="Percent 2 3 2 8" xfId="41377"/>
    <cellStyle name="Percent 2 3 2 9" xfId="48492"/>
    <cellStyle name="Percent 2 3 3" xfId="1851"/>
    <cellStyle name="Percent 2 3 3 10" xfId="56396"/>
    <cellStyle name="Percent 2 3 3 2" xfId="4218"/>
    <cellStyle name="Percent 2 3 3 2 2" xfId="11333"/>
    <cellStyle name="Percent 2 3 3 2 2 2" xfId="33160"/>
    <cellStyle name="Percent 2 3 3 2 3" xfId="33159"/>
    <cellStyle name="Percent 2 3 3 2 4" xfId="37418"/>
    <cellStyle name="Percent 2 3 3 2 5" xfId="44533"/>
    <cellStyle name="Percent 2 3 3 2 6" xfId="51648"/>
    <cellStyle name="Percent 2 3 3 2 7" xfId="58763"/>
    <cellStyle name="Percent 2 3 3 3" xfId="6589"/>
    <cellStyle name="Percent 2 3 3 3 2" xfId="13704"/>
    <cellStyle name="Percent 2 3 3 3 2 2" xfId="33162"/>
    <cellStyle name="Percent 2 3 3 3 3" xfId="33161"/>
    <cellStyle name="Percent 2 3 3 3 4" xfId="39789"/>
    <cellStyle name="Percent 2 3 3 3 5" xfId="46904"/>
    <cellStyle name="Percent 2 3 3 3 6" xfId="54019"/>
    <cellStyle name="Percent 2 3 3 3 7" xfId="61134"/>
    <cellStyle name="Percent 2 3 3 4" xfId="8966"/>
    <cellStyle name="Percent 2 3 3 4 2" xfId="33163"/>
    <cellStyle name="Percent 2 3 3 5" xfId="16081"/>
    <cellStyle name="Percent 2 3 3 5 2" xfId="33164"/>
    <cellStyle name="Percent 2 3 3 6" xfId="33158"/>
    <cellStyle name="Percent 2 3 3 7" xfId="35050"/>
    <cellStyle name="Percent 2 3 3 8" xfId="42166"/>
    <cellStyle name="Percent 2 3 3 9" xfId="49281"/>
    <cellStyle name="Percent 2 3 4" xfId="2630"/>
    <cellStyle name="Percent 2 3 4 2" xfId="9745"/>
    <cellStyle name="Percent 2 3 4 2 2" xfId="33166"/>
    <cellStyle name="Percent 2 3 4 3" xfId="33165"/>
    <cellStyle name="Percent 2 3 4 4" xfId="35830"/>
    <cellStyle name="Percent 2 3 4 5" xfId="42945"/>
    <cellStyle name="Percent 2 3 4 6" xfId="50060"/>
    <cellStyle name="Percent 2 3 4 7" xfId="57175"/>
    <cellStyle name="Percent 2 3 5" xfId="5001"/>
    <cellStyle name="Percent 2 3 5 2" xfId="12116"/>
    <cellStyle name="Percent 2 3 5 2 2" xfId="33168"/>
    <cellStyle name="Percent 2 3 5 3" xfId="33167"/>
    <cellStyle name="Percent 2 3 5 4" xfId="38201"/>
    <cellStyle name="Percent 2 3 5 5" xfId="45316"/>
    <cellStyle name="Percent 2 3 5 6" xfId="52431"/>
    <cellStyle name="Percent 2 3 5 7" xfId="59546"/>
    <cellStyle name="Percent 2 3 6" xfId="7378"/>
    <cellStyle name="Percent 2 3 6 2" xfId="33169"/>
    <cellStyle name="Percent 2 3 7" xfId="14493"/>
    <cellStyle name="Percent 2 3 7 2" xfId="33170"/>
    <cellStyle name="Percent 2 3 8" xfId="33150"/>
    <cellStyle name="Percent 2 3 9" xfId="33462"/>
    <cellStyle name="Percent 2 30" xfId="61755"/>
    <cellStyle name="Percent 2 31" xfId="61760"/>
    <cellStyle name="Percent 2 32" xfId="61774"/>
    <cellStyle name="Percent 2 33" xfId="61781"/>
    <cellStyle name="Percent 2 34" xfId="61788"/>
    <cellStyle name="Percent 2 35" xfId="61793"/>
    <cellStyle name="Percent 2 36" xfId="61798"/>
    <cellStyle name="Percent 2 37" xfId="61803"/>
    <cellStyle name="Percent 2 38" xfId="61809"/>
    <cellStyle name="Percent 2 39" xfId="61814"/>
    <cellStyle name="Percent 2 4" xfId="455"/>
    <cellStyle name="Percent 2 4 10" xfId="40773"/>
    <cellStyle name="Percent 2 4 11" xfId="47888"/>
    <cellStyle name="Percent 2 4 12" xfId="55003"/>
    <cellStyle name="Percent 2 4 2" xfId="1256"/>
    <cellStyle name="Percent 2 4 2 10" xfId="55802"/>
    <cellStyle name="Percent 2 4 2 2" xfId="3624"/>
    <cellStyle name="Percent 2 4 2 2 2" xfId="10739"/>
    <cellStyle name="Percent 2 4 2 2 2 2" xfId="33174"/>
    <cellStyle name="Percent 2 4 2 2 3" xfId="33173"/>
    <cellStyle name="Percent 2 4 2 2 4" xfId="36824"/>
    <cellStyle name="Percent 2 4 2 2 5" xfId="43939"/>
    <cellStyle name="Percent 2 4 2 2 6" xfId="51054"/>
    <cellStyle name="Percent 2 4 2 2 7" xfId="58169"/>
    <cellStyle name="Percent 2 4 2 3" xfId="5995"/>
    <cellStyle name="Percent 2 4 2 3 2" xfId="13110"/>
    <cellStyle name="Percent 2 4 2 3 2 2" xfId="33176"/>
    <cellStyle name="Percent 2 4 2 3 3" xfId="33175"/>
    <cellStyle name="Percent 2 4 2 3 4" xfId="39195"/>
    <cellStyle name="Percent 2 4 2 3 5" xfId="46310"/>
    <cellStyle name="Percent 2 4 2 3 6" xfId="53425"/>
    <cellStyle name="Percent 2 4 2 3 7" xfId="60540"/>
    <cellStyle name="Percent 2 4 2 4" xfId="8372"/>
    <cellStyle name="Percent 2 4 2 4 2" xfId="33177"/>
    <cellStyle name="Percent 2 4 2 5" xfId="15487"/>
    <cellStyle name="Percent 2 4 2 5 2" xfId="33178"/>
    <cellStyle name="Percent 2 4 2 6" xfId="33172"/>
    <cellStyle name="Percent 2 4 2 7" xfId="34456"/>
    <cellStyle name="Percent 2 4 2 8" xfId="41572"/>
    <cellStyle name="Percent 2 4 2 9" xfId="48687"/>
    <cellStyle name="Percent 2 4 3" xfId="2046"/>
    <cellStyle name="Percent 2 4 3 10" xfId="56591"/>
    <cellStyle name="Percent 2 4 3 2" xfId="4413"/>
    <cellStyle name="Percent 2 4 3 2 2" xfId="11528"/>
    <cellStyle name="Percent 2 4 3 2 2 2" xfId="33181"/>
    <cellStyle name="Percent 2 4 3 2 3" xfId="33180"/>
    <cellStyle name="Percent 2 4 3 2 4" xfId="37613"/>
    <cellStyle name="Percent 2 4 3 2 5" xfId="44728"/>
    <cellStyle name="Percent 2 4 3 2 6" xfId="51843"/>
    <cellStyle name="Percent 2 4 3 2 7" xfId="58958"/>
    <cellStyle name="Percent 2 4 3 3" xfId="6784"/>
    <cellStyle name="Percent 2 4 3 3 2" xfId="13899"/>
    <cellStyle name="Percent 2 4 3 3 2 2" xfId="33183"/>
    <cellStyle name="Percent 2 4 3 3 3" xfId="33182"/>
    <cellStyle name="Percent 2 4 3 3 4" xfId="39984"/>
    <cellStyle name="Percent 2 4 3 3 5" xfId="47099"/>
    <cellStyle name="Percent 2 4 3 3 6" xfId="54214"/>
    <cellStyle name="Percent 2 4 3 3 7" xfId="61329"/>
    <cellStyle name="Percent 2 4 3 4" xfId="9161"/>
    <cellStyle name="Percent 2 4 3 4 2" xfId="33184"/>
    <cellStyle name="Percent 2 4 3 5" xfId="16276"/>
    <cellStyle name="Percent 2 4 3 5 2" xfId="33185"/>
    <cellStyle name="Percent 2 4 3 6" xfId="33179"/>
    <cellStyle name="Percent 2 4 3 7" xfId="35245"/>
    <cellStyle name="Percent 2 4 3 8" xfId="42361"/>
    <cellStyle name="Percent 2 4 3 9" xfId="49476"/>
    <cellStyle name="Percent 2 4 4" xfId="2825"/>
    <cellStyle name="Percent 2 4 4 2" xfId="9940"/>
    <cellStyle name="Percent 2 4 4 2 2" xfId="33187"/>
    <cellStyle name="Percent 2 4 4 3" xfId="33186"/>
    <cellStyle name="Percent 2 4 4 4" xfId="36025"/>
    <cellStyle name="Percent 2 4 4 5" xfId="43140"/>
    <cellStyle name="Percent 2 4 4 6" xfId="50255"/>
    <cellStyle name="Percent 2 4 4 7" xfId="57370"/>
    <cellStyle name="Percent 2 4 5" xfId="5196"/>
    <cellStyle name="Percent 2 4 5 2" xfId="12311"/>
    <cellStyle name="Percent 2 4 5 2 2" xfId="33189"/>
    <cellStyle name="Percent 2 4 5 3" xfId="33188"/>
    <cellStyle name="Percent 2 4 5 4" xfId="38396"/>
    <cellStyle name="Percent 2 4 5 5" xfId="45511"/>
    <cellStyle name="Percent 2 4 5 6" xfId="52626"/>
    <cellStyle name="Percent 2 4 5 7" xfId="59741"/>
    <cellStyle name="Percent 2 4 6" xfId="7573"/>
    <cellStyle name="Percent 2 4 6 2" xfId="33190"/>
    <cellStyle name="Percent 2 4 7" xfId="14688"/>
    <cellStyle name="Percent 2 4 7 2" xfId="33191"/>
    <cellStyle name="Percent 2 4 8" xfId="33171"/>
    <cellStyle name="Percent 2 4 9" xfId="33657"/>
    <cellStyle name="Percent 2 40" xfId="61819"/>
    <cellStyle name="Percent 2 5" xfId="866"/>
    <cellStyle name="Percent 2 5 10" xfId="55412"/>
    <cellStyle name="Percent 2 5 2" xfId="3234"/>
    <cellStyle name="Percent 2 5 2 2" xfId="10349"/>
    <cellStyle name="Percent 2 5 2 2 2" xfId="33194"/>
    <cellStyle name="Percent 2 5 2 3" xfId="33193"/>
    <cellStyle name="Percent 2 5 2 4" xfId="36434"/>
    <cellStyle name="Percent 2 5 2 5" xfId="43549"/>
    <cellStyle name="Percent 2 5 2 6" xfId="50664"/>
    <cellStyle name="Percent 2 5 2 7" xfId="57779"/>
    <cellStyle name="Percent 2 5 3" xfId="5605"/>
    <cellStyle name="Percent 2 5 3 2" xfId="12720"/>
    <cellStyle name="Percent 2 5 3 2 2" xfId="33196"/>
    <cellStyle name="Percent 2 5 3 3" xfId="33195"/>
    <cellStyle name="Percent 2 5 3 4" xfId="38805"/>
    <cellStyle name="Percent 2 5 3 5" xfId="45920"/>
    <cellStyle name="Percent 2 5 3 6" xfId="53035"/>
    <cellStyle name="Percent 2 5 3 7" xfId="60150"/>
    <cellStyle name="Percent 2 5 4" xfId="7982"/>
    <cellStyle name="Percent 2 5 4 2" xfId="33197"/>
    <cellStyle name="Percent 2 5 5" xfId="15097"/>
    <cellStyle name="Percent 2 5 5 2" xfId="33198"/>
    <cellStyle name="Percent 2 5 6" xfId="33192"/>
    <cellStyle name="Percent 2 5 7" xfId="34066"/>
    <cellStyle name="Percent 2 5 8" xfId="41182"/>
    <cellStyle name="Percent 2 5 9" xfId="48297"/>
    <cellStyle name="Percent 2 6" xfId="1656"/>
    <cellStyle name="Percent 2 6 10" xfId="56201"/>
    <cellStyle name="Percent 2 6 2" xfId="4023"/>
    <cellStyle name="Percent 2 6 2 2" xfId="11138"/>
    <cellStyle name="Percent 2 6 2 2 2" xfId="33201"/>
    <cellStyle name="Percent 2 6 2 3" xfId="33200"/>
    <cellStyle name="Percent 2 6 2 4" xfId="37223"/>
    <cellStyle name="Percent 2 6 2 5" xfId="44338"/>
    <cellStyle name="Percent 2 6 2 6" xfId="51453"/>
    <cellStyle name="Percent 2 6 2 7" xfId="58568"/>
    <cellStyle name="Percent 2 6 3" xfId="6394"/>
    <cellStyle name="Percent 2 6 3 2" xfId="13509"/>
    <cellStyle name="Percent 2 6 3 2 2" xfId="33203"/>
    <cellStyle name="Percent 2 6 3 3" xfId="33202"/>
    <cellStyle name="Percent 2 6 3 4" xfId="39594"/>
    <cellStyle name="Percent 2 6 3 5" xfId="46709"/>
    <cellStyle name="Percent 2 6 3 6" xfId="53824"/>
    <cellStyle name="Percent 2 6 3 7" xfId="60939"/>
    <cellStyle name="Percent 2 6 4" xfId="8771"/>
    <cellStyle name="Percent 2 6 4 2" xfId="33204"/>
    <cellStyle name="Percent 2 6 5" xfId="15886"/>
    <cellStyle name="Percent 2 6 5 2" xfId="33205"/>
    <cellStyle name="Percent 2 6 6" xfId="33199"/>
    <cellStyle name="Percent 2 6 7" xfId="34855"/>
    <cellStyle name="Percent 2 6 8" xfId="41971"/>
    <cellStyle name="Percent 2 6 9" xfId="49086"/>
    <cellStyle name="Percent 2 7" xfId="2435"/>
    <cellStyle name="Percent 2 7 2" xfId="9550"/>
    <cellStyle name="Percent 2 7 2 2" xfId="33207"/>
    <cellStyle name="Percent 2 7 3" xfId="33206"/>
    <cellStyle name="Percent 2 7 4" xfId="35635"/>
    <cellStyle name="Percent 2 7 5" xfId="42750"/>
    <cellStyle name="Percent 2 7 6" xfId="49865"/>
    <cellStyle name="Percent 2 7 7" xfId="56980"/>
    <cellStyle name="Percent 2 8" xfId="4806"/>
    <cellStyle name="Percent 2 8 2" xfId="11921"/>
    <cellStyle name="Percent 2 8 2 2" xfId="33209"/>
    <cellStyle name="Percent 2 8 3" xfId="33208"/>
    <cellStyle name="Percent 2 8 4" xfId="38006"/>
    <cellStyle name="Percent 2 8 5" xfId="45121"/>
    <cellStyle name="Percent 2 8 6" xfId="52236"/>
    <cellStyle name="Percent 2 8 7" xfId="59351"/>
    <cellStyle name="Percent 2 9" xfId="7127"/>
    <cellStyle name="Percent 2 9 2" xfId="14242"/>
    <cellStyle name="Percent 2 9 2 2" xfId="33211"/>
    <cellStyle name="Percent 2 9 3" xfId="33210"/>
    <cellStyle name="Percent 2 9 4" xfId="40327"/>
    <cellStyle name="Percent 2 9 5" xfId="47442"/>
    <cellStyle name="Percent 2 9 6" xfId="54557"/>
    <cellStyle name="Percent 2 9 7" xfId="61672"/>
    <cellStyle name="Percent 3" xfId="33216"/>
    <cellStyle name="Percent 3 2" xfId="61738"/>
    <cellStyle name="Percent 4" xfId="61732"/>
    <cellStyle name="Percent 5" xfId="61745"/>
    <cellStyle name="Percent 6" xfId="61777"/>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s>
  <tableStyles count="0" defaultTableStyle="TableStyleMedium9" defaultPivotStyle="PivotStyleLight16"/>
  <colors>
    <mruColors>
      <color rgb="FFDEE7F2"/>
      <color rgb="FFCCECFF"/>
      <color rgb="FFFF6600"/>
      <color rgb="FFFF3300"/>
      <color rgb="FF99CCFF"/>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ameside.gov.uk/Contracts/Contracts%20Register/contracts%20register%202013/mth2%20may%202012/Contracts%20Register%202011/AGMA%20PH%20Contracts%20Due%20North%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ameside.gov.uk/Documents%20and%20Settings/malcolm.whitwood/Local%20Settings/Temporary%20Internet%20Files/Content.Outlook/LCMV3L31/New%20Contracts%20Register%20-%20Maste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tameside.gov.uk/Documents%20and%20Settings/alan.jackson/Local%20Settings/Temporary%20Internet%20Files/Content.Outlook/YDKITW3S/New%20Contracts%20Register%20-%20Master%20110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ONTACTS"/>
      <sheetName val="Sheet4"/>
      <sheetName val="Sheet6"/>
    </sheetNames>
    <sheetDataSet>
      <sheetData sheetId="0"/>
      <sheetData sheetId="1">
        <row r="1">
          <cell r="D1" t="str">
            <v>100000 - Building Construction Materials and Services</v>
          </cell>
          <cell r="F1" t="str">
            <v>Oldham Council</v>
          </cell>
        </row>
        <row r="2">
          <cell r="D2" t="str">
            <v>101000 - Bathrooms</v>
          </cell>
        </row>
        <row r="3">
          <cell r="D3" t="str">
            <v>101100 - Building Services</v>
          </cell>
        </row>
        <row r="4">
          <cell r="D4" t="str">
            <v>101200 - Electrical</v>
          </cell>
        </row>
        <row r="5">
          <cell r="D5" t="str">
            <v>101300 - Fencing</v>
          </cell>
        </row>
        <row r="6">
          <cell r="D6" t="str">
            <v>101400 - Floor Coverings</v>
          </cell>
        </row>
        <row r="7">
          <cell r="D7" t="str">
            <v>101500 - General Materials</v>
          </cell>
        </row>
        <row r="8">
          <cell r="D8" t="str">
            <v>101600 - Glazing</v>
          </cell>
        </row>
        <row r="9">
          <cell r="D9" t="str">
            <v>101700 - Hand and Power Tools</v>
          </cell>
        </row>
        <row r="10">
          <cell r="D10" t="str">
            <v>101710 - Direct Purchase</v>
          </cell>
        </row>
        <row r="11">
          <cell r="D11" t="str">
            <v>101711 - Hire</v>
          </cell>
        </row>
        <row r="12">
          <cell r="D12" t="str">
            <v>101800 - Heating</v>
          </cell>
        </row>
        <row r="13">
          <cell r="D13" t="str">
            <v>101900 - Kitchens</v>
          </cell>
        </row>
        <row r="14">
          <cell r="D14" t="str">
            <v>102000 - Machine and Hand Tools</v>
          </cell>
        </row>
        <row r="15">
          <cell r="D15" t="str">
            <v>102100 - Paint and Finishing</v>
          </cell>
        </row>
        <row r="16">
          <cell r="D16" t="str">
            <v>102200 - Plumbing</v>
          </cell>
        </row>
        <row r="17">
          <cell r="D17" t="str">
            <v>102300 - Roofing</v>
          </cell>
        </row>
        <row r="18">
          <cell r="D18" t="str">
            <v>102400 - Signage</v>
          </cell>
        </row>
        <row r="19">
          <cell r="D19" t="str">
            <v>102500 - Timber</v>
          </cell>
        </row>
        <row r="20">
          <cell r="D20" t="str">
            <v>110000 - Catering</v>
          </cell>
        </row>
        <row r="21">
          <cell r="D21" t="str">
            <v>111000 - Equipment and Utensils</v>
          </cell>
        </row>
        <row r="22">
          <cell r="D22" t="str">
            <v>111200 - Food and Beverages</v>
          </cell>
        </row>
        <row r="23">
          <cell r="D23" t="str">
            <v>111300 - Banquet and Catering</v>
          </cell>
        </row>
        <row r="24">
          <cell r="D24" t="str">
            <v>111400 - Services</v>
          </cell>
        </row>
        <row r="25">
          <cell r="D25" t="str">
            <v>111410 - Cafeteria</v>
          </cell>
        </row>
        <row r="26">
          <cell r="D26" t="str">
            <v>111411 - Carry Out and Take Away</v>
          </cell>
        </row>
        <row r="27">
          <cell r="D27" t="str">
            <v>111500 - Vending Machines / Dispensers</v>
          </cell>
        </row>
        <row r="28">
          <cell r="D28" t="str">
            <v xml:space="preserve">120000 - Cemetery &amp; Crematorium </v>
          </cell>
        </row>
        <row r="29">
          <cell r="D29" t="str">
            <v>121000 - Equipment</v>
          </cell>
        </row>
        <row r="30">
          <cell r="D30" t="str">
            <v>121100 - Maintenance</v>
          </cell>
        </row>
        <row r="31">
          <cell r="D31" t="str">
            <v>130000 - Cleaning and Janitorial</v>
          </cell>
        </row>
        <row r="32">
          <cell r="D32" t="str">
            <v>131000 - Cleaning Materials</v>
          </cell>
        </row>
        <row r="33">
          <cell r="D33" t="str">
            <v>131010 - Chemical</v>
          </cell>
        </row>
        <row r="34">
          <cell r="D34" t="str">
            <v>131011 - Janitorial</v>
          </cell>
        </row>
        <row r="35">
          <cell r="D35" t="str">
            <v>131100 - Laundry Equipment Maintenance</v>
          </cell>
        </row>
        <row r="36">
          <cell r="D36" t="str">
            <v>131200 - Laundry Equipment</v>
          </cell>
        </row>
        <row r="37">
          <cell r="D37" t="str">
            <v>131300 - Services</v>
          </cell>
        </row>
        <row r="38">
          <cell r="D38" t="str">
            <v>131310 - Building Cleaning</v>
          </cell>
        </row>
        <row r="39">
          <cell r="D39" t="str">
            <v>131311 - Laundry</v>
          </cell>
        </row>
        <row r="40">
          <cell r="D40" t="str">
            <v>131312 - Washroom Sanitation</v>
          </cell>
        </row>
        <row r="41">
          <cell r="D41" t="str">
            <v>140000 - Clothing</v>
          </cell>
        </row>
        <row r="42">
          <cell r="D42" t="str">
            <v>141000 - Personal (childrens / adults)</v>
          </cell>
        </row>
        <row r="43">
          <cell r="D43" t="str">
            <v>141100 - Protective (PPE, Workwear)</v>
          </cell>
        </row>
        <row r="44">
          <cell r="D44" t="str">
            <v>141200 - Safety Footware</v>
          </cell>
        </row>
        <row r="45">
          <cell r="D45" t="str">
            <v>141300 - Uniforms</v>
          </cell>
        </row>
        <row r="46">
          <cell r="D46" t="str">
            <v xml:space="preserve">150000 - Consultancy </v>
          </cell>
        </row>
        <row r="47">
          <cell r="D47" t="str">
            <v>151000 - Business</v>
          </cell>
        </row>
        <row r="48">
          <cell r="D48" t="str">
            <v>151100 - Construction</v>
          </cell>
        </row>
        <row r="49">
          <cell r="D49" t="str">
            <v>151110 - General</v>
          </cell>
        </row>
        <row r="50">
          <cell r="D50" t="str">
            <v>151111 - Mechanical Engineering</v>
          </cell>
        </row>
        <row r="51">
          <cell r="D51" t="str">
            <v>151200 - Efficiency</v>
          </cell>
        </row>
        <row r="52">
          <cell r="D52" t="str">
            <v>151300 - Environmental</v>
          </cell>
        </row>
        <row r="53">
          <cell r="D53" t="str">
            <v>151400 - Financial</v>
          </cell>
        </row>
        <row r="54">
          <cell r="D54" t="str">
            <v>151500 - Healthcare</v>
          </cell>
        </row>
        <row r="55">
          <cell r="D55" t="str">
            <v>151510 - Public Health</v>
          </cell>
        </row>
        <row r="56">
          <cell r="D56" t="str">
            <v>151511 - Social Policy</v>
          </cell>
        </row>
        <row r="57">
          <cell r="D57" t="str">
            <v>151512 - Service Provision</v>
          </cell>
        </row>
        <row r="58">
          <cell r="D58" t="str">
            <v>151600 - Highways</v>
          </cell>
        </row>
        <row r="59">
          <cell r="D59" t="str">
            <v>151610 - Engineering</v>
          </cell>
        </row>
        <row r="60">
          <cell r="D60" t="str">
            <v>151611 - Street Management</v>
          </cell>
        </row>
        <row r="61">
          <cell r="D61" t="str">
            <v>151612 - Traffic Planning</v>
          </cell>
        </row>
        <row r="62">
          <cell r="D62" t="str">
            <v>151700 - Housing</v>
          </cell>
        </row>
        <row r="63">
          <cell r="D63" t="str">
            <v>151710 - ALMO's</v>
          </cell>
        </row>
        <row r="64">
          <cell r="D64" t="str">
            <v>151711 - Stock Management</v>
          </cell>
        </row>
        <row r="65">
          <cell r="D65" t="str">
            <v>151800 - IT</v>
          </cell>
        </row>
        <row r="66">
          <cell r="D66" t="str">
            <v>151810 - BPR</v>
          </cell>
        </row>
        <row r="67">
          <cell r="D67" t="str">
            <v>151811 - Implementation</v>
          </cell>
        </row>
        <row r="68">
          <cell r="D68" t="str">
            <v>151812 - Project Management</v>
          </cell>
        </row>
        <row r="69">
          <cell r="D69" t="str">
            <v>151900 - Legal</v>
          </cell>
        </row>
        <row r="70">
          <cell r="D70" t="str">
            <v>152000 - Management</v>
          </cell>
        </row>
        <row r="71">
          <cell r="D71" t="str">
            <v>152010 - Efficiency</v>
          </cell>
        </row>
        <row r="72">
          <cell r="D72" t="str">
            <v>152011 - Organisation and Planning</v>
          </cell>
        </row>
        <row r="73">
          <cell r="D73" t="str">
            <v>152012 - Personnel</v>
          </cell>
        </row>
        <row r="74">
          <cell r="D74" t="str">
            <v>152100 - Procurement</v>
          </cell>
        </row>
        <row r="75">
          <cell r="D75" t="str">
            <v>152200 - Strategic Planning</v>
          </cell>
        </row>
        <row r="76">
          <cell r="D76" t="str">
            <v>152300 - Technical and Feasibility</v>
          </cell>
        </row>
        <row r="77">
          <cell r="D77" t="str">
            <v>160000 - Domestic Goods: Commercial  </v>
          </cell>
        </row>
        <row r="78">
          <cell r="D78" t="str">
            <v>161000 - Commercial (White Goods)</v>
          </cell>
        </row>
        <row r="79">
          <cell r="D79" t="str">
            <v>161100 - Industrial</v>
          </cell>
        </row>
        <row r="80">
          <cell r="D80" t="str">
            <v>170000 - Education</v>
          </cell>
        </row>
        <row r="81">
          <cell r="D81" t="str">
            <v>171000 - Services</v>
          </cell>
        </row>
        <row r="82">
          <cell r="D82" t="str">
            <v>171010 - Adult / Further Education</v>
          </cell>
        </row>
        <row r="83">
          <cell r="D83" t="str">
            <v>171011 - Children</v>
          </cell>
        </row>
        <row r="84">
          <cell r="D84" t="str">
            <v>171100 - Supplies</v>
          </cell>
        </row>
        <row r="85">
          <cell r="D85" t="str">
            <v>171110 - Arts and Crafts</v>
          </cell>
        </row>
        <row r="86">
          <cell r="D86" t="str">
            <v>171111 - Audio Visual</v>
          </cell>
        </row>
        <row r="87">
          <cell r="D87" t="str">
            <v>171112 - Books Library</v>
          </cell>
        </row>
        <row r="88">
          <cell r="D88" t="str">
            <v>171113 - Books School</v>
          </cell>
        </row>
        <row r="89">
          <cell r="D89" t="str">
            <v>171114 - Furniture</v>
          </cell>
        </row>
        <row r="90">
          <cell r="D90" t="str">
            <v>171115 - Musical Instruments</v>
          </cell>
        </row>
        <row r="91">
          <cell r="D91" t="str">
            <v>171116 - Toys</v>
          </cell>
        </row>
        <row r="92">
          <cell r="D92" t="str">
            <v>180000 - Environmental Services</v>
          </cell>
        </row>
        <row r="93">
          <cell r="D93" t="str">
            <v>181000 - Asbestos Removal</v>
          </cell>
        </row>
        <row r="94">
          <cell r="D94" t="str">
            <v>181100 - Forensic and Laboratory</v>
          </cell>
        </row>
        <row r="95">
          <cell r="D95" t="str">
            <v>181200 - Funerals</v>
          </cell>
        </row>
        <row r="96">
          <cell r="D96" t="str">
            <v>181300 - Graffiti Removal</v>
          </cell>
        </row>
        <row r="97">
          <cell r="D97" t="str">
            <v>181400 - Land Protection</v>
          </cell>
        </row>
        <row r="98">
          <cell r="D98" t="str">
            <v>181500 - Monitoring</v>
          </cell>
        </row>
        <row r="99">
          <cell r="D99" t="str">
            <v>181600 - Pest Control</v>
          </cell>
        </row>
        <row r="100">
          <cell r="D100" t="str">
            <v>181700 - Street Cleansing</v>
          </cell>
        </row>
        <row r="101">
          <cell r="D101" t="str">
            <v>181800 - Street Lighting</v>
          </cell>
        </row>
        <row r="102">
          <cell r="D102" t="str">
            <v>181900 - Technical Equipment</v>
          </cell>
        </row>
        <row r="103">
          <cell r="D103" t="str">
            <v>181910 - Laboratory</v>
          </cell>
        </row>
        <row r="104">
          <cell r="D104" t="str">
            <v>181911 - Measuring</v>
          </cell>
        </row>
        <row r="105">
          <cell r="D105" t="str">
            <v>181912 - Testing</v>
          </cell>
        </row>
        <row r="106">
          <cell r="D106" t="str">
            <v>182000 - Testing and Inspection</v>
          </cell>
        </row>
        <row r="107">
          <cell r="D107" t="str">
            <v>182100 - Tree Management</v>
          </cell>
        </row>
        <row r="108">
          <cell r="D108" t="str">
            <v>182200 - Waste Management</v>
          </cell>
        </row>
        <row r="109">
          <cell r="D109" t="str">
            <v>182210 - Equipment (e.g. bags and bins)</v>
          </cell>
        </row>
        <row r="110">
          <cell r="D110" t="str">
            <v>182211 - Recycling</v>
          </cell>
        </row>
        <row r="111">
          <cell r="D111" t="str">
            <v>182212 - Waste Collection</v>
          </cell>
        </row>
        <row r="112">
          <cell r="D112" t="str">
            <v>182213 - Waste Disposal</v>
          </cell>
        </row>
        <row r="113">
          <cell r="D113" t="str">
            <v>182214 - Abandoned Vehicles (Removal)</v>
          </cell>
        </row>
        <row r="114">
          <cell r="D114" t="str">
            <v>190000 - Facilities and Management Services</v>
          </cell>
        </row>
        <row r="115">
          <cell r="D115" t="str">
            <v>191000 - Advertising</v>
          </cell>
        </row>
        <row r="116">
          <cell r="D116" t="str">
            <v>191010 - Promotional / Recruitment</v>
          </cell>
        </row>
        <row r="117">
          <cell r="D117" t="str">
            <v>191011 - Statutory</v>
          </cell>
        </row>
        <row r="118">
          <cell r="D118" t="str">
            <v>191100 - Design and Photography</v>
          </cell>
        </row>
        <row r="119">
          <cell r="D119" t="str">
            <v>191200 - Document Archiving and Storage</v>
          </cell>
        </row>
        <row r="120">
          <cell r="D120" t="str">
            <v>191300 - Energy Efficiency</v>
          </cell>
        </row>
        <row r="121">
          <cell r="D121" t="str">
            <v>191400 - Lifts</v>
          </cell>
        </row>
        <row r="122">
          <cell r="D122" t="str">
            <v>191410 - New Installation</v>
          </cell>
        </row>
        <row r="123">
          <cell r="D123" t="str">
            <v>191411 - Repair and Maintenance</v>
          </cell>
        </row>
        <row r="124">
          <cell r="D124" t="str">
            <v>191500 - Market Research</v>
          </cell>
        </row>
        <row r="125">
          <cell r="D125" t="str">
            <v>191600 - Office Removals</v>
          </cell>
        </row>
        <row r="126">
          <cell r="D126" t="str">
            <v>191700 - Printing</v>
          </cell>
        </row>
        <row r="127">
          <cell r="D127" t="str">
            <v>191800 - Public Relations and Image</v>
          </cell>
        </row>
        <row r="128">
          <cell r="D128" t="str">
            <v>191900 - Reprographics</v>
          </cell>
        </row>
        <row r="129">
          <cell r="D129" t="str">
            <v>192000 - Retail</v>
          </cell>
        </row>
        <row r="130">
          <cell r="D130" t="str">
            <v>192100 - Security</v>
          </cell>
        </row>
        <row r="131">
          <cell r="D131" t="str">
            <v>192110 - Access Control</v>
          </cell>
        </row>
        <row r="132">
          <cell r="D132" t="str">
            <v>192111 - CCTV</v>
          </cell>
        </row>
        <row r="133">
          <cell r="D133" t="str">
            <v>192112 - Equipment (inc all Alarms)</v>
          </cell>
        </row>
        <row r="134">
          <cell r="D134" t="str">
            <v>192113 - Manned Guarding</v>
          </cell>
        </row>
        <row r="135">
          <cell r="D135" t="str">
            <v>192114 - Street Wardens</v>
          </cell>
        </row>
        <row r="136">
          <cell r="D136" t="str">
            <v>192200 - Travel</v>
          </cell>
        </row>
        <row r="137">
          <cell r="D137" t="str">
            <v>200000 - Financial Services</v>
          </cell>
        </row>
        <row r="138">
          <cell r="D138" t="str">
            <v>201000 - Accountancy</v>
          </cell>
        </row>
        <row r="139">
          <cell r="D139" t="str">
            <v>201100 - Audit</v>
          </cell>
        </row>
        <row r="140">
          <cell r="D140" t="str">
            <v>201200 - Banking</v>
          </cell>
        </row>
        <row r="141">
          <cell r="D141" t="str">
            <v>201300 - Cash Collection</v>
          </cell>
        </row>
        <row r="142">
          <cell r="D142" t="str">
            <v>201400 - Credit Cards</v>
          </cell>
        </row>
        <row r="143">
          <cell r="D143" t="str">
            <v>201500 - Debt Collection and Recovery</v>
          </cell>
        </row>
        <row r="144">
          <cell r="D144" t="str">
            <v>201600 - Insurance</v>
          </cell>
        </row>
        <row r="145">
          <cell r="D145" t="str">
            <v>210000 - Furniture</v>
          </cell>
        </row>
        <row r="146">
          <cell r="D146" t="str">
            <v>211000 - Commercial</v>
          </cell>
        </row>
        <row r="147">
          <cell r="D147" t="str">
            <v>211100 - Domestic</v>
          </cell>
        </row>
        <row r="148">
          <cell r="D148" t="str">
            <v>211200 - Office</v>
          </cell>
        </row>
        <row r="149">
          <cell r="D149" t="str">
            <v>220000 - Health and Safety </v>
          </cell>
        </row>
        <row r="150">
          <cell r="D150" t="str">
            <v>221000 - Products</v>
          </cell>
        </row>
        <row r="151">
          <cell r="D151" t="str">
            <v>221100 - Services</v>
          </cell>
        </row>
        <row r="152">
          <cell r="D152" t="str">
            <v xml:space="preserve">230000 - Highway Equipment and Materials  </v>
          </cell>
        </row>
        <row r="153">
          <cell r="D153" t="str">
            <v>231000 - Aggregates</v>
          </cell>
        </row>
        <row r="154">
          <cell r="D154" t="str">
            <v>231100 - Bitumen and surface dressing</v>
          </cell>
        </row>
        <row r="155">
          <cell r="D155" t="str">
            <v>231200 - Concrete</v>
          </cell>
        </row>
        <row r="156">
          <cell r="D156" t="str">
            <v>231300 - Health and Safety</v>
          </cell>
        </row>
        <row r="157">
          <cell r="D157" t="str">
            <v>231400 - Lighting Products</v>
          </cell>
        </row>
        <row r="158">
          <cell r="D158" t="str">
            <v>231500 - Paving and Kerbstones</v>
          </cell>
        </row>
        <row r="159">
          <cell r="D159" t="str">
            <v>231600 - Signage</v>
          </cell>
        </row>
        <row r="160">
          <cell r="D160" t="str">
            <v>231700 - Street Furniture e.g. Benches / bins</v>
          </cell>
        </row>
        <row r="161">
          <cell r="D161" t="str">
            <v>231800 - Services</v>
          </cell>
        </row>
        <row r="162">
          <cell r="D162" t="str">
            <v>231810 - Road Surveys</v>
          </cell>
        </row>
        <row r="163">
          <cell r="D163" t="str">
            <v>240000 - Horticultural</v>
          </cell>
        </row>
        <row r="164">
          <cell r="D164" t="str">
            <v>241000 - Chemicals</v>
          </cell>
        </row>
        <row r="165">
          <cell r="D165" t="str">
            <v>241100 - Seeds and Plants</v>
          </cell>
        </row>
        <row r="166">
          <cell r="D166" t="str">
            <v>241200 - Services</v>
          </cell>
        </row>
        <row r="167">
          <cell r="D167" t="str">
            <v>241210 - Tree Trimming</v>
          </cell>
        </row>
        <row r="168">
          <cell r="D168" t="str">
            <v>241211 - Weed Control</v>
          </cell>
        </row>
        <row r="169">
          <cell r="D169" t="str">
            <v>241300 - Soils and dressing</v>
          </cell>
        </row>
        <row r="170">
          <cell r="D170" t="str">
            <v>241400 - Stones and Rocks</v>
          </cell>
        </row>
        <row r="171">
          <cell r="D171" t="str">
            <v>241500 - Tools and Equipment</v>
          </cell>
        </row>
        <row r="172">
          <cell r="D172" t="str">
            <v>241510 - Direct Purchase</v>
          </cell>
        </row>
        <row r="173">
          <cell r="D173" t="str">
            <v>241511 - Hire</v>
          </cell>
        </row>
        <row r="174">
          <cell r="D174" t="str">
            <v>241600 - Trees and Shrubs</v>
          </cell>
        </row>
        <row r="175">
          <cell r="D175" t="str">
            <v>250000 - Housing Management</v>
          </cell>
        </row>
        <row r="176">
          <cell r="D176" t="str">
            <v>251000 - Outsourced</v>
          </cell>
        </row>
        <row r="177">
          <cell r="D177" t="str">
            <v>260000 - Human Resources</v>
          </cell>
        </row>
        <row r="178">
          <cell r="D178" t="str">
            <v>261000 - Interpretation and Translation</v>
          </cell>
        </row>
        <row r="179">
          <cell r="D179" t="str">
            <v>261100 - Professional / Advisory Services</v>
          </cell>
        </row>
        <row r="180">
          <cell r="D180" t="str">
            <v>261200 - Recruitment / Assessment</v>
          </cell>
        </row>
        <row r="181">
          <cell r="D181" t="str">
            <v>261300 - Temporary / Agency Staff</v>
          </cell>
        </row>
        <row r="182">
          <cell r="D182" t="str">
            <v>261310 - Accountancy</v>
          </cell>
        </row>
        <row r="183">
          <cell r="D183" t="str">
            <v>261311 - Admin and Clerical</v>
          </cell>
        </row>
        <row r="184">
          <cell r="D184" t="str">
            <v>261312 - Industrial Operatives</v>
          </cell>
        </row>
        <row r="185">
          <cell r="D185" t="str">
            <v>261313 - Professional - surveyor, planners etc</v>
          </cell>
        </row>
        <row r="186">
          <cell r="D186" t="str">
            <v>261314 - Social and Community Care</v>
          </cell>
        </row>
        <row r="187">
          <cell r="D187" t="str">
            <v>261315 - Supply Teachers</v>
          </cell>
        </row>
        <row r="188">
          <cell r="D188" t="str">
            <v>261400 - Training and Conferences</v>
          </cell>
        </row>
        <row r="189">
          <cell r="D189" t="str">
            <v>270000 - ICT</v>
          </cell>
        </row>
        <row r="190">
          <cell r="D190" t="str">
            <v>271000 - Call Systems</v>
          </cell>
        </row>
        <row r="191">
          <cell r="D191" t="str">
            <v>271100 - Consumables</v>
          </cell>
        </row>
        <row r="192">
          <cell r="D192" t="str">
            <v>271200 - Hardware</v>
          </cell>
        </row>
        <row r="193">
          <cell r="D193" t="str">
            <v>271300 - Maintenance</v>
          </cell>
        </row>
        <row r="194">
          <cell r="D194" t="str">
            <v>271400 - Reprographics Equipment</v>
          </cell>
        </row>
        <row r="195">
          <cell r="D195" t="str">
            <v>271500 - Services</v>
          </cell>
        </row>
        <row r="196">
          <cell r="D196" t="str">
            <v>271510 - Application Service Provision</v>
          </cell>
        </row>
        <row r="197">
          <cell r="D197" t="str">
            <v>271511 - Complete Outsourcing</v>
          </cell>
        </row>
        <row r="198">
          <cell r="D198" t="str">
            <v xml:space="preserve">271512 - Desktop Provision and Upgrade </v>
          </cell>
        </row>
        <row r="199">
          <cell r="D199" t="str">
            <v>271513 - Disaster Recovery</v>
          </cell>
        </row>
        <row r="200">
          <cell r="D200" t="str">
            <v>271600 - Software</v>
          </cell>
        </row>
        <row r="201">
          <cell r="D201" t="str">
            <v>271700 - Telecommunications - Fixed</v>
          </cell>
        </row>
        <row r="202">
          <cell r="D202" t="str">
            <v>271800 - Telecommunications - Mobile</v>
          </cell>
        </row>
        <row r="203">
          <cell r="D203" t="str">
            <v>280000 - Legal Services</v>
          </cell>
        </row>
        <row r="204">
          <cell r="D204" t="str">
            <v>281000 - Advocacy</v>
          </cell>
        </row>
        <row r="205">
          <cell r="D205" t="str">
            <v>281100 - Election Services</v>
          </cell>
        </row>
        <row r="206">
          <cell r="D206" t="str">
            <v>281200 - General Support (e.g. Conveyancing)</v>
          </cell>
        </row>
        <row r="207">
          <cell r="D207" t="str">
            <v>281300 - Legal Opinion</v>
          </cell>
        </row>
        <row r="208">
          <cell r="D208" t="str">
            <v>281400 - Specialist Support (e.g. PFI / PPP)</v>
          </cell>
        </row>
        <row r="209">
          <cell r="D209" t="str">
            <v>290000 - Leisure Services</v>
          </cell>
        </row>
        <row r="210">
          <cell r="D210" t="str">
            <v>291000 - Events</v>
          </cell>
        </row>
        <row r="211">
          <cell r="D211" t="str">
            <v>291100 - Museums</v>
          </cell>
        </row>
        <row r="212">
          <cell r="D212" t="str">
            <v>291200 - Outsourced Service</v>
          </cell>
        </row>
        <row r="213">
          <cell r="D213" t="str">
            <v>291300 - Performing Arts</v>
          </cell>
        </row>
        <row r="214">
          <cell r="D214" t="str">
            <v>291400 - Sport and Fitness</v>
          </cell>
        </row>
        <row r="215">
          <cell r="D215" t="str">
            <v>300000 - Mail Services </v>
          </cell>
        </row>
        <row r="216">
          <cell r="D216" t="str">
            <v>301000 - Couriers</v>
          </cell>
        </row>
        <row r="217">
          <cell r="D217" t="str">
            <v>301100 - Freight</v>
          </cell>
        </row>
        <row r="218">
          <cell r="D218" t="str">
            <v>301200 - Postage</v>
          </cell>
        </row>
        <row r="219">
          <cell r="D219" t="str">
            <v xml:space="preserve">310000 - Medical </v>
          </cell>
        </row>
        <row r="220">
          <cell r="D220" t="str">
            <v>311000 - Consumables</v>
          </cell>
        </row>
        <row r="221">
          <cell r="D221" t="str">
            <v>311100 - Counselling</v>
          </cell>
        </row>
        <row r="222">
          <cell r="D222" t="str">
            <v>311200 - Drugs</v>
          </cell>
        </row>
        <row r="223">
          <cell r="D223" t="str">
            <v>311300 - Equipment</v>
          </cell>
        </row>
        <row r="224">
          <cell r="D224" t="str">
            <v>311400 - Fees</v>
          </cell>
        </row>
        <row r="225">
          <cell r="D225" t="str">
            <v>311500 - Operations</v>
          </cell>
        </row>
        <row r="226">
          <cell r="D226" t="str">
            <v>311600 - Services</v>
          </cell>
        </row>
        <row r="227">
          <cell r="D227" t="str">
            <v>320000 - Social Community Care Supplies and Services </v>
          </cell>
        </row>
        <row r="228">
          <cell r="D228" t="str">
            <v>321000 - Adults and Older Peoples Services</v>
          </cell>
        </row>
        <row r="229">
          <cell r="D229" t="str">
            <v>321100 - Childrens Services</v>
          </cell>
        </row>
        <row r="230">
          <cell r="D230" t="str">
            <v>321200 - Supplies</v>
          </cell>
        </row>
        <row r="231">
          <cell r="D231" t="str">
            <v>321210 - Consumables e.g. nappies</v>
          </cell>
        </row>
        <row r="232">
          <cell r="D232" t="str">
            <v>321211 - Equipment (e.g. stair lifts, wheel chairs)</v>
          </cell>
        </row>
        <row r="233">
          <cell r="D233" t="str">
            <v>330000 - Sports / Playground Equipment and Maintenance</v>
          </cell>
        </row>
        <row r="234">
          <cell r="D234" t="str">
            <v>331000 - Playground Equipment</v>
          </cell>
        </row>
        <row r="235">
          <cell r="D235" t="str">
            <v>331100 - Playground Maintenance</v>
          </cell>
        </row>
        <row r="236">
          <cell r="D236" t="str">
            <v>331200 - Sports Equipment Maintenance</v>
          </cell>
        </row>
        <row r="237">
          <cell r="D237" t="str">
            <v xml:space="preserve">331300 - Sports Equipment </v>
          </cell>
        </row>
        <row r="238">
          <cell r="D238" t="str">
            <v xml:space="preserve">340000 - Stationery  </v>
          </cell>
        </row>
        <row r="239">
          <cell r="D239" t="str">
            <v>341000 - Paper</v>
          </cell>
        </row>
        <row r="240">
          <cell r="D240" t="str">
            <v>341100 - Sundries</v>
          </cell>
        </row>
        <row r="241">
          <cell r="D241" t="str">
            <v>350000 - Traffic Management</v>
          </cell>
        </row>
        <row r="242">
          <cell r="D242" t="str">
            <v>351000 - Car Parks</v>
          </cell>
        </row>
        <row r="243">
          <cell r="D243" t="str">
            <v>351100 - Equipment (Meters / Machines / Lights)</v>
          </cell>
        </row>
        <row r="244">
          <cell r="D244" t="str">
            <v>351200 - Fines Collection</v>
          </cell>
        </row>
        <row r="245">
          <cell r="D245" t="str">
            <v>351300 - Rock Salt</v>
          </cell>
        </row>
        <row r="246">
          <cell r="D246" t="str">
            <v>351400 - Traffic Control</v>
          </cell>
        </row>
        <row r="247">
          <cell r="D247" t="str">
            <v>351500 - Wardens</v>
          </cell>
        </row>
        <row r="248">
          <cell r="D248" t="str">
            <v>360000 - Transport</v>
          </cell>
        </row>
        <row r="249">
          <cell r="D249" t="str">
            <v>361000 - Fleet Management</v>
          </cell>
        </row>
        <row r="250">
          <cell r="D250" t="str">
            <v>361100 - Haulage</v>
          </cell>
        </row>
        <row r="251">
          <cell r="D251" t="str">
            <v>361200 - Maintenance</v>
          </cell>
        </row>
        <row r="252">
          <cell r="D252" t="str">
            <v>361300 - Passenger Transport</v>
          </cell>
        </row>
        <row r="253">
          <cell r="D253" t="str">
            <v>361400 - Repair</v>
          </cell>
        </row>
        <row r="254">
          <cell r="D254" t="str">
            <v>361500 - Taxi Services</v>
          </cell>
        </row>
        <row r="255">
          <cell r="D255" t="str">
            <v>361510 - Non Staff</v>
          </cell>
        </row>
        <row r="256">
          <cell r="D256" t="str">
            <v>361511 - Staff</v>
          </cell>
        </row>
        <row r="257">
          <cell r="D257" t="str">
            <v>370000 - Utilities (not telephones - see - ICT)</v>
          </cell>
        </row>
        <row r="258">
          <cell r="D258" t="str">
            <v>371000 - Electricity</v>
          </cell>
        </row>
        <row r="259">
          <cell r="D259" t="str">
            <v>371100 - Gas</v>
          </cell>
        </row>
        <row r="260">
          <cell r="D260" t="str">
            <v>371200 - Heating Oil</v>
          </cell>
        </row>
        <row r="261">
          <cell r="D261" t="str">
            <v>371300 - Water</v>
          </cell>
        </row>
        <row r="262">
          <cell r="D262" t="str">
            <v xml:space="preserve">380000 - Vehicles (not Buses - see transport) </v>
          </cell>
        </row>
        <row r="263">
          <cell r="D263" t="str">
            <v>381000 - Commercial (e.g. cars, vans)</v>
          </cell>
        </row>
        <row r="264">
          <cell r="D264" t="str">
            <v>381100 - Fuel</v>
          </cell>
        </row>
        <row r="265">
          <cell r="D265" t="str">
            <v>381200 - Heavy Construction Equipment</v>
          </cell>
        </row>
        <row r="266">
          <cell r="D266" t="str">
            <v>381300 - Industrial (e.g. refuse , forklifts)</v>
          </cell>
        </row>
        <row r="267">
          <cell r="D267" t="str">
            <v>381400 - Maintenance</v>
          </cell>
        </row>
        <row r="268">
          <cell r="D268" t="str">
            <v>381500 - Parts (e.g. tyres, exhausts)</v>
          </cell>
        </row>
        <row r="269">
          <cell r="D269" t="str">
            <v>381600 - Vehicle Leasing</v>
          </cell>
        </row>
        <row r="270">
          <cell r="D270" t="str">
            <v>390000 - Works (Construction / Repair / Maintenance)</v>
          </cell>
        </row>
        <row r="271">
          <cell r="D271" t="str">
            <v>391000 - Buildings</v>
          </cell>
        </row>
        <row r="272">
          <cell r="D272" t="str">
            <v>391010 - Construction</v>
          </cell>
        </row>
        <row r="273">
          <cell r="D273" t="str">
            <v>391011 - Maintenance</v>
          </cell>
        </row>
        <row r="274">
          <cell r="D274" t="str">
            <v>391012 - Repair</v>
          </cell>
        </row>
        <row r="275">
          <cell r="D275" t="str">
            <v>391013 - Outsourced</v>
          </cell>
        </row>
        <row r="276">
          <cell r="D276" t="str">
            <v>391100 - Open Spaces (e.g. Grounds)</v>
          </cell>
        </row>
        <row r="277">
          <cell r="D277" t="str">
            <v>391110 - Construction</v>
          </cell>
        </row>
        <row r="278">
          <cell r="D278" t="str">
            <v>391111 - Maintenance</v>
          </cell>
        </row>
        <row r="279">
          <cell r="D279" t="str">
            <v>391112 - Repair</v>
          </cell>
        </row>
        <row r="280">
          <cell r="D280" t="str">
            <v>391113 - Outsourced</v>
          </cell>
        </row>
        <row r="281">
          <cell r="D281" t="str">
            <v>391200 - Roads</v>
          </cell>
        </row>
        <row r="282">
          <cell r="D282" t="str">
            <v>391210 - Construction</v>
          </cell>
        </row>
        <row r="283">
          <cell r="D283" t="str">
            <v>391210 - Maintenance</v>
          </cell>
        </row>
        <row r="284">
          <cell r="D284" t="str">
            <v>391211 - Repair</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3" Type="http://schemas.openxmlformats.org/officeDocument/2006/relationships/printerSettings" Target="../printerSettings/printerSettings42.bin"/><Relationship Id="rId21" Type="http://schemas.openxmlformats.org/officeDocument/2006/relationships/printerSettings" Target="../printerSettings/printerSettings60.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pageSetUpPr fitToPage="1"/>
  </sheetPr>
  <dimension ref="A1:W517"/>
  <sheetViews>
    <sheetView tabSelected="1" showRuler="0" zoomScale="70" zoomScaleNormal="70" zoomScaleSheetLayoutView="10" workbookViewId="0">
      <pane ySplit="5" topLeftCell="A6" activePane="bottomLeft" state="frozen"/>
      <selection activeCell="A19" sqref="A19"/>
      <selection pane="bottomLeft" activeCell="D6" sqref="D6"/>
    </sheetView>
  </sheetViews>
  <sheetFormatPr defaultColWidth="9.140625" defaultRowHeight="14.25" x14ac:dyDescent="0.2"/>
  <cols>
    <col min="1" max="1" width="10" style="272" customWidth="1"/>
    <col min="2" max="2" width="41.7109375" style="272" customWidth="1"/>
    <col min="3" max="3" width="25.85546875" style="272" customWidth="1"/>
    <col min="4" max="4" width="15" style="272" customWidth="1"/>
    <col min="5" max="5" width="29.140625" style="272" customWidth="1"/>
    <col min="6" max="6" width="20.5703125" style="272" customWidth="1"/>
    <col min="7" max="7" width="25.140625" style="166" customWidth="1"/>
    <col min="8" max="8" width="72.140625" style="272" customWidth="1"/>
    <col min="9" max="9" width="77.85546875" style="272" customWidth="1"/>
    <col min="10" max="10" width="40.5703125" style="272" customWidth="1"/>
    <col min="11" max="12" width="28.140625" style="272" customWidth="1"/>
    <col min="13" max="13" width="21.85546875" style="272" customWidth="1"/>
    <col min="14" max="14" width="23.42578125" style="112" customWidth="1"/>
    <col min="15" max="15" width="18.85546875" style="112" customWidth="1"/>
    <col min="16" max="16" width="26" style="112" customWidth="1"/>
    <col min="17" max="17" width="37.42578125" style="278" customWidth="1"/>
    <col min="18" max="18" width="16.28515625" style="278" customWidth="1"/>
    <col min="19" max="19" width="18.7109375" style="171" customWidth="1"/>
    <col min="20" max="20" width="16" style="171" hidden="1" customWidth="1"/>
    <col min="21" max="21" width="22.42578125" style="171" hidden="1" customWidth="1"/>
    <col min="22" max="22" width="23.85546875" style="272" customWidth="1"/>
    <col min="23" max="23" width="85.140625" style="272" customWidth="1"/>
    <col min="24" max="16384" width="9.140625" style="272"/>
  </cols>
  <sheetData>
    <row r="1" spans="1:23" s="170" customFormat="1" ht="50.25" customHeight="1" x14ac:dyDescent="0.2">
      <c r="A1" s="388" t="s">
        <v>7457</v>
      </c>
      <c r="B1" s="388"/>
      <c r="C1" s="388"/>
      <c r="D1" s="388"/>
      <c r="E1" s="169"/>
      <c r="F1" s="169"/>
      <c r="G1" s="166"/>
      <c r="H1" s="169"/>
      <c r="I1" s="169"/>
      <c r="O1" s="261"/>
      <c r="P1" s="261"/>
      <c r="Q1" s="261"/>
      <c r="R1" s="261"/>
      <c r="S1" s="296" t="s">
        <v>6515</v>
      </c>
      <c r="W1" s="383"/>
    </row>
    <row r="2" spans="1:23" s="170" customFormat="1" ht="54" hidden="1" customHeight="1" x14ac:dyDescent="0.2">
      <c r="A2" s="251"/>
      <c r="B2" s="251"/>
      <c r="C2" s="251"/>
      <c r="E2" s="169"/>
      <c r="F2" s="169"/>
      <c r="G2" s="166"/>
      <c r="H2" s="169"/>
      <c r="I2" s="169"/>
      <c r="N2" s="250"/>
      <c r="O2" s="250"/>
      <c r="P2" s="250"/>
      <c r="R2" s="245"/>
      <c r="S2" s="330"/>
      <c r="T2" s="296" t="s">
        <v>6515</v>
      </c>
      <c r="U2" s="296" t="s">
        <v>6516</v>
      </c>
    </row>
    <row r="3" spans="1:23" s="267" customFormat="1" ht="20.25" x14ac:dyDescent="0.2">
      <c r="G3" s="166"/>
      <c r="H3" s="272"/>
      <c r="I3" s="272"/>
      <c r="N3" s="112"/>
      <c r="O3" s="112"/>
      <c r="P3" s="112"/>
      <c r="R3" s="246"/>
      <c r="S3" s="331"/>
      <c r="T3" s="170"/>
      <c r="U3" s="170"/>
    </row>
    <row r="4" spans="1:23" s="267" customFormat="1" ht="39" customHeight="1" x14ac:dyDescent="0.2">
      <c r="G4" s="166"/>
      <c r="H4" s="272"/>
      <c r="I4" s="272"/>
      <c r="N4" s="385" t="s">
        <v>5606</v>
      </c>
      <c r="O4" s="386"/>
      <c r="P4" s="257" t="s">
        <v>6539</v>
      </c>
      <c r="Q4" s="387" t="s">
        <v>6918</v>
      </c>
      <c r="R4" s="387"/>
      <c r="S4" s="387"/>
      <c r="T4" s="387"/>
      <c r="U4" s="387"/>
    </row>
    <row r="5" spans="1:23" ht="129.75" customHeight="1" x14ac:dyDescent="0.2">
      <c r="A5" s="257" t="s">
        <v>7196</v>
      </c>
      <c r="B5" s="257" t="s">
        <v>6374</v>
      </c>
      <c r="C5" s="257" t="s">
        <v>2186</v>
      </c>
      <c r="D5" s="257" t="s">
        <v>2192</v>
      </c>
      <c r="E5" s="257" t="s">
        <v>5693</v>
      </c>
      <c r="F5" s="257" t="s">
        <v>6919</v>
      </c>
      <c r="G5" s="257" t="s">
        <v>2601</v>
      </c>
      <c r="H5" s="257" t="s">
        <v>5687</v>
      </c>
      <c r="I5" s="257" t="s">
        <v>6741</v>
      </c>
      <c r="J5" s="257" t="s">
        <v>5688</v>
      </c>
      <c r="K5" s="257" t="s">
        <v>6583</v>
      </c>
      <c r="L5" s="257" t="s">
        <v>6584</v>
      </c>
      <c r="M5" s="257" t="s">
        <v>6742</v>
      </c>
      <c r="N5" s="257" t="s">
        <v>5607</v>
      </c>
      <c r="O5" s="257" t="s">
        <v>5608</v>
      </c>
      <c r="P5" s="257" t="s">
        <v>5608</v>
      </c>
      <c r="Q5" s="257" t="s">
        <v>6409</v>
      </c>
      <c r="R5" s="257" t="s">
        <v>5610</v>
      </c>
      <c r="S5" s="332" t="s">
        <v>5611</v>
      </c>
      <c r="T5" s="332" t="s">
        <v>6916</v>
      </c>
      <c r="U5" s="332" t="s">
        <v>6917</v>
      </c>
      <c r="V5" s="257" t="s">
        <v>3786</v>
      </c>
      <c r="W5" s="257" t="s">
        <v>5613</v>
      </c>
    </row>
    <row r="6" spans="1:23" ht="28.5" customHeight="1" x14ac:dyDescent="0.2">
      <c r="A6" s="291"/>
      <c r="B6" s="268" t="s">
        <v>1804</v>
      </c>
      <c r="C6" s="291" t="s">
        <v>73</v>
      </c>
      <c r="D6" s="268"/>
      <c r="E6" s="268" t="s">
        <v>6872</v>
      </c>
      <c r="F6" s="268" t="s">
        <v>3010</v>
      </c>
      <c r="G6" s="108" t="s">
        <v>5749</v>
      </c>
      <c r="H6" s="268" t="s">
        <v>3602</v>
      </c>
      <c r="I6" s="268" t="s">
        <v>6759</v>
      </c>
      <c r="J6" s="291" t="s">
        <v>5986</v>
      </c>
      <c r="K6" s="291" t="s">
        <v>6743</v>
      </c>
      <c r="L6" s="291">
        <v>0</v>
      </c>
      <c r="M6" s="291">
        <v>0</v>
      </c>
      <c r="N6" s="269">
        <v>40878</v>
      </c>
      <c r="O6" s="269">
        <v>42705</v>
      </c>
      <c r="P6" s="269">
        <v>42705</v>
      </c>
      <c r="Q6" s="292"/>
      <c r="R6" s="294">
        <v>200000</v>
      </c>
      <c r="S6" s="292">
        <v>1000000</v>
      </c>
      <c r="T6" s="299" t="s">
        <v>3138</v>
      </c>
      <c r="U6" s="322">
        <v>23395.99</v>
      </c>
      <c r="V6" s="268" t="s">
        <v>3789</v>
      </c>
      <c r="W6" s="268" t="s">
        <v>823</v>
      </c>
    </row>
    <row r="7" spans="1:23" ht="28.5" customHeight="1" x14ac:dyDescent="0.2">
      <c r="A7" s="291"/>
      <c r="B7" s="268" t="s">
        <v>568</v>
      </c>
      <c r="C7" s="291" t="s">
        <v>73</v>
      </c>
      <c r="D7" s="291"/>
      <c r="E7" s="268" t="s">
        <v>6644</v>
      </c>
      <c r="F7" s="268" t="s">
        <v>6193</v>
      </c>
      <c r="G7" s="108" t="s">
        <v>6451</v>
      </c>
      <c r="H7" s="291" t="s">
        <v>6449</v>
      </c>
      <c r="I7" s="268" t="s">
        <v>6760</v>
      </c>
      <c r="J7" s="291" t="s">
        <v>6471</v>
      </c>
      <c r="K7" s="291" t="s">
        <v>6691</v>
      </c>
      <c r="L7" s="291">
        <v>0</v>
      </c>
      <c r="M7" s="291">
        <v>0</v>
      </c>
      <c r="N7" s="269">
        <v>41730</v>
      </c>
      <c r="O7" s="269">
        <v>42460</v>
      </c>
      <c r="P7" s="269">
        <v>42460</v>
      </c>
      <c r="Q7" s="294"/>
      <c r="R7" s="294"/>
      <c r="S7" s="294"/>
      <c r="T7" s="262"/>
      <c r="U7" s="322">
        <v>9664</v>
      </c>
      <c r="V7" s="291" t="s">
        <v>3789</v>
      </c>
      <c r="W7" s="268" t="s">
        <v>824</v>
      </c>
    </row>
    <row r="8" spans="1:23" s="267" customFormat="1" ht="28.5" customHeight="1" x14ac:dyDescent="0.2">
      <c r="A8" s="291"/>
      <c r="B8" s="268" t="s">
        <v>6213</v>
      </c>
      <c r="C8" s="291" t="s">
        <v>73</v>
      </c>
      <c r="D8" s="291"/>
      <c r="E8" s="268" t="s">
        <v>6872</v>
      </c>
      <c r="F8" s="268" t="s">
        <v>3010</v>
      </c>
      <c r="G8" s="313" t="s">
        <v>6251</v>
      </c>
      <c r="H8" s="269" t="s">
        <v>6250</v>
      </c>
      <c r="I8" s="268" t="s">
        <v>6761</v>
      </c>
      <c r="J8" s="329" t="s">
        <v>6291</v>
      </c>
      <c r="K8" s="291" t="s">
        <v>6744</v>
      </c>
      <c r="L8" s="291" t="s">
        <v>6679</v>
      </c>
      <c r="M8" s="291">
        <v>0</v>
      </c>
      <c r="N8" s="269">
        <v>41575</v>
      </c>
      <c r="O8" s="269">
        <v>42671</v>
      </c>
      <c r="P8" s="269">
        <v>43036</v>
      </c>
      <c r="Q8" s="294"/>
      <c r="R8" s="294"/>
      <c r="S8" s="268" t="s">
        <v>3138</v>
      </c>
      <c r="T8" s="307" t="s">
        <v>3138</v>
      </c>
      <c r="U8" s="322"/>
      <c r="V8" s="291" t="s">
        <v>3788</v>
      </c>
      <c r="W8" s="268" t="s">
        <v>823</v>
      </c>
    </row>
    <row r="9" spans="1:23" ht="42.75" customHeight="1" x14ac:dyDescent="0.2">
      <c r="A9" s="291"/>
      <c r="B9" s="268" t="s">
        <v>2694</v>
      </c>
      <c r="C9" s="291" t="s">
        <v>73</v>
      </c>
      <c r="D9" s="291"/>
      <c r="E9" s="268" t="s">
        <v>6872</v>
      </c>
      <c r="F9" s="268" t="s">
        <v>3010</v>
      </c>
      <c r="G9" s="291" t="s">
        <v>6589</v>
      </c>
      <c r="H9" s="291" t="s">
        <v>6590</v>
      </c>
      <c r="I9" s="268" t="s">
        <v>6969</v>
      </c>
      <c r="J9" s="291" t="s">
        <v>4059</v>
      </c>
      <c r="K9" s="291" t="s">
        <v>6745</v>
      </c>
      <c r="L9" s="291">
        <v>0</v>
      </c>
      <c r="M9" s="291">
        <v>0</v>
      </c>
      <c r="N9" s="269">
        <v>42005</v>
      </c>
      <c r="O9" s="269">
        <v>42825</v>
      </c>
      <c r="P9" s="269">
        <v>42825</v>
      </c>
      <c r="Q9" s="294"/>
      <c r="R9" s="294">
        <v>354700</v>
      </c>
      <c r="S9" s="294">
        <v>354700</v>
      </c>
      <c r="T9" s="262"/>
      <c r="U9" s="322">
        <v>29527.620000000014</v>
      </c>
      <c r="V9" s="291" t="s">
        <v>3788</v>
      </c>
      <c r="W9" s="268" t="s">
        <v>823</v>
      </c>
    </row>
    <row r="10" spans="1:23" ht="42.75" customHeight="1" x14ac:dyDescent="0.2">
      <c r="A10" s="291"/>
      <c r="B10" s="268" t="s">
        <v>2694</v>
      </c>
      <c r="C10" s="291" t="s">
        <v>73</v>
      </c>
      <c r="D10" s="291"/>
      <c r="E10" s="268" t="s">
        <v>6872</v>
      </c>
      <c r="F10" s="268" t="s">
        <v>3010</v>
      </c>
      <c r="G10" s="291" t="s">
        <v>6589</v>
      </c>
      <c r="H10" s="291" t="s">
        <v>6590</v>
      </c>
      <c r="I10" s="268" t="s">
        <v>6970</v>
      </c>
      <c r="J10" s="291" t="s">
        <v>6686</v>
      </c>
      <c r="K10" s="312" t="s">
        <v>6894</v>
      </c>
      <c r="L10" s="291">
        <v>0</v>
      </c>
      <c r="M10" s="291">
        <v>0</v>
      </c>
      <c r="N10" s="269">
        <v>42005</v>
      </c>
      <c r="O10" s="269">
        <v>42825</v>
      </c>
      <c r="P10" s="269">
        <v>42825</v>
      </c>
      <c r="Q10" s="294"/>
      <c r="R10" s="294">
        <v>264269</v>
      </c>
      <c r="S10" s="294">
        <v>264269</v>
      </c>
      <c r="T10" s="262"/>
      <c r="U10" s="322">
        <v>74957.869999999966</v>
      </c>
      <c r="V10" s="291" t="s">
        <v>3788</v>
      </c>
      <c r="W10" s="268" t="s">
        <v>823</v>
      </c>
    </row>
    <row r="11" spans="1:23" ht="42.75" customHeight="1" x14ac:dyDescent="0.2">
      <c r="A11" s="291"/>
      <c r="B11" s="268" t="s">
        <v>2694</v>
      </c>
      <c r="C11" s="291" t="s">
        <v>73</v>
      </c>
      <c r="D11" s="291"/>
      <c r="E11" s="268" t="s">
        <v>6872</v>
      </c>
      <c r="F11" s="268" t="s">
        <v>3010</v>
      </c>
      <c r="G11" s="291" t="s">
        <v>6589</v>
      </c>
      <c r="H11" s="291" t="s">
        <v>6590</v>
      </c>
      <c r="I11" s="268" t="s">
        <v>6971</v>
      </c>
      <c r="J11" s="291" t="s">
        <v>6687</v>
      </c>
      <c r="K11" s="312" t="s">
        <v>6895</v>
      </c>
      <c r="L11" s="291">
        <v>0</v>
      </c>
      <c r="M11" s="291">
        <v>0</v>
      </c>
      <c r="N11" s="269">
        <v>42005</v>
      </c>
      <c r="O11" s="269">
        <v>42825</v>
      </c>
      <c r="P11" s="269">
        <v>42825</v>
      </c>
      <c r="Q11" s="294"/>
      <c r="R11" s="294">
        <v>133890</v>
      </c>
      <c r="S11" s="294">
        <v>133890</v>
      </c>
      <c r="T11" s="262"/>
      <c r="U11" s="322">
        <v>5525.8599999999988</v>
      </c>
      <c r="V11" s="291" t="s">
        <v>3788</v>
      </c>
      <c r="W11" s="268" t="s">
        <v>823</v>
      </c>
    </row>
    <row r="12" spans="1:23" ht="42.75" customHeight="1" x14ac:dyDescent="0.2">
      <c r="A12" s="291"/>
      <c r="B12" s="268" t="s">
        <v>2694</v>
      </c>
      <c r="C12" s="291" t="s">
        <v>73</v>
      </c>
      <c r="D12" s="291"/>
      <c r="E12" s="268" t="s">
        <v>6872</v>
      </c>
      <c r="F12" s="268" t="s">
        <v>3010</v>
      </c>
      <c r="G12" s="108" t="s">
        <v>6547</v>
      </c>
      <c r="H12" s="291" t="s">
        <v>6689</v>
      </c>
      <c r="I12" s="268" t="s">
        <v>6775</v>
      </c>
      <c r="J12" s="291" t="s">
        <v>6688</v>
      </c>
      <c r="K12" s="291" t="s">
        <v>6754</v>
      </c>
      <c r="L12" s="291">
        <v>0</v>
      </c>
      <c r="M12" s="291">
        <v>0</v>
      </c>
      <c r="N12" s="269">
        <v>42023</v>
      </c>
      <c r="O12" s="269">
        <v>43118</v>
      </c>
      <c r="P12" s="269">
        <v>43483</v>
      </c>
      <c r="Q12" s="294"/>
      <c r="R12" s="294">
        <v>100000</v>
      </c>
      <c r="S12" s="294">
        <v>400000</v>
      </c>
      <c r="T12" s="262"/>
      <c r="U12" s="322"/>
      <c r="V12" s="291" t="s">
        <v>3788</v>
      </c>
      <c r="W12" s="268" t="s">
        <v>823</v>
      </c>
    </row>
    <row r="13" spans="1:23" ht="42.75" customHeight="1" x14ac:dyDescent="0.2">
      <c r="A13" s="291"/>
      <c r="B13" s="268"/>
      <c r="C13" s="291" t="s">
        <v>73</v>
      </c>
      <c r="D13" s="291"/>
      <c r="E13" s="268" t="s">
        <v>6872</v>
      </c>
      <c r="F13" s="268" t="s">
        <v>6867</v>
      </c>
      <c r="G13" s="108"/>
      <c r="H13" s="291" t="s">
        <v>5694</v>
      </c>
      <c r="I13" s="268" t="s">
        <v>4913</v>
      </c>
      <c r="J13" s="291" t="s">
        <v>6711</v>
      </c>
      <c r="K13" s="312" t="s">
        <v>7055</v>
      </c>
      <c r="L13" s="291"/>
      <c r="M13" s="291">
        <v>0</v>
      </c>
      <c r="N13" s="269"/>
      <c r="O13" s="269"/>
      <c r="P13" s="269"/>
      <c r="Q13" s="294"/>
      <c r="R13" s="294"/>
      <c r="S13" s="294"/>
      <c r="T13" s="262"/>
      <c r="U13" s="322"/>
      <c r="V13" s="291"/>
      <c r="W13" s="268"/>
    </row>
    <row r="14" spans="1:23" ht="28.5" customHeight="1" x14ac:dyDescent="0.2">
      <c r="A14" s="291"/>
      <c r="B14" s="268" t="s">
        <v>568</v>
      </c>
      <c r="C14" s="291" t="s">
        <v>73</v>
      </c>
      <c r="D14" s="291"/>
      <c r="E14" s="268" t="s">
        <v>6644</v>
      </c>
      <c r="F14" s="268" t="s">
        <v>6193</v>
      </c>
      <c r="G14" s="108" t="s">
        <v>6715</v>
      </c>
      <c r="H14" s="291" t="s">
        <v>6716</v>
      </c>
      <c r="I14" s="268" t="s">
        <v>6762</v>
      </c>
      <c r="J14" s="291" t="s">
        <v>6660</v>
      </c>
      <c r="K14" s="291" t="s">
        <v>6681</v>
      </c>
      <c r="L14" s="291" t="s">
        <v>6680</v>
      </c>
      <c r="M14" s="291">
        <v>0</v>
      </c>
      <c r="N14" s="269">
        <v>42036</v>
      </c>
      <c r="O14" s="269">
        <v>42369</v>
      </c>
      <c r="P14" s="269">
        <v>42369</v>
      </c>
      <c r="Q14" s="294"/>
      <c r="R14" s="294">
        <v>8000</v>
      </c>
      <c r="S14" s="294">
        <v>8000</v>
      </c>
      <c r="T14" s="262"/>
      <c r="U14" s="322"/>
      <c r="V14" s="291" t="s">
        <v>3789</v>
      </c>
      <c r="W14" s="268"/>
    </row>
    <row r="15" spans="1:23" ht="28.5" x14ac:dyDescent="0.2">
      <c r="A15" s="291"/>
      <c r="B15" s="268" t="s">
        <v>1899</v>
      </c>
      <c r="C15" s="291" t="s">
        <v>73</v>
      </c>
      <c r="D15" s="291"/>
      <c r="E15" s="268" t="s">
        <v>6870</v>
      </c>
      <c r="F15" s="268" t="s">
        <v>2734</v>
      </c>
      <c r="G15" s="108" t="s">
        <v>6717</v>
      </c>
      <c r="H15" s="291" t="s">
        <v>6718</v>
      </c>
      <c r="I15" s="268" t="s">
        <v>6759</v>
      </c>
      <c r="J15" s="291" t="s">
        <v>6719</v>
      </c>
      <c r="K15" s="291" t="s">
        <v>6755</v>
      </c>
      <c r="L15" s="291">
        <v>0</v>
      </c>
      <c r="M15" s="291">
        <v>0</v>
      </c>
      <c r="N15" s="269">
        <v>42551</v>
      </c>
      <c r="O15" s="269">
        <v>43281</v>
      </c>
      <c r="P15" s="269">
        <v>43281</v>
      </c>
      <c r="Q15" s="294" t="s">
        <v>6720</v>
      </c>
      <c r="R15" s="291"/>
      <c r="S15" s="294"/>
      <c r="T15" s="291"/>
      <c r="U15" s="322">
        <v>599.70000000000027</v>
      </c>
      <c r="V15" s="291" t="s">
        <v>3789</v>
      </c>
      <c r="W15" s="268" t="s">
        <v>823</v>
      </c>
    </row>
    <row r="16" spans="1:23" ht="28.5" customHeight="1" x14ac:dyDescent="0.2">
      <c r="A16" s="291"/>
      <c r="B16" s="268" t="s">
        <v>1899</v>
      </c>
      <c r="C16" s="291" t="s">
        <v>73</v>
      </c>
      <c r="D16" s="291"/>
      <c r="E16" s="268" t="s">
        <v>6870</v>
      </c>
      <c r="F16" s="268" t="s">
        <v>2734</v>
      </c>
      <c r="G16" s="108" t="s">
        <v>6721</v>
      </c>
      <c r="H16" s="291" t="s">
        <v>6900</v>
      </c>
      <c r="I16" s="268" t="s">
        <v>6767</v>
      </c>
      <c r="J16" s="291" t="s">
        <v>6722</v>
      </c>
      <c r="K16" s="291" t="s">
        <v>6756</v>
      </c>
      <c r="L16" s="291">
        <v>0</v>
      </c>
      <c r="M16" s="291">
        <v>0</v>
      </c>
      <c r="N16" s="269">
        <v>41929</v>
      </c>
      <c r="O16" s="269">
        <v>42293</v>
      </c>
      <c r="P16" s="269">
        <v>42293</v>
      </c>
      <c r="Q16" s="291"/>
      <c r="R16" s="291"/>
      <c r="S16" s="294">
        <v>2176</v>
      </c>
      <c r="T16" s="291"/>
      <c r="U16" s="322">
        <v>16028.75</v>
      </c>
      <c r="V16" s="291" t="s">
        <v>3788</v>
      </c>
      <c r="W16" s="268" t="s">
        <v>823</v>
      </c>
    </row>
    <row r="17" spans="1:23" ht="28.5" customHeight="1" x14ac:dyDescent="0.2">
      <c r="A17" s="291"/>
      <c r="B17" s="268" t="s">
        <v>1899</v>
      </c>
      <c r="C17" s="291" t="s">
        <v>73</v>
      </c>
      <c r="D17" s="291"/>
      <c r="E17" s="268" t="s">
        <v>6870</v>
      </c>
      <c r="F17" s="268" t="s">
        <v>2734</v>
      </c>
      <c r="G17" s="108" t="s">
        <v>6726</v>
      </c>
      <c r="H17" s="291" t="s">
        <v>6727</v>
      </c>
      <c r="I17" s="268" t="s">
        <v>6767</v>
      </c>
      <c r="J17" s="291" t="s">
        <v>7456</v>
      </c>
      <c r="K17" s="291" t="s">
        <v>6758</v>
      </c>
      <c r="L17" s="291">
        <v>0</v>
      </c>
      <c r="M17" s="291">
        <v>0</v>
      </c>
      <c r="N17" s="269">
        <v>41365</v>
      </c>
      <c r="O17" s="269">
        <v>42825</v>
      </c>
      <c r="P17" s="269">
        <v>42825</v>
      </c>
      <c r="Q17" s="291"/>
      <c r="R17" s="291"/>
      <c r="S17" s="294">
        <v>25394</v>
      </c>
      <c r="T17" s="291"/>
      <c r="U17" s="322">
        <v>37394</v>
      </c>
      <c r="V17" s="291" t="s">
        <v>3788</v>
      </c>
      <c r="W17" s="268" t="s">
        <v>824</v>
      </c>
    </row>
    <row r="18" spans="1:23" ht="28.5" x14ac:dyDescent="0.2">
      <c r="A18" s="291"/>
      <c r="B18" s="268" t="s">
        <v>2714</v>
      </c>
      <c r="C18" s="291" t="s">
        <v>73</v>
      </c>
      <c r="D18" s="291"/>
      <c r="E18" s="268" t="s">
        <v>6870</v>
      </c>
      <c r="F18" s="268" t="s">
        <v>2734</v>
      </c>
      <c r="G18" s="108" t="s">
        <v>6730</v>
      </c>
      <c r="H18" s="291" t="s">
        <v>6731</v>
      </c>
      <c r="I18" s="268"/>
      <c r="J18" s="291" t="s">
        <v>6732</v>
      </c>
      <c r="K18" s="312" t="s">
        <v>7056</v>
      </c>
      <c r="L18" s="291"/>
      <c r="M18" s="291">
        <v>0</v>
      </c>
      <c r="N18" s="269">
        <v>42064</v>
      </c>
      <c r="O18" s="269">
        <v>42428</v>
      </c>
      <c r="P18" s="269">
        <v>42428</v>
      </c>
      <c r="Q18" s="294"/>
      <c r="R18" s="292">
        <v>8400</v>
      </c>
      <c r="S18" s="292">
        <v>8400</v>
      </c>
      <c r="T18" s="262"/>
      <c r="U18" s="322">
        <v>8000</v>
      </c>
      <c r="V18" s="291"/>
      <c r="W18" s="268"/>
    </row>
    <row r="19" spans="1:23" ht="28.5" customHeight="1" x14ac:dyDescent="0.2">
      <c r="A19" s="291"/>
      <c r="B19" s="268" t="s">
        <v>568</v>
      </c>
      <c r="C19" s="291" t="s">
        <v>73</v>
      </c>
      <c r="D19" s="291"/>
      <c r="E19" s="268" t="s">
        <v>6644</v>
      </c>
      <c r="F19" s="268" t="s">
        <v>6193</v>
      </c>
      <c r="G19" s="108" t="s">
        <v>6733</v>
      </c>
      <c r="H19" s="291" t="s">
        <v>6734</v>
      </c>
      <c r="I19" s="268" t="s">
        <v>6909</v>
      </c>
      <c r="J19" s="291" t="s">
        <v>6130</v>
      </c>
      <c r="K19" s="291"/>
      <c r="L19" s="291">
        <v>0</v>
      </c>
      <c r="M19" s="291">
        <v>0</v>
      </c>
      <c r="N19" s="269">
        <v>42064</v>
      </c>
      <c r="O19" s="269">
        <v>42428</v>
      </c>
      <c r="P19" s="269">
        <v>42428</v>
      </c>
      <c r="Q19" s="291"/>
      <c r="R19" s="292">
        <v>100000</v>
      </c>
      <c r="S19" s="292">
        <v>100000</v>
      </c>
      <c r="T19" s="291"/>
      <c r="U19" s="322"/>
      <c r="V19" s="291"/>
      <c r="W19" s="268"/>
    </row>
    <row r="20" spans="1:23" ht="28.5" customHeight="1" x14ac:dyDescent="0.2">
      <c r="A20" s="291"/>
      <c r="B20" s="268" t="s">
        <v>568</v>
      </c>
      <c r="C20" s="291" t="s">
        <v>73</v>
      </c>
      <c r="D20" s="291"/>
      <c r="E20" s="268" t="s">
        <v>6644</v>
      </c>
      <c r="F20" s="268" t="s">
        <v>6193</v>
      </c>
      <c r="G20" s="108" t="s">
        <v>6736</v>
      </c>
      <c r="H20" s="291" t="s">
        <v>6737</v>
      </c>
      <c r="I20" s="268" t="s">
        <v>6909</v>
      </c>
      <c r="J20" s="291" t="s">
        <v>6578</v>
      </c>
      <c r="K20" s="312" t="s">
        <v>6749</v>
      </c>
      <c r="L20" s="291"/>
      <c r="M20" s="291">
        <v>0</v>
      </c>
      <c r="N20" s="269">
        <v>42064</v>
      </c>
      <c r="O20" s="269">
        <v>42460</v>
      </c>
      <c r="P20" s="269">
        <v>42460</v>
      </c>
      <c r="Q20" s="301"/>
      <c r="R20" s="292">
        <v>19950</v>
      </c>
      <c r="S20" s="301">
        <v>19950</v>
      </c>
      <c r="T20" s="300"/>
      <c r="U20" s="322">
        <v>35950</v>
      </c>
      <c r="V20" s="294"/>
      <c r="W20" s="268"/>
    </row>
    <row r="21" spans="1:23" ht="28.5" customHeight="1" x14ac:dyDescent="0.2">
      <c r="A21" s="291"/>
      <c r="B21" s="268" t="s">
        <v>71</v>
      </c>
      <c r="C21" s="291" t="s">
        <v>73</v>
      </c>
      <c r="D21" s="291"/>
      <c r="E21" s="268" t="s">
        <v>6872</v>
      </c>
      <c r="F21" s="268" t="s">
        <v>6854</v>
      </c>
      <c r="G21" s="108" t="s">
        <v>6740</v>
      </c>
      <c r="H21" s="291" t="s">
        <v>6739</v>
      </c>
      <c r="I21" s="268" t="s">
        <v>6992</v>
      </c>
      <c r="J21" s="291" t="s">
        <v>6738</v>
      </c>
      <c r="K21" s="312" t="s">
        <v>7061</v>
      </c>
      <c r="L21" s="291"/>
      <c r="M21" s="291">
        <v>0</v>
      </c>
      <c r="N21" s="269">
        <v>41268</v>
      </c>
      <c r="O21" s="269">
        <v>42855</v>
      </c>
      <c r="P21" s="269">
        <v>42855</v>
      </c>
      <c r="Q21" s="294"/>
      <c r="R21" s="366">
        <v>20412</v>
      </c>
      <c r="S21" s="366">
        <v>40824</v>
      </c>
      <c r="T21" s="262"/>
      <c r="U21" s="322">
        <v>20349.72</v>
      </c>
      <c r="V21" s="291"/>
      <c r="W21" s="268"/>
    </row>
    <row r="22" spans="1:23" ht="57" customHeight="1" x14ac:dyDescent="0.2">
      <c r="A22" s="291"/>
      <c r="B22" s="268" t="s">
        <v>2598</v>
      </c>
      <c r="C22" s="291" t="s">
        <v>73</v>
      </c>
      <c r="D22" s="289"/>
      <c r="E22" s="268" t="s">
        <v>6872</v>
      </c>
      <c r="F22" s="268" t="s">
        <v>3010</v>
      </c>
      <c r="G22" s="248" t="s">
        <v>6778</v>
      </c>
      <c r="H22" s="282" t="s">
        <v>6781</v>
      </c>
      <c r="I22" s="268" t="s">
        <v>6779</v>
      </c>
      <c r="J22" s="282" t="s">
        <v>6780</v>
      </c>
      <c r="K22" s="333" t="s">
        <v>6896</v>
      </c>
      <c r="L22" s="291"/>
      <c r="M22" s="291">
        <v>0</v>
      </c>
      <c r="N22" s="269">
        <v>42072</v>
      </c>
      <c r="O22" s="269">
        <v>43167</v>
      </c>
      <c r="P22" s="269">
        <v>43898</v>
      </c>
      <c r="Q22" s="294" t="s">
        <v>6782</v>
      </c>
      <c r="R22" s="284"/>
      <c r="S22" s="310">
        <v>54000</v>
      </c>
      <c r="T22" s="300"/>
      <c r="U22" s="322"/>
      <c r="V22" s="288" t="s">
        <v>3788</v>
      </c>
      <c r="W22" s="268" t="s">
        <v>823</v>
      </c>
    </row>
    <row r="23" spans="1:23" ht="28.5" customHeight="1" x14ac:dyDescent="0.2">
      <c r="A23" s="291"/>
      <c r="B23" s="268" t="s">
        <v>568</v>
      </c>
      <c r="C23" s="291" t="s">
        <v>73</v>
      </c>
      <c r="D23" s="289"/>
      <c r="E23" s="268" t="s">
        <v>6644</v>
      </c>
      <c r="F23" s="268" t="s">
        <v>6193</v>
      </c>
      <c r="G23" s="248" t="s">
        <v>6783</v>
      </c>
      <c r="H23" s="282" t="s">
        <v>6785</v>
      </c>
      <c r="I23" s="268" t="s">
        <v>6779</v>
      </c>
      <c r="J23" s="282" t="s">
        <v>6786</v>
      </c>
      <c r="K23" s="333"/>
      <c r="L23" s="291"/>
      <c r="M23" s="291">
        <v>0</v>
      </c>
      <c r="N23" s="269">
        <v>42064</v>
      </c>
      <c r="O23" s="269">
        <v>42460</v>
      </c>
      <c r="P23" s="269">
        <v>42460</v>
      </c>
      <c r="Q23" s="311"/>
      <c r="R23" s="284">
        <v>25750</v>
      </c>
      <c r="S23" s="310">
        <v>25750</v>
      </c>
      <c r="T23" s="300"/>
      <c r="U23" s="322">
        <v>21605.020000000004</v>
      </c>
      <c r="V23" s="291" t="s">
        <v>3789</v>
      </c>
      <c r="W23" s="268"/>
    </row>
    <row r="24" spans="1:23" ht="28.5" customHeight="1" x14ac:dyDescent="0.2">
      <c r="A24" s="291"/>
      <c r="B24" s="268" t="s">
        <v>568</v>
      </c>
      <c r="C24" s="291" t="s">
        <v>73</v>
      </c>
      <c r="D24" s="291"/>
      <c r="E24" s="268" t="s">
        <v>6644</v>
      </c>
      <c r="F24" s="268" t="s">
        <v>6193</v>
      </c>
      <c r="G24" s="248" t="s">
        <v>6784</v>
      </c>
      <c r="H24" s="291" t="s">
        <v>6787</v>
      </c>
      <c r="I24" s="268" t="s">
        <v>6762</v>
      </c>
      <c r="J24" s="291" t="s">
        <v>6660</v>
      </c>
      <c r="K24" s="291" t="s">
        <v>6681</v>
      </c>
      <c r="L24" s="291" t="s">
        <v>6680</v>
      </c>
      <c r="M24" s="291">
        <v>0</v>
      </c>
      <c r="N24" s="269">
        <v>42094</v>
      </c>
      <c r="O24" s="269">
        <v>42461</v>
      </c>
      <c r="P24" s="269">
        <v>42461</v>
      </c>
      <c r="Q24" s="291"/>
      <c r="R24" s="284">
        <v>30000</v>
      </c>
      <c r="S24" s="284">
        <v>30000</v>
      </c>
      <c r="T24" s="291"/>
      <c r="U24" s="322"/>
      <c r="V24" s="291" t="s">
        <v>3789</v>
      </c>
      <c r="W24" s="268"/>
    </row>
    <row r="25" spans="1:23" ht="28.5" customHeight="1" x14ac:dyDescent="0.2">
      <c r="A25" s="291"/>
      <c r="B25" s="268" t="s">
        <v>1899</v>
      </c>
      <c r="C25" s="291" t="s">
        <v>73</v>
      </c>
      <c r="D25" s="291"/>
      <c r="E25" s="268" t="s">
        <v>6870</v>
      </c>
      <c r="F25" s="268" t="s">
        <v>5695</v>
      </c>
      <c r="G25" s="108" t="s">
        <v>6789</v>
      </c>
      <c r="H25" s="291" t="s">
        <v>6790</v>
      </c>
      <c r="I25" s="291" t="s">
        <v>6791</v>
      </c>
      <c r="J25" s="291" t="s">
        <v>6976</v>
      </c>
      <c r="K25" s="291"/>
      <c r="L25" s="291">
        <v>0</v>
      </c>
      <c r="M25" s="291">
        <v>0</v>
      </c>
      <c r="N25" s="269">
        <v>41364</v>
      </c>
      <c r="O25" s="269">
        <v>43189</v>
      </c>
      <c r="P25" s="269">
        <v>43920</v>
      </c>
      <c r="Q25" s="294"/>
      <c r="R25" s="294">
        <v>441100</v>
      </c>
      <c r="S25" s="294">
        <v>2205500</v>
      </c>
      <c r="T25" s="262"/>
      <c r="U25" s="322"/>
      <c r="V25" s="291" t="s">
        <v>3789</v>
      </c>
      <c r="W25" s="268" t="s">
        <v>823</v>
      </c>
    </row>
    <row r="26" spans="1:23" ht="28.5" customHeight="1" x14ac:dyDescent="0.2">
      <c r="A26" s="291"/>
      <c r="B26" s="268" t="s">
        <v>1899</v>
      </c>
      <c r="C26" s="291" t="s">
        <v>73</v>
      </c>
      <c r="D26" s="291"/>
      <c r="E26" s="268" t="s">
        <v>6870</v>
      </c>
      <c r="F26" s="268" t="s">
        <v>5695</v>
      </c>
      <c r="G26" s="108" t="s">
        <v>6789</v>
      </c>
      <c r="H26" s="291" t="s">
        <v>6790</v>
      </c>
      <c r="I26" s="291" t="s">
        <v>6792</v>
      </c>
      <c r="J26" s="291" t="s">
        <v>6793</v>
      </c>
      <c r="K26" s="291"/>
      <c r="L26" s="291">
        <v>0</v>
      </c>
      <c r="M26" s="291">
        <v>0</v>
      </c>
      <c r="N26" s="269">
        <v>42094</v>
      </c>
      <c r="O26" s="269">
        <v>43189</v>
      </c>
      <c r="P26" s="269">
        <v>43920</v>
      </c>
      <c r="Q26" s="294"/>
      <c r="R26" s="294">
        <v>555100</v>
      </c>
      <c r="S26" s="294">
        <v>1665300</v>
      </c>
      <c r="T26" s="262"/>
      <c r="U26" s="322"/>
      <c r="V26" s="291" t="s">
        <v>3789</v>
      </c>
      <c r="W26" s="268" t="s">
        <v>823</v>
      </c>
    </row>
    <row r="27" spans="1:23" ht="28.5" customHeight="1" x14ac:dyDescent="0.2">
      <c r="A27" s="291"/>
      <c r="B27" s="268" t="s">
        <v>1899</v>
      </c>
      <c r="C27" s="291" t="s">
        <v>73</v>
      </c>
      <c r="D27" s="291"/>
      <c r="E27" s="268" t="s">
        <v>6870</v>
      </c>
      <c r="F27" s="268" t="s">
        <v>5695</v>
      </c>
      <c r="G27" s="108" t="s">
        <v>6789</v>
      </c>
      <c r="H27" s="291" t="s">
        <v>6790</v>
      </c>
      <c r="I27" s="291" t="s">
        <v>6792</v>
      </c>
      <c r="J27" s="291" t="s">
        <v>6794</v>
      </c>
      <c r="K27" s="291"/>
      <c r="L27" s="291">
        <v>0</v>
      </c>
      <c r="M27" s="291">
        <v>0</v>
      </c>
      <c r="N27" s="269">
        <v>41364</v>
      </c>
      <c r="O27" s="269">
        <v>43189</v>
      </c>
      <c r="P27" s="269">
        <v>43920</v>
      </c>
      <c r="Q27" s="294"/>
      <c r="R27" s="294">
        <v>19000</v>
      </c>
      <c r="S27" s="294">
        <v>95000</v>
      </c>
      <c r="T27" s="262"/>
      <c r="U27" s="322"/>
      <c r="V27" s="291" t="s">
        <v>3789</v>
      </c>
      <c r="W27" s="268" t="s">
        <v>823</v>
      </c>
    </row>
    <row r="28" spans="1:23" ht="28.5" customHeight="1" x14ac:dyDescent="0.2">
      <c r="A28" s="291"/>
      <c r="B28" s="268" t="s">
        <v>1899</v>
      </c>
      <c r="C28" s="291" t="s">
        <v>73</v>
      </c>
      <c r="D28" s="291"/>
      <c r="E28" s="268" t="s">
        <v>6870</v>
      </c>
      <c r="F28" s="268" t="s">
        <v>5695</v>
      </c>
      <c r="G28" s="108" t="s">
        <v>6789</v>
      </c>
      <c r="H28" s="291" t="s">
        <v>6790</v>
      </c>
      <c r="I28" s="291" t="s">
        <v>6792</v>
      </c>
      <c r="J28" s="291" t="s">
        <v>6795</v>
      </c>
      <c r="K28" s="291"/>
      <c r="L28" s="291">
        <v>0</v>
      </c>
      <c r="M28" s="291">
        <v>0</v>
      </c>
      <c r="N28" s="269">
        <v>41364</v>
      </c>
      <c r="O28" s="269">
        <v>43189</v>
      </c>
      <c r="P28" s="269">
        <v>43920</v>
      </c>
      <c r="Q28" s="294"/>
      <c r="R28" s="294">
        <v>38000</v>
      </c>
      <c r="S28" s="294">
        <v>190000</v>
      </c>
      <c r="T28" s="262"/>
      <c r="U28" s="322"/>
      <c r="V28" s="291" t="s">
        <v>3789</v>
      </c>
      <c r="W28" s="268" t="s">
        <v>823</v>
      </c>
    </row>
    <row r="29" spans="1:23" ht="28.5" customHeight="1" x14ac:dyDescent="0.2">
      <c r="A29" s="291"/>
      <c r="B29" s="268" t="s">
        <v>1899</v>
      </c>
      <c r="C29" s="291" t="s">
        <v>73</v>
      </c>
      <c r="D29" s="291"/>
      <c r="E29" s="268" t="s">
        <v>6870</v>
      </c>
      <c r="F29" s="268" t="s">
        <v>5695</v>
      </c>
      <c r="G29" s="108" t="s">
        <v>6789</v>
      </c>
      <c r="H29" s="291" t="s">
        <v>6790</v>
      </c>
      <c r="I29" s="291" t="s">
        <v>6792</v>
      </c>
      <c r="J29" s="291" t="s">
        <v>6796</v>
      </c>
      <c r="K29" s="291"/>
      <c r="L29" s="291">
        <v>0</v>
      </c>
      <c r="M29" s="291">
        <v>0</v>
      </c>
      <c r="N29" s="269">
        <v>41364</v>
      </c>
      <c r="O29" s="269">
        <v>43189</v>
      </c>
      <c r="P29" s="269">
        <v>43920</v>
      </c>
      <c r="Q29" s="294"/>
      <c r="R29" s="294">
        <v>13000</v>
      </c>
      <c r="S29" s="294">
        <v>65000</v>
      </c>
      <c r="T29" s="262"/>
      <c r="U29" s="322"/>
      <c r="V29" s="291" t="s">
        <v>3789</v>
      </c>
      <c r="W29" s="268" t="s">
        <v>823</v>
      </c>
    </row>
    <row r="30" spans="1:23" ht="28.5" customHeight="1" x14ac:dyDescent="0.2">
      <c r="A30" s="291"/>
      <c r="B30" s="268" t="s">
        <v>1899</v>
      </c>
      <c r="C30" s="291" t="s">
        <v>73</v>
      </c>
      <c r="D30" s="291"/>
      <c r="E30" s="268" t="s">
        <v>6870</v>
      </c>
      <c r="F30" s="268" t="s">
        <v>5695</v>
      </c>
      <c r="G30" s="108" t="s">
        <v>6789</v>
      </c>
      <c r="H30" s="291" t="s">
        <v>6790</v>
      </c>
      <c r="I30" s="291" t="s">
        <v>6792</v>
      </c>
      <c r="J30" s="291" t="s">
        <v>6797</v>
      </c>
      <c r="K30" s="291"/>
      <c r="L30" s="291">
        <v>0</v>
      </c>
      <c r="M30" s="291">
        <v>0</v>
      </c>
      <c r="N30" s="269">
        <v>41364</v>
      </c>
      <c r="O30" s="269">
        <v>43189</v>
      </c>
      <c r="P30" s="269">
        <v>43920</v>
      </c>
      <c r="Q30" s="294"/>
      <c r="R30" s="294">
        <v>9000</v>
      </c>
      <c r="S30" s="294">
        <v>45000</v>
      </c>
      <c r="T30" s="262"/>
      <c r="U30" s="322"/>
      <c r="V30" s="291" t="s">
        <v>3789</v>
      </c>
      <c r="W30" s="268" t="s">
        <v>823</v>
      </c>
    </row>
    <row r="31" spans="1:23" ht="28.5" customHeight="1" x14ac:dyDescent="0.2">
      <c r="A31" s="291"/>
      <c r="B31" s="268" t="s">
        <v>1899</v>
      </c>
      <c r="C31" s="291" t="s">
        <v>73</v>
      </c>
      <c r="D31" s="291"/>
      <c r="E31" s="268" t="s">
        <v>6870</v>
      </c>
      <c r="F31" s="268" t="s">
        <v>5695</v>
      </c>
      <c r="G31" s="108" t="s">
        <v>6789</v>
      </c>
      <c r="H31" s="291" t="s">
        <v>6790</v>
      </c>
      <c r="I31" s="291" t="s">
        <v>6792</v>
      </c>
      <c r="J31" s="291" t="s">
        <v>6798</v>
      </c>
      <c r="K31" s="291"/>
      <c r="L31" s="291">
        <v>0</v>
      </c>
      <c r="M31" s="291">
        <v>0</v>
      </c>
      <c r="N31" s="269">
        <v>41364</v>
      </c>
      <c r="O31" s="269">
        <v>43189</v>
      </c>
      <c r="P31" s="269">
        <v>43920</v>
      </c>
      <c r="Q31" s="294"/>
      <c r="R31" s="294">
        <v>1000</v>
      </c>
      <c r="S31" s="294">
        <v>5000</v>
      </c>
      <c r="T31" s="262"/>
      <c r="U31" s="322"/>
      <c r="V31" s="291" t="s">
        <v>3789</v>
      </c>
      <c r="W31" s="268" t="s">
        <v>823</v>
      </c>
    </row>
    <row r="32" spans="1:23" ht="28.5" customHeight="1" x14ac:dyDescent="0.2">
      <c r="A32" s="291"/>
      <c r="B32" s="268" t="s">
        <v>1899</v>
      </c>
      <c r="C32" s="291" t="s">
        <v>73</v>
      </c>
      <c r="D32" s="291"/>
      <c r="E32" s="268" t="s">
        <v>6870</v>
      </c>
      <c r="F32" s="268" t="s">
        <v>5695</v>
      </c>
      <c r="G32" s="108" t="s">
        <v>6789</v>
      </c>
      <c r="H32" s="291" t="s">
        <v>6790</v>
      </c>
      <c r="I32" s="291" t="s">
        <v>6792</v>
      </c>
      <c r="J32" s="291" t="s">
        <v>6799</v>
      </c>
      <c r="K32" s="291"/>
      <c r="L32" s="291">
        <v>0</v>
      </c>
      <c r="M32" s="291">
        <v>0</v>
      </c>
      <c r="N32" s="269">
        <v>41364</v>
      </c>
      <c r="O32" s="269">
        <v>43189</v>
      </c>
      <c r="P32" s="269">
        <v>43920</v>
      </c>
      <c r="Q32" s="294"/>
      <c r="R32" s="294">
        <v>108000</v>
      </c>
      <c r="S32" s="294">
        <v>540000</v>
      </c>
      <c r="T32" s="262"/>
      <c r="U32" s="322"/>
      <c r="V32" s="291" t="s">
        <v>3789</v>
      </c>
      <c r="W32" s="268" t="s">
        <v>823</v>
      </c>
    </row>
    <row r="33" spans="1:23" ht="42.75" customHeight="1" x14ac:dyDescent="0.2">
      <c r="A33" s="291"/>
      <c r="B33" s="268" t="s">
        <v>568</v>
      </c>
      <c r="C33" s="291" t="s">
        <v>73</v>
      </c>
      <c r="D33" s="291"/>
      <c r="E33" s="268" t="s">
        <v>6644</v>
      </c>
      <c r="F33" s="268" t="s">
        <v>6193</v>
      </c>
      <c r="G33" s="248" t="s">
        <v>6800</v>
      </c>
      <c r="H33" s="291" t="s">
        <v>6801</v>
      </c>
      <c r="I33" s="268" t="s">
        <v>6909</v>
      </c>
      <c r="J33" s="291" t="s">
        <v>6530</v>
      </c>
      <c r="K33" s="291" t="s">
        <v>6752</v>
      </c>
      <c r="L33" s="291">
        <v>0</v>
      </c>
      <c r="M33" s="291">
        <v>0</v>
      </c>
      <c r="N33" s="269">
        <v>42095</v>
      </c>
      <c r="O33" s="269">
        <v>42460</v>
      </c>
      <c r="P33" s="269">
        <v>42460</v>
      </c>
      <c r="Q33" s="294"/>
      <c r="R33" s="294">
        <v>5465</v>
      </c>
      <c r="S33" s="294">
        <v>5465</v>
      </c>
      <c r="T33" s="262"/>
      <c r="U33" s="322"/>
      <c r="V33" s="291"/>
      <c r="W33" s="268"/>
    </row>
    <row r="34" spans="1:23" ht="28.5" customHeight="1" x14ac:dyDescent="0.2">
      <c r="A34" s="291"/>
      <c r="B34" s="268" t="s">
        <v>568</v>
      </c>
      <c r="C34" s="291" t="s">
        <v>73</v>
      </c>
      <c r="D34" s="291"/>
      <c r="E34" s="268" t="s">
        <v>6871</v>
      </c>
      <c r="F34" s="268" t="s">
        <v>6874</v>
      </c>
      <c r="G34" s="108" t="s">
        <v>6802</v>
      </c>
      <c r="H34" s="291" t="s">
        <v>6803</v>
      </c>
      <c r="I34" s="291" t="s">
        <v>6762</v>
      </c>
      <c r="J34" s="291" t="s">
        <v>6804</v>
      </c>
      <c r="K34" s="312" t="s">
        <v>7053</v>
      </c>
      <c r="L34" s="291"/>
      <c r="M34" s="291">
        <v>0</v>
      </c>
      <c r="N34" s="269">
        <v>42095</v>
      </c>
      <c r="O34" s="269">
        <v>43920</v>
      </c>
      <c r="P34" s="269">
        <v>43921</v>
      </c>
      <c r="Q34" s="294"/>
      <c r="R34" s="294">
        <v>89019</v>
      </c>
      <c r="S34" s="294">
        <v>445095</v>
      </c>
      <c r="T34" s="262"/>
      <c r="U34" s="322"/>
      <c r="V34" s="291" t="s">
        <v>3789</v>
      </c>
      <c r="W34" s="268" t="s">
        <v>823</v>
      </c>
    </row>
    <row r="35" spans="1:23" s="283" customFormat="1" ht="14.25" customHeight="1" x14ac:dyDescent="0.2">
      <c r="A35" s="291"/>
      <c r="B35" s="268" t="s">
        <v>2714</v>
      </c>
      <c r="C35" s="291" t="s">
        <v>73</v>
      </c>
      <c r="D35" s="268"/>
      <c r="E35" s="268" t="s">
        <v>6872</v>
      </c>
      <c r="F35" s="268" t="s">
        <v>6855</v>
      </c>
      <c r="G35" s="108" t="s">
        <v>5728</v>
      </c>
      <c r="H35" s="268" t="s">
        <v>6808</v>
      </c>
      <c r="I35" s="268" t="s">
        <v>3446</v>
      </c>
      <c r="J35" s="291" t="s">
        <v>6809</v>
      </c>
      <c r="K35" s="291" t="s">
        <v>6692</v>
      </c>
      <c r="L35" s="291">
        <v>0</v>
      </c>
      <c r="M35" s="291">
        <v>0</v>
      </c>
      <c r="N35" s="269">
        <v>42185</v>
      </c>
      <c r="O35" s="269">
        <v>42674</v>
      </c>
      <c r="P35" s="269">
        <v>42674</v>
      </c>
      <c r="Q35" s="292"/>
      <c r="R35" s="292">
        <v>3749</v>
      </c>
      <c r="S35" s="292">
        <v>3749</v>
      </c>
      <c r="T35" s="300">
        <v>3551.08</v>
      </c>
      <c r="U35" s="322">
        <v>9818.69</v>
      </c>
      <c r="V35" s="268" t="s">
        <v>3789</v>
      </c>
      <c r="W35" s="268" t="s">
        <v>824</v>
      </c>
    </row>
    <row r="36" spans="1:23" s="283" customFormat="1" ht="14.25" customHeight="1" x14ac:dyDescent="0.2">
      <c r="A36" s="291"/>
      <c r="B36" s="268" t="s">
        <v>2714</v>
      </c>
      <c r="C36" s="291" t="s">
        <v>73</v>
      </c>
      <c r="D36" s="291"/>
      <c r="E36" s="268" t="s">
        <v>6872</v>
      </c>
      <c r="F36" s="268" t="s">
        <v>6855</v>
      </c>
      <c r="G36" s="108" t="s">
        <v>5973</v>
      </c>
      <c r="H36" s="268" t="s">
        <v>6808</v>
      </c>
      <c r="I36" s="268" t="s">
        <v>6806</v>
      </c>
      <c r="J36" s="291" t="s">
        <v>2376</v>
      </c>
      <c r="K36" s="291" t="s">
        <v>6707</v>
      </c>
      <c r="L36" s="291">
        <v>0</v>
      </c>
      <c r="M36" s="291">
        <v>0</v>
      </c>
      <c r="N36" s="269">
        <v>42204</v>
      </c>
      <c r="O36" s="269">
        <v>42569</v>
      </c>
      <c r="P36" s="269">
        <v>42569</v>
      </c>
      <c r="Q36" s="84"/>
      <c r="R36" s="294">
        <v>3473</v>
      </c>
      <c r="S36" s="84">
        <v>3473</v>
      </c>
      <c r="T36" s="300"/>
      <c r="U36" s="322"/>
      <c r="V36" s="294" t="s">
        <v>3789</v>
      </c>
      <c r="W36" s="268" t="s">
        <v>824</v>
      </c>
    </row>
    <row r="37" spans="1:23" s="283" customFormat="1" ht="14.25" customHeight="1" x14ac:dyDescent="0.2">
      <c r="A37" s="291"/>
      <c r="B37" s="268" t="s">
        <v>2714</v>
      </c>
      <c r="C37" s="291" t="s">
        <v>73</v>
      </c>
      <c r="D37" s="291"/>
      <c r="E37" s="268" t="s">
        <v>6872</v>
      </c>
      <c r="F37" s="268" t="s">
        <v>6855</v>
      </c>
      <c r="G37" s="291" t="s">
        <v>6361</v>
      </c>
      <c r="H37" s="291" t="s">
        <v>6820</v>
      </c>
      <c r="I37" s="268" t="s">
        <v>6821</v>
      </c>
      <c r="J37" s="291" t="s">
        <v>6357</v>
      </c>
      <c r="K37" s="291" t="s">
        <v>6705</v>
      </c>
      <c r="L37" s="291" t="s">
        <v>6679</v>
      </c>
      <c r="M37" s="291">
        <v>0</v>
      </c>
      <c r="N37" s="269">
        <v>42353</v>
      </c>
      <c r="O37" s="269">
        <v>42740</v>
      </c>
      <c r="P37" s="269">
        <v>42740</v>
      </c>
      <c r="Q37" s="294"/>
      <c r="R37" s="294">
        <v>2303</v>
      </c>
      <c r="S37" s="294">
        <v>2303</v>
      </c>
      <c r="T37" s="300">
        <v>1796.2</v>
      </c>
      <c r="U37" s="322"/>
      <c r="V37" s="291" t="s">
        <v>3789</v>
      </c>
      <c r="W37" s="268" t="s">
        <v>824</v>
      </c>
    </row>
    <row r="38" spans="1:23" s="283" customFormat="1" ht="14.25" customHeight="1" x14ac:dyDescent="0.2">
      <c r="A38" s="291"/>
      <c r="B38" s="268" t="s">
        <v>2714</v>
      </c>
      <c r="C38" s="291" t="s">
        <v>73</v>
      </c>
      <c r="D38" s="291"/>
      <c r="E38" s="268" t="s">
        <v>6872</v>
      </c>
      <c r="F38" s="268" t="s">
        <v>6855</v>
      </c>
      <c r="G38" s="108" t="s">
        <v>6362</v>
      </c>
      <c r="H38" s="291" t="s">
        <v>5668</v>
      </c>
      <c r="I38" s="268" t="s">
        <v>6811</v>
      </c>
      <c r="J38" s="291" t="s">
        <v>6295</v>
      </c>
      <c r="K38" s="291" t="s">
        <v>6699</v>
      </c>
      <c r="L38" s="291">
        <v>0</v>
      </c>
      <c r="M38" s="291">
        <v>0</v>
      </c>
      <c r="N38" s="269">
        <v>41073</v>
      </c>
      <c r="O38" s="269">
        <v>42898</v>
      </c>
      <c r="P38" s="269">
        <v>42898</v>
      </c>
      <c r="Q38" s="294"/>
      <c r="R38" s="292">
        <v>105</v>
      </c>
      <c r="S38" s="294">
        <v>522</v>
      </c>
      <c r="T38" s="300"/>
      <c r="U38" s="322">
        <v>328</v>
      </c>
      <c r="V38" s="291" t="s">
        <v>3789</v>
      </c>
      <c r="W38" s="268" t="s">
        <v>824</v>
      </c>
    </row>
    <row r="39" spans="1:23" s="283" customFormat="1" ht="28.5" customHeight="1" x14ac:dyDescent="0.2">
      <c r="A39" s="291"/>
      <c r="B39" s="268" t="s">
        <v>2714</v>
      </c>
      <c r="C39" s="291" t="s">
        <v>73</v>
      </c>
      <c r="D39" s="291"/>
      <c r="E39" s="268" t="s">
        <v>6872</v>
      </c>
      <c r="F39" s="268" t="s">
        <v>6855</v>
      </c>
      <c r="G39" s="108" t="s">
        <v>6363</v>
      </c>
      <c r="H39" s="291" t="s">
        <v>5668</v>
      </c>
      <c r="I39" s="268" t="s">
        <v>6811</v>
      </c>
      <c r="J39" s="291" t="s">
        <v>6295</v>
      </c>
      <c r="K39" s="291" t="s">
        <v>6699</v>
      </c>
      <c r="L39" s="291">
        <v>0</v>
      </c>
      <c r="M39" s="291">
        <v>0</v>
      </c>
      <c r="N39" s="269">
        <v>41001</v>
      </c>
      <c r="O39" s="269">
        <v>42826</v>
      </c>
      <c r="P39" s="269">
        <v>42826</v>
      </c>
      <c r="Q39" s="294"/>
      <c r="R39" s="292">
        <v>105</v>
      </c>
      <c r="S39" s="294">
        <v>522</v>
      </c>
      <c r="T39" s="300"/>
      <c r="U39" s="322"/>
      <c r="V39" s="291" t="s">
        <v>3789</v>
      </c>
      <c r="W39" s="268" t="s">
        <v>824</v>
      </c>
    </row>
    <row r="40" spans="1:23" s="283" customFormat="1" ht="14.25" customHeight="1" x14ac:dyDescent="0.2">
      <c r="A40" s="291"/>
      <c r="B40" s="268" t="s">
        <v>2714</v>
      </c>
      <c r="C40" s="291" t="s">
        <v>73</v>
      </c>
      <c r="D40" s="291"/>
      <c r="E40" s="268" t="s">
        <v>6872</v>
      </c>
      <c r="F40" s="268" t="s">
        <v>6855</v>
      </c>
      <c r="G40" s="108" t="s">
        <v>6364</v>
      </c>
      <c r="H40" s="291" t="s">
        <v>5668</v>
      </c>
      <c r="I40" s="268" t="s">
        <v>6811</v>
      </c>
      <c r="J40" s="291" t="s">
        <v>6295</v>
      </c>
      <c r="K40" s="291" t="s">
        <v>6699</v>
      </c>
      <c r="L40" s="291">
        <v>0</v>
      </c>
      <c r="M40" s="291">
        <v>0</v>
      </c>
      <c r="N40" s="269">
        <v>41408</v>
      </c>
      <c r="O40" s="269">
        <v>42600</v>
      </c>
      <c r="P40" s="269">
        <v>42600</v>
      </c>
      <c r="Q40" s="294"/>
      <c r="R40" s="292">
        <v>122</v>
      </c>
      <c r="S40" s="294">
        <v>366</v>
      </c>
      <c r="T40" s="300"/>
      <c r="U40" s="322"/>
      <c r="V40" s="291" t="s">
        <v>3789</v>
      </c>
      <c r="W40" s="268" t="s">
        <v>824</v>
      </c>
    </row>
    <row r="41" spans="1:23" s="283" customFormat="1" ht="14.25" customHeight="1" x14ac:dyDescent="0.2">
      <c r="A41" s="291"/>
      <c r="B41" s="268" t="s">
        <v>2714</v>
      </c>
      <c r="C41" s="291" t="s">
        <v>73</v>
      </c>
      <c r="D41" s="291"/>
      <c r="E41" s="268" t="s">
        <v>6872</v>
      </c>
      <c r="F41" s="268" t="s">
        <v>6855</v>
      </c>
      <c r="G41" s="108" t="s">
        <v>6365</v>
      </c>
      <c r="H41" s="291" t="s">
        <v>5668</v>
      </c>
      <c r="I41" s="268" t="s">
        <v>6811</v>
      </c>
      <c r="J41" s="291" t="s">
        <v>6295</v>
      </c>
      <c r="K41" s="291" t="s">
        <v>6699</v>
      </c>
      <c r="L41" s="291">
        <v>0</v>
      </c>
      <c r="M41" s="291">
        <v>0</v>
      </c>
      <c r="N41" s="269">
        <v>41608</v>
      </c>
      <c r="O41" s="269">
        <v>43433</v>
      </c>
      <c r="P41" s="269">
        <v>43433</v>
      </c>
      <c r="Q41" s="294"/>
      <c r="R41" s="292">
        <v>262</v>
      </c>
      <c r="S41" s="294">
        <v>1310</v>
      </c>
      <c r="T41" s="300"/>
      <c r="U41" s="322"/>
      <c r="V41" s="291" t="s">
        <v>3789</v>
      </c>
      <c r="W41" s="268" t="s">
        <v>824</v>
      </c>
    </row>
    <row r="42" spans="1:23" s="283" customFormat="1" ht="14.25" customHeight="1" x14ac:dyDescent="0.2">
      <c r="A42" s="291"/>
      <c r="B42" s="268" t="s">
        <v>2714</v>
      </c>
      <c r="C42" s="291" t="s">
        <v>7075</v>
      </c>
      <c r="D42" s="291" t="s">
        <v>233</v>
      </c>
      <c r="E42" s="268" t="s">
        <v>6872</v>
      </c>
      <c r="F42" s="268" t="s">
        <v>6855</v>
      </c>
      <c r="G42" s="291" t="s">
        <v>7077</v>
      </c>
      <c r="H42" s="291" t="s">
        <v>7076</v>
      </c>
      <c r="I42" s="291" t="s">
        <v>7080</v>
      </c>
      <c r="J42" s="291" t="s">
        <v>7078</v>
      </c>
      <c r="K42" s="312" t="s">
        <v>7079</v>
      </c>
      <c r="L42" s="291"/>
      <c r="M42" s="291">
        <v>0</v>
      </c>
      <c r="N42" s="269">
        <v>42199</v>
      </c>
      <c r="O42" s="269">
        <v>43295</v>
      </c>
      <c r="P42" s="269">
        <v>43295</v>
      </c>
      <c r="Q42" s="291"/>
      <c r="R42" s="276">
        <v>90000</v>
      </c>
      <c r="S42" s="276">
        <v>90000</v>
      </c>
      <c r="T42" s="291"/>
      <c r="U42" s="291"/>
      <c r="V42" s="291"/>
      <c r="W42" s="291"/>
    </row>
    <row r="43" spans="1:23" s="283" customFormat="1" ht="14.25" customHeight="1" x14ac:dyDescent="0.2">
      <c r="A43" s="291"/>
      <c r="B43" s="268" t="s">
        <v>2714</v>
      </c>
      <c r="C43" s="291" t="s">
        <v>73</v>
      </c>
      <c r="D43" s="291"/>
      <c r="E43" s="268" t="s">
        <v>6872</v>
      </c>
      <c r="F43" s="268" t="s">
        <v>6855</v>
      </c>
      <c r="G43" s="108" t="s">
        <v>6366</v>
      </c>
      <c r="H43" s="291" t="s">
        <v>5668</v>
      </c>
      <c r="I43" s="268" t="s">
        <v>6811</v>
      </c>
      <c r="J43" s="291" t="s">
        <v>6295</v>
      </c>
      <c r="K43" s="291" t="s">
        <v>6699</v>
      </c>
      <c r="L43" s="291">
        <v>0</v>
      </c>
      <c r="M43" s="291">
        <v>0</v>
      </c>
      <c r="N43" s="269">
        <v>41535</v>
      </c>
      <c r="O43" s="269">
        <v>42630</v>
      </c>
      <c r="P43" s="269">
        <v>42630</v>
      </c>
      <c r="Q43" s="294"/>
      <c r="R43" s="292">
        <v>122</v>
      </c>
      <c r="S43" s="294">
        <v>366</v>
      </c>
      <c r="T43" s="300"/>
      <c r="U43" s="322"/>
      <c r="V43" s="291" t="s">
        <v>3789</v>
      </c>
      <c r="W43" s="268" t="s">
        <v>824</v>
      </c>
    </row>
    <row r="44" spans="1:23" s="283" customFormat="1" ht="14.25" customHeight="1" x14ac:dyDescent="0.2">
      <c r="A44" s="291"/>
      <c r="B44" s="268" t="s">
        <v>2714</v>
      </c>
      <c r="C44" s="291" t="s">
        <v>73</v>
      </c>
      <c r="D44" s="291"/>
      <c r="E44" s="268" t="s">
        <v>6872</v>
      </c>
      <c r="F44" s="268" t="s">
        <v>6855</v>
      </c>
      <c r="G44" s="108" t="s">
        <v>6367</v>
      </c>
      <c r="H44" s="291" t="s">
        <v>6814</v>
      </c>
      <c r="I44" s="268" t="s">
        <v>6815</v>
      </c>
      <c r="J44" s="291" t="s">
        <v>2166</v>
      </c>
      <c r="K44" s="291" t="s">
        <v>6697</v>
      </c>
      <c r="L44" s="291" t="s">
        <v>6679</v>
      </c>
      <c r="M44" s="291">
        <v>0</v>
      </c>
      <c r="N44" s="269">
        <v>42156</v>
      </c>
      <c r="O44" s="269">
        <v>42522</v>
      </c>
      <c r="P44" s="269">
        <v>42522</v>
      </c>
      <c r="Q44" s="294"/>
      <c r="R44" s="294">
        <v>8067</v>
      </c>
      <c r="S44" s="294">
        <v>8067</v>
      </c>
      <c r="T44" s="300"/>
      <c r="U44" s="322"/>
      <c r="V44" s="291" t="s">
        <v>3789</v>
      </c>
      <c r="W44" s="268" t="s">
        <v>824</v>
      </c>
    </row>
    <row r="45" spans="1:23" s="283" customFormat="1" ht="14.25" customHeight="1" x14ac:dyDescent="0.2">
      <c r="A45" s="291"/>
      <c r="B45" s="268" t="s">
        <v>2714</v>
      </c>
      <c r="C45" s="291" t="s">
        <v>4680</v>
      </c>
      <c r="D45" s="268" t="s">
        <v>4678</v>
      </c>
      <c r="E45" s="268" t="s">
        <v>6872</v>
      </c>
      <c r="F45" s="268" t="s">
        <v>6855</v>
      </c>
      <c r="G45" s="108" t="s">
        <v>6003</v>
      </c>
      <c r="H45" s="268" t="s">
        <v>6807</v>
      </c>
      <c r="I45" s="268" t="s">
        <v>5699</v>
      </c>
      <c r="J45" s="291" t="s">
        <v>5887</v>
      </c>
      <c r="K45" s="291" t="s">
        <v>6698</v>
      </c>
      <c r="L45" s="291">
        <v>0</v>
      </c>
      <c r="M45" s="291">
        <v>0</v>
      </c>
      <c r="N45" s="269">
        <v>40940</v>
      </c>
      <c r="O45" s="269">
        <v>42735</v>
      </c>
      <c r="P45" s="269">
        <v>42735</v>
      </c>
      <c r="Q45" s="292"/>
      <c r="R45" s="292"/>
      <c r="S45" s="292"/>
      <c r="T45" s="292"/>
      <c r="U45" s="322">
        <v>71097.299999999988</v>
      </c>
      <c r="V45" s="268" t="s">
        <v>3789</v>
      </c>
      <c r="W45" s="268" t="s">
        <v>5700</v>
      </c>
    </row>
    <row r="46" spans="1:23" s="283" customFormat="1" ht="14.25" customHeight="1" x14ac:dyDescent="0.2">
      <c r="A46" s="291"/>
      <c r="B46" s="268" t="s">
        <v>2714</v>
      </c>
      <c r="C46" s="291" t="s">
        <v>73</v>
      </c>
      <c r="D46" s="291"/>
      <c r="E46" s="268" t="s">
        <v>6872</v>
      </c>
      <c r="F46" s="268" t="s">
        <v>6855</v>
      </c>
      <c r="G46" s="108" t="s">
        <v>6368</v>
      </c>
      <c r="H46" s="291" t="s">
        <v>6805</v>
      </c>
      <c r="I46" s="268" t="s">
        <v>6901</v>
      </c>
      <c r="J46" s="291" t="s">
        <v>2166</v>
      </c>
      <c r="K46" s="291" t="s">
        <v>6697</v>
      </c>
      <c r="L46" s="291" t="s">
        <v>6679</v>
      </c>
      <c r="M46" s="291">
        <v>0</v>
      </c>
      <c r="N46" s="269">
        <v>41460</v>
      </c>
      <c r="O46" s="269">
        <v>43285</v>
      </c>
      <c r="P46" s="269">
        <v>43285</v>
      </c>
      <c r="Q46" s="294"/>
      <c r="R46" s="294">
        <v>4949</v>
      </c>
      <c r="S46" s="294">
        <v>24746</v>
      </c>
      <c r="T46" s="300"/>
      <c r="U46" s="322">
        <v>184762.8</v>
      </c>
      <c r="V46" s="291" t="s">
        <v>3789</v>
      </c>
      <c r="W46" s="268" t="s">
        <v>824</v>
      </c>
    </row>
    <row r="47" spans="1:23" s="283" customFormat="1" ht="14.25" customHeight="1" x14ac:dyDescent="0.2">
      <c r="A47" s="291"/>
      <c r="B47" s="268" t="s">
        <v>2714</v>
      </c>
      <c r="C47" s="291" t="s">
        <v>73</v>
      </c>
      <c r="D47" s="291"/>
      <c r="E47" s="268" t="s">
        <v>6872</v>
      </c>
      <c r="F47" s="268" t="s">
        <v>6855</v>
      </c>
      <c r="G47" s="108" t="s">
        <v>6369</v>
      </c>
      <c r="H47" s="291" t="s">
        <v>5668</v>
      </c>
      <c r="I47" s="268" t="s">
        <v>6811</v>
      </c>
      <c r="J47" s="291" t="s">
        <v>6819</v>
      </c>
      <c r="K47" s="291" t="s">
        <v>6701</v>
      </c>
      <c r="L47" s="291">
        <v>0</v>
      </c>
      <c r="M47" s="291">
        <v>0</v>
      </c>
      <c r="N47" s="269">
        <v>41547</v>
      </c>
      <c r="O47" s="269">
        <v>43373</v>
      </c>
      <c r="P47" s="269">
        <v>43373</v>
      </c>
      <c r="Q47" s="84"/>
      <c r="R47" s="292">
        <v>7741</v>
      </c>
      <c r="S47" s="84">
        <v>38706</v>
      </c>
      <c r="T47" s="300">
        <v>56625</v>
      </c>
      <c r="U47" s="322"/>
      <c r="V47" s="294" t="s">
        <v>3789</v>
      </c>
      <c r="W47" s="268" t="s">
        <v>824</v>
      </c>
    </row>
    <row r="48" spans="1:23" s="283" customFormat="1" ht="14.25" customHeight="1" x14ac:dyDescent="0.2">
      <c r="A48" s="291"/>
      <c r="B48" s="268" t="s">
        <v>2714</v>
      </c>
      <c r="C48" s="291" t="s">
        <v>73</v>
      </c>
      <c r="D48" s="291"/>
      <c r="E48" s="268" t="s">
        <v>6872</v>
      </c>
      <c r="F48" s="268" t="s">
        <v>6855</v>
      </c>
      <c r="G48" s="291" t="s">
        <v>6400</v>
      </c>
      <c r="H48" s="268" t="s">
        <v>6808</v>
      </c>
      <c r="I48" s="268" t="s">
        <v>6767</v>
      </c>
      <c r="J48" s="291" t="s">
        <v>5829</v>
      </c>
      <c r="K48" s="291" t="s">
        <v>6706</v>
      </c>
      <c r="L48" s="291">
        <v>0</v>
      </c>
      <c r="M48" s="291">
        <v>0</v>
      </c>
      <c r="N48" s="269">
        <v>41691</v>
      </c>
      <c r="O48" s="269">
        <v>42786</v>
      </c>
      <c r="P48" s="269">
        <v>42786</v>
      </c>
      <c r="Q48" s="292"/>
      <c r="R48" s="292">
        <v>1622</v>
      </c>
      <c r="S48" s="294">
        <v>4869</v>
      </c>
      <c r="T48" s="352"/>
      <c r="U48" s="354"/>
      <c r="V48" s="294" t="s">
        <v>3789</v>
      </c>
      <c r="W48" s="268" t="s">
        <v>824</v>
      </c>
    </row>
    <row r="49" spans="1:23" s="283" customFormat="1" ht="14.25" customHeight="1" x14ac:dyDescent="0.2">
      <c r="A49" s="291"/>
      <c r="B49" s="268" t="s">
        <v>2714</v>
      </c>
      <c r="C49" s="291" t="s">
        <v>73</v>
      </c>
      <c r="D49" s="291"/>
      <c r="E49" s="268" t="s">
        <v>6872</v>
      </c>
      <c r="F49" s="268" t="s">
        <v>6855</v>
      </c>
      <c r="G49" s="108" t="s">
        <v>6611</v>
      </c>
      <c r="H49" s="291" t="s">
        <v>5668</v>
      </c>
      <c r="I49" s="268" t="s">
        <v>6811</v>
      </c>
      <c r="J49" s="291" t="s">
        <v>6295</v>
      </c>
      <c r="K49" s="291" t="s">
        <v>6699</v>
      </c>
      <c r="L49" s="291">
        <v>0</v>
      </c>
      <c r="M49" s="291">
        <v>0</v>
      </c>
      <c r="N49" s="269">
        <v>42296</v>
      </c>
      <c r="O49" s="269">
        <v>42661</v>
      </c>
      <c r="P49" s="269">
        <v>42661</v>
      </c>
      <c r="Q49" s="294"/>
      <c r="R49" s="294">
        <v>149</v>
      </c>
      <c r="S49" s="294">
        <v>149</v>
      </c>
      <c r="T49" s="262"/>
      <c r="U49" s="322"/>
      <c r="V49" s="291" t="s">
        <v>3788</v>
      </c>
      <c r="W49" s="268" t="s">
        <v>824</v>
      </c>
    </row>
    <row r="50" spans="1:23" s="283" customFormat="1" ht="14.25" customHeight="1" x14ac:dyDescent="0.2">
      <c r="A50" s="291"/>
      <c r="B50" s="268" t="s">
        <v>2714</v>
      </c>
      <c r="C50" s="291" t="s">
        <v>73</v>
      </c>
      <c r="D50" s="291"/>
      <c r="E50" s="268" t="s">
        <v>6872</v>
      </c>
      <c r="F50" s="268" t="s">
        <v>6855</v>
      </c>
      <c r="G50" s="108" t="s">
        <v>6612</v>
      </c>
      <c r="H50" s="291" t="s">
        <v>5668</v>
      </c>
      <c r="I50" s="268" t="s">
        <v>6811</v>
      </c>
      <c r="J50" s="291" t="s">
        <v>6295</v>
      </c>
      <c r="K50" s="291" t="s">
        <v>6699</v>
      </c>
      <c r="L50" s="291">
        <v>0</v>
      </c>
      <c r="M50" s="291">
        <v>0</v>
      </c>
      <c r="N50" s="269">
        <v>42296</v>
      </c>
      <c r="O50" s="269">
        <v>42661</v>
      </c>
      <c r="P50" s="269">
        <v>42661</v>
      </c>
      <c r="Q50" s="294"/>
      <c r="R50" s="294">
        <v>149</v>
      </c>
      <c r="S50" s="294">
        <v>149</v>
      </c>
      <c r="T50" s="294"/>
      <c r="U50" s="322"/>
      <c r="V50" s="291" t="s">
        <v>3788</v>
      </c>
      <c r="W50" s="268" t="s">
        <v>824</v>
      </c>
    </row>
    <row r="51" spans="1:23" s="283" customFormat="1" ht="14.25" customHeight="1" x14ac:dyDescent="0.2">
      <c r="A51" s="291"/>
      <c r="B51" s="268" t="s">
        <v>2714</v>
      </c>
      <c r="C51" s="291" t="s">
        <v>73</v>
      </c>
      <c r="D51" s="291"/>
      <c r="E51" s="268" t="s">
        <v>6872</v>
      </c>
      <c r="F51" s="268" t="s">
        <v>6855</v>
      </c>
      <c r="G51" s="108" t="s">
        <v>5734</v>
      </c>
      <c r="H51" s="291" t="s">
        <v>6805</v>
      </c>
      <c r="I51" s="268" t="s">
        <v>6806</v>
      </c>
      <c r="J51" s="291" t="s">
        <v>5816</v>
      </c>
      <c r="K51" s="291" t="s">
        <v>6700</v>
      </c>
      <c r="L51" s="291">
        <v>0</v>
      </c>
      <c r="M51" s="291">
        <v>0</v>
      </c>
      <c r="N51" s="269">
        <v>42350</v>
      </c>
      <c r="O51" s="269">
        <v>42719</v>
      </c>
      <c r="P51" s="269">
        <v>42719</v>
      </c>
      <c r="Q51" s="84"/>
      <c r="R51" s="84">
        <v>19699</v>
      </c>
      <c r="S51" s="84">
        <v>19699</v>
      </c>
      <c r="T51" s="300"/>
      <c r="U51" s="322"/>
      <c r="V51" s="294" t="s">
        <v>3789</v>
      </c>
      <c r="W51" s="268" t="s">
        <v>824</v>
      </c>
    </row>
    <row r="52" spans="1:23" s="283" customFormat="1" ht="14.25" customHeight="1" x14ac:dyDescent="0.2">
      <c r="A52" s="291"/>
      <c r="B52" s="268" t="s">
        <v>2714</v>
      </c>
      <c r="C52" s="291" t="s">
        <v>73</v>
      </c>
      <c r="D52" s="291"/>
      <c r="E52" s="268" t="s">
        <v>6872</v>
      </c>
      <c r="F52" s="268" t="s">
        <v>6855</v>
      </c>
      <c r="G52" s="108" t="s">
        <v>6613</v>
      </c>
      <c r="H52" s="268" t="s">
        <v>6808</v>
      </c>
      <c r="I52" s="268" t="s">
        <v>6767</v>
      </c>
      <c r="J52" s="291" t="s">
        <v>6610</v>
      </c>
      <c r="K52" s="291" t="s">
        <v>6695</v>
      </c>
      <c r="L52" s="291">
        <v>0</v>
      </c>
      <c r="M52" s="291">
        <v>0</v>
      </c>
      <c r="N52" s="269">
        <v>42278</v>
      </c>
      <c r="O52" s="269">
        <v>42643</v>
      </c>
      <c r="P52" s="269">
        <v>42643</v>
      </c>
      <c r="Q52" s="294"/>
      <c r="R52" s="294">
        <v>1810</v>
      </c>
      <c r="S52" s="294"/>
      <c r="T52" s="262"/>
      <c r="U52" s="322">
        <v>1810</v>
      </c>
      <c r="V52" s="291" t="s">
        <v>3788</v>
      </c>
      <c r="W52" s="268" t="s">
        <v>824</v>
      </c>
    </row>
    <row r="53" spans="1:23" s="283" customFormat="1" ht="14.25" customHeight="1" x14ac:dyDescent="0.2">
      <c r="A53" s="291"/>
      <c r="B53" s="268" t="s">
        <v>2714</v>
      </c>
      <c r="C53" s="291" t="s">
        <v>73</v>
      </c>
      <c r="D53" s="291"/>
      <c r="E53" s="268" t="s">
        <v>6872</v>
      </c>
      <c r="F53" s="268" t="s">
        <v>6855</v>
      </c>
      <c r="G53" s="108" t="s">
        <v>6653</v>
      </c>
      <c r="H53" s="268" t="s">
        <v>6808</v>
      </c>
      <c r="I53" s="268" t="s">
        <v>6767</v>
      </c>
      <c r="J53" s="291" t="s">
        <v>2166</v>
      </c>
      <c r="K53" s="291" t="s">
        <v>6697</v>
      </c>
      <c r="L53" s="291" t="s">
        <v>6679</v>
      </c>
      <c r="M53" s="291">
        <v>0</v>
      </c>
      <c r="N53" s="269">
        <v>42342</v>
      </c>
      <c r="O53" s="269">
        <v>42708</v>
      </c>
      <c r="P53" s="269">
        <v>42708</v>
      </c>
      <c r="Q53" s="258"/>
      <c r="R53" s="294">
        <v>1450</v>
      </c>
      <c r="S53" s="294">
        <v>1450</v>
      </c>
      <c r="T53" s="262"/>
      <c r="U53" s="322"/>
      <c r="V53" s="291" t="s">
        <v>3788</v>
      </c>
      <c r="W53" s="268" t="s">
        <v>824</v>
      </c>
    </row>
    <row r="54" spans="1:23" s="283" customFormat="1" ht="14.25" customHeight="1" x14ac:dyDescent="0.2">
      <c r="A54" s="291"/>
      <c r="B54" s="268" t="s">
        <v>2714</v>
      </c>
      <c r="C54" s="291" t="s">
        <v>73</v>
      </c>
      <c r="D54" s="291"/>
      <c r="E54" s="268" t="s">
        <v>6872</v>
      </c>
      <c r="F54" s="268" t="s">
        <v>6855</v>
      </c>
      <c r="G54" s="108" t="s">
        <v>6654</v>
      </c>
      <c r="H54" s="291" t="s">
        <v>6820</v>
      </c>
      <c r="I54" s="268" t="s">
        <v>6822</v>
      </c>
      <c r="J54" s="291" t="s">
        <v>6357</v>
      </c>
      <c r="K54" s="291" t="s">
        <v>6705</v>
      </c>
      <c r="L54" s="291" t="s">
        <v>6679</v>
      </c>
      <c r="M54" s="291">
        <v>0</v>
      </c>
      <c r="N54" s="269">
        <v>42347</v>
      </c>
      <c r="O54" s="269">
        <v>42712</v>
      </c>
      <c r="P54" s="269">
        <v>42712</v>
      </c>
      <c r="Q54" s="294"/>
      <c r="R54" s="294">
        <v>16995</v>
      </c>
      <c r="S54" s="294">
        <v>16995</v>
      </c>
      <c r="T54" s="262"/>
      <c r="U54" s="322"/>
      <c r="V54" s="291" t="s">
        <v>3789</v>
      </c>
      <c r="W54" s="268" t="s">
        <v>824</v>
      </c>
    </row>
    <row r="55" spans="1:23" s="283" customFormat="1" ht="14.25" customHeight="1" x14ac:dyDescent="0.2">
      <c r="A55" s="291"/>
      <c r="B55" s="268" t="s">
        <v>2714</v>
      </c>
      <c r="C55" s="291" t="s">
        <v>73</v>
      </c>
      <c r="D55" s="291"/>
      <c r="E55" s="268" t="s">
        <v>6872</v>
      </c>
      <c r="F55" s="268" t="s">
        <v>6855</v>
      </c>
      <c r="G55" s="108" t="s">
        <v>6729</v>
      </c>
      <c r="H55" s="268" t="s">
        <v>6808</v>
      </c>
      <c r="I55" s="268" t="s">
        <v>6767</v>
      </c>
      <c r="J55" s="291" t="s">
        <v>6357</v>
      </c>
      <c r="K55" s="312" t="s">
        <v>6705</v>
      </c>
      <c r="L55" s="291" t="s">
        <v>6679</v>
      </c>
      <c r="M55" s="291">
        <v>0</v>
      </c>
      <c r="N55" s="269">
        <v>42383</v>
      </c>
      <c r="O55" s="269">
        <v>42748</v>
      </c>
      <c r="P55" s="269">
        <v>42748</v>
      </c>
      <c r="Q55" s="302"/>
      <c r="R55" s="292">
        <v>3493.21</v>
      </c>
      <c r="S55" s="292">
        <v>3493.21</v>
      </c>
      <c r="T55" s="302"/>
      <c r="U55" s="322"/>
      <c r="V55" s="291" t="s">
        <v>3788</v>
      </c>
      <c r="W55" s="268"/>
    </row>
    <row r="56" spans="1:23" s="283" customFormat="1" ht="14.25" customHeight="1" x14ac:dyDescent="0.2">
      <c r="A56" s="291"/>
      <c r="B56" s="268" t="s">
        <v>2714</v>
      </c>
      <c r="C56" s="291" t="s">
        <v>73</v>
      </c>
      <c r="D56" s="291"/>
      <c r="E56" s="268" t="s">
        <v>6872</v>
      </c>
      <c r="F56" s="268" t="s">
        <v>6855</v>
      </c>
      <c r="G56" s="108" t="s">
        <v>6921</v>
      </c>
      <c r="H56" s="268" t="s">
        <v>6808</v>
      </c>
      <c r="I56" s="268" t="s">
        <v>6767</v>
      </c>
      <c r="J56" s="291" t="s">
        <v>6812</v>
      </c>
      <c r="K56" s="312" t="s">
        <v>6897</v>
      </c>
      <c r="L56" s="291"/>
      <c r="M56" s="291">
        <v>0</v>
      </c>
      <c r="N56" s="269">
        <v>41632</v>
      </c>
      <c r="O56" s="269">
        <v>42727</v>
      </c>
      <c r="P56" s="269">
        <v>42727</v>
      </c>
      <c r="Q56" s="84"/>
      <c r="R56" s="292">
        <v>1035</v>
      </c>
      <c r="S56" s="65">
        <v>3107</v>
      </c>
      <c r="T56" s="300"/>
      <c r="U56" s="322"/>
      <c r="V56" s="291" t="s">
        <v>3788</v>
      </c>
      <c r="W56" s="268"/>
    </row>
    <row r="57" spans="1:23" s="283" customFormat="1" ht="14.25" customHeight="1" x14ac:dyDescent="0.2">
      <c r="A57" s="291"/>
      <c r="B57" s="268" t="s">
        <v>2714</v>
      </c>
      <c r="C57" s="291" t="s">
        <v>73</v>
      </c>
      <c r="D57" s="291"/>
      <c r="E57" s="268" t="s">
        <v>6872</v>
      </c>
      <c r="F57" s="268" t="s">
        <v>6855</v>
      </c>
      <c r="G57" s="108" t="s">
        <v>6922</v>
      </c>
      <c r="H57" s="268" t="s">
        <v>6808</v>
      </c>
      <c r="I57" s="268" t="s">
        <v>6806</v>
      </c>
      <c r="J57" s="291" t="s">
        <v>6816</v>
      </c>
      <c r="K57" s="312" t="s">
        <v>6898</v>
      </c>
      <c r="L57" s="291"/>
      <c r="M57" s="291">
        <v>0</v>
      </c>
      <c r="N57" s="269">
        <v>41532</v>
      </c>
      <c r="O57" s="269">
        <v>42628</v>
      </c>
      <c r="P57" s="269">
        <v>42628</v>
      </c>
      <c r="Q57" s="84"/>
      <c r="R57" s="292">
        <v>998.84</v>
      </c>
      <c r="S57" s="65">
        <v>999</v>
      </c>
      <c r="T57" s="300"/>
      <c r="U57" s="322">
        <v>5120.63</v>
      </c>
      <c r="V57" s="294" t="s">
        <v>3789</v>
      </c>
      <c r="W57" s="268"/>
    </row>
    <row r="58" spans="1:23" s="283" customFormat="1" ht="14.25" customHeight="1" x14ac:dyDescent="0.2">
      <c r="A58" s="291"/>
      <c r="B58" s="268" t="s">
        <v>2714</v>
      </c>
      <c r="C58" s="291" t="s">
        <v>73</v>
      </c>
      <c r="D58" s="291"/>
      <c r="E58" s="268" t="s">
        <v>6872</v>
      </c>
      <c r="F58" s="268" t="s">
        <v>6855</v>
      </c>
      <c r="G58" s="108" t="s">
        <v>6923</v>
      </c>
      <c r="H58" s="268" t="s">
        <v>6808</v>
      </c>
      <c r="I58" s="268" t="s">
        <v>6811</v>
      </c>
      <c r="J58" s="291" t="s">
        <v>6817</v>
      </c>
      <c r="K58" s="291"/>
      <c r="L58" s="291"/>
      <c r="M58" s="291">
        <v>0</v>
      </c>
      <c r="N58" s="269">
        <v>41907</v>
      </c>
      <c r="O58" s="269">
        <v>43003</v>
      </c>
      <c r="P58" s="269">
        <v>43003</v>
      </c>
      <c r="Q58" s="84"/>
      <c r="R58" s="292">
        <v>2800</v>
      </c>
      <c r="S58" s="65">
        <v>8400</v>
      </c>
      <c r="T58" s="300"/>
      <c r="U58" s="322"/>
      <c r="V58" s="294" t="s">
        <v>3789</v>
      </c>
      <c r="W58" s="268"/>
    </row>
    <row r="59" spans="1:23" s="283" customFormat="1" ht="14.25" customHeight="1" x14ac:dyDescent="0.2">
      <c r="A59" s="291"/>
      <c r="B59" s="291" t="s">
        <v>2714</v>
      </c>
      <c r="C59" s="291" t="s">
        <v>73</v>
      </c>
      <c r="D59" s="291"/>
      <c r="E59" s="268" t="s">
        <v>6872</v>
      </c>
      <c r="F59" s="268" t="s">
        <v>6855</v>
      </c>
      <c r="G59" s="108" t="s">
        <v>6924</v>
      </c>
      <c r="H59" s="291" t="s">
        <v>1053</v>
      </c>
      <c r="I59" s="291" t="s">
        <v>6824</v>
      </c>
      <c r="J59" s="291" t="s">
        <v>6528</v>
      </c>
      <c r="K59" s="291"/>
      <c r="L59" s="291"/>
      <c r="M59" s="291">
        <v>0</v>
      </c>
      <c r="N59" s="269">
        <v>41730</v>
      </c>
      <c r="O59" s="269">
        <v>42460</v>
      </c>
      <c r="P59" s="269">
        <v>42460</v>
      </c>
      <c r="Q59" s="278"/>
      <c r="R59" s="294">
        <v>60000</v>
      </c>
      <c r="S59" s="355"/>
      <c r="T59" s="262"/>
      <c r="U59" s="291"/>
      <c r="V59" s="291"/>
      <c r="W59" s="291"/>
    </row>
    <row r="60" spans="1:23" s="283" customFormat="1" ht="14.25" customHeight="1" x14ac:dyDescent="0.2">
      <c r="A60" s="291"/>
      <c r="B60" s="291" t="s">
        <v>2714</v>
      </c>
      <c r="C60" s="291" t="s">
        <v>73</v>
      </c>
      <c r="D60" s="291"/>
      <c r="E60" s="268" t="s">
        <v>6872</v>
      </c>
      <c r="F60" s="268" t="s">
        <v>6855</v>
      </c>
      <c r="G60" s="108" t="s">
        <v>6935</v>
      </c>
      <c r="H60" s="291" t="s">
        <v>6936</v>
      </c>
      <c r="I60" s="268" t="s">
        <v>6822</v>
      </c>
      <c r="J60" s="291" t="s">
        <v>6936</v>
      </c>
      <c r="K60" s="312" t="s">
        <v>7051</v>
      </c>
      <c r="L60" s="291">
        <v>0</v>
      </c>
      <c r="M60" s="291">
        <v>0</v>
      </c>
      <c r="N60" s="269">
        <v>42125</v>
      </c>
      <c r="O60" s="269">
        <v>42246</v>
      </c>
      <c r="P60" s="269">
        <v>42246</v>
      </c>
      <c r="Q60" s="294"/>
      <c r="R60" s="294">
        <v>6000</v>
      </c>
      <c r="S60" s="294">
        <v>6000</v>
      </c>
      <c r="T60" s="262"/>
      <c r="U60" s="262"/>
      <c r="V60" s="291"/>
      <c r="W60" s="291"/>
    </row>
    <row r="61" spans="1:23" s="283" customFormat="1" ht="14.25" customHeight="1" x14ac:dyDescent="0.2">
      <c r="A61" s="291"/>
      <c r="B61" s="268" t="s">
        <v>2714</v>
      </c>
      <c r="C61" s="291" t="s">
        <v>73</v>
      </c>
      <c r="D61" s="291"/>
      <c r="E61" s="268" t="s">
        <v>6872</v>
      </c>
      <c r="F61" s="268" t="s">
        <v>6855</v>
      </c>
      <c r="G61" s="108" t="s">
        <v>6995</v>
      </c>
      <c r="H61" s="291" t="s">
        <v>6808</v>
      </c>
      <c r="I61" s="268" t="s">
        <v>6767</v>
      </c>
      <c r="J61" s="291" t="s">
        <v>6994</v>
      </c>
      <c r="K61" s="291"/>
      <c r="L61" s="291">
        <v>0</v>
      </c>
      <c r="M61" s="291">
        <v>0</v>
      </c>
      <c r="N61" s="269">
        <v>42186</v>
      </c>
      <c r="O61" s="269">
        <v>42551</v>
      </c>
      <c r="P61" s="269">
        <v>42551</v>
      </c>
      <c r="Q61" s="84"/>
      <c r="R61" s="292">
        <v>6866</v>
      </c>
      <c r="S61" s="84">
        <v>6866</v>
      </c>
      <c r="T61" s="300"/>
      <c r="U61" s="322"/>
      <c r="V61" s="294" t="s">
        <v>3789</v>
      </c>
      <c r="W61" s="268" t="s">
        <v>824</v>
      </c>
    </row>
    <row r="62" spans="1:23" s="283" customFormat="1" ht="14.25" customHeight="1" x14ac:dyDescent="0.2">
      <c r="A62" s="291"/>
      <c r="B62" s="268" t="s">
        <v>2714</v>
      </c>
      <c r="C62" s="291" t="s">
        <v>73</v>
      </c>
      <c r="D62" s="291"/>
      <c r="E62" s="268" t="s">
        <v>6872</v>
      </c>
      <c r="F62" s="268" t="s">
        <v>6855</v>
      </c>
      <c r="G62" s="108" t="s">
        <v>6996</v>
      </c>
      <c r="H62" s="291" t="s">
        <v>6808</v>
      </c>
      <c r="I62" s="268" t="s">
        <v>6767</v>
      </c>
      <c r="J62" s="291" t="s">
        <v>6997</v>
      </c>
      <c r="K62" s="291"/>
      <c r="L62" s="291">
        <v>0</v>
      </c>
      <c r="M62" s="291">
        <v>0</v>
      </c>
      <c r="N62" s="269">
        <v>42401</v>
      </c>
      <c r="O62" s="269">
        <v>42766</v>
      </c>
      <c r="P62" s="269">
        <v>42766</v>
      </c>
      <c r="Q62" s="84"/>
      <c r="R62" s="292">
        <v>995</v>
      </c>
      <c r="S62" s="84">
        <v>995</v>
      </c>
      <c r="T62" s="300"/>
      <c r="U62" s="322"/>
      <c r="V62" s="294" t="s">
        <v>3789</v>
      </c>
      <c r="W62" s="268" t="s">
        <v>824</v>
      </c>
    </row>
    <row r="63" spans="1:23" s="283" customFormat="1" ht="14.25" customHeight="1" x14ac:dyDescent="0.2">
      <c r="A63" s="291"/>
      <c r="B63" s="268" t="s">
        <v>2714</v>
      </c>
      <c r="C63" s="291" t="s">
        <v>73</v>
      </c>
      <c r="D63" s="291"/>
      <c r="E63" s="268" t="s">
        <v>6872</v>
      </c>
      <c r="F63" s="268" t="s">
        <v>6855</v>
      </c>
      <c r="G63" s="291" t="s">
        <v>7031</v>
      </c>
      <c r="H63" s="291" t="s">
        <v>6808</v>
      </c>
      <c r="I63" s="268" t="s">
        <v>6767</v>
      </c>
      <c r="J63" s="291" t="s">
        <v>6816</v>
      </c>
      <c r="K63" s="279"/>
      <c r="L63" s="279"/>
      <c r="M63" s="291">
        <v>0</v>
      </c>
      <c r="N63" s="269">
        <v>42124</v>
      </c>
      <c r="O63" s="269">
        <v>42490</v>
      </c>
      <c r="P63" s="269">
        <v>42490</v>
      </c>
      <c r="Q63" s="279"/>
      <c r="R63" s="292">
        <v>620.28</v>
      </c>
      <c r="S63" s="292">
        <v>620.28</v>
      </c>
      <c r="T63" s="279"/>
      <c r="U63" s="279"/>
      <c r="V63" s="294" t="s">
        <v>3789</v>
      </c>
      <c r="W63" s="268" t="s">
        <v>824</v>
      </c>
    </row>
    <row r="64" spans="1:23" s="283" customFormat="1" ht="14.25" customHeight="1" x14ac:dyDescent="0.2">
      <c r="A64" s="291"/>
      <c r="B64" s="268" t="s">
        <v>2714</v>
      </c>
      <c r="C64" s="291" t="s">
        <v>73</v>
      </c>
      <c r="D64" s="291"/>
      <c r="E64" s="268" t="s">
        <v>6872</v>
      </c>
      <c r="F64" s="268" t="s">
        <v>6855</v>
      </c>
      <c r="G64" s="291" t="s">
        <v>7032</v>
      </c>
      <c r="H64" s="291" t="s">
        <v>6808</v>
      </c>
      <c r="I64" s="268" t="s">
        <v>6767</v>
      </c>
      <c r="J64" s="291" t="s">
        <v>5829</v>
      </c>
      <c r="K64" s="312" t="s">
        <v>6706</v>
      </c>
      <c r="L64" s="291">
        <v>0</v>
      </c>
      <c r="M64" s="291">
        <v>0</v>
      </c>
      <c r="N64" s="269">
        <v>42186</v>
      </c>
      <c r="O64" s="269">
        <v>43281</v>
      </c>
      <c r="P64" s="269">
        <v>43281</v>
      </c>
      <c r="Q64" s="279"/>
      <c r="R64" s="292">
        <v>9552</v>
      </c>
      <c r="S64" s="292">
        <v>28656</v>
      </c>
      <c r="T64" s="279"/>
      <c r="U64" s="279"/>
      <c r="V64" s="279" t="s">
        <v>3789</v>
      </c>
      <c r="W64" s="268" t="s">
        <v>824</v>
      </c>
    </row>
    <row r="65" spans="1:23" s="283" customFormat="1" ht="14.25" customHeight="1" x14ac:dyDescent="0.2">
      <c r="A65" s="291"/>
      <c r="B65" s="268" t="s">
        <v>2714</v>
      </c>
      <c r="C65" s="291" t="s">
        <v>73</v>
      </c>
      <c r="D65" s="291"/>
      <c r="E65" s="268" t="s">
        <v>6872</v>
      </c>
      <c r="F65" s="268" t="s">
        <v>6855</v>
      </c>
      <c r="G65" s="291" t="s">
        <v>7033</v>
      </c>
      <c r="H65" s="291" t="s">
        <v>6805</v>
      </c>
      <c r="I65" s="291" t="s">
        <v>6901</v>
      </c>
      <c r="J65" s="291" t="s">
        <v>5888</v>
      </c>
      <c r="K65" s="291" t="s">
        <v>6682</v>
      </c>
      <c r="L65" s="279"/>
      <c r="M65" s="291">
        <v>0</v>
      </c>
      <c r="N65" s="269">
        <v>42154</v>
      </c>
      <c r="O65" s="269">
        <v>42519</v>
      </c>
      <c r="P65" s="269">
        <v>42519</v>
      </c>
      <c r="Q65" s="279"/>
      <c r="R65" s="292">
        <v>629.17999999999995</v>
      </c>
      <c r="S65" s="292">
        <v>629.17999999999995</v>
      </c>
      <c r="T65" s="279"/>
      <c r="U65" s="279"/>
      <c r="V65" s="279" t="s">
        <v>3789</v>
      </c>
      <c r="W65" s="268" t="s">
        <v>824</v>
      </c>
    </row>
    <row r="66" spans="1:23" s="283" customFormat="1" ht="14.25" customHeight="1" x14ac:dyDescent="0.2">
      <c r="A66" s="291"/>
      <c r="B66" s="268" t="s">
        <v>2714</v>
      </c>
      <c r="C66" s="291" t="s">
        <v>73</v>
      </c>
      <c r="D66" s="291"/>
      <c r="E66" s="268" t="s">
        <v>6872</v>
      </c>
      <c r="F66" s="268" t="s">
        <v>6855</v>
      </c>
      <c r="G66" s="291" t="s">
        <v>7034</v>
      </c>
      <c r="H66" s="291" t="s">
        <v>6805</v>
      </c>
      <c r="I66" s="291" t="s">
        <v>6901</v>
      </c>
      <c r="J66" s="291" t="s">
        <v>2166</v>
      </c>
      <c r="K66" s="291" t="s">
        <v>6697</v>
      </c>
      <c r="L66" s="291" t="s">
        <v>6679</v>
      </c>
      <c r="M66" s="291">
        <v>0</v>
      </c>
      <c r="N66" s="269">
        <v>42116</v>
      </c>
      <c r="O66" s="269">
        <v>42482</v>
      </c>
      <c r="P66" s="269">
        <v>42482</v>
      </c>
      <c r="Q66" s="279"/>
      <c r="R66" s="292">
        <v>1100</v>
      </c>
      <c r="S66" s="292">
        <v>1100</v>
      </c>
      <c r="T66" s="279"/>
      <c r="U66" s="279"/>
      <c r="V66" s="291" t="s">
        <v>3789</v>
      </c>
      <c r="W66" s="268" t="s">
        <v>824</v>
      </c>
    </row>
    <row r="67" spans="1:23" s="283" customFormat="1" ht="14.25" customHeight="1" x14ac:dyDescent="0.2">
      <c r="A67" s="291"/>
      <c r="B67" s="268" t="s">
        <v>2714</v>
      </c>
      <c r="C67" s="291" t="s">
        <v>73</v>
      </c>
      <c r="D67" s="291"/>
      <c r="E67" s="268" t="s">
        <v>6872</v>
      </c>
      <c r="F67" s="268" t="s">
        <v>6855</v>
      </c>
      <c r="G67" s="291" t="s">
        <v>7035</v>
      </c>
      <c r="H67" s="291" t="s">
        <v>6807</v>
      </c>
      <c r="I67" s="291" t="s">
        <v>6807</v>
      </c>
      <c r="J67" s="291" t="s">
        <v>6818</v>
      </c>
      <c r="K67" s="291" t="s">
        <v>6702</v>
      </c>
      <c r="L67" s="291">
        <v>0</v>
      </c>
      <c r="M67" s="291">
        <v>0</v>
      </c>
      <c r="N67" s="269">
        <v>42095</v>
      </c>
      <c r="O67" s="269">
        <v>43191</v>
      </c>
      <c r="P67" s="269">
        <v>43191</v>
      </c>
      <c r="Q67" s="279"/>
      <c r="R67" s="292">
        <v>11879</v>
      </c>
      <c r="S67" s="292">
        <v>35638.839999999997</v>
      </c>
      <c r="T67" s="279"/>
      <c r="U67" s="279"/>
      <c r="V67" s="279" t="s">
        <v>3789</v>
      </c>
      <c r="W67" s="268" t="s">
        <v>824</v>
      </c>
    </row>
    <row r="68" spans="1:23" ht="14.25" customHeight="1" x14ac:dyDescent="0.2">
      <c r="A68" s="291"/>
      <c r="B68" s="268" t="s">
        <v>2714</v>
      </c>
      <c r="C68" s="291" t="s">
        <v>73</v>
      </c>
      <c r="D68" s="291"/>
      <c r="E68" s="268" t="s">
        <v>6872</v>
      </c>
      <c r="F68" s="268" t="s">
        <v>6855</v>
      </c>
      <c r="G68" s="291" t="s">
        <v>7036</v>
      </c>
      <c r="H68" s="291" t="s">
        <v>6805</v>
      </c>
      <c r="I68" s="291" t="s">
        <v>6901</v>
      </c>
      <c r="J68" s="291" t="s">
        <v>5888</v>
      </c>
      <c r="K68" s="291" t="s">
        <v>6682</v>
      </c>
      <c r="L68" s="279"/>
      <c r="M68" s="291">
        <v>0</v>
      </c>
      <c r="N68" s="269">
        <v>42154</v>
      </c>
      <c r="O68" s="269">
        <v>42519</v>
      </c>
      <c r="P68" s="269">
        <v>42519</v>
      </c>
      <c r="Q68" s="279"/>
      <c r="R68" s="292">
        <v>216</v>
      </c>
      <c r="S68" s="367">
        <v>216</v>
      </c>
      <c r="T68" s="279"/>
      <c r="U68" s="279"/>
      <c r="V68" s="279" t="s">
        <v>3789</v>
      </c>
      <c r="W68" s="268" t="s">
        <v>824</v>
      </c>
    </row>
    <row r="69" spans="1:23" ht="14.25" customHeight="1" x14ac:dyDescent="0.2">
      <c r="A69" s="291"/>
      <c r="B69" s="268" t="s">
        <v>2714</v>
      </c>
      <c r="C69" s="291" t="s">
        <v>73</v>
      </c>
      <c r="D69" s="291"/>
      <c r="E69" s="268" t="s">
        <v>6872</v>
      </c>
      <c r="F69" s="268" t="s">
        <v>6855</v>
      </c>
      <c r="G69" s="291" t="s">
        <v>7037</v>
      </c>
      <c r="H69" s="291" t="s">
        <v>6805</v>
      </c>
      <c r="I69" s="291" t="s">
        <v>6901</v>
      </c>
      <c r="J69" s="291" t="s">
        <v>5888</v>
      </c>
      <c r="K69" s="291" t="s">
        <v>6682</v>
      </c>
      <c r="L69" s="279"/>
      <c r="M69" s="291">
        <v>0</v>
      </c>
      <c r="N69" s="269">
        <v>42154</v>
      </c>
      <c r="O69" s="269">
        <v>42519</v>
      </c>
      <c r="P69" s="269">
        <v>42519</v>
      </c>
      <c r="Q69" s="279"/>
      <c r="R69" s="292">
        <v>216</v>
      </c>
      <c r="S69" s="292">
        <v>216</v>
      </c>
      <c r="T69" s="279"/>
      <c r="U69" s="279"/>
      <c r="V69" s="279" t="s">
        <v>3789</v>
      </c>
      <c r="W69" s="268" t="s">
        <v>824</v>
      </c>
    </row>
    <row r="70" spans="1:23" ht="14.25" customHeight="1" x14ac:dyDescent="0.2">
      <c r="A70" s="291"/>
      <c r="B70" s="268" t="s">
        <v>2714</v>
      </c>
      <c r="C70" s="291" t="s">
        <v>73</v>
      </c>
      <c r="D70" s="291"/>
      <c r="E70" s="268" t="s">
        <v>6872</v>
      </c>
      <c r="F70" s="268" t="s">
        <v>6855</v>
      </c>
      <c r="G70" s="108" t="s">
        <v>6735</v>
      </c>
      <c r="H70" s="268" t="s">
        <v>6808</v>
      </c>
      <c r="I70" s="268" t="s">
        <v>6767</v>
      </c>
      <c r="J70" s="291" t="s">
        <v>5829</v>
      </c>
      <c r="K70" s="312" t="s">
        <v>6706</v>
      </c>
      <c r="L70" s="291">
        <v>0</v>
      </c>
      <c r="M70" s="291">
        <v>0</v>
      </c>
      <c r="N70" s="269">
        <v>42401</v>
      </c>
      <c r="O70" s="269">
        <v>43496</v>
      </c>
      <c r="P70" s="269">
        <v>43496</v>
      </c>
      <c r="Q70" s="294"/>
      <c r="R70" s="294">
        <v>6123</v>
      </c>
      <c r="S70" s="292">
        <v>18369</v>
      </c>
      <c r="T70" s="262"/>
      <c r="U70" s="322"/>
      <c r="V70" s="291" t="s">
        <v>3788</v>
      </c>
      <c r="W70" s="268" t="s">
        <v>824</v>
      </c>
    </row>
    <row r="71" spans="1:23" ht="14.25" customHeight="1" x14ac:dyDescent="0.2">
      <c r="A71" s="291"/>
      <c r="B71" s="268" t="s">
        <v>2714</v>
      </c>
      <c r="C71" s="291" t="s">
        <v>73</v>
      </c>
      <c r="D71" s="291"/>
      <c r="E71" s="268" t="s">
        <v>6872</v>
      </c>
      <c r="F71" s="268" t="s">
        <v>6855</v>
      </c>
      <c r="G71" s="291" t="s">
        <v>7038</v>
      </c>
      <c r="H71" s="291" t="s">
        <v>6805</v>
      </c>
      <c r="I71" s="291" t="s">
        <v>6901</v>
      </c>
      <c r="J71" s="291" t="s">
        <v>5888</v>
      </c>
      <c r="K71" s="291" t="s">
        <v>6682</v>
      </c>
      <c r="L71" s="279"/>
      <c r="M71" s="291">
        <v>0</v>
      </c>
      <c r="N71" s="269">
        <v>42154</v>
      </c>
      <c r="O71" s="269">
        <v>42519</v>
      </c>
      <c r="P71" s="269">
        <v>42519</v>
      </c>
      <c r="Q71" s="279"/>
      <c r="R71" s="292">
        <v>216</v>
      </c>
      <c r="S71" s="292">
        <v>216</v>
      </c>
      <c r="T71" s="279"/>
      <c r="U71" s="279"/>
      <c r="V71" s="279" t="s">
        <v>3789</v>
      </c>
      <c r="W71" s="268" t="s">
        <v>824</v>
      </c>
    </row>
    <row r="72" spans="1:23" s="267" customFormat="1" ht="14.25" customHeight="1" x14ac:dyDescent="0.2">
      <c r="A72" s="291"/>
      <c r="B72" s="268" t="s">
        <v>2714</v>
      </c>
      <c r="C72" s="291" t="s">
        <v>73</v>
      </c>
      <c r="D72" s="291"/>
      <c r="E72" s="268" t="s">
        <v>6872</v>
      </c>
      <c r="F72" s="268" t="s">
        <v>6855</v>
      </c>
      <c r="G72" s="291" t="s">
        <v>7114</v>
      </c>
      <c r="H72" s="291" t="s">
        <v>6808</v>
      </c>
      <c r="I72" s="268" t="s">
        <v>6767</v>
      </c>
      <c r="J72" s="291" t="s">
        <v>6816</v>
      </c>
      <c r="K72" s="291"/>
      <c r="L72" s="291"/>
      <c r="M72" s="291">
        <v>0</v>
      </c>
      <c r="N72" s="269">
        <v>42428</v>
      </c>
      <c r="O72" s="269">
        <v>42794</v>
      </c>
      <c r="P72" s="269">
        <v>42794</v>
      </c>
      <c r="Q72" s="291"/>
      <c r="R72" s="294">
        <v>101</v>
      </c>
      <c r="S72" s="294">
        <v>101</v>
      </c>
      <c r="T72" s="291"/>
      <c r="U72" s="370"/>
      <c r="V72" s="294" t="s">
        <v>3789</v>
      </c>
      <c r="W72" s="291"/>
    </row>
    <row r="73" spans="1:23" ht="14.25" customHeight="1" x14ac:dyDescent="0.2">
      <c r="A73" s="291"/>
      <c r="B73" s="268" t="s">
        <v>2714</v>
      </c>
      <c r="C73" s="291" t="s">
        <v>73</v>
      </c>
      <c r="D73" s="291"/>
      <c r="E73" s="268" t="s">
        <v>6872</v>
      </c>
      <c r="F73" s="268" t="s">
        <v>6855</v>
      </c>
      <c r="G73" s="291" t="s">
        <v>7117</v>
      </c>
      <c r="H73" s="291" t="s">
        <v>6805</v>
      </c>
      <c r="I73" s="268" t="s">
        <v>6901</v>
      </c>
      <c r="J73" s="291" t="s">
        <v>6816</v>
      </c>
      <c r="K73" s="291"/>
      <c r="L73" s="291"/>
      <c r="M73" s="291">
        <v>0</v>
      </c>
      <c r="N73" s="269">
        <v>42247</v>
      </c>
      <c r="O73" s="269">
        <v>42658</v>
      </c>
      <c r="P73" s="269">
        <v>42658</v>
      </c>
      <c r="Q73" s="291"/>
      <c r="R73" s="294"/>
      <c r="S73" s="294">
        <v>6590</v>
      </c>
      <c r="T73" s="294" t="s">
        <v>3789</v>
      </c>
      <c r="U73" s="291"/>
      <c r="V73" s="294" t="s">
        <v>3789</v>
      </c>
      <c r="W73" s="268" t="s">
        <v>824</v>
      </c>
    </row>
    <row r="74" spans="1:23" ht="14.25" customHeight="1" x14ac:dyDescent="0.2">
      <c r="A74" s="291"/>
      <c r="B74" s="268" t="s">
        <v>2714</v>
      </c>
      <c r="C74" s="291" t="s">
        <v>73</v>
      </c>
      <c r="D74" s="291"/>
      <c r="E74" s="268" t="s">
        <v>6872</v>
      </c>
      <c r="F74" s="268" t="s">
        <v>6855</v>
      </c>
      <c r="G74" s="291" t="s">
        <v>7118</v>
      </c>
      <c r="H74" s="291" t="s">
        <v>6805</v>
      </c>
      <c r="I74" s="268" t="s">
        <v>6901</v>
      </c>
      <c r="J74" s="291" t="s">
        <v>2166</v>
      </c>
      <c r="K74" s="291" t="s">
        <v>6697</v>
      </c>
      <c r="L74" s="291" t="s">
        <v>6679</v>
      </c>
      <c r="M74" s="291">
        <v>0</v>
      </c>
      <c r="N74" s="269">
        <v>42300</v>
      </c>
      <c r="O74" s="269">
        <v>43031</v>
      </c>
      <c r="P74" s="269">
        <v>43031</v>
      </c>
      <c r="Q74" s="291"/>
      <c r="R74" s="276">
        <v>1083</v>
      </c>
      <c r="S74" s="294">
        <v>2166</v>
      </c>
      <c r="T74" s="291"/>
      <c r="U74" s="291"/>
      <c r="V74" s="294" t="s">
        <v>3789</v>
      </c>
      <c r="W74" s="268" t="s">
        <v>824</v>
      </c>
    </row>
    <row r="75" spans="1:23" ht="14.25" customHeight="1" x14ac:dyDescent="0.2">
      <c r="A75" s="291"/>
      <c r="B75" s="268" t="s">
        <v>2714</v>
      </c>
      <c r="C75" s="291" t="s">
        <v>73</v>
      </c>
      <c r="D75" s="291"/>
      <c r="E75" s="268" t="s">
        <v>6872</v>
      </c>
      <c r="F75" s="268" t="s">
        <v>6855</v>
      </c>
      <c r="G75" s="291" t="s">
        <v>7171</v>
      </c>
      <c r="H75" s="291" t="s">
        <v>6805</v>
      </c>
      <c r="I75" s="268" t="s">
        <v>6901</v>
      </c>
      <c r="J75" s="291" t="s">
        <v>7170</v>
      </c>
      <c r="K75" s="291"/>
      <c r="L75" s="291"/>
      <c r="M75" s="291">
        <v>0</v>
      </c>
      <c r="N75" s="293">
        <v>42217</v>
      </c>
      <c r="O75" s="293">
        <v>42582</v>
      </c>
      <c r="P75" s="293">
        <v>42582</v>
      </c>
      <c r="Q75" s="279"/>
      <c r="R75" s="288">
        <v>950</v>
      </c>
      <c r="S75" s="288">
        <v>950</v>
      </c>
      <c r="T75" s="279"/>
      <c r="U75" s="279"/>
      <c r="V75" s="294" t="s">
        <v>3789</v>
      </c>
      <c r="W75" s="294" t="s">
        <v>824</v>
      </c>
    </row>
    <row r="76" spans="1:23" ht="14.25" customHeight="1" x14ac:dyDescent="0.2">
      <c r="A76" s="291"/>
      <c r="B76" s="268" t="s">
        <v>2714</v>
      </c>
      <c r="C76" s="291" t="s">
        <v>73</v>
      </c>
      <c r="D76" s="291"/>
      <c r="E76" s="268" t="s">
        <v>6872</v>
      </c>
      <c r="F76" s="268" t="s">
        <v>6855</v>
      </c>
      <c r="G76" s="108" t="s">
        <v>6825</v>
      </c>
      <c r="H76" s="291" t="s">
        <v>6807</v>
      </c>
      <c r="I76" s="268" t="s">
        <v>6826</v>
      </c>
      <c r="J76" s="291" t="s">
        <v>6827</v>
      </c>
      <c r="K76" s="291" t="s">
        <v>6691</v>
      </c>
      <c r="L76" s="291">
        <v>0</v>
      </c>
      <c r="M76" s="291">
        <v>0</v>
      </c>
      <c r="N76" s="269">
        <v>41274</v>
      </c>
      <c r="O76" s="269">
        <v>43100</v>
      </c>
      <c r="P76" s="269">
        <v>43100</v>
      </c>
      <c r="Q76" s="294"/>
      <c r="R76" s="294">
        <v>289336.2</v>
      </c>
      <c r="S76" s="294">
        <v>1446681</v>
      </c>
      <c r="T76" s="300">
        <v>361523.59</v>
      </c>
      <c r="U76" s="322">
        <v>195140.91999999998</v>
      </c>
      <c r="V76" s="291" t="s">
        <v>3789</v>
      </c>
      <c r="W76" s="268" t="s">
        <v>5700</v>
      </c>
    </row>
    <row r="77" spans="1:23" ht="14.25" customHeight="1" x14ac:dyDescent="0.2">
      <c r="A77" s="291"/>
      <c r="B77" s="268" t="s">
        <v>2714</v>
      </c>
      <c r="C77" s="291" t="s">
        <v>73</v>
      </c>
      <c r="D77" s="291"/>
      <c r="E77" s="268" t="s">
        <v>6872</v>
      </c>
      <c r="F77" s="268" t="s">
        <v>6855</v>
      </c>
      <c r="G77" s="291" t="s">
        <v>7172</v>
      </c>
      <c r="H77" s="291" t="s">
        <v>6805</v>
      </c>
      <c r="I77" s="268" t="s">
        <v>6901</v>
      </c>
      <c r="J77" s="291" t="s">
        <v>7170</v>
      </c>
      <c r="K77" s="291"/>
      <c r="L77" s="291"/>
      <c r="M77" s="291">
        <v>0</v>
      </c>
      <c r="N77" s="293">
        <v>42216</v>
      </c>
      <c r="O77" s="293">
        <v>42582</v>
      </c>
      <c r="P77" s="293">
        <v>42582</v>
      </c>
      <c r="Q77" s="279"/>
      <c r="R77" s="288">
        <v>950</v>
      </c>
      <c r="S77" s="288">
        <v>950</v>
      </c>
      <c r="T77" s="279"/>
      <c r="U77" s="279"/>
      <c r="V77" s="294" t="s">
        <v>3789</v>
      </c>
      <c r="W77" s="294" t="s">
        <v>824</v>
      </c>
    </row>
    <row r="78" spans="1:23" ht="14.25" customHeight="1" x14ac:dyDescent="0.2">
      <c r="A78" s="291"/>
      <c r="B78" s="268" t="s">
        <v>2714</v>
      </c>
      <c r="C78" s="291" t="s">
        <v>4680</v>
      </c>
      <c r="D78" s="291" t="s">
        <v>6823</v>
      </c>
      <c r="E78" s="268" t="s">
        <v>6872</v>
      </c>
      <c r="F78" s="268" t="s">
        <v>6855</v>
      </c>
      <c r="G78" s="108" t="s">
        <v>1070</v>
      </c>
      <c r="H78" s="291" t="s">
        <v>6824</v>
      </c>
      <c r="I78" s="291" t="s">
        <v>6828</v>
      </c>
      <c r="J78" s="291" t="s">
        <v>7226</v>
      </c>
      <c r="K78" s="312" t="s">
        <v>6708</v>
      </c>
      <c r="L78" s="291"/>
      <c r="M78" s="291">
        <v>0</v>
      </c>
      <c r="N78" s="269">
        <v>41029</v>
      </c>
      <c r="O78" s="269">
        <v>42460</v>
      </c>
      <c r="P78" s="269">
        <v>42460</v>
      </c>
      <c r="Q78" s="294"/>
      <c r="R78" s="294">
        <v>364349</v>
      </c>
      <c r="S78" s="294">
        <v>728698</v>
      </c>
      <c r="T78" s="300">
        <v>29367.75</v>
      </c>
      <c r="U78" s="322"/>
      <c r="V78" s="268" t="s">
        <v>3788</v>
      </c>
      <c r="W78" s="268"/>
    </row>
    <row r="79" spans="1:23" ht="14.25" customHeight="1" x14ac:dyDescent="0.2">
      <c r="A79" s="291"/>
      <c r="B79" s="268" t="s">
        <v>2714</v>
      </c>
      <c r="C79" s="291" t="s">
        <v>73</v>
      </c>
      <c r="D79" s="291"/>
      <c r="E79" s="268" t="s">
        <v>6872</v>
      </c>
      <c r="F79" s="268" t="s">
        <v>6855</v>
      </c>
      <c r="G79" s="108" t="s">
        <v>5947</v>
      </c>
      <c r="H79" s="268" t="s">
        <v>6808</v>
      </c>
      <c r="I79" s="268" t="s">
        <v>6810</v>
      </c>
      <c r="J79" s="291" t="s">
        <v>6503</v>
      </c>
      <c r="K79" s="291" t="s">
        <v>6694</v>
      </c>
      <c r="L79" s="291">
        <v>0</v>
      </c>
      <c r="M79" s="291">
        <v>0</v>
      </c>
      <c r="N79" s="269">
        <v>41912</v>
      </c>
      <c r="O79" s="269">
        <v>43007</v>
      </c>
      <c r="P79" s="269">
        <v>43007</v>
      </c>
      <c r="Q79" s="84"/>
      <c r="R79" s="292">
        <v>22810</v>
      </c>
      <c r="S79" s="84">
        <v>68430</v>
      </c>
      <c r="T79" s="299" t="s">
        <v>3138</v>
      </c>
      <c r="U79" s="322"/>
      <c r="V79" s="294" t="s">
        <v>3789</v>
      </c>
      <c r="W79" s="268" t="s">
        <v>824</v>
      </c>
    </row>
    <row r="80" spans="1:23" ht="71.25" customHeight="1" x14ac:dyDescent="0.2">
      <c r="A80" s="291"/>
      <c r="B80" s="268" t="s">
        <v>5674</v>
      </c>
      <c r="C80" s="291" t="s">
        <v>4674</v>
      </c>
      <c r="D80" s="291" t="s">
        <v>6881</v>
      </c>
      <c r="E80" s="268" t="s">
        <v>6871</v>
      </c>
      <c r="F80" s="268" t="s">
        <v>6876</v>
      </c>
      <c r="G80" s="108" t="s">
        <v>6878</v>
      </c>
      <c r="H80" s="291" t="s">
        <v>6879</v>
      </c>
      <c r="I80" s="268" t="s">
        <v>6766</v>
      </c>
      <c r="J80" s="291" t="s">
        <v>6880</v>
      </c>
      <c r="K80" s="312" t="s">
        <v>7067</v>
      </c>
      <c r="L80" s="291" t="s">
        <v>6679</v>
      </c>
      <c r="M80" s="291">
        <v>0</v>
      </c>
      <c r="N80" s="269">
        <v>42156</v>
      </c>
      <c r="O80" s="269">
        <v>43251</v>
      </c>
      <c r="P80" s="269">
        <v>43616</v>
      </c>
      <c r="Q80" s="294"/>
      <c r="R80" s="294">
        <v>110000</v>
      </c>
      <c r="S80" s="294">
        <v>330000</v>
      </c>
      <c r="T80" s="262"/>
      <c r="U80" s="322"/>
      <c r="V80" s="291" t="s">
        <v>3788</v>
      </c>
      <c r="W80" s="268" t="s">
        <v>823</v>
      </c>
    </row>
    <row r="81" spans="1:23" ht="71.25" customHeight="1" x14ac:dyDescent="0.2">
      <c r="A81" s="291"/>
      <c r="B81" s="268" t="s">
        <v>5674</v>
      </c>
      <c r="C81" s="291" t="s">
        <v>4674</v>
      </c>
      <c r="D81" s="291" t="s">
        <v>6881</v>
      </c>
      <c r="E81" s="268" t="s">
        <v>6871</v>
      </c>
      <c r="F81" s="268" t="s">
        <v>6876</v>
      </c>
      <c r="G81" s="108" t="s">
        <v>6878</v>
      </c>
      <c r="H81" s="291" t="s">
        <v>6879</v>
      </c>
      <c r="I81" s="268" t="s">
        <v>6766</v>
      </c>
      <c r="J81" s="291" t="s">
        <v>6882</v>
      </c>
      <c r="K81" s="291"/>
      <c r="L81" s="291" t="s">
        <v>6679</v>
      </c>
      <c r="M81" s="291">
        <v>0</v>
      </c>
      <c r="N81" s="269">
        <v>42156</v>
      </c>
      <c r="O81" s="269">
        <v>43251</v>
      </c>
      <c r="P81" s="269">
        <v>43616</v>
      </c>
      <c r="Q81" s="294"/>
      <c r="R81" s="294">
        <v>24000</v>
      </c>
      <c r="S81" s="294">
        <v>72000</v>
      </c>
      <c r="T81" s="262"/>
      <c r="U81" s="322"/>
      <c r="V81" s="291" t="s">
        <v>3788</v>
      </c>
      <c r="W81" s="268" t="s">
        <v>823</v>
      </c>
    </row>
    <row r="82" spans="1:23" ht="28.5" customHeight="1" x14ac:dyDescent="0.2">
      <c r="A82" s="291"/>
      <c r="B82" s="268" t="s">
        <v>6213</v>
      </c>
      <c r="C82" s="291" t="s">
        <v>73</v>
      </c>
      <c r="D82" s="291"/>
      <c r="E82" s="268" t="s">
        <v>6872</v>
      </c>
      <c r="F82" s="268" t="s">
        <v>3010</v>
      </c>
      <c r="G82" s="347" t="s">
        <v>6883</v>
      </c>
      <c r="H82" s="291" t="s">
        <v>6968</v>
      </c>
      <c r="I82" s="291" t="s">
        <v>6884</v>
      </c>
      <c r="J82" s="291" t="s">
        <v>6885</v>
      </c>
      <c r="K82" s="312" t="s">
        <v>6899</v>
      </c>
      <c r="L82" s="291" t="s">
        <v>6679</v>
      </c>
      <c r="M82" s="291">
        <v>0</v>
      </c>
      <c r="N82" s="269">
        <v>42125</v>
      </c>
      <c r="O82" s="269">
        <v>42855</v>
      </c>
      <c r="P82" s="269">
        <v>42855</v>
      </c>
      <c r="Q82" s="294"/>
      <c r="R82" s="294">
        <v>8745</v>
      </c>
      <c r="S82" s="294">
        <v>26325</v>
      </c>
      <c r="T82" s="262"/>
      <c r="U82" s="322"/>
      <c r="V82" s="291" t="s">
        <v>3789</v>
      </c>
      <c r="W82" s="268" t="s">
        <v>823</v>
      </c>
    </row>
    <row r="83" spans="1:23" ht="28.5" customHeight="1" x14ac:dyDescent="0.2">
      <c r="A83" s="291"/>
      <c r="B83" s="268" t="s">
        <v>568</v>
      </c>
      <c r="C83" s="291" t="s">
        <v>73</v>
      </c>
      <c r="D83" s="291"/>
      <c r="E83" s="268" t="s">
        <v>6644</v>
      </c>
      <c r="F83" s="268" t="s">
        <v>6193</v>
      </c>
      <c r="G83" s="108" t="s">
        <v>6886</v>
      </c>
      <c r="H83" s="291" t="s">
        <v>6887</v>
      </c>
      <c r="I83" s="291" t="s">
        <v>6910</v>
      </c>
      <c r="J83" s="291" t="s">
        <v>6888</v>
      </c>
      <c r="K83" s="291"/>
      <c r="L83" s="291"/>
      <c r="M83" s="291">
        <v>0</v>
      </c>
      <c r="N83" s="269">
        <v>42095</v>
      </c>
      <c r="O83" s="269">
        <v>42277</v>
      </c>
      <c r="P83" s="269">
        <v>42277</v>
      </c>
      <c r="Q83" s="294"/>
      <c r="R83" s="294">
        <v>10000</v>
      </c>
      <c r="S83" s="294">
        <v>10000</v>
      </c>
      <c r="T83" s="262"/>
      <c r="U83" s="322"/>
      <c r="V83" s="291"/>
      <c r="W83" s="268"/>
    </row>
    <row r="84" spans="1:23" ht="28.5" customHeight="1" x14ac:dyDescent="0.2">
      <c r="A84" s="291"/>
      <c r="B84" s="268" t="s">
        <v>568</v>
      </c>
      <c r="C84" s="291" t="s">
        <v>73</v>
      </c>
      <c r="D84" s="291"/>
      <c r="E84" s="268" t="s">
        <v>6644</v>
      </c>
      <c r="F84" s="268" t="s">
        <v>6193</v>
      </c>
      <c r="G84" s="108" t="s">
        <v>6890</v>
      </c>
      <c r="H84" s="291" t="s">
        <v>6891</v>
      </c>
      <c r="I84" s="291" t="s">
        <v>6909</v>
      </c>
      <c r="J84" s="291" t="s">
        <v>6892</v>
      </c>
      <c r="K84" s="291"/>
      <c r="L84" s="291"/>
      <c r="M84" s="291">
        <v>0</v>
      </c>
      <c r="N84" s="269">
        <v>42005</v>
      </c>
      <c r="O84" s="269">
        <v>42460</v>
      </c>
      <c r="P84" s="269">
        <v>42460</v>
      </c>
      <c r="Q84" s="294"/>
      <c r="R84" s="294">
        <v>19995</v>
      </c>
      <c r="S84" s="262"/>
      <c r="T84" s="262"/>
      <c r="U84" s="322"/>
      <c r="V84" s="291"/>
      <c r="W84" s="268"/>
    </row>
    <row r="85" spans="1:23" ht="28.5" customHeight="1" x14ac:dyDescent="0.2">
      <c r="A85" s="157"/>
      <c r="B85" s="268" t="s">
        <v>568</v>
      </c>
      <c r="C85" s="291" t="s">
        <v>73</v>
      </c>
      <c r="D85" s="291"/>
      <c r="E85" s="268" t="s">
        <v>6644</v>
      </c>
      <c r="F85" s="268" t="s">
        <v>6193</v>
      </c>
      <c r="G85" s="108" t="s">
        <v>6904</v>
      </c>
      <c r="H85" s="291" t="s">
        <v>6905</v>
      </c>
      <c r="I85" s="268" t="s">
        <v>6762</v>
      </c>
      <c r="J85" s="291" t="s">
        <v>7262</v>
      </c>
      <c r="K85" s="291">
        <v>8391032</v>
      </c>
      <c r="L85" s="291">
        <v>0</v>
      </c>
      <c r="M85" s="291">
        <v>0</v>
      </c>
      <c r="N85" s="269">
        <v>42110</v>
      </c>
      <c r="O85" s="269">
        <v>42460</v>
      </c>
      <c r="P85" s="269">
        <v>42460</v>
      </c>
      <c r="Q85" s="323" t="s">
        <v>6906</v>
      </c>
      <c r="R85" s="294">
        <v>9850</v>
      </c>
      <c r="S85" s="294">
        <v>9850</v>
      </c>
      <c r="T85" s="262"/>
      <c r="U85" s="322"/>
      <c r="V85" s="291" t="s">
        <v>3789</v>
      </c>
      <c r="W85" s="268" t="s">
        <v>824</v>
      </c>
    </row>
    <row r="86" spans="1:23" ht="71.25" customHeight="1" x14ac:dyDescent="0.2">
      <c r="A86" s="291"/>
      <c r="B86" s="268" t="s">
        <v>568</v>
      </c>
      <c r="C86" s="291" t="s">
        <v>73</v>
      </c>
      <c r="D86" s="268"/>
      <c r="E86" s="268" t="s">
        <v>6871</v>
      </c>
      <c r="F86" s="268" t="s">
        <v>6874</v>
      </c>
      <c r="G86" s="268" t="s">
        <v>6926</v>
      </c>
      <c r="H86" s="269" t="s">
        <v>6179</v>
      </c>
      <c r="I86" s="268" t="s">
        <v>6762</v>
      </c>
      <c r="J86" s="291" t="s">
        <v>5657</v>
      </c>
      <c r="K86" s="291"/>
      <c r="L86" s="291">
        <v>0</v>
      </c>
      <c r="M86" s="291">
        <v>0</v>
      </c>
      <c r="N86" s="269">
        <v>40728</v>
      </c>
      <c r="O86" s="269">
        <v>42673</v>
      </c>
      <c r="P86" s="269">
        <v>42825</v>
      </c>
      <c r="Q86" s="247" t="s">
        <v>6713</v>
      </c>
      <c r="R86" s="269"/>
      <c r="S86" s="269"/>
      <c r="T86" s="299" t="s">
        <v>3138</v>
      </c>
      <c r="U86" s="322"/>
      <c r="V86" s="175" t="s">
        <v>3789</v>
      </c>
      <c r="W86" s="268" t="s">
        <v>823</v>
      </c>
    </row>
    <row r="87" spans="1:23" ht="28.5" customHeight="1" x14ac:dyDescent="0.2">
      <c r="A87" s="291"/>
      <c r="B87" s="291" t="s">
        <v>3010</v>
      </c>
      <c r="C87" s="291" t="s">
        <v>73</v>
      </c>
      <c r="D87" s="291"/>
      <c r="E87" s="268" t="s">
        <v>6872</v>
      </c>
      <c r="F87" s="268" t="s">
        <v>3010</v>
      </c>
      <c r="G87" s="108"/>
      <c r="H87" s="291" t="s">
        <v>6907</v>
      </c>
      <c r="I87" s="291" t="s">
        <v>6907</v>
      </c>
      <c r="J87" s="291" t="s">
        <v>6908</v>
      </c>
      <c r="K87" s="291"/>
      <c r="L87" s="291"/>
      <c r="M87" s="291">
        <v>0</v>
      </c>
      <c r="N87" s="269">
        <v>41122</v>
      </c>
      <c r="O87" s="269">
        <v>42582</v>
      </c>
      <c r="P87" s="269">
        <v>42582</v>
      </c>
      <c r="Q87" s="294"/>
      <c r="R87" s="294">
        <v>20000</v>
      </c>
      <c r="S87" s="262"/>
      <c r="T87" s="262"/>
      <c r="U87" s="291"/>
      <c r="V87" s="291"/>
      <c r="W87" s="291"/>
    </row>
    <row r="88" spans="1:23" ht="28.5" customHeight="1" x14ac:dyDescent="0.2">
      <c r="A88" s="291"/>
      <c r="B88" s="268" t="s">
        <v>69</v>
      </c>
      <c r="C88" s="291" t="s">
        <v>4685</v>
      </c>
      <c r="D88" s="268"/>
      <c r="E88" s="268" t="s">
        <v>6872</v>
      </c>
      <c r="F88" s="268" t="s">
        <v>3010</v>
      </c>
      <c r="G88" s="166" t="s">
        <v>6915</v>
      </c>
      <c r="H88" s="268" t="s">
        <v>2065</v>
      </c>
      <c r="I88" s="268" t="s">
        <v>6770</v>
      </c>
      <c r="J88" s="291" t="s">
        <v>5902</v>
      </c>
      <c r="K88" s="291" t="s">
        <v>6750</v>
      </c>
      <c r="L88" s="291">
        <v>0</v>
      </c>
      <c r="M88" s="291">
        <v>0</v>
      </c>
      <c r="N88" s="269">
        <v>42125</v>
      </c>
      <c r="O88" s="269">
        <v>43555</v>
      </c>
      <c r="P88" s="269">
        <v>43555</v>
      </c>
      <c r="Q88" s="292"/>
      <c r="R88" s="294">
        <v>3700000</v>
      </c>
      <c r="S88" s="294">
        <v>15000000</v>
      </c>
      <c r="T88" s="300"/>
      <c r="U88" s="322"/>
      <c r="V88" s="268" t="s">
        <v>3788</v>
      </c>
      <c r="W88" s="268"/>
    </row>
    <row r="89" spans="1:23" ht="28.5" customHeight="1" x14ac:dyDescent="0.2">
      <c r="A89" s="291"/>
      <c r="B89" s="291" t="s">
        <v>568</v>
      </c>
      <c r="C89" s="291" t="s">
        <v>73</v>
      </c>
      <c r="D89" s="291" t="s">
        <v>6575</v>
      </c>
      <c r="E89" s="268" t="s">
        <v>6870</v>
      </c>
      <c r="F89" s="268" t="s">
        <v>5976</v>
      </c>
      <c r="G89" s="291" t="s">
        <v>6914</v>
      </c>
      <c r="H89" s="291" t="s">
        <v>6912</v>
      </c>
      <c r="I89" s="291" t="s">
        <v>6913</v>
      </c>
      <c r="J89" s="291" t="s">
        <v>6911</v>
      </c>
      <c r="K89" s="291"/>
      <c r="L89" s="291"/>
      <c r="M89" s="291">
        <v>0</v>
      </c>
      <c r="N89" s="269">
        <v>41985</v>
      </c>
      <c r="O89" s="269">
        <v>43445</v>
      </c>
      <c r="P89" s="269">
        <v>43445</v>
      </c>
      <c r="Q89" s="294"/>
      <c r="R89" s="294">
        <v>12695</v>
      </c>
      <c r="S89" s="294">
        <v>50750</v>
      </c>
      <c r="T89" s="262"/>
      <c r="U89" s="291"/>
      <c r="V89" s="291"/>
      <c r="W89" s="291"/>
    </row>
    <row r="90" spans="1:23" ht="28.5" customHeight="1" x14ac:dyDescent="0.2">
      <c r="A90" s="291"/>
      <c r="B90" s="268" t="s">
        <v>568</v>
      </c>
      <c r="C90" s="291" t="s">
        <v>73</v>
      </c>
      <c r="D90" s="268"/>
      <c r="E90" s="268" t="s">
        <v>6644</v>
      </c>
      <c r="F90" s="268" t="s">
        <v>6193</v>
      </c>
      <c r="G90" s="108" t="s">
        <v>6925</v>
      </c>
      <c r="H90" s="268" t="s">
        <v>6920</v>
      </c>
      <c r="I90" s="268" t="s">
        <v>6920</v>
      </c>
      <c r="J90" s="268" t="s">
        <v>6420</v>
      </c>
      <c r="K90" s="291" t="s">
        <v>6748</v>
      </c>
      <c r="L90" s="291">
        <v>0</v>
      </c>
      <c r="M90" s="291">
        <v>0</v>
      </c>
      <c r="N90" s="269">
        <v>42217</v>
      </c>
      <c r="O90" s="269">
        <v>45869</v>
      </c>
      <c r="P90" s="269">
        <v>45869</v>
      </c>
      <c r="Q90" s="294"/>
      <c r="R90" s="294">
        <f>S90/10</f>
        <v>3444900</v>
      </c>
      <c r="S90" s="294">
        <v>34449000</v>
      </c>
      <c r="T90" s="300">
        <v>339277.44</v>
      </c>
      <c r="U90" s="322">
        <v>369955.16000000003</v>
      </c>
      <c r="V90" s="291" t="s">
        <v>3789</v>
      </c>
      <c r="W90" s="291"/>
    </row>
    <row r="91" spans="1:23" ht="28.5" x14ac:dyDescent="0.2">
      <c r="A91" s="291"/>
      <c r="B91" s="268" t="s">
        <v>1899</v>
      </c>
      <c r="C91" s="291" t="s">
        <v>73</v>
      </c>
      <c r="D91" s="291"/>
      <c r="E91" s="268" t="s">
        <v>6870</v>
      </c>
      <c r="F91" s="268" t="s">
        <v>2734</v>
      </c>
      <c r="G91" s="108" t="s">
        <v>6723</v>
      </c>
      <c r="H91" s="291" t="s">
        <v>6724</v>
      </c>
      <c r="I91" s="268" t="s">
        <v>6767</v>
      </c>
      <c r="J91" s="291" t="s">
        <v>6725</v>
      </c>
      <c r="K91" s="291" t="s">
        <v>6757</v>
      </c>
      <c r="L91" s="291">
        <v>0</v>
      </c>
      <c r="M91" s="291">
        <v>0</v>
      </c>
      <c r="N91" s="269">
        <v>37829</v>
      </c>
      <c r="O91" s="269">
        <v>42942</v>
      </c>
      <c r="P91" s="269">
        <v>42942</v>
      </c>
      <c r="Q91" s="291"/>
      <c r="R91" s="291"/>
      <c r="S91" s="294">
        <v>14670.25</v>
      </c>
      <c r="T91" s="291"/>
      <c r="U91" s="322"/>
      <c r="V91" s="291" t="s">
        <v>3788</v>
      </c>
      <c r="W91" s="268" t="s">
        <v>823</v>
      </c>
    </row>
    <row r="92" spans="1:23" ht="42.75" customHeight="1" x14ac:dyDescent="0.2">
      <c r="A92" s="285"/>
      <c r="B92" s="291" t="s">
        <v>568</v>
      </c>
      <c r="C92" s="291" t="s">
        <v>73</v>
      </c>
      <c r="D92" s="291"/>
      <c r="E92" s="268" t="s">
        <v>6871</v>
      </c>
      <c r="F92" s="268" t="s">
        <v>6874</v>
      </c>
      <c r="G92" s="108" t="s">
        <v>6928</v>
      </c>
      <c r="H92" s="291" t="s">
        <v>6931</v>
      </c>
      <c r="I92" s="291" t="s">
        <v>6762</v>
      </c>
      <c r="J92" s="291" t="s">
        <v>6158</v>
      </c>
      <c r="K92" s="291" t="s">
        <v>6746</v>
      </c>
      <c r="L92" s="291">
        <v>0</v>
      </c>
      <c r="M92" s="291">
        <v>0</v>
      </c>
      <c r="N92" s="269">
        <v>42156</v>
      </c>
      <c r="O92" s="269">
        <v>43190</v>
      </c>
      <c r="P92" s="269">
        <v>43921</v>
      </c>
      <c r="Q92" s="294"/>
      <c r="R92" s="294">
        <v>1666000</v>
      </c>
      <c r="S92" s="262">
        <v>4998000</v>
      </c>
      <c r="T92" s="262"/>
      <c r="U92" s="262"/>
      <c r="V92" s="291" t="s">
        <v>3789</v>
      </c>
      <c r="W92" s="291"/>
    </row>
    <row r="93" spans="1:23" ht="42.75" customHeight="1" x14ac:dyDescent="0.2">
      <c r="A93" s="291"/>
      <c r="B93" s="291" t="s">
        <v>568</v>
      </c>
      <c r="C93" s="291" t="s">
        <v>73</v>
      </c>
      <c r="D93" s="291"/>
      <c r="E93" s="268" t="s">
        <v>6871</v>
      </c>
      <c r="F93" s="268" t="s">
        <v>6874</v>
      </c>
      <c r="G93" s="108" t="s">
        <v>6929</v>
      </c>
      <c r="H93" s="291" t="s">
        <v>6932</v>
      </c>
      <c r="I93" s="291" t="s">
        <v>6762</v>
      </c>
      <c r="J93" s="291" t="s">
        <v>6934</v>
      </c>
      <c r="K93" s="312" t="s">
        <v>7050</v>
      </c>
      <c r="L93" s="291">
        <v>0</v>
      </c>
      <c r="M93" s="291">
        <v>0</v>
      </c>
      <c r="N93" s="269">
        <v>42156</v>
      </c>
      <c r="O93" s="269">
        <v>43190</v>
      </c>
      <c r="P93" s="269">
        <v>43921</v>
      </c>
      <c r="Q93" s="294"/>
      <c r="R93" s="294">
        <v>1386137</v>
      </c>
      <c r="S93" s="262">
        <v>4158411</v>
      </c>
      <c r="T93" s="262"/>
      <c r="U93" s="262"/>
      <c r="V93" s="291" t="s">
        <v>3789</v>
      </c>
      <c r="W93" s="291"/>
    </row>
    <row r="94" spans="1:23" ht="42.75" customHeight="1" x14ac:dyDescent="0.2">
      <c r="A94" s="285"/>
      <c r="B94" s="291" t="s">
        <v>568</v>
      </c>
      <c r="C94" s="291" t="s">
        <v>73</v>
      </c>
      <c r="D94" s="291"/>
      <c r="E94" s="268" t="s">
        <v>6871</v>
      </c>
      <c r="F94" s="268" t="s">
        <v>6874</v>
      </c>
      <c r="G94" s="108" t="s">
        <v>6930</v>
      </c>
      <c r="H94" s="291" t="s">
        <v>6933</v>
      </c>
      <c r="I94" s="291" t="s">
        <v>6762</v>
      </c>
      <c r="J94" s="291" t="s">
        <v>5851</v>
      </c>
      <c r="K94" s="291" t="s">
        <v>6753</v>
      </c>
      <c r="L94" s="291">
        <v>0</v>
      </c>
      <c r="M94" s="291">
        <v>0</v>
      </c>
      <c r="N94" s="269">
        <v>42156</v>
      </c>
      <c r="O94" s="269">
        <v>43190</v>
      </c>
      <c r="P94" s="269">
        <v>43921</v>
      </c>
      <c r="Q94" s="294"/>
      <c r="R94" s="294">
        <v>1834254</v>
      </c>
      <c r="S94" s="262">
        <v>5502762</v>
      </c>
      <c r="T94" s="262"/>
      <c r="U94" s="262"/>
      <c r="V94" s="291" t="s">
        <v>3789</v>
      </c>
      <c r="W94" s="291"/>
    </row>
    <row r="95" spans="1:23" ht="28.5" customHeight="1" x14ac:dyDescent="0.2">
      <c r="A95" s="291"/>
      <c r="B95" s="291" t="s">
        <v>6220</v>
      </c>
      <c r="C95" s="291" t="s">
        <v>73</v>
      </c>
      <c r="D95" s="291"/>
      <c r="E95" s="268" t="s">
        <v>6872</v>
      </c>
      <c r="F95" s="268" t="s">
        <v>3010</v>
      </c>
      <c r="G95" s="108" t="s">
        <v>6938</v>
      </c>
      <c r="H95" s="291" t="s">
        <v>6940</v>
      </c>
      <c r="I95" s="291" t="s">
        <v>6991</v>
      </c>
      <c r="J95" s="291" t="s">
        <v>6939</v>
      </c>
      <c r="K95" s="291"/>
      <c r="L95" s="291"/>
      <c r="M95" s="291">
        <v>0</v>
      </c>
      <c r="N95" s="269">
        <v>42064</v>
      </c>
      <c r="O95" s="269">
        <v>42428</v>
      </c>
      <c r="P95" s="269">
        <v>42428</v>
      </c>
      <c r="Q95" s="294"/>
      <c r="R95" s="294">
        <v>830000</v>
      </c>
      <c r="S95" s="294">
        <v>830000</v>
      </c>
      <c r="T95" s="262"/>
      <c r="U95" s="262"/>
      <c r="V95" s="291"/>
      <c r="W95" s="291"/>
    </row>
    <row r="96" spans="1:23" ht="28.5" x14ac:dyDescent="0.2">
      <c r="A96" s="363" t="s">
        <v>7197</v>
      </c>
      <c r="B96" s="291" t="s">
        <v>6944</v>
      </c>
      <c r="C96" s="291" t="s">
        <v>4685</v>
      </c>
      <c r="D96" s="291"/>
      <c r="E96" s="268" t="s">
        <v>6870</v>
      </c>
      <c r="F96" s="291" t="s">
        <v>5695</v>
      </c>
      <c r="G96" s="108" t="s">
        <v>6943</v>
      </c>
      <c r="H96" s="291" t="s">
        <v>6529</v>
      </c>
      <c r="I96" s="291" t="s">
        <v>6529</v>
      </c>
      <c r="J96" s="291" t="s">
        <v>6942</v>
      </c>
      <c r="K96" s="312" t="s">
        <v>7057</v>
      </c>
      <c r="L96" s="291">
        <v>0</v>
      </c>
      <c r="M96" s="291">
        <v>0</v>
      </c>
      <c r="N96" s="269">
        <v>42125</v>
      </c>
      <c r="O96" s="269">
        <v>43586</v>
      </c>
      <c r="P96" s="269">
        <v>43586</v>
      </c>
      <c r="Q96" s="294"/>
      <c r="R96" s="281">
        <v>70000</v>
      </c>
      <c r="S96" s="262"/>
      <c r="T96" s="262"/>
      <c r="U96" s="262"/>
      <c r="V96" s="291"/>
      <c r="W96" s="291"/>
    </row>
    <row r="97" spans="1:23" ht="41.25" customHeight="1" x14ac:dyDescent="0.2">
      <c r="A97" s="291"/>
      <c r="B97" s="291" t="s">
        <v>2694</v>
      </c>
      <c r="C97" s="291" t="s">
        <v>73</v>
      </c>
      <c r="D97" s="291"/>
      <c r="E97" s="268" t="s">
        <v>6872</v>
      </c>
      <c r="F97" s="268" t="s">
        <v>3010</v>
      </c>
      <c r="G97" s="108" t="s">
        <v>6378</v>
      </c>
      <c r="H97" s="291" t="s">
        <v>6945</v>
      </c>
      <c r="I97" s="291" t="s">
        <v>6763</v>
      </c>
      <c r="J97" s="291" t="s">
        <v>6521</v>
      </c>
      <c r="K97" s="312" t="s">
        <v>7058</v>
      </c>
      <c r="L97" s="291" t="s">
        <v>6679</v>
      </c>
      <c r="M97" s="291">
        <v>0</v>
      </c>
      <c r="N97" s="269">
        <v>41922</v>
      </c>
      <c r="O97" s="269">
        <v>43017</v>
      </c>
      <c r="P97" s="269">
        <v>43017</v>
      </c>
      <c r="Q97" s="294" t="s">
        <v>6956</v>
      </c>
      <c r="R97" s="294"/>
      <c r="S97" s="262"/>
      <c r="T97" s="262"/>
      <c r="U97" s="262"/>
      <c r="V97" s="291" t="s">
        <v>3787</v>
      </c>
      <c r="W97" s="291" t="s">
        <v>823</v>
      </c>
    </row>
    <row r="98" spans="1:23" ht="41.25" customHeight="1" x14ac:dyDescent="0.2">
      <c r="A98" s="291"/>
      <c r="B98" s="291" t="s">
        <v>2694</v>
      </c>
      <c r="C98" s="291" t="s">
        <v>73</v>
      </c>
      <c r="D98" s="291"/>
      <c r="E98" s="268" t="s">
        <v>6872</v>
      </c>
      <c r="F98" s="268" t="s">
        <v>3010</v>
      </c>
      <c r="G98" s="108" t="s">
        <v>6378</v>
      </c>
      <c r="H98" s="291" t="s">
        <v>6945</v>
      </c>
      <c r="I98" s="291" t="s">
        <v>6763</v>
      </c>
      <c r="J98" s="291" t="s">
        <v>6949</v>
      </c>
      <c r="K98" s="312" t="s">
        <v>7059</v>
      </c>
      <c r="L98" s="291" t="s">
        <v>6679</v>
      </c>
      <c r="M98" s="291">
        <v>0</v>
      </c>
      <c r="N98" s="269">
        <v>41922</v>
      </c>
      <c r="O98" s="269">
        <v>43017</v>
      </c>
      <c r="P98" s="269">
        <v>43017</v>
      </c>
      <c r="Q98" s="294" t="s">
        <v>6956</v>
      </c>
      <c r="R98" s="294"/>
      <c r="S98" s="262"/>
      <c r="T98" s="262"/>
      <c r="U98" s="262"/>
      <c r="V98" s="291" t="s">
        <v>3787</v>
      </c>
      <c r="W98" s="291" t="s">
        <v>823</v>
      </c>
    </row>
    <row r="99" spans="1:23" ht="41.25" customHeight="1" x14ac:dyDescent="0.2">
      <c r="A99" s="291"/>
      <c r="B99" s="291" t="s">
        <v>2694</v>
      </c>
      <c r="C99" s="291" t="s">
        <v>73</v>
      </c>
      <c r="D99" s="291"/>
      <c r="E99" s="268" t="s">
        <v>6872</v>
      </c>
      <c r="F99" s="268" t="s">
        <v>3010</v>
      </c>
      <c r="G99" s="108" t="s">
        <v>6378</v>
      </c>
      <c r="H99" s="291" t="s">
        <v>6945</v>
      </c>
      <c r="I99" s="291" t="s">
        <v>6763</v>
      </c>
      <c r="J99" s="291" t="s">
        <v>6950</v>
      </c>
      <c r="K99" s="312" t="s">
        <v>7062</v>
      </c>
      <c r="L99" s="291" t="s">
        <v>6679</v>
      </c>
      <c r="M99" s="291">
        <v>0</v>
      </c>
      <c r="N99" s="269">
        <v>41922</v>
      </c>
      <c r="O99" s="269">
        <v>43017</v>
      </c>
      <c r="P99" s="269">
        <v>43017</v>
      </c>
      <c r="Q99" s="294" t="s">
        <v>6956</v>
      </c>
      <c r="R99" s="294"/>
      <c r="S99" s="262"/>
      <c r="T99" s="262"/>
      <c r="U99" s="262"/>
      <c r="V99" s="291" t="s">
        <v>3787</v>
      </c>
      <c r="W99" s="291" t="s">
        <v>823</v>
      </c>
    </row>
    <row r="100" spans="1:23" ht="41.25" customHeight="1" x14ac:dyDescent="0.2">
      <c r="A100" s="291"/>
      <c r="B100" s="291" t="s">
        <v>2694</v>
      </c>
      <c r="C100" s="291" t="s">
        <v>73</v>
      </c>
      <c r="D100" s="291"/>
      <c r="E100" s="268" t="s">
        <v>6872</v>
      </c>
      <c r="F100" s="268" t="s">
        <v>3010</v>
      </c>
      <c r="G100" s="108" t="s">
        <v>6378</v>
      </c>
      <c r="H100" s="291" t="s">
        <v>6945</v>
      </c>
      <c r="I100" s="291" t="s">
        <v>6763</v>
      </c>
      <c r="J100" s="291" t="s">
        <v>6951</v>
      </c>
      <c r="K100" s="291"/>
      <c r="L100" s="291" t="s">
        <v>6679</v>
      </c>
      <c r="M100" s="291">
        <v>0</v>
      </c>
      <c r="N100" s="269">
        <v>41922</v>
      </c>
      <c r="O100" s="269">
        <v>43017</v>
      </c>
      <c r="P100" s="269">
        <v>43017</v>
      </c>
      <c r="Q100" s="294" t="s">
        <v>6956</v>
      </c>
      <c r="R100" s="294"/>
      <c r="S100" s="262"/>
      <c r="T100" s="262"/>
      <c r="U100" s="262"/>
      <c r="V100" s="291" t="s">
        <v>3787</v>
      </c>
      <c r="W100" s="291" t="s">
        <v>823</v>
      </c>
    </row>
    <row r="101" spans="1:23" ht="41.25" customHeight="1" x14ac:dyDescent="0.2">
      <c r="A101" s="291"/>
      <c r="B101" s="291" t="s">
        <v>2694</v>
      </c>
      <c r="C101" s="291" t="s">
        <v>73</v>
      </c>
      <c r="D101" s="291"/>
      <c r="E101" s="268" t="s">
        <v>6872</v>
      </c>
      <c r="F101" s="268" t="s">
        <v>3010</v>
      </c>
      <c r="G101" s="108" t="s">
        <v>6381</v>
      </c>
      <c r="H101" s="291" t="s">
        <v>6946</v>
      </c>
      <c r="I101" s="291" t="s">
        <v>6763</v>
      </c>
      <c r="J101" s="291" t="s">
        <v>6949</v>
      </c>
      <c r="K101" s="312" t="s">
        <v>7059</v>
      </c>
      <c r="L101" s="291" t="s">
        <v>6679</v>
      </c>
      <c r="M101" s="291">
        <v>0</v>
      </c>
      <c r="N101" s="269">
        <v>41921</v>
      </c>
      <c r="O101" s="269">
        <v>43017</v>
      </c>
      <c r="P101" s="269">
        <v>43017</v>
      </c>
      <c r="Q101" s="294" t="s">
        <v>6956</v>
      </c>
      <c r="R101" s="294"/>
      <c r="S101" s="262"/>
      <c r="T101" s="262"/>
      <c r="U101" s="262"/>
      <c r="V101" s="291" t="s">
        <v>3787</v>
      </c>
      <c r="W101" s="291" t="s">
        <v>823</v>
      </c>
    </row>
    <row r="102" spans="1:23" ht="41.25" customHeight="1" x14ac:dyDescent="0.2">
      <c r="A102" s="291"/>
      <c r="B102" s="291" t="s">
        <v>2694</v>
      </c>
      <c r="C102" s="291" t="s">
        <v>73</v>
      </c>
      <c r="D102" s="291"/>
      <c r="E102" s="268" t="s">
        <v>6872</v>
      </c>
      <c r="F102" s="268" t="s">
        <v>3010</v>
      </c>
      <c r="G102" s="108" t="s">
        <v>6381</v>
      </c>
      <c r="H102" s="291" t="s">
        <v>6946</v>
      </c>
      <c r="I102" s="291" t="s">
        <v>6763</v>
      </c>
      <c r="J102" s="291" t="s">
        <v>6951</v>
      </c>
      <c r="K102" s="291"/>
      <c r="L102" s="291" t="s">
        <v>6679</v>
      </c>
      <c r="M102" s="291">
        <v>0</v>
      </c>
      <c r="N102" s="269">
        <v>41921</v>
      </c>
      <c r="O102" s="269">
        <v>43017</v>
      </c>
      <c r="P102" s="269">
        <v>43017</v>
      </c>
      <c r="Q102" s="294" t="s">
        <v>6956</v>
      </c>
      <c r="R102" s="294"/>
      <c r="S102" s="262"/>
      <c r="T102" s="262"/>
      <c r="U102" s="262"/>
      <c r="V102" s="291" t="s">
        <v>3787</v>
      </c>
      <c r="W102" s="291" t="s">
        <v>823</v>
      </c>
    </row>
    <row r="103" spans="1:23" ht="41.25" customHeight="1" x14ac:dyDescent="0.2">
      <c r="A103" s="291"/>
      <c r="B103" s="291" t="s">
        <v>2694</v>
      </c>
      <c r="C103" s="291" t="s">
        <v>73</v>
      </c>
      <c r="D103" s="291"/>
      <c r="E103" s="268" t="s">
        <v>6872</v>
      </c>
      <c r="F103" s="268" t="s">
        <v>3010</v>
      </c>
      <c r="G103" s="108" t="s">
        <v>6422</v>
      </c>
      <c r="H103" s="291" t="s">
        <v>6947</v>
      </c>
      <c r="I103" s="291" t="s">
        <v>6763</v>
      </c>
      <c r="J103" s="291" t="s">
        <v>6952</v>
      </c>
      <c r="K103" s="312" t="s">
        <v>7052</v>
      </c>
      <c r="L103" s="291" t="s">
        <v>6679</v>
      </c>
      <c r="M103" s="291">
        <v>0</v>
      </c>
      <c r="N103" s="269">
        <v>42165</v>
      </c>
      <c r="O103" s="269">
        <v>42895</v>
      </c>
      <c r="P103" s="269">
        <v>42895</v>
      </c>
      <c r="Q103" s="294" t="s">
        <v>6956</v>
      </c>
      <c r="R103" s="294"/>
      <c r="S103" s="262"/>
      <c r="T103" s="262"/>
      <c r="U103" s="262"/>
      <c r="V103" s="291" t="s">
        <v>3787</v>
      </c>
      <c r="W103" s="291" t="s">
        <v>823</v>
      </c>
    </row>
    <row r="104" spans="1:23" ht="41.25" customHeight="1" x14ac:dyDescent="0.2">
      <c r="A104" s="291"/>
      <c r="B104" s="291" t="s">
        <v>2694</v>
      </c>
      <c r="C104" s="291" t="s">
        <v>73</v>
      </c>
      <c r="D104" s="291"/>
      <c r="E104" s="268" t="s">
        <v>6872</v>
      </c>
      <c r="F104" s="268" t="s">
        <v>3010</v>
      </c>
      <c r="G104" s="108" t="s">
        <v>6422</v>
      </c>
      <c r="H104" s="291" t="s">
        <v>6947</v>
      </c>
      <c r="I104" s="291" t="s">
        <v>6763</v>
      </c>
      <c r="J104" s="291" t="s">
        <v>6953</v>
      </c>
      <c r="K104" s="312" t="s">
        <v>7069</v>
      </c>
      <c r="L104" s="291" t="s">
        <v>6679</v>
      </c>
      <c r="M104" s="291">
        <v>0</v>
      </c>
      <c r="N104" s="269">
        <v>42165</v>
      </c>
      <c r="O104" s="269">
        <v>42895</v>
      </c>
      <c r="P104" s="269">
        <v>42895</v>
      </c>
      <c r="Q104" s="294" t="s">
        <v>6956</v>
      </c>
      <c r="R104" s="294"/>
      <c r="S104" s="294"/>
      <c r="T104" s="294"/>
      <c r="U104" s="294"/>
      <c r="V104" s="291" t="s">
        <v>3787</v>
      </c>
      <c r="W104" s="291" t="s">
        <v>823</v>
      </c>
    </row>
    <row r="105" spans="1:23" ht="41.25" customHeight="1" x14ac:dyDescent="0.2">
      <c r="A105" s="291"/>
      <c r="B105" s="291" t="s">
        <v>2694</v>
      </c>
      <c r="C105" s="291" t="s">
        <v>73</v>
      </c>
      <c r="D105" s="291"/>
      <c r="E105" s="268" t="s">
        <v>6872</v>
      </c>
      <c r="F105" s="268" t="s">
        <v>3010</v>
      </c>
      <c r="G105" s="108" t="s">
        <v>6422</v>
      </c>
      <c r="H105" s="291" t="s">
        <v>6947</v>
      </c>
      <c r="I105" s="291" t="s">
        <v>6763</v>
      </c>
      <c r="J105" s="291" t="s">
        <v>6954</v>
      </c>
      <c r="K105" s="291"/>
      <c r="L105" s="291" t="s">
        <v>6679</v>
      </c>
      <c r="M105" s="291">
        <v>0</v>
      </c>
      <c r="N105" s="269">
        <v>42165</v>
      </c>
      <c r="O105" s="269">
        <v>42895</v>
      </c>
      <c r="P105" s="269">
        <v>42895</v>
      </c>
      <c r="Q105" s="294" t="s">
        <v>6956</v>
      </c>
      <c r="R105" s="294"/>
      <c r="S105" s="262"/>
      <c r="T105" s="262"/>
      <c r="U105" s="262"/>
      <c r="V105" s="291" t="s">
        <v>3787</v>
      </c>
      <c r="W105" s="291" t="s">
        <v>823</v>
      </c>
    </row>
    <row r="106" spans="1:23" ht="41.25" customHeight="1" x14ac:dyDescent="0.2">
      <c r="A106" s="291"/>
      <c r="B106" s="291" t="s">
        <v>2694</v>
      </c>
      <c r="C106" s="291" t="s">
        <v>73</v>
      </c>
      <c r="D106" s="291"/>
      <c r="E106" s="268" t="s">
        <v>6872</v>
      </c>
      <c r="F106" s="268" t="s">
        <v>3010</v>
      </c>
      <c r="G106" s="108" t="s">
        <v>6422</v>
      </c>
      <c r="H106" s="291" t="s">
        <v>6947</v>
      </c>
      <c r="I106" s="291" t="s">
        <v>6763</v>
      </c>
      <c r="J106" s="291" t="s">
        <v>6955</v>
      </c>
      <c r="K106" s="291"/>
      <c r="L106" s="291" t="s">
        <v>6679</v>
      </c>
      <c r="M106" s="291">
        <v>0</v>
      </c>
      <c r="N106" s="269">
        <v>42165</v>
      </c>
      <c r="O106" s="269">
        <v>42895</v>
      </c>
      <c r="P106" s="269">
        <v>42895</v>
      </c>
      <c r="Q106" s="294" t="s">
        <v>6956</v>
      </c>
      <c r="R106" s="291"/>
      <c r="S106" s="291"/>
      <c r="T106" s="291"/>
      <c r="U106" s="291"/>
      <c r="V106" s="291" t="s">
        <v>3787</v>
      </c>
      <c r="W106" s="291" t="s">
        <v>823</v>
      </c>
    </row>
    <row r="107" spans="1:23" ht="41.25" customHeight="1" x14ac:dyDescent="0.2">
      <c r="A107" s="291"/>
      <c r="B107" s="291" t="s">
        <v>2694</v>
      </c>
      <c r="C107" s="291" t="s">
        <v>73</v>
      </c>
      <c r="D107" s="291"/>
      <c r="E107" s="268" t="s">
        <v>6872</v>
      </c>
      <c r="F107" s="268" t="s">
        <v>3010</v>
      </c>
      <c r="G107" s="108" t="s">
        <v>6421</v>
      </c>
      <c r="H107" s="291" t="s">
        <v>6948</v>
      </c>
      <c r="I107" s="291" t="s">
        <v>6763</v>
      </c>
      <c r="J107" s="291" t="s">
        <v>6645</v>
      </c>
      <c r="K107" s="291"/>
      <c r="L107" s="291" t="s">
        <v>6679</v>
      </c>
      <c r="M107" s="291">
        <v>0</v>
      </c>
      <c r="N107" s="269">
        <v>41796</v>
      </c>
      <c r="O107" s="269">
        <v>42526</v>
      </c>
      <c r="P107" s="269">
        <v>42891</v>
      </c>
      <c r="Q107" s="294" t="s">
        <v>6956</v>
      </c>
      <c r="R107" s="291"/>
      <c r="S107" s="291"/>
      <c r="T107" s="291"/>
      <c r="U107" s="291"/>
      <c r="V107" s="291" t="s">
        <v>3787</v>
      </c>
      <c r="W107" s="291" t="s">
        <v>823</v>
      </c>
    </row>
    <row r="108" spans="1:23" ht="28.5" customHeight="1" x14ac:dyDescent="0.2">
      <c r="A108" s="291"/>
      <c r="B108" s="291" t="s">
        <v>2694</v>
      </c>
      <c r="C108" s="291" t="s">
        <v>73</v>
      </c>
      <c r="D108" s="291"/>
      <c r="E108" s="268" t="s">
        <v>6872</v>
      </c>
      <c r="F108" s="268" t="s">
        <v>3010</v>
      </c>
      <c r="G108" s="108" t="s">
        <v>6938</v>
      </c>
      <c r="H108" s="291" t="s">
        <v>6959</v>
      </c>
      <c r="I108" s="291" t="s">
        <v>6768</v>
      </c>
      <c r="J108" s="291" t="s">
        <v>6939</v>
      </c>
      <c r="K108" s="291"/>
      <c r="L108" s="291"/>
      <c r="M108" s="291">
        <v>0</v>
      </c>
      <c r="N108" s="269">
        <v>42095</v>
      </c>
      <c r="O108" s="269">
        <v>42460</v>
      </c>
      <c r="P108" s="269">
        <v>42460</v>
      </c>
      <c r="Q108" s="294"/>
      <c r="R108" s="294">
        <v>785574</v>
      </c>
      <c r="S108" s="291"/>
      <c r="T108" s="291"/>
      <c r="U108" s="291"/>
      <c r="V108" s="291" t="s">
        <v>3787</v>
      </c>
      <c r="W108" s="291" t="s">
        <v>823</v>
      </c>
    </row>
    <row r="109" spans="1:23" ht="28.5" customHeight="1" x14ac:dyDescent="0.2">
      <c r="A109" s="291"/>
      <c r="B109" s="291" t="s">
        <v>2694</v>
      </c>
      <c r="C109" s="291" t="s">
        <v>73</v>
      </c>
      <c r="D109" s="291"/>
      <c r="E109" s="268" t="s">
        <v>6872</v>
      </c>
      <c r="F109" s="268" t="s">
        <v>3010</v>
      </c>
      <c r="G109" s="291" t="s">
        <v>6957</v>
      </c>
      <c r="H109" s="291" t="s">
        <v>6960</v>
      </c>
      <c r="I109" s="291" t="s">
        <v>6763</v>
      </c>
      <c r="J109" s="291" t="s">
        <v>5866</v>
      </c>
      <c r="K109" s="291"/>
      <c r="L109" s="291" t="s">
        <v>6679</v>
      </c>
      <c r="M109" s="291">
        <v>0</v>
      </c>
      <c r="N109" s="269">
        <v>42095</v>
      </c>
      <c r="O109" s="269">
        <v>42460</v>
      </c>
      <c r="P109" s="269">
        <v>42460</v>
      </c>
      <c r="Q109" s="294"/>
      <c r="R109" s="294">
        <v>560795</v>
      </c>
      <c r="S109" s="291"/>
      <c r="T109" s="291"/>
      <c r="U109" s="291"/>
      <c r="V109" s="291" t="s">
        <v>3787</v>
      </c>
      <c r="W109" s="291" t="s">
        <v>823</v>
      </c>
    </row>
    <row r="110" spans="1:23" ht="28.5" customHeight="1" x14ac:dyDescent="0.2">
      <c r="A110" s="291"/>
      <c r="B110" s="291" t="s">
        <v>2694</v>
      </c>
      <c r="C110" s="291" t="s">
        <v>73</v>
      </c>
      <c r="D110" s="291"/>
      <c r="E110" s="268" t="s">
        <v>6872</v>
      </c>
      <c r="F110" s="268" t="s">
        <v>3010</v>
      </c>
      <c r="G110" s="108" t="s">
        <v>6958</v>
      </c>
      <c r="H110" s="291" t="s">
        <v>6961</v>
      </c>
      <c r="I110" s="291" t="s">
        <v>6763</v>
      </c>
      <c r="J110" s="291" t="s">
        <v>5866</v>
      </c>
      <c r="K110" s="291"/>
      <c r="L110" s="291" t="s">
        <v>6679</v>
      </c>
      <c r="M110" s="291">
        <v>0</v>
      </c>
      <c r="N110" s="269">
        <v>42095</v>
      </c>
      <c r="O110" s="269">
        <v>42460</v>
      </c>
      <c r="P110" s="269">
        <v>42460</v>
      </c>
      <c r="Q110" s="294"/>
      <c r="R110" s="294">
        <v>63620</v>
      </c>
      <c r="S110" s="291"/>
      <c r="T110" s="291"/>
      <c r="U110" s="291"/>
      <c r="V110" s="291" t="s">
        <v>3787</v>
      </c>
      <c r="W110" s="291" t="s">
        <v>823</v>
      </c>
    </row>
    <row r="111" spans="1:23" ht="14.25" customHeight="1" x14ac:dyDescent="0.2">
      <c r="A111" s="291"/>
      <c r="B111" s="268" t="s">
        <v>568</v>
      </c>
      <c r="C111" s="291" t="s">
        <v>73</v>
      </c>
      <c r="D111" s="291"/>
      <c r="E111" s="268" t="s">
        <v>6871</v>
      </c>
      <c r="F111" s="268" t="s">
        <v>6875</v>
      </c>
      <c r="G111" s="108" t="s">
        <v>6269</v>
      </c>
      <c r="H111" s="269" t="s">
        <v>6963</v>
      </c>
      <c r="I111" s="291" t="s">
        <v>6964</v>
      </c>
      <c r="J111" s="291" t="s">
        <v>6398</v>
      </c>
      <c r="K111" s="291"/>
      <c r="L111" s="291"/>
      <c r="M111" s="291">
        <v>0</v>
      </c>
      <c r="N111" s="269">
        <v>41760</v>
      </c>
      <c r="O111" s="269">
        <v>42855</v>
      </c>
      <c r="P111" s="269">
        <v>42855</v>
      </c>
      <c r="Q111" s="291"/>
      <c r="R111" s="294">
        <v>105000</v>
      </c>
      <c r="S111" s="294">
        <v>525000</v>
      </c>
      <c r="T111" s="294"/>
      <c r="U111" s="300">
        <v>199114.31</v>
      </c>
      <c r="V111" s="175" t="s">
        <v>3789</v>
      </c>
      <c r="W111" s="268" t="s">
        <v>823</v>
      </c>
    </row>
    <row r="112" spans="1:23" ht="28.5" customHeight="1" x14ac:dyDescent="0.2">
      <c r="A112" s="291"/>
      <c r="B112" s="291" t="s">
        <v>2598</v>
      </c>
      <c r="C112" s="291" t="s">
        <v>73</v>
      </c>
      <c r="D112" s="291"/>
      <c r="E112" s="268" t="s">
        <v>6872</v>
      </c>
      <c r="F112" s="268" t="s">
        <v>3010</v>
      </c>
      <c r="G112" s="291"/>
      <c r="H112" s="291" t="s">
        <v>6967</v>
      </c>
      <c r="I112" s="291" t="s">
        <v>6779</v>
      </c>
      <c r="J112" s="291" t="s">
        <v>6514</v>
      </c>
      <c r="K112" s="291"/>
      <c r="L112" s="291"/>
      <c r="M112" s="291">
        <v>0</v>
      </c>
      <c r="N112" s="269">
        <v>42071</v>
      </c>
      <c r="O112" s="269">
        <v>43166</v>
      </c>
      <c r="P112" s="269">
        <v>43897</v>
      </c>
      <c r="Q112" s="291"/>
      <c r="R112" s="294">
        <v>21000</v>
      </c>
      <c r="S112" s="294">
        <v>105000</v>
      </c>
      <c r="T112" s="291"/>
      <c r="U112" s="291"/>
      <c r="V112" s="291"/>
      <c r="W112" s="291"/>
    </row>
    <row r="113" spans="1:23" ht="28.5" customHeight="1" x14ac:dyDescent="0.2">
      <c r="A113" s="291"/>
      <c r="B113" s="291" t="s">
        <v>71</v>
      </c>
      <c r="C113" s="291" t="s">
        <v>73</v>
      </c>
      <c r="D113" s="291"/>
      <c r="E113" s="268" t="s">
        <v>6872</v>
      </c>
      <c r="F113" s="291" t="s">
        <v>3010</v>
      </c>
      <c r="G113" s="108" t="s">
        <v>5998</v>
      </c>
      <c r="H113" s="291" t="s">
        <v>5997</v>
      </c>
      <c r="I113" s="291" t="s">
        <v>6990</v>
      </c>
      <c r="J113" s="291" t="s">
        <v>5859</v>
      </c>
      <c r="K113" s="291"/>
      <c r="L113" s="291"/>
      <c r="M113" s="291">
        <v>0</v>
      </c>
      <c r="N113" s="269">
        <v>41153</v>
      </c>
      <c r="O113" s="269">
        <v>42369</v>
      </c>
      <c r="P113" s="269">
        <v>42369</v>
      </c>
      <c r="Q113" s="291"/>
      <c r="R113" s="294">
        <v>150000</v>
      </c>
      <c r="S113" s="294">
        <v>300000</v>
      </c>
      <c r="T113" s="262"/>
      <c r="U113" s="294"/>
      <c r="V113" s="291" t="s">
        <v>5678</v>
      </c>
      <c r="W113" s="291" t="s">
        <v>823</v>
      </c>
    </row>
    <row r="114" spans="1:23" ht="28.5" customHeight="1" x14ac:dyDescent="0.2">
      <c r="A114" s="291"/>
      <c r="B114" s="291" t="s">
        <v>71</v>
      </c>
      <c r="C114" s="291" t="s">
        <v>73</v>
      </c>
      <c r="D114" s="291"/>
      <c r="E114" s="268" t="s">
        <v>6872</v>
      </c>
      <c r="F114" s="291" t="s">
        <v>3010</v>
      </c>
      <c r="G114" s="108" t="s">
        <v>5999</v>
      </c>
      <c r="H114" s="291" t="s">
        <v>5997</v>
      </c>
      <c r="I114" s="291" t="s">
        <v>6990</v>
      </c>
      <c r="J114" s="291" t="s">
        <v>5867</v>
      </c>
      <c r="K114" s="291"/>
      <c r="L114" s="291"/>
      <c r="M114" s="291">
        <v>0</v>
      </c>
      <c r="N114" s="269">
        <v>41153</v>
      </c>
      <c r="O114" s="269">
        <v>42369</v>
      </c>
      <c r="P114" s="269">
        <v>42369</v>
      </c>
      <c r="Q114" s="291"/>
      <c r="R114" s="294">
        <v>150000</v>
      </c>
      <c r="S114" s="294">
        <v>300000</v>
      </c>
      <c r="T114" s="262"/>
      <c r="U114" s="294"/>
      <c r="V114" s="291" t="s">
        <v>5678</v>
      </c>
      <c r="W114" s="291" t="s">
        <v>823</v>
      </c>
    </row>
    <row r="115" spans="1:23" ht="28.5" customHeight="1" x14ac:dyDescent="0.2">
      <c r="A115" s="291"/>
      <c r="B115" s="291" t="s">
        <v>71</v>
      </c>
      <c r="C115" s="291" t="s">
        <v>73</v>
      </c>
      <c r="D115" s="291"/>
      <c r="E115" s="268" t="s">
        <v>6872</v>
      </c>
      <c r="F115" s="291" t="s">
        <v>3010</v>
      </c>
      <c r="G115" s="108" t="s">
        <v>6000</v>
      </c>
      <c r="H115" s="291" t="s">
        <v>5997</v>
      </c>
      <c r="I115" s="291" t="s">
        <v>6990</v>
      </c>
      <c r="J115" s="291" t="s">
        <v>5996</v>
      </c>
      <c r="K115" s="291"/>
      <c r="L115" s="291"/>
      <c r="M115" s="291">
        <v>0</v>
      </c>
      <c r="N115" s="269">
        <v>41153</v>
      </c>
      <c r="O115" s="269">
        <v>42369</v>
      </c>
      <c r="P115" s="269">
        <v>42369</v>
      </c>
      <c r="Q115" s="291"/>
      <c r="R115" s="294">
        <v>150000</v>
      </c>
      <c r="S115" s="294">
        <v>300000</v>
      </c>
      <c r="T115" s="262"/>
      <c r="U115" s="294"/>
      <c r="V115" s="291" t="s">
        <v>5678</v>
      </c>
      <c r="W115" s="291" t="s">
        <v>823</v>
      </c>
    </row>
    <row r="116" spans="1:23" ht="28.5" customHeight="1" x14ac:dyDescent="0.2">
      <c r="A116" s="291"/>
      <c r="B116" s="291" t="s">
        <v>2694</v>
      </c>
      <c r="C116" s="291" t="s">
        <v>73</v>
      </c>
      <c r="D116" s="291"/>
      <c r="E116" s="268" t="s">
        <v>6872</v>
      </c>
      <c r="F116" s="268" t="s">
        <v>3010</v>
      </c>
      <c r="G116" s="350" t="s">
        <v>6014</v>
      </c>
      <c r="H116" s="291" t="s">
        <v>6015</v>
      </c>
      <c r="I116" s="291" t="s">
        <v>6989</v>
      </c>
      <c r="J116" s="291" t="s">
        <v>6016</v>
      </c>
      <c r="K116" s="291"/>
      <c r="L116" s="291"/>
      <c r="M116" s="291">
        <v>0</v>
      </c>
      <c r="N116" s="269">
        <v>41395</v>
      </c>
      <c r="O116" s="269">
        <v>41790</v>
      </c>
      <c r="P116" s="269">
        <v>41790</v>
      </c>
      <c r="Q116" s="291"/>
      <c r="R116" s="294">
        <v>100000</v>
      </c>
      <c r="S116" s="268" t="s">
        <v>3138</v>
      </c>
      <c r="T116" s="262"/>
      <c r="U116" s="260">
        <v>39960</v>
      </c>
      <c r="V116" s="291" t="s">
        <v>3789</v>
      </c>
      <c r="W116" s="291" t="s">
        <v>823</v>
      </c>
    </row>
    <row r="117" spans="1:23" ht="28.5" customHeight="1" x14ac:dyDescent="0.2">
      <c r="A117" s="291"/>
      <c r="B117" s="291" t="s">
        <v>71</v>
      </c>
      <c r="C117" s="291" t="s">
        <v>6513</v>
      </c>
      <c r="D117" s="291" t="s">
        <v>233</v>
      </c>
      <c r="E117" s="268" t="s">
        <v>6872</v>
      </c>
      <c r="F117" s="291" t="s">
        <v>3010</v>
      </c>
      <c r="G117" s="108" t="s">
        <v>6981</v>
      </c>
      <c r="H117" s="291" t="s">
        <v>6512</v>
      </c>
      <c r="I117" s="291" t="s">
        <v>6989</v>
      </c>
      <c r="J117" s="291" t="s">
        <v>6504</v>
      </c>
      <c r="K117" s="291"/>
      <c r="L117" s="291"/>
      <c r="M117" s="291">
        <v>0</v>
      </c>
      <c r="N117" s="269">
        <v>40787</v>
      </c>
      <c r="O117" s="269">
        <v>42369</v>
      </c>
      <c r="P117" s="269">
        <v>42369</v>
      </c>
      <c r="Q117" s="291"/>
      <c r="R117" s="294">
        <v>40000</v>
      </c>
      <c r="S117" s="294">
        <v>7000000</v>
      </c>
      <c r="T117" s="262"/>
      <c r="U117" s="262"/>
      <c r="V117" s="262"/>
      <c r="W117" s="291"/>
    </row>
    <row r="118" spans="1:23" ht="28.5" customHeight="1" x14ac:dyDescent="0.2">
      <c r="A118" s="291"/>
      <c r="B118" s="268" t="s">
        <v>3010</v>
      </c>
      <c r="C118" s="291" t="s">
        <v>73</v>
      </c>
      <c r="D118" s="268"/>
      <c r="E118" s="268" t="s">
        <v>6872</v>
      </c>
      <c r="F118" s="268" t="s">
        <v>3010</v>
      </c>
      <c r="G118" s="105" t="s">
        <v>6402</v>
      </c>
      <c r="H118" s="321" t="s">
        <v>6893</v>
      </c>
      <c r="I118" s="268" t="s">
        <v>6765</v>
      </c>
      <c r="J118" s="167" t="s">
        <v>5903</v>
      </c>
      <c r="K118" s="312" t="s">
        <v>7054</v>
      </c>
      <c r="L118" s="291" t="s">
        <v>6679</v>
      </c>
      <c r="M118" s="291">
        <v>0</v>
      </c>
      <c r="N118" s="269">
        <v>41821</v>
      </c>
      <c r="O118" s="269">
        <v>42521</v>
      </c>
      <c r="P118" s="269">
        <v>42521</v>
      </c>
      <c r="Q118" s="291"/>
      <c r="R118" s="349">
        <v>8000</v>
      </c>
      <c r="S118" s="349">
        <v>2500000</v>
      </c>
      <c r="T118" s="291"/>
      <c r="U118" s="322"/>
      <c r="V118" s="291" t="s">
        <v>3788</v>
      </c>
      <c r="W118" s="268" t="s">
        <v>6777</v>
      </c>
    </row>
    <row r="119" spans="1:23" ht="28.5" customHeight="1" x14ac:dyDescent="0.2">
      <c r="A119" s="291"/>
      <c r="B119" s="268" t="s">
        <v>3010</v>
      </c>
      <c r="C119" s="291" t="s">
        <v>73</v>
      </c>
      <c r="D119" s="268"/>
      <c r="E119" s="268" t="s">
        <v>6872</v>
      </c>
      <c r="F119" s="268" t="s">
        <v>3010</v>
      </c>
      <c r="G119" s="105" t="s">
        <v>6402</v>
      </c>
      <c r="H119" s="321" t="s">
        <v>6893</v>
      </c>
      <c r="I119" s="268" t="s">
        <v>6765</v>
      </c>
      <c r="J119" s="167" t="s">
        <v>6636</v>
      </c>
      <c r="K119" s="291"/>
      <c r="L119" s="291" t="s">
        <v>6679</v>
      </c>
      <c r="M119" s="291">
        <v>0</v>
      </c>
      <c r="N119" s="269">
        <v>41821</v>
      </c>
      <c r="O119" s="269">
        <v>42521</v>
      </c>
      <c r="P119" s="269">
        <v>42521</v>
      </c>
      <c r="Q119" s="291"/>
      <c r="R119" s="349">
        <v>8000</v>
      </c>
      <c r="S119" s="349">
        <v>2500000</v>
      </c>
      <c r="T119" s="291"/>
      <c r="U119" s="322"/>
      <c r="V119" s="291" t="s">
        <v>3788</v>
      </c>
      <c r="W119" s="268" t="s">
        <v>6777</v>
      </c>
    </row>
    <row r="120" spans="1:23" ht="57" customHeight="1" x14ac:dyDescent="0.2">
      <c r="A120" s="291"/>
      <c r="B120" s="268" t="s">
        <v>3010</v>
      </c>
      <c r="C120" s="291" t="s">
        <v>73</v>
      </c>
      <c r="D120" s="268" t="s">
        <v>1718</v>
      </c>
      <c r="E120" s="268" t="s">
        <v>6872</v>
      </c>
      <c r="F120" s="291" t="s">
        <v>3010</v>
      </c>
      <c r="G120" s="108" t="s">
        <v>5980</v>
      </c>
      <c r="H120" s="268" t="s">
        <v>4908</v>
      </c>
      <c r="I120" s="291"/>
      <c r="J120" s="177" t="s">
        <v>6973</v>
      </c>
      <c r="K120" s="291"/>
      <c r="L120" s="291"/>
      <c r="M120" s="291">
        <v>0</v>
      </c>
      <c r="N120" s="269">
        <v>41456</v>
      </c>
      <c r="O120" s="269">
        <v>42551</v>
      </c>
      <c r="P120" s="269">
        <v>43281</v>
      </c>
      <c r="Q120" s="292" t="s">
        <v>6975</v>
      </c>
      <c r="R120" s="292"/>
      <c r="S120" s="292"/>
      <c r="T120" s="292"/>
      <c r="U120" s="291"/>
      <c r="V120" s="268" t="s">
        <v>3789</v>
      </c>
      <c r="W120" s="268" t="s">
        <v>823</v>
      </c>
    </row>
    <row r="121" spans="1:23" ht="57" customHeight="1" x14ac:dyDescent="0.2">
      <c r="A121" s="291"/>
      <c r="B121" s="268" t="s">
        <v>3010</v>
      </c>
      <c r="C121" s="291" t="s">
        <v>73</v>
      </c>
      <c r="D121" s="268" t="s">
        <v>1718</v>
      </c>
      <c r="E121" s="268" t="s">
        <v>6872</v>
      </c>
      <c r="F121" s="291" t="s">
        <v>3010</v>
      </c>
      <c r="G121" s="108" t="s">
        <v>5981</v>
      </c>
      <c r="H121" s="268" t="s">
        <v>4908</v>
      </c>
      <c r="I121" s="291"/>
      <c r="J121" s="291" t="s">
        <v>6974</v>
      </c>
      <c r="K121" s="291"/>
      <c r="L121" s="291"/>
      <c r="M121" s="291">
        <v>0</v>
      </c>
      <c r="N121" s="269">
        <v>41456</v>
      </c>
      <c r="O121" s="269">
        <v>42551</v>
      </c>
      <c r="P121" s="269">
        <v>43281</v>
      </c>
      <c r="Q121" s="292">
        <v>67189</v>
      </c>
      <c r="R121" s="292">
        <v>201567</v>
      </c>
      <c r="S121" s="292"/>
      <c r="T121" s="292"/>
      <c r="U121" s="291"/>
      <c r="V121" s="268" t="s">
        <v>3789</v>
      </c>
      <c r="W121" s="268" t="s">
        <v>823</v>
      </c>
    </row>
    <row r="122" spans="1:23" ht="28.5" customHeight="1" x14ac:dyDescent="0.2">
      <c r="A122" s="291"/>
      <c r="B122" s="268" t="s">
        <v>568</v>
      </c>
      <c r="C122" s="291" t="s">
        <v>73</v>
      </c>
      <c r="D122" s="268"/>
      <c r="E122" s="268" t="s">
        <v>6871</v>
      </c>
      <c r="F122" s="268" t="s">
        <v>6874</v>
      </c>
      <c r="G122" s="291" t="s">
        <v>6978</v>
      </c>
      <c r="H122" s="291" t="s">
        <v>6223</v>
      </c>
      <c r="I122" s="291" t="s">
        <v>6762</v>
      </c>
      <c r="J122" s="291" t="s">
        <v>6977</v>
      </c>
      <c r="K122" s="291"/>
      <c r="L122" s="291"/>
      <c r="M122" s="291">
        <v>0</v>
      </c>
      <c r="N122" s="269">
        <v>41852</v>
      </c>
      <c r="O122" s="269">
        <v>42216</v>
      </c>
      <c r="P122" s="269">
        <v>42216</v>
      </c>
      <c r="Q122" s="291" t="s">
        <v>6607</v>
      </c>
      <c r="R122" s="291"/>
      <c r="S122" s="291"/>
      <c r="T122" s="291"/>
      <c r="U122" s="291"/>
      <c r="V122" s="268" t="s">
        <v>3789</v>
      </c>
      <c r="W122" s="291"/>
    </row>
    <row r="123" spans="1:23" ht="28.5" x14ac:dyDescent="0.2">
      <c r="A123" s="291"/>
      <c r="B123" s="291" t="s">
        <v>6987</v>
      </c>
      <c r="C123" s="291" t="s">
        <v>73</v>
      </c>
      <c r="D123" s="291"/>
      <c r="E123" s="268" t="s">
        <v>6870</v>
      </c>
      <c r="F123" s="268" t="s">
        <v>2734</v>
      </c>
      <c r="G123" s="291" t="s">
        <v>6984</v>
      </c>
      <c r="H123" s="291" t="s">
        <v>6982</v>
      </c>
      <c r="I123" s="291" t="s">
        <v>6982</v>
      </c>
      <c r="J123" s="291" t="s">
        <v>6983</v>
      </c>
      <c r="K123" s="312" t="s">
        <v>7060</v>
      </c>
      <c r="L123" s="291"/>
      <c r="M123" s="291">
        <v>0</v>
      </c>
      <c r="N123" s="269">
        <v>42141</v>
      </c>
      <c r="O123" s="269">
        <v>42871</v>
      </c>
      <c r="P123" s="269">
        <v>42871</v>
      </c>
      <c r="Q123" s="291" t="s">
        <v>6985</v>
      </c>
      <c r="R123" s="276">
        <v>700</v>
      </c>
      <c r="S123" s="276">
        <v>700</v>
      </c>
      <c r="T123" s="291"/>
      <c r="U123" s="291"/>
      <c r="V123" s="268" t="s">
        <v>3789</v>
      </c>
      <c r="W123" s="291"/>
    </row>
    <row r="124" spans="1:23" ht="14.25" customHeight="1" x14ac:dyDescent="0.2">
      <c r="A124" s="291"/>
      <c r="B124" s="291" t="s">
        <v>2714</v>
      </c>
      <c r="C124" s="291" t="s">
        <v>73</v>
      </c>
      <c r="D124" s="291"/>
      <c r="E124" s="268" t="s">
        <v>6644</v>
      </c>
      <c r="F124" s="268" t="s">
        <v>6193</v>
      </c>
      <c r="G124" s="291" t="s">
        <v>6988</v>
      </c>
      <c r="H124" s="291" t="s">
        <v>6986</v>
      </c>
      <c r="I124" s="291"/>
      <c r="J124" s="291" t="s">
        <v>7212</v>
      </c>
      <c r="K124" s="312" t="s">
        <v>7216</v>
      </c>
      <c r="L124" s="291"/>
      <c r="M124" s="291">
        <v>0</v>
      </c>
      <c r="N124" s="269">
        <v>42221</v>
      </c>
      <c r="O124" s="269">
        <v>43317</v>
      </c>
      <c r="P124" s="269">
        <v>43317</v>
      </c>
      <c r="Q124" s="291"/>
      <c r="R124" s="291"/>
      <c r="S124" s="276">
        <v>36900</v>
      </c>
      <c r="T124" s="291"/>
      <c r="U124" s="291"/>
      <c r="V124" s="268" t="s">
        <v>3789</v>
      </c>
      <c r="W124" s="291"/>
    </row>
    <row r="125" spans="1:23" ht="18.75" customHeight="1" x14ac:dyDescent="0.2">
      <c r="A125" s="291"/>
      <c r="B125" s="268" t="s">
        <v>2714</v>
      </c>
      <c r="C125" s="291" t="s">
        <v>73</v>
      </c>
      <c r="D125" s="291"/>
      <c r="E125" s="268" t="s">
        <v>6872</v>
      </c>
      <c r="F125" s="268" t="s">
        <v>6855</v>
      </c>
      <c r="G125" s="108" t="s">
        <v>5948</v>
      </c>
      <c r="H125" s="268" t="s">
        <v>6808</v>
      </c>
      <c r="I125" s="268" t="s">
        <v>6767</v>
      </c>
      <c r="J125" s="291" t="s">
        <v>5890</v>
      </c>
      <c r="K125" s="312" t="s">
        <v>6710</v>
      </c>
      <c r="L125" s="291"/>
      <c r="M125" s="291">
        <v>0</v>
      </c>
      <c r="N125" s="269">
        <v>42401</v>
      </c>
      <c r="O125" s="269">
        <v>42766</v>
      </c>
      <c r="P125" s="269">
        <v>42766</v>
      </c>
      <c r="Q125" s="84"/>
      <c r="R125" s="292">
        <v>8130</v>
      </c>
      <c r="S125" s="292">
        <v>8130</v>
      </c>
      <c r="T125" s="300">
        <v>7916</v>
      </c>
      <c r="U125" s="322">
        <v>8074</v>
      </c>
      <c r="V125" s="294" t="s">
        <v>3789</v>
      </c>
      <c r="W125" s="268"/>
    </row>
    <row r="126" spans="1:23" ht="17.25" customHeight="1" x14ac:dyDescent="0.2">
      <c r="A126" s="291"/>
      <c r="B126" s="268" t="s">
        <v>2714</v>
      </c>
      <c r="C126" s="291" t="s">
        <v>73</v>
      </c>
      <c r="D126" s="291"/>
      <c r="E126" s="268" t="s">
        <v>6872</v>
      </c>
      <c r="F126" s="268" t="s">
        <v>6855</v>
      </c>
      <c r="G126" s="108" t="s">
        <v>5732</v>
      </c>
      <c r="H126" s="268" t="s">
        <v>6808</v>
      </c>
      <c r="I126" s="268" t="s">
        <v>6767</v>
      </c>
      <c r="J126" s="291" t="s">
        <v>6788</v>
      </c>
      <c r="K126" s="291" t="s">
        <v>6693</v>
      </c>
      <c r="L126" s="291">
        <v>0</v>
      </c>
      <c r="M126" s="291">
        <v>0</v>
      </c>
      <c r="N126" s="269">
        <v>42339</v>
      </c>
      <c r="O126" s="269">
        <v>42704</v>
      </c>
      <c r="P126" s="269">
        <v>42704</v>
      </c>
      <c r="Q126" s="84"/>
      <c r="R126" s="294">
        <v>10955</v>
      </c>
      <c r="S126" s="84">
        <v>10955</v>
      </c>
      <c r="T126" s="300">
        <v>10995.25</v>
      </c>
      <c r="U126" s="322">
        <v>10885</v>
      </c>
      <c r="V126" s="294" t="s">
        <v>3789</v>
      </c>
      <c r="W126" s="268" t="s">
        <v>824</v>
      </c>
    </row>
    <row r="127" spans="1:23" ht="28.5" customHeight="1" x14ac:dyDescent="0.2">
      <c r="A127" s="291"/>
      <c r="B127" s="291" t="s">
        <v>6213</v>
      </c>
      <c r="C127" s="291" t="s">
        <v>73</v>
      </c>
      <c r="D127" s="291"/>
      <c r="E127" s="268" t="s">
        <v>6872</v>
      </c>
      <c r="F127" s="268" t="s">
        <v>3010</v>
      </c>
      <c r="G127" s="291" t="s">
        <v>6903</v>
      </c>
      <c r="H127" s="291" t="s">
        <v>6999</v>
      </c>
      <c r="I127" s="291" t="s">
        <v>6884</v>
      </c>
      <c r="J127" s="291" t="s">
        <v>7006</v>
      </c>
      <c r="K127" s="291"/>
      <c r="L127" s="291"/>
      <c r="M127" s="291">
        <v>0</v>
      </c>
      <c r="N127" s="269">
        <v>42217</v>
      </c>
      <c r="O127" s="269">
        <v>43312</v>
      </c>
      <c r="P127" s="269">
        <v>43312</v>
      </c>
      <c r="Q127" s="291"/>
      <c r="R127" s="291"/>
      <c r="S127" s="276">
        <v>500000</v>
      </c>
      <c r="T127" s="291"/>
      <c r="U127" s="291"/>
      <c r="V127" s="291" t="s">
        <v>3788</v>
      </c>
      <c r="W127" s="291" t="s">
        <v>823</v>
      </c>
    </row>
    <row r="128" spans="1:23" ht="28.5" customHeight="1" x14ac:dyDescent="0.2">
      <c r="A128" s="291"/>
      <c r="B128" s="291" t="s">
        <v>6213</v>
      </c>
      <c r="C128" s="291" t="s">
        <v>73</v>
      </c>
      <c r="D128" s="291"/>
      <c r="E128" s="268" t="s">
        <v>6872</v>
      </c>
      <c r="F128" s="268" t="s">
        <v>3010</v>
      </c>
      <c r="G128" s="291" t="s">
        <v>6903</v>
      </c>
      <c r="H128" s="291" t="s">
        <v>6999</v>
      </c>
      <c r="I128" s="291" t="s">
        <v>6884</v>
      </c>
      <c r="J128" s="291" t="s">
        <v>7007</v>
      </c>
      <c r="K128" s="291"/>
      <c r="L128" s="291"/>
      <c r="M128" s="291">
        <v>0</v>
      </c>
      <c r="N128" s="269">
        <v>42217</v>
      </c>
      <c r="O128" s="269">
        <v>43312</v>
      </c>
      <c r="P128" s="269">
        <v>43312</v>
      </c>
      <c r="Q128" s="291"/>
      <c r="R128" s="291"/>
      <c r="S128" s="276">
        <v>500001</v>
      </c>
      <c r="T128" s="291"/>
      <c r="U128" s="291"/>
      <c r="V128" s="291" t="s">
        <v>3788</v>
      </c>
      <c r="W128" s="291" t="s">
        <v>6712</v>
      </c>
    </row>
    <row r="129" spans="1:23" ht="28.5" customHeight="1" x14ac:dyDescent="0.2">
      <c r="A129" s="291"/>
      <c r="B129" s="291" t="s">
        <v>6213</v>
      </c>
      <c r="C129" s="291" t="s">
        <v>73</v>
      </c>
      <c r="D129" s="291"/>
      <c r="E129" s="268" t="s">
        <v>6872</v>
      </c>
      <c r="F129" s="268" t="s">
        <v>3010</v>
      </c>
      <c r="G129" s="291" t="s">
        <v>6903</v>
      </c>
      <c r="H129" s="291" t="s">
        <v>6999</v>
      </c>
      <c r="I129" s="291" t="s">
        <v>6884</v>
      </c>
      <c r="J129" s="291" t="s">
        <v>7000</v>
      </c>
      <c r="K129" s="291"/>
      <c r="L129" s="291"/>
      <c r="M129" s="291">
        <v>0</v>
      </c>
      <c r="N129" s="269">
        <v>42217</v>
      </c>
      <c r="O129" s="269">
        <v>43312</v>
      </c>
      <c r="P129" s="269">
        <v>43312</v>
      </c>
      <c r="Q129" s="291"/>
      <c r="R129" s="291"/>
      <c r="S129" s="276">
        <v>500002</v>
      </c>
      <c r="T129" s="291"/>
      <c r="U129" s="291"/>
      <c r="V129" s="291" t="s">
        <v>3788</v>
      </c>
      <c r="W129" s="291" t="s">
        <v>6712</v>
      </c>
    </row>
    <row r="130" spans="1:23" ht="28.5" customHeight="1" x14ac:dyDescent="0.2">
      <c r="A130" s="291"/>
      <c r="B130" s="291" t="s">
        <v>6213</v>
      </c>
      <c r="C130" s="291" t="s">
        <v>73</v>
      </c>
      <c r="D130" s="291"/>
      <c r="E130" s="268" t="s">
        <v>6872</v>
      </c>
      <c r="F130" s="268" t="s">
        <v>3010</v>
      </c>
      <c r="G130" s="291" t="s">
        <v>6903</v>
      </c>
      <c r="H130" s="291" t="s">
        <v>6999</v>
      </c>
      <c r="I130" s="291" t="s">
        <v>6884</v>
      </c>
      <c r="J130" s="291" t="s">
        <v>7008</v>
      </c>
      <c r="K130" s="291"/>
      <c r="L130" s="291"/>
      <c r="M130" s="291">
        <v>0</v>
      </c>
      <c r="N130" s="269">
        <v>42217</v>
      </c>
      <c r="O130" s="269">
        <v>43312</v>
      </c>
      <c r="P130" s="269">
        <v>43312</v>
      </c>
      <c r="Q130" s="291"/>
      <c r="R130" s="291"/>
      <c r="S130" s="276">
        <v>500003</v>
      </c>
      <c r="T130" s="291"/>
      <c r="U130" s="291"/>
      <c r="V130" s="291" t="s">
        <v>3788</v>
      </c>
      <c r="W130" s="291" t="s">
        <v>6712</v>
      </c>
    </row>
    <row r="131" spans="1:23" ht="28.5" customHeight="1" x14ac:dyDescent="0.2">
      <c r="A131" s="291"/>
      <c r="B131" s="291" t="s">
        <v>6213</v>
      </c>
      <c r="C131" s="291" t="s">
        <v>73</v>
      </c>
      <c r="D131" s="291"/>
      <c r="E131" s="268" t="s">
        <v>6872</v>
      </c>
      <c r="F131" s="268" t="s">
        <v>3010</v>
      </c>
      <c r="G131" s="291" t="s">
        <v>6903</v>
      </c>
      <c r="H131" s="291" t="s">
        <v>6999</v>
      </c>
      <c r="I131" s="291" t="s">
        <v>6884</v>
      </c>
      <c r="J131" s="291" t="s">
        <v>7009</v>
      </c>
      <c r="K131" s="291"/>
      <c r="L131" s="291"/>
      <c r="M131" s="291">
        <v>0</v>
      </c>
      <c r="N131" s="269">
        <v>42217</v>
      </c>
      <c r="O131" s="269">
        <v>43312</v>
      </c>
      <c r="P131" s="269">
        <v>43312</v>
      </c>
      <c r="Q131" s="291"/>
      <c r="R131" s="291"/>
      <c r="S131" s="276">
        <v>500004</v>
      </c>
      <c r="T131" s="291"/>
      <c r="U131" s="291"/>
      <c r="V131" s="291" t="s">
        <v>3788</v>
      </c>
      <c r="W131" s="291" t="s">
        <v>6712</v>
      </c>
    </row>
    <row r="132" spans="1:23" ht="28.5" customHeight="1" x14ac:dyDescent="0.2">
      <c r="A132" s="291"/>
      <c r="B132" s="291" t="s">
        <v>6213</v>
      </c>
      <c r="C132" s="291" t="s">
        <v>73</v>
      </c>
      <c r="D132" s="291"/>
      <c r="E132" s="268" t="s">
        <v>6872</v>
      </c>
      <c r="F132" s="268" t="s">
        <v>3010</v>
      </c>
      <c r="G132" s="291" t="s">
        <v>6903</v>
      </c>
      <c r="H132" s="291" t="s">
        <v>6999</v>
      </c>
      <c r="I132" s="291" t="s">
        <v>6884</v>
      </c>
      <c r="J132" s="291" t="s">
        <v>7005</v>
      </c>
      <c r="K132" s="291"/>
      <c r="L132" s="291"/>
      <c r="M132" s="291">
        <v>0</v>
      </c>
      <c r="N132" s="269">
        <v>42217</v>
      </c>
      <c r="O132" s="269">
        <v>43312</v>
      </c>
      <c r="P132" s="269">
        <v>43312</v>
      </c>
      <c r="Q132" s="291"/>
      <c r="R132" s="291"/>
      <c r="S132" s="276">
        <v>500006</v>
      </c>
      <c r="T132" s="291"/>
      <c r="U132" s="291"/>
      <c r="V132" s="291" t="s">
        <v>3788</v>
      </c>
      <c r="W132" s="291" t="s">
        <v>6712</v>
      </c>
    </row>
    <row r="133" spans="1:23" ht="28.5" customHeight="1" x14ac:dyDescent="0.2">
      <c r="A133" s="291"/>
      <c r="B133" s="291" t="s">
        <v>6213</v>
      </c>
      <c r="C133" s="291" t="s">
        <v>73</v>
      </c>
      <c r="D133" s="291"/>
      <c r="E133" s="268" t="s">
        <v>6872</v>
      </c>
      <c r="F133" s="268" t="s">
        <v>3010</v>
      </c>
      <c r="G133" s="291" t="s">
        <v>6903</v>
      </c>
      <c r="H133" s="291" t="s">
        <v>6999</v>
      </c>
      <c r="I133" s="291" t="s">
        <v>6884</v>
      </c>
      <c r="J133" s="291" t="s">
        <v>7011</v>
      </c>
      <c r="K133" s="291"/>
      <c r="L133" s="291"/>
      <c r="M133" s="291">
        <v>0</v>
      </c>
      <c r="N133" s="269">
        <v>42217</v>
      </c>
      <c r="O133" s="269">
        <v>43312</v>
      </c>
      <c r="P133" s="269">
        <v>43312</v>
      </c>
      <c r="Q133" s="291"/>
      <c r="R133" s="291"/>
      <c r="S133" s="276">
        <v>500007</v>
      </c>
      <c r="T133" s="291"/>
      <c r="U133" s="291"/>
      <c r="V133" s="291" t="s">
        <v>3788</v>
      </c>
      <c r="W133" s="291" t="s">
        <v>6712</v>
      </c>
    </row>
    <row r="134" spans="1:23" ht="28.5" customHeight="1" x14ac:dyDescent="0.2">
      <c r="A134" s="291"/>
      <c r="B134" s="291" t="s">
        <v>6213</v>
      </c>
      <c r="C134" s="291" t="s">
        <v>73</v>
      </c>
      <c r="D134" s="291"/>
      <c r="E134" s="268" t="s">
        <v>6872</v>
      </c>
      <c r="F134" s="268" t="s">
        <v>3010</v>
      </c>
      <c r="G134" s="291" t="s">
        <v>6903</v>
      </c>
      <c r="H134" s="291" t="s">
        <v>6999</v>
      </c>
      <c r="I134" s="291" t="s">
        <v>6884</v>
      </c>
      <c r="J134" s="291" t="s">
        <v>7001</v>
      </c>
      <c r="K134" s="291"/>
      <c r="L134" s="291"/>
      <c r="M134" s="291">
        <v>0</v>
      </c>
      <c r="N134" s="269">
        <v>42217</v>
      </c>
      <c r="O134" s="269">
        <v>43312</v>
      </c>
      <c r="P134" s="269">
        <v>43312</v>
      </c>
      <c r="Q134" s="291"/>
      <c r="R134" s="291"/>
      <c r="S134" s="276">
        <v>500008</v>
      </c>
      <c r="T134" s="291"/>
      <c r="U134" s="291"/>
      <c r="V134" s="291" t="s">
        <v>3788</v>
      </c>
      <c r="W134" s="291" t="s">
        <v>6712</v>
      </c>
    </row>
    <row r="135" spans="1:23" ht="28.5" customHeight="1" x14ac:dyDescent="0.2">
      <c r="A135" s="291"/>
      <c r="B135" s="291" t="s">
        <v>6213</v>
      </c>
      <c r="C135" s="291" t="s">
        <v>73</v>
      </c>
      <c r="D135" s="291"/>
      <c r="E135" s="268" t="s">
        <v>6872</v>
      </c>
      <c r="F135" s="268" t="s">
        <v>3010</v>
      </c>
      <c r="G135" s="291" t="s">
        <v>6903</v>
      </c>
      <c r="H135" s="291" t="s">
        <v>6999</v>
      </c>
      <c r="I135" s="291" t="s">
        <v>6884</v>
      </c>
      <c r="J135" s="291" t="s">
        <v>7010</v>
      </c>
      <c r="K135" s="291"/>
      <c r="L135" s="291"/>
      <c r="M135" s="291">
        <v>0</v>
      </c>
      <c r="N135" s="269">
        <v>42217</v>
      </c>
      <c r="O135" s="269">
        <v>43312</v>
      </c>
      <c r="P135" s="269">
        <v>43312</v>
      </c>
      <c r="Q135" s="291"/>
      <c r="R135" s="291"/>
      <c r="S135" s="276">
        <v>500009</v>
      </c>
      <c r="T135" s="291"/>
      <c r="U135" s="291"/>
      <c r="V135" s="291" t="s">
        <v>3788</v>
      </c>
      <c r="W135" s="291" t="s">
        <v>6712</v>
      </c>
    </row>
    <row r="136" spans="1:23" ht="28.5" customHeight="1" x14ac:dyDescent="0.2">
      <c r="A136" s="291"/>
      <c r="B136" s="291" t="s">
        <v>6213</v>
      </c>
      <c r="C136" s="291" t="s">
        <v>73</v>
      </c>
      <c r="D136" s="291"/>
      <c r="E136" s="268" t="s">
        <v>6872</v>
      </c>
      <c r="F136" s="268" t="s">
        <v>3010</v>
      </c>
      <c r="G136" s="291" t="s">
        <v>6903</v>
      </c>
      <c r="H136" s="291" t="s">
        <v>6999</v>
      </c>
      <c r="I136" s="291" t="s">
        <v>6884</v>
      </c>
      <c r="J136" s="291" t="s">
        <v>7002</v>
      </c>
      <c r="K136" s="291"/>
      <c r="L136" s="291"/>
      <c r="M136" s="291">
        <v>0</v>
      </c>
      <c r="N136" s="269">
        <v>42217</v>
      </c>
      <c r="O136" s="269">
        <v>43312</v>
      </c>
      <c r="P136" s="269">
        <v>43312</v>
      </c>
      <c r="Q136" s="291"/>
      <c r="R136" s="291"/>
      <c r="S136" s="276">
        <v>500010</v>
      </c>
      <c r="T136" s="291"/>
      <c r="U136" s="291"/>
      <c r="V136" s="291" t="s">
        <v>3788</v>
      </c>
      <c r="W136" s="291" t="s">
        <v>6712</v>
      </c>
    </row>
    <row r="137" spans="1:23" ht="28.5" customHeight="1" x14ac:dyDescent="0.2">
      <c r="A137" s="291"/>
      <c r="B137" s="291" t="s">
        <v>6213</v>
      </c>
      <c r="C137" s="291" t="s">
        <v>73</v>
      </c>
      <c r="D137" s="291"/>
      <c r="E137" s="268" t="s">
        <v>6872</v>
      </c>
      <c r="F137" s="268" t="s">
        <v>3010</v>
      </c>
      <c r="G137" s="291" t="s">
        <v>6903</v>
      </c>
      <c r="H137" s="291" t="s">
        <v>6999</v>
      </c>
      <c r="I137" s="291" t="s">
        <v>6884</v>
      </c>
      <c r="J137" s="291" t="s">
        <v>7003</v>
      </c>
      <c r="K137" s="291"/>
      <c r="L137" s="291"/>
      <c r="M137" s="291">
        <v>0</v>
      </c>
      <c r="N137" s="269">
        <v>42217</v>
      </c>
      <c r="O137" s="269">
        <v>43312</v>
      </c>
      <c r="P137" s="269">
        <v>43312</v>
      </c>
      <c r="Q137" s="291"/>
      <c r="R137" s="291"/>
      <c r="S137" s="276">
        <v>500011</v>
      </c>
      <c r="T137" s="291"/>
      <c r="U137" s="291"/>
      <c r="V137" s="291" t="s">
        <v>3788</v>
      </c>
      <c r="W137" s="291" t="s">
        <v>6712</v>
      </c>
    </row>
    <row r="138" spans="1:23" ht="28.5" customHeight="1" x14ac:dyDescent="0.2">
      <c r="A138" s="291"/>
      <c r="B138" s="291" t="s">
        <v>6213</v>
      </c>
      <c r="C138" s="291" t="s">
        <v>73</v>
      </c>
      <c r="D138" s="291"/>
      <c r="E138" s="268" t="s">
        <v>6872</v>
      </c>
      <c r="F138" s="268" t="s">
        <v>3010</v>
      </c>
      <c r="G138" s="291" t="s">
        <v>6903</v>
      </c>
      <c r="H138" s="291" t="s">
        <v>6999</v>
      </c>
      <c r="I138" s="291" t="s">
        <v>6884</v>
      </c>
      <c r="J138" s="291" t="s">
        <v>7013</v>
      </c>
      <c r="K138" s="291"/>
      <c r="L138" s="291"/>
      <c r="M138" s="291">
        <v>0</v>
      </c>
      <c r="N138" s="269">
        <v>42217</v>
      </c>
      <c r="O138" s="269">
        <v>43312</v>
      </c>
      <c r="P138" s="269">
        <v>43312</v>
      </c>
      <c r="Q138" s="291"/>
      <c r="R138" s="291"/>
      <c r="S138" s="276">
        <v>500012</v>
      </c>
      <c r="T138" s="291"/>
      <c r="U138" s="291"/>
      <c r="V138" s="291" t="s">
        <v>3788</v>
      </c>
      <c r="W138" s="291" t="s">
        <v>6712</v>
      </c>
    </row>
    <row r="139" spans="1:23" ht="28.5" customHeight="1" x14ac:dyDescent="0.2">
      <c r="A139" s="291"/>
      <c r="B139" s="291" t="s">
        <v>6213</v>
      </c>
      <c r="C139" s="291" t="s">
        <v>73</v>
      </c>
      <c r="D139" s="291"/>
      <c r="E139" s="268" t="s">
        <v>6872</v>
      </c>
      <c r="F139" s="268" t="s">
        <v>3010</v>
      </c>
      <c r="G139" s="291" t="s">
        <v>6903</v>
      </c>
      <c r="H139" s="291" t="s">
        <v>6999</v>
      </c>
      <c r="I139" s="291" t="s">
        <v>6884</v>
      </c>
      <c r="J139" s="291" t="s">
        <v>7004</v>
      </c>
      <c r="K139" s="291"/>
      <c r="L139" s="291"/>
      <c r="M139" s="291">
        <v>0</v>
      </c>
      <c r="N139" s="269">
        <v>42217</v>
      </c>
      <c r="O139" s="269">
        <v>43312</v>
      </c>
      <c r="P139" s="269">
        <v>43312</v>
      </c>
      <c r="Q139" s="291"/>
      <c r="R139" s="291"/>
      <c r="S139" s="276">
        <v>500013</v>
      </c>
      <c r="T139" s="291"/>
      <c r="U139" s="291"/>
      <c r="V139" s="291" t="s">
        <v>3788</v>
      </c>
      <c r="W139" s="291" t="s">
        <v>6712</v>
      </c>
    </row>
    <row r="140" spans="1:23" ht="28.5" customHeight="1" x14ac:dyDescent="0.2">
      <c r="A140" s="291"/>
      <c r="B140" s="291" t="s">
        <v>6213</v>
      </c>
      <c r="C140" s="291" t="s">
        <v>73</v>
      </c>
      <c r="D140" s="291"/>
      <c r="E140" s="268" t="s">
        <v>6872</v>
      </c>
      <c r="F140" s="268" t="s">
        <v>3010</v>
      </c>
      <c r="G140" s="291" t="s">
        <v>6903</v>
      </c>
      <c r="H140" s="291" t="s">
        <v>6999</v>
      </c>
      <c r="I140" s="291" t="s">
        <v>6884</v>
      </c>
      <c r="J140" s="291" t="s">
        <v>7012</v>
      </c>
      <c r="K140" s="291"/>
      <c r="L140" s="291"/>
      <c r="M140" s="291">
        <v>0</v>
      </c>
      <c r="N140" s="269">
        <v>42217</v>
      </c>
      <c r="O140" s="269">
        <v>43312</v>
      </c>
      <c r="P140" s="269">
        <v>43312</v>
      </c>
      <c r="Q140" s="291"/>
      <c r="R140" s="291"/>
      <c r="S140" s="276">
        <v>500014</v>
      </c>
      <c r="T140" s="291"/>
      <c r="U140" s="291"/>
      <c r="V140" s="291" t="s">
        <v>3788</v>
      </c>
      <c r="W140" s="291" t="s">
        <v>6712</v>
      </c>
    </row>
    <row r="141" spans="1:23" ht="28.5" customHeight="1" x14ac:dyDescent="0.2">
      <c r="A141" s="291"/>
      <c r="B141" s="291" t="s">
        <v>6213</v>
      </c>
      <c r="C141" s="291" t="s">
        <v>73</v>
      </c>
      <c r="D141" s="291"/>
      <c r="E141" s="268" t="s">
        <v>6872</v>
      </c>
      <c r="F141" s="268" t="s">
        <v>3010</v>
      </c>
      <c r="G141" s="291" t="s">
        <v>6903</v>
      </c>
      <c r="H141" s="291" t="s">
        <v>6999</v>
      </c>
      <c r="I141" s="291" t="s">
        <v>6884</v>
      </c>
      <c r="J141" s="291" t="s">
        <v>7016</v>
      </c>
      <c r="K141" s="291"/>
      <c r="L141" s="291"/>
      <c r="M141" s="291">
        <v>0</v>
      </c>
      <c r="N141" s="269">
        <v>42217</v>
      </c>
      <c r="O141" s="269">
        <v>43312</v>
      </c>
      <c r="P141" s="269">
        <v>43312</v>
      </c>
      <c r="Q141" s="291"/>
      <c r="R141" s="291"/>
      <c r="S141" s="276">
        <v>500015</v>
      </c>
      <c r="T141" s="291"/>
      <c r="U141" s="291"/>
      <c r="V141" s="291" t="s">
        <v>3788</v>
      </c>
      <c r="W141" s="291" t="s">
        <v>6712</v>
      </c>
    </row>
    <row r="142" spans="1:23" ht="28.5" customHeight="1" x14ac:dyDescent="0.2">
      <c r="A142" s="291"/>
      <c r="B142" s="291" t="s">
        <v>6213</v>
      </c>
      <c r="C142" s="291" t="s">
        <v>73</v>
      </c>
      <c r="D142" s="291"/>
      <c r="E142" s="268" t="s">
        <v>6872</v>
      </c>
      <c r="F142" s="268" t="s">
        <v>3010</v>
      </c>
      <c r="G142" s="291" t="s">
        <v>6903</v>
      </c>
      <c r="H142" s="291" t="s">
        <v>6999</v>
      </c>
      <c r="I142" s="291" t="s">
        <v>6884</v>
      </c>
      <c r="J142" s="291" t="s">
        <v>7014</v>
      </c>
      <c r="K142" s="291"/>
      <c r="L142" s="291"/>
      <c r="M142" s="291">
        <v>0</v>
      </c>
      <c r="N142" s="269">
        <v>42217</v>
      </c>
      <c r="O142" s="269">
        <v>43312</v>
      </c>
      <c r="P142" s="269">
        <v>43312</v>
      </c>
      <c r="Q142" s="291"/>
      <c r="R142" s="291"/>
      <c r="S142" s="276">
        <v>500016</v>
      </c>
      <c r="T142" s="291"/>
      <c r="U142" s="291"/>
      <c r="V142" s="291" t="s">
        <v>3788</v>
      </c>
      <c r="W142" s="291" t="s">
        <v>6712</v>
      </c>
    </row>
    <row r="143" spans="1:23" ht="28.5" customHeight="1" x14ac:dyDescent="0.2">
      <c r="A143" s="291"/>
      <c r="B143" s="291" t="s">
        <v>6213</v>
      </c>
      <c r="C143" s="291" t="s">
        <v>73</v>
      </c>
      <c r="D143" s="291"/>
      <c r="E143" s="268" t="s">
        <v>6872</v>
      </c>
      <c r="F143" s="268" t="s">
        <v>3010</v>
      </c>
      <c r="G143" s="291" t="s">
        <v>6903</v>
      </c>
      <c r="H143" s="291" t="s">
        <v>6999</v>
      </c>
      <c r="I143" s="291" t="s">
        <v>6884</v>
      </c>
      <c r="J143" s="291" t="s">
        <v>6225</v>
      </c>
      <c r="K143" s="291"/>
      <c r="L143" s="291"/>
      <c r="M143" s="291">
        <v>0</v>
      </c>
      <c r="N143" s="269">
        <v>42217</v>
      </c>
      <c r="O143" s="269">
        <v>43312</v>
      </c>
      <c r="P143" s="269">
        <v>43312</v>
      </c>
      <c r="Q143" s="291"/>
      <c r="R143" s="291"/>
      <c r="S143" s="276">
        <v>500017</v>
      </c>
      <c r="T143" s="291"/>
      <c r="U143" s="291"/>
      <c r="V143" s="291" t="s">
        <v>3788</v>
      </c>
      <c r="W143" s="291" t="s">
        <v>6712</v>
      </c>
    </row>
    <row r="144" spans="1:23" ht="28.5" customHeight="1" x14ac:dyDescent="0.2">
      <c r="A144" s="291"/>
      <c r="B144" s="291" t="s">
        <v>6213</v>
      </c>
      <c r="C144" s="291" t="s">
        <v>73</v>
      </c>
      <c r="D144" s="291"/>
      <c r="E144" s="268" t="s">
        <v>6872</v>
      </c>
      <c r="F144" s="268" t="s">
        <v>3010</v>
      </c>
      <c r="G144" s="291" t="s">
        <v>6903</v>
      </c>
      <c r="H144" s="291" t="s">
        <v>6999</v>
      </c>
      <c r="I144" s="291" t="s">
        <v>6884</v>
      </c>
      <c r="J144" s="291" t="s">
        <v>7018</v>
      </c>
      <c r="K144" s="291"/>
      <c r="L144" s="291"/>
      <c r="M144" s="291">
        <v>0</v>
      </c>
      <c r="N144" s="269">
        <v>42217</v>
      </c>
      <c r="O144" s="269">
        <v>43312</v>
      </c>
      <c r="P144" s="269">
        <v>43312</v>
      </c>
      <c r="Q144" s="291"/>
      <c r="R144" s="291"/>
      <c r="S144" s="276">
        <v>500018</v>
      </c>
      <c r="T144" s="291"/>
      <c r="U144" s="291"/>
      <c r="V144" s="291" t="s">
        <v>3788</v>
      </c>
      <c r="W144" s="291" t="s">
        <v>6712</v>
      </c>
    </row>
    <row r="145" spans="1:23" ht="28.5" customHeight="1" x14ac:dyDescent="0.2">
      <c r="A145" s="291"/>
      <c r="B145" s="291" t="s">
        <v>6213</v>
      </c>
      <c r="C145" s="291" t="s">
        <v>73</v>
      </c>
      <c r="D145" s="291"/>
      <c r="E145" s="268" t="s">
        <v>6872</v>
      </c>
      <c r="F145" s="268" t="s">
        <v>3010</v>
      </c>
      <c r="G145" s="291" t="s">
        <v>6903</v>
      </c>
      <c r="H145" s="291" t="s">
        <v>6999</v>
      </c>
      <c r="I145" s="291" t="s">
        <v>6884</v>
      </c>
      <c r="J145" s="291" t="s">
        <v>7017</v>
      </c>
      <c r="K145" s="291"/>
      <c r="L145" s="291"/>
      <c r="M145" s="291">
        <v>0</v>
      </c>
      <c r="N145" s="269">
        <v>42217</v>
      </c>
      <c r="O145" s="269">
        <v>43312</v>
      </c>
      <c r="P145" s="269">
        <v>43312</v>
      </c>
      <c r="Q145" s="291"/>
      <c r="R145" s="291"/>
      <c r="S145" s="276">
        <v>500019</v>
      </c>
      <c r="T145" s="291"/>
      <c r="U145" s="291"/>
      <c r="V145" s="291" t="s">
        <v>3788</v>
      </c>
      <c r="W145" s="291" t="s">
        <v>6712</v>
      </c>
    </row>
    <row r="146" spans="1:23" ht="28.5" customHeight="1" x14ac:dyDescent="0.2">
      <c r="A146" s="291"/>
      <c r="B146" s="291" t="s">
        <v>6213</v>
      </c>
      <c r="C146" s="291" t="s">
        <v>73</v>
      </c>
      <c r="D146" s="291"/>
      <c r="E146" s="268" t="s">
        <v>6872</v>
      </c>
      <c r="F146" s="268" t="s">
        <v>3010</v>
      </c>
      <c r="G146" s="291" t="s">
        <v>6903</v>
      </c>
      <c r="H146" s="291" t="s">
        <v>6999</v>
      </c>
      <c r="I146" s="291" t="s">
        <v>6884</v>
      </c>
      <c r="J146" s="291" t="s">
        <v>7015</v>
      </c>
      <c r="K146" s="291"/>
      <c r="L146" s="291"/>
      <c r="M146" s="291">
        <v>0</v>
      </c>
      <c r="N146" s="269">
        <v>42217</v>
      </c>
      <c r="O146" s="269">
        <v>43312</v>
      </c>
      <c r="P146" s="269">
        <v>43312</v>
      </c>
      <c r="Q146" s="291"/>
      <c r="R146" s="291"/>
      <c r="S146" s="276">
        <v>500020</v>
      </c>
      <c r="T146" s="291"/>
      <c r="U146" s="291"/>
      <c r="V146" s="291" t="s">
        <v>3788</v>
      </c>
      <c r="W146" s="291" t="s">
        <v>6712</v>
      </c>
    </row>
    <row r="147" spans="1:23" ht="28.5" customHeight="1" x14ac:dyDescent="0.2">
      <c r="A147" s="291"/>
      <c r="B147" s="291" t="s">
        <v>6213</v>
      </c>
      <c r="C147" s="291" t="s">
        <v>73</v>
      </c>
      <c r="D147" s="291"/>
      <c r="E147" s="268" t="s">
        <v>6872</v>
      </c>
      <c r="F147" s="268" t="s">
        <v>3010</v>
      </c>
      <c r="G147" s="291" t="s">
        <v>6903</v>
      </c>
      <c r="H147" s="291" t="s">
        <v>6999</v>
      </c>
      <c r="I147" s="291" t="s">
        <v>6884</v>
      </c>
      <c r="J147" s="291" t="s">
        <v>7073</v>
      </c>
      <c r="K147" s="291"/>
      <c r="L147" s="291"/>
      <c r="M147" s="291">
        <v>0</v>
      </c>
      <c r="N147" s="269">
        <v>42217</v>
      </c>
      <c r="O147" s="269">
        <v>43312</v>
      </c>
      <c r="P147" s="269">
        <v>43312</v>
      </c>
      <c r="Q147" s="291"/>
      <c r="R147" s="291"/>
      <c r="S147" s="276">
        <v>500021</v>
      </c>
      <c r="T147" s="291"/>
      <c r="U147" s="291"/>
      <c r="V147" s="291" t="s">
        <v>3788</v>
      </c>
      <c r="W147" s="291" t="s">
        <v>6712</v>
      </c>
    </row>
    <row r="148" spans="1:23" ht="99.75" customHeight="1" x14ac:dyDescent="0.2">
      <c r="A148" s="291"/>
      <c r="B148" s="268" t="s">
        <v>568</v>
      </c>
      <c r="C148" s="291" t="s">
        <v>73</v>
      </c>
      <c r="D148" s="268"/>
      <c r="E148" s="268" t="s">
        <v>6871</v>
      </c>
      <c r="F148" s="268" t="s">
        <v>6874</v>
      </c>
      <c r="G148" s="108" t="s">
        <v>5991</v>
      </c>
      <c r="H148" s="268" t="s">
        <v>6509</v>
      </c>
      <c r="I148" s="268" t="s">
        <v>6762</v>
      </c>
      <c r="J148" s="291" t="s">
        <v>7023</v>
      </c>
      <c r="K148" s="291"/>
      <c r="L148" s="291"/>
      <c r="M148" s="291">
        <v>0</v>
      </c>
      <c r="N148" s="269">
        <v>41659</v>
      </c>
      <c r="O148" s="269">
        <v>42674</v>
      </c>
      <c r="P148" s="269">
        <v>43404</v>
      </c>
      <c r="Q148" s="294" t="s">
        <v>7027</v>
      </c>
      <c r="R148" s="294"/>
      <c r="S148" s="292"/>
      <c r="T148" s="300"/>
      <c r="U148" s="322"/>
      <c r="V148" s="175" t="s">
        <v>3789</v>
      </c>
      <c r="W148" s="268" t="s">
        <v>823</v>
      </c>
    </row>
    <row r="149" spans="1:23" ht="142.5" customHeight="1" x14ac:dyDescent="0.2">
      <c r="A149" s="291"/>
      <c r="B149" s="268" t="s">
        <v>568</v>
      </c>
      <c r="C149" s="291" t="s">
        <v>73</v>
      </c>
      <c r="D149" s="268"/>
      <c r="E149" s="268" t="s">
        <v>6871</v>
      </c>
      <c r="F149" s="268" t="s">
        <v>6874</v>
      </c>
      <c r="G149" s="108" t="s">
        <v>5991</v>
      </c>
      <c r="H149" s="268" t="s">
        <v>6509</v>
      </c>
      <c r="I149" s="268" t="s">
        <v>6762</v>
      </c>
      <c r="J149" s="291" t="s">
        <v>7024</v>
      </c>
      <c r="K149" s="291"/>
      <c r="L149" s="291"/>
      <c r="M149" s="291">
        <v>0</v>
      </c>
      <c r="N149" s="269">
        <v>41659</v>
      </c>
      <c r="O149" s="269">
        <v>42674</v>
      </c>
      <c r="P149" s="269">
        <v>43404</v>
      </c>
      <c r="Q149" s="294" t="s">
        <v>7028</v>
      </c>
      <c r="R149" s="294"/>
      <c r="S149" s="292"/>
      <c r="T149" s="300"/>
      <c r="U149" s="322"/>
      <c r="V149" s="175" t="s">
        <v>3789</v>
      </c>
      <c r="W149" s="268" t="s">
        <v>823</v>
      </c>
    </row>
    <row r="150" spans="1:23" ht="99.75" customHeight="1" x14ac:dyDescent="0.2">
      <c r="A150" s="291"/>
      <c r="B150" s="268" t="s">
        <v>568</v>
      </c>
      <c r="C150" s="291" t="s">
        <v>73</v>
      </c>
      <c r="D150" s="268"/>
      <c r="E150" s="268" t="s">
        <v>6871</v>
      </c>
      <c r="F150" s="268" t="s">
        <v>6874</v>
      </c>
      <c r="G150" s="108" t="s">
        <v>5991</v>
      </c>
      <c r="H150" s="268" t="s">
        <v>6509</v>
      </c>
      <c r="I150" s="268" t="s">
        <v>6762</v>
      </c>
      <c r="J150" s="291" t="s">
        <v>7025</v>
      </c>
      <c r="K150" s="291"/>
      <c r="L150" s="291"/>
      <c r="M150" s="291">
        <v>0</v>
      </c>
      <c r="N150" s="269">
        <v>41659</v>
      </c>
      <c r="O150" s="269">
        <v>42674</v>
      </c>
      <c r="P150" s="269">
        <v>43404</v>
      </c>
      <c r="Q150" s="294" t="s">
        <v>7029</v>
      </c>
      <c r="R150" s="294"/>
      <c r="S150" s="292"/>
      <c r="T150" s="300"/>
      <c r="U150" s="322"/>
      <c r="V150" s="175" t="s">
        <v>3789</v>
      </c>
      <c r="W150" s="268" t="s">
        <v>823</v>
      </c>
    </row>
    <row r="151" spans="1:23" ht="99.75" customHeight="1" x14ac:dyDescent="0.2">
      <c r="A151" s="291"/>
      <c r="B151" s="268" t="s">
        <v>568</v>
      </c>
      <c r="C151" s="291" t="s">
        <v>73</v>
      </c>
      <c r="D151" s="268"/>
      <c r="E151" s="268" t="s">
        <v>6871</v>
      </c>
      <c r="F151" s="268" t="s">
        <v>6874</v>
      </c>
      <c r="G151" s="108" t="s">
        <v>5991</v>
      </c>
      <c r="H151" s="268" t="s">
        <v>6509</v>
      </c>
      <c r="I151" s="268" t="s">
        <v>6762</v>
      </c>
      <c r="J151" s="291" t="s">
        <v>7026</v>
      </c>
      <c r="K151" s="291"/>
      <c r="L151" s="291"/>
      <c r="M151" s="291">
        <v>0</v>
      </c>
      <c r="N151" s="269">
        <v>41659</v>
      </c>
      <c r="O151" s="269">
        <v>42674</v>
      </c>
      <c r="P151" s="269">
        <v>43404</v>
      </c>
      <c r="Q151" s="294" t="s">
        <v>7030</v>
      </c>
      <c r="R151" s="294"/>
      <c r="S151" s="292"/>
      <c r="T151" s="300"/>
      <c r="U151" s="322"/>
      <c r="V151" s="175" t="s">
        <v>3789</v>
      </c>
      <c r="W151" s="268" t="s">
        <v>823</v>
      </c>
    </row>
    <row r="152" spans="1:23" ht="14.25" customHeight="1" x14ac:dyDescent="0.2">
      <c r="A152" s="291"/>
      <c r="B152" s="268" t="s">
        <v>2714</v>
      </c>
      <c r="C152" s="291" t="s">
        <v>73</v>
      </c>
      <c r="D152" s="291"/>
      <c r="E152" s="268" t="s">
        <v>6872</v>
      </c>
      <c r="F152" s="268" t="s">
        <v>6855</v>
      </c>
      <c r="G152" s="108" t="s">
        <v>5957</v>
      </c>
      <c r="H152" s="291" t="s">
        <v>6805</v>
      </c>
      <c r="I152" s="268" t="s">
        <v>6806</v>
      </c>
      <c r="J152" s="291" t="s">
        <v>5816</v>
      </c>
      <c r="K152" s="291" t="s">
        <v>6700</v>
      </c>
      <c r="L152" s="291">
        <v>0</v>
      </c>
      <c r="M152" s="291">
        <v>0</v>
      </c>
      <c r="N152" s="269">
        <v>40806</v>
      </c>
      <c r="O152" s="269">
        <v>42632</v>
      </c>
      <c r="P152" s="269">
        <v>42632</v>
      </c>
      <c r="Q152" s="84"/>
      <c r="R152" s="292">
        <v>4626</v>
      </c>
      <c r="S152" s="84">
        <v>23133</v>
      </c>
      <c r="T152" s="300"/>
      <c r="U152" s="322"/>
      <c r="V152" s="294" t="s">
        <v>3789</v>
      </c>
      <c r="W152" s="268" t="s">
        <v>824</v>
      </c>
    </row>
    <row r="153" spans="1:23" ht="14.25" customHeight="1" x14ac:dyDescent="0.2">
      <c r="A153" s="291"/>
      <c r="B153" s="268" t="s">
        <v>2714</v>
      </c>
      <c r="C153" s="291" t="s">
        <v>73</v>
      </c>
      <c r="D153" s="291"/>
      <c r="E153" s="268" t="s">
        <v>6872</v>
      </c>
      <c r="F153" s="268" t="s">
        <v>6855</v>
      </c>
      <c r="G153" s="108" t="s">
        <v>5958</v>
      </c>
      <c r="H153" s="291" t="s">
        <v>6805</v>
      </c>
      <c r="I153" s="268" t="s">
        <v>6806</v>
      </c>
      <c r="J153" s="291" t="s">
        <v>5816</v>
      </c>
      <c r="K153" s="291" t="s">
        <v>6700</v>
      </c>
      <c r="L153" s="291">
        <v>0</v>
      </c>
      <c r="M153" s="291">
        <v>0</v>
      </c>
      <c r="N153" s="269">
        <v>40757</v>
      </c>
      <c r="O153" s="269">
        <v>42583</v>
      </c>
      <c r="P153" s="269">
        <v>42583</v>
      </c>
      <c r="Q153" s="84"/>
      <c r="R153" s="292">
        <v>2440</v>
      </c>
      <c r="S153" s="84">
        <v>12204</v>
      </c>
      <c r="T153" s="300"/>
      <c r="U153" s="322"/>
      <c r="V153" s="294" t="s">
        <v>3789</v>
      </c>
      <c r="W153" s="268" t="s">
        <v>824</v>
      </c>
    </row>
    <row r="154" spans="1:23" ht="14.25" customHeight="1" x14ac:dyDescent="0.2">
      <c r="A154" s="291"/>
      <c r="B154" s="268" t="s">
        <v>2714</v>
      </c>
      <c r="C154" s="291" t="s">
        <v>73</v>
      </c>
      <c r="D154" s="291"/>
      <c r="E154" s="268" t="s">
        <v>6872</v>
      </c>
      <c r="F154" s="268" t="s">
        <v>6855</v>
      </c>
      <c r="G154" s="108" t="s">
        <v>5960</v>
      </c>
      <c r="H154" s="268" t="s">
        <v>6808</v>
      </c>
      <c r="I154" s="268" t="s">
        <v>6811</v>
      </c>
      <c r="J154" s="291" t="s">
        <v>5889</v>
      </c>
      <c r="K154" s="291" t="s">
        <v>6694</v>
      </c>
      <c r="L154" s="291">
        <v>0</v>
      </c>
      <c r="M154" s="291">
        <v>0</v>
      </c>
      <c r="N154" s="269">
        <v>42094</v>
      </c>
      <c r="O154" s="269">
        <v>42460</v>
      </c>
      <c r="P154" s="269">
        <v>42460</v>
      </c>
      <c r="Q154" s="302"/>
      <c r="R154" s="292">
        <v>4068</v>
      </c>
      <c r="S154" s="292">
        <v>4068</v>
      </c>
      <c r="T154" s="299" t="s">
        <v>3138</v>
      </c>
      <c r="U154" s="322">
        <v>72462</v>
      </c>
      <c r="V154" s="294" t="s">
        <v>3789</v>
      </c>
      <c r="W154" s="268" t="s">
        <v>824</v>
      </c>
    </row>
    <row r="155" spans="1:23" ht="28.5" customHeight="1" x14ac:dyDescent="0.2">
      <c r="A155" s="291"/>
      <c r="B155" s="268" t="s">
        <v>2714</v>
      </c>
      <c r="C155" s="291" t="s">
        <v>73</v>
      </c>
      <c r="D155" s="291"/>
      <c r="E155" s="268" t="s">
        <v>6872</v>
      </c>
      <c r="F155" s="268" t="s">
        <v>6855</v>
      </c>
      <c r="G155" s="108" t="s">
        <v>5962</v>
      </c>
      <c r="H155" s="291" t="s">
        <v>6805</v>
      </c>
      <c r="I155" s="268" t="s">
        <v>6806</v>
      </c>
      <c r="J155" s="291" t="s">
        <v>2166</v>
      </c>
      <c r="K155" s="291" t="s">
        <v>6697</v>
      </c>
      <c r="L155" s="291" t="s">
        <v>6679</v>
      </c>
      <c r="M155" s="291">
        <v>0</v>
      </c>
      <c r="N155" s="269">
        <v>42294</v>
      </c>
      <c r="O155" s="269">
        <v>42659</v>
      </c>
      <c r="P155" s="269">
        <v>42659</v>
      </c>
      <c r="Q155" s="84"/>
      <c r="R155" s="292">
        <v>960</v>
      </c>
      <c r="S155" s="292">
        <v>960</v>
      </c>
      <c r="T155" s="300"/>
      <c r="U155" s="322"/>
      <c r="V155" s="294" t="s">
        <v>3789</v>
      </c>
      <c r="W155" s="268" t="s">
        <v>824</v>
      </c>
    </row>
    <row r="156" spans="1:23" ht="28.5" customHeight="1" x14ac:dyDescent="0.2">
      <c r="A156" s="291"/>
      <c r="B156" s="268" t="s">
        <v>568</v>
      </c>
      <c r="C156" s="291" t="s">
        <v>73</v>
      </c>
      <c r="D156" s="291"/>
      <c r="E156" s="268" t="s">
        <v>6871</v>
      </c>
      <c r="F156" s="268" t="s">
        <v>6874</v>
      </c>
      <c r="G156" s="291" t="s">
        <v>7046</v>
      </c>
      <c r="H156" s="291" t="s">
        <v>7047</v>
      </c>
      <c r="I156" s="291" t="s">
        <v>7048</v>
      </c>
      <c r="J156" s="291" t="s">
        <v>6158</v>
      </c>
      <c r="K156" s="291" t="s">
        <v>6746</v>
      </c>
      <c r="L156" s="291">
        <v>0</v>
      </c>
      <c r="M156" s="291">
        <v>0</v>
      </c>
      <c r="N156" s="269">
        <v>42051</v>
      </c>
      <c r="O156" s="269">
        <v>43146</v>
      </c>
      <c r="P156" s="269">
        <v>43146</v>
      </c>
      <c r="Q156" s="291" t="s">
        <v>7049</v>
      </c>
      <c r="R156" s="294">
        <v>335593</v>
      </c>
      <c r="S156" s="291"/>
      <c r="T156" s="291"/>
      <c r="U156" s="291"/>
      <c r="V156" s="175" t="s">
        <v>3789</v>
      </c>
      <c r="W156" s="291"/>
    </row>
    <row r="157" spans="1:23" ht="28.5" customHeight="1" x14ac:dyDescent="0.2">
      <c r="A157" s="291"/>
      <c r="B157" s="268" t="s">
        <v>568</v>
      </c>
      <c r="C157" s="291" t="s">
        <v>73</v>
      </c>
      <c r="D157" s="291"/>
      <c r="E157" s="268" t="s">
        <v>6644</v>
      </c>
      <c r="F157" s="268" t="s">
        <v>6193</v>
      </c>
      <c r="G157" s="108" t="s">
        <v>6431</v>
      </c>
      <c r="H157" s="291" t="s">
        <v>6448</v>
      </c>
      <c r="I157" s="291" t="s">
        <v>6909</v>
      </c>
      <c r="J157" s="291" t="s">
        <v>6941</v>
      </c>
      <c r="K157" s="291"/>
      <c r="L157" s="291">
        <v>0</v>
      </c>
      <c r="M157" s="291">
        <v>0</v>
      </c>
      <c r="N157" s="269">
        <v>41730</v>
      </c>
      <c r="O157" s="269">
        <v>42460</v>
      </c>
      <c r="P157" s="269">
        <v>42460</v>
      </c>
      <c r="Q157" s="294"/>
      <c r="R157" s="294"/>
      <c r="S157" s="294"/>
      <c r="T157" s="262"/>
      <c r="U157" s="322"/>
      <c r="V157" s="291" t="s">
        <v>3789</v>
      </c>
      <c r="W157" s="268" t="s">
        <v>824</v>
      </c>
    </row>
    <row r="158" spans="1:23" ht="28.5" customHeight="1" x14ac:dyDescent="0.2">
      <c r="A158" s="291"/>
      <c r="B158" s="268" t="s">
        <v>568</v>
      </c>
      <c r="C158" s="291" t="s">
        <v>73</v>
      </c>
      <c r="D158" s="291"/>
      <c r="E158" s="268" t="s">
        <v>6644</v>
      </c>
      <c r="F158" s="268" t="s">
        <v>6193</v>
      </c>
      <c r="G158" s="108" t="s">
        <v>6429</v>
      </c>
      <c r="H158" s="291" t="s">
        <v>6448</v>
      </c>
      <c r="I158" s="291" t="s">
        <v>6909</v>
      </c>
      <c r="J158" s="291" t="s">
        <v>6439</v>
      </c>
      <c r="K158" s="291"/>
      <c r="L158" s="291">
        <v>0</v>
      </c>
      <c r="M158" s="291">
        <v>0</v>
      </c>
      <c r="N158" s="269">
        <v>41730</v>
      </c>
      <c r="O158" s="269">
        <v>42460</v>
      </c>
      <c r="P158" s="269">
        <v>42460</v>
      </c>
      <c r="Q158" s="294"/>
      <c r="R158" s="294"/>
      <c r="S158" s="294"/>
      <c r="T158" s="262"/>
      <c r="U158" s="322">
        <v>31799.77</v>
      </c>
      <c r="V158" s="291" t="s">
        <v>3789</v>
      </c>
      <c r="W158" s="268" t="s">
        <v>823</v>
      </c>
    </row>
    <row r="159" spans="1:23" ht="22.5" customHeight="1" x14ac:dyDescent="0.2">
      <c r="A159" s="291"/>
      <c r="B159" s="268" t="s">
        <v>2714</v>
      </c>
      <c r="C159" s="291" t="s">
        <v>73</v>
      </c>
      <c r="D159" s="291"/>
      <c r="E159" s="268" t="s">
        <v>6872</v>
      </c>
      <c r="F159" s="268" t="s">
        <v>6855</v>
      </c>
      <c r="G159" s="108" t="s">
        <v>5963</v>
      </c>
      <c r="H159" s="291" t="s">
        <v>6805</v>
      </c>
      <c r="I159" s="268" t="s">
        <v>6806</v>
      </c>
      <c r="J159" s="291" t="s">
        <v>6357</v>
      </c>
      <c r="K159" s="291" t="s">
        <v>6705</v>
      </c>
      <c r="L159" s="291" t="s">
        <v>6679</v>
      </c>
      <c r="M159" s="291">
        <v>0</v>
      </c>
      <c r="N159" s="269">
        <v>42397</v>
      </c>
      <c r="O159" s="269">
        <v>42762</v>
      </c>
      <c r="P159" s="269">
        <v>42762</v>
      </c>
      <c r="Q159" s="302"/>
      <c r="R159" s="292">
        <v>627</v>
      </c>
      <c r="S159" s="294">
        <v>627</v>
      </c>
      <c r="T159" s="300"/>
      <c r="U159" s="322">
        <v>54567.78</v>
      </c>
      <c r="V159" s="294" t="s">
        <v>3789</v>
      </c>
      <c r="W159" s="268" t="s">
        <v>824</v>
      </c>
    </row>
    <row r="160" spans="1:23" ht="28.5" customHeight="1" x14ac:dyDescent="0.2">
      <c r="A160" s="291"/>
      <c r="B160" s="268" t="s">
        <v>6372</v>
      </c>
      <c r="C160" s="291" t="s">
        <v>73</v>
      </c>
      <c r="D160" s="274" t="s">
        <v>6379</v>
      </c>
      <c r="E160" s="268" t="s">
        <v>7100</v>
      </c>
      <c r="F160" s="268" t="s">
        <v>7100</v>
      </c>
      <c r="G160" s="291" t="s">
        <v>7063</v>
      </c>
      <c r="H160" s="291" t="s">
        <v>7064</v>
      </c>
      <c r="I160" s="268" t="s">
        <v>6772</v>
      </c>
      <c r="J160" s="291" t="s">
        <v>7065</v>
      </c>
      <c r="K160" s="312" t="s">
        <v>7068</v>
      </c>
      <c r="L160" s="291" t="s">
        <v>6680</v>
      </c>
      <c r="M160" s="291">
        <v>0</v>
      </c>
      <c r="N160" s="269">
        <v>42186</v>
      </c>
      <c r="O160" s="269">
        <v>42460</v>
      </c>
      <c r="P160" s="269">
        <v>42460</v>
      </c>
      <c r="Q160" s="291"/>
      <c r="R160" s="294">
        <v>38700</v>
      </c>
      <c r="S160" s="294">
        <v>38700</v>
      </c>
      <c r="T160" s="291"/>
      <c r="U160" s="291"/>
      <c r="V160" s="291" t="s">
        <v>3789</v>
      </c>
      <c r="W160" s="291" t="s">
        <v>7066</v>
      </c>
    </row>
    <row r="161" spans="1:23" ht="28.5" x14ac:dyDescent="0.2">
      <c r="A161" s="291"/>
      <c r="B161" s="291" t="s">
        <v>7074</v>
      </c>
      <c r="C161" s="291" t="s">
        <v>73</v>
      </c>
      <c r="D161" s="291"/>
      <c r="E161" s="268" t="s">
        <v>6870</v>
      </c>
      <c r="F161" s="268" t="s">
        <v>5695</v>
      </c>
      <c r="G161" s="291" t="s">
        <v>7072</v>
      </c>
      <c r="H161" s="291" t="s">
        <v>7071</v>
      </c>
      <c r="I161" s="291" t="s">
        <v>7074</v>
      </c>
      <c r="J161" s="291" t="s">
        <v>7070</v>
      </c>
      <c r="K161" s="291"/>
      <c r="L161" s="291"/>
      <c r="M161" s="291">
        <v>0</v>
      </c>
      <c r="N161" s="269">
        <v>40772</v>
      </c>
      <c r="O161" s="269">
        <v>42237</v>
      </c>
      <c r="P161" s="269">
        <v>42237</v>
      </c>
      <c r="Q161" s="291"/>
      <c r="R161" s="291"/>
      <c r="S161" s="291"/>
      <c r="T161" s="291"/>
      <c r="U161" s="291"/>
      <c r="V161" s="291"/>
      <c r="W161" s="291"/>
    </row>
    <row r="162" spans="1:23" ht="28.5" customHeight="1" x14ac:dyDescent="0.2">
      <c r="A162" s="291"/>
      <c r="B162" s="268" t="s">
        <v>2714</v>
      </c>
      <c r="C162" s="291" t="s">
        <v>73</v>
      </c>
      <c r="D162" s="291"/>
      <c r="E162" s="268" t="s">
        <v>6872</v>
      </c>
      <c r="F162" s="268" t="s">
        <v>6855</v>
      </c>
      <c r="G162" s="108" t="s">
        <v>5964</v>
      </c>
      <c r="H162" s="268" t="s">
        <v>6808</v>
      </c>
      <c r="I162" s="268" t="s">
        <v>6806</v>
      </c>
      <c r="J162" s="291" t="s">
        <v>5891</v>
      </c>
      <c r="K162" s="291" t="s">
        <v>6703</v>
      </c>
      <c r="L162" s="291">
        <v>0</v>
      </c>
      <c r="M162" s="291">
        <v>0</v>
      </c>
      <c r="N162" s="269">
        <v>42564</v>
      </c>
      <c r="O162" s="269">
        <v>42928</v>
      </c>
      <c r="P162" s="269">
        <v>42928</v>
      </c>
      <c r="Q162" s="84"/>
      <c r="R162" s="292">
        <v>2843</v>
      </c>
      <c r="S162" s="292">
        <v>2843</v>
      </c>
      <c r="T162" s="300">
        <v>4178.83</v>
      </c>
      <c r="U162" s="322">
        <v>4277.41</v>
      </c>
      <c r="V162" s="294" t="s">
        <v>3789</v>
      </c>
      <c r="W162" s="268" t="s">
        <v>824</v>
      </c>
    </row>
    <row r="163" spans="1:23" ht="28.5" customHeight="1" x14ac:dyDescent="0.2">
      <c r="A163" s="291"/>
      <c r="B163" s="291" t="s">
        <v>7089</v>
      </c>
      <c r="C163" s="291" t="s">
        <v>73</v>
      </c>
      <c r="D163" s="291"/>
      <c r="E163" s="268" t="s">
        <v>6872</v>
      </c>
      <c r="F163" s="268" t="s">
        <v>6854</v>
      </c>
      <c r="G163" s="291" t="s">
        <v>7082</v>
      </c>
      <c r="H163" s="291" t="s">
        <v>7083</v>
      </c>
      <c r="I163" s="291" t="s">
        <v>6773</v>
      </c>
      <c r="J163" s="291" t="s">
        <v>7084</v>
      </c>
      <c r="K163" s="291"/>
      <c r="L163" s="291"/>
      <c r="M163" s="291">
        <v>0</v>
      </c>
      <c r="N163" s="269">
        <v>42227</v>
      </c>
      <c r="O163" s="269">
        <v>42356</v>
      </c>
      <c r="P163" s="269">
        <v>42356</v>
      </c>
      <c r="Q163" s="291"/>
      <c r="R163" s="276">
        <v>19400</v>
      </c>
      <c r="S163" s="276">
        <v>19400</v>
      </c>
      <c r="T163" s="291"/>
      <c r="U163" s="291"/>
      <c r="V163" s="291" t="s">
        <v>3789</v>
      </c>
      <c r="W163" s="291" t="s">
        <v>824</v>
      </c>
    </row>
    <row r="164" spans="1:23" ht="28.5" customHeight="1" x14ac:dyDescent="0.2">
      <c r="A164" s="291"/>
      <c r="B164" s="291" t="s">
        <v>71</v>
      </c>
      <c r="C164" s="291" t="s">
        <v>73</v>
      </c>
      <c r="D164" s="291"/>
      <c r="E164" s="268" t="s">
        <v>6872</v>
      </c>
      <c r="F164" s="268" t="s">
        <v>6854</v>
      </c>
      <c r="G164" s="291" t="s">
        <v>7085</v>
      </c>
      <c r="H164" s="291" t="s">
        <v>7086</v>
      </c>
      <c r="I164" s="291" t="s">
        <v>7087</v>
      </c>
      <c r="J164" s="291" t="s">
        <v>7088</v>
      </c>
      <c r="K164" s="291"/>
      <c r="L164" s="291"/>
      <c r="M164" s="291">
        <v>0</v>
      </c>
      <c r="N164" s="269">
        <v>42242</v>
      </c>
      <c r="O164" s="269">
        <v>42461</v>
      </c>
      <c r="P164" s="269">
        <v>42461</v>
      </c>
      <c r="Q164" s="291"/>
      <c r="R164" s="276">
        <v>860</v>
      </c>
      <c r="S164" s="276">
        <v>860</v>
      </c>
      <c r="T164" s="291"/>
      <c r="U164" s="291"/>
      <c r="V164" s="291" t="s">
        <v>3789</v>
      </c>
      <c r="W164" s="291" t="s">
        <v>824</v>
      </c>
    </row>
    <row r="165" spans="1:23" ht="28.5" customHeight="1" x14ac:dyDescent="0.2">
      <c r="A165" s="291"/>
      <c r="B165" s="268" t="s">
        <v>568</v>
      </c>
      <c r="C165" s="291" t="s">
        <v>73</v>
      </c>
      <c r="D165" s="291"/>
      <c r="E165" s="268" t="s">
        <v>6871</v>
      </c>
      <c r="F165" s="268" t="s">
        <v>6876</v>
      </c>
      <c r="G165" s="291" t="s">
        <v>7090</v>
      </c>
      <c r="H165" s="291" t="s">
        <v>7091</v>
      </c>
      <c r="I165" s="272" t="s">
        <v>7218</v>
      </c>
      <c r="J165" s="291" t="s">
        <v>7092</v>
      </c>
      <c r="K165" s="291"/>
      <c r="L165" s="291"/>
      <c r="M165" s="291">
        <v>0</v>
      </c>
      <c r="N165" s="269">
        <v>42219</v>
      </c>
      <c r="O165" s="269">
        <v>42825</v>
      </c>
      <c r="P165" s="269">
        <v>42825</v>
      </c>
      <c r="Q165" s="291"/>
      <c r="R165" s="276">
        <v>40000</v>
      </c>
      <c r="S165" s="276">
        <v>60000</v>
      </c>
      <c r="T165" s="291"/>
      <c r="U165" s="291"/>
      <c r="V165" s="291" t="s">
        <v>3789</v>
      </c>
      <c r="W165" s="291"/>
    </row>
    <row r="166" spans="1:23" ht="28.5" customHeight="1" x14ac:dyDescent="0.2">
      <c r="A166" s="291"/>
      <c r="B166" s="268" t="s">
        <v>568</v>
      </c>
      <c r="C166" s="291" t="s">
        <v>73</v>
      </c>
      <c r="D166" s="291"/>
      <c r="E166" s="268" t="s">
        <v>6644</v>
      </c>
      <c r="F166" s="268" t="s">
        <v>6193</v>
      </c>
      <c r="G166" s="108" t="s">
        <v>6655</v>
      </c>
      <c r="H166" s="291" t="s">
        <v>6656</v>
      </c>
      <c r="I166" s="268" t="s">
        <v>6773</v>
      </c>
      <c r="J166" s="291" t="s">
        <v>6657</v>
      </c>
      <c r="K166" s="291"/>
      <c r="L166" s="291"/>
      <c r="M166" s="291">
        <v>0</v>
      </c>
      <c r="N166" s="269">
        <v>41730</v>
      </c>
      <c r="O166" s="269">
        <v>42460</v>
      </c>
      <c r="P166" s="269">
        <v>42460</v>
      </c>
      <c r="Q166" s="291"/>
      <c r="R166" s="294">
        <v>15360</v>
      </c>
      <c r="S166" s="294">
        <v>15360</v>
      </c>
      <c r="T166" s="262"/>
      <c r="U166" s="291"/>
      <c r="V166" s="322"/>
      <c r="W166" s="291" t="s">
        <v>3789</v>
      </c>
    </row>
    <row r="167" spans="1:23" ht="28.5" customHeight="1" x14ac:dyDescent="0.2">
      <c r="A167" s="291"/>
      <c r="B167" s="268" t="s">
        <v>568</v>
      </c>
      <c r="C167" s="291" t="s">
        <v>73</v>
      </c>
      <c r="D167" s="291"/>
      <c r="E167" s="268" t="s">
        <v>6644</v>
      </c>
      <c r="F167" s="268" t="s">
        <v>6193</v>
      </c>
      <c r="G167" s="291" t="s">
        <v>6168</v>
      </c>
      <c r="H167" s="269" t="s">
        <v>6169</v>
      </c>
      <c r="I167" s="268" t="s">
        <v>6762</v>
      </c>
      <c r="J167" s="269" t="s">
        <v>7093</v>
      </c>
      <c r="K167" s="291" t="s">
        <v>6751</v>
      </c>
      <c r="L167" s="291">
        <v>0</v>
      </c>
      <c r="M167" s="291">
        <v>0</v>
      </c>
      <c r="N167" s="269">
        <v>42095</v>
      </c>
      <c r="O167" s="269">
        <v>42460</v>
      </c>
      <c r="P167" s="269">
        <v>42460</v>
      </c>
      <c r="Q167" s="291"/>
      <c r="R167" s="294">
        <v>20860</v>
      </c>
      <c r="S167" s="291">
        <v>20860</v>
      </c>
      <c r="T167" s="300">
        <v>1420555.76</v>
      </c>
      <c r="U167" s="322">
        <v>2070848.15</v>
      </c>
      <c r="V167" s="322"/>
      <c r="W167" s="291" t="s">
        <v>3789</v>
      </c>
    </row>
    <row r="168" spans="1:23" ht="28.5" customHeight="1" x14ac:dyDescent="0.2">
      <c r="A168" s="291"/>
      <c r="B168" s="268" t="s">
        <v>7115</v>
      </c>
      <c r="C168" s="291" t="s">
        <v>73</v>
      </c>
      <c r="D168" s="291"/>
      <c r="E168" s="268" t="s">
        <v>6871</v>
      </c>
      <c r="F168" s="268" t="s">
        <v>6873</v>
      </c>
      <c r="G168" s="291" t="s">
        <v>7096</v>
      </c>
      <c r="H168" s="291" t="s">
        <v>7099</v>
      </c>
      <c r="I168" s="291" t="s">
        <v>7097</v>
      </c>
      <c r="J168" s="291" t="s">
        <v>7095</v>
      </c>
      <c r="K168" s="312" t="s">
        <v>7098</v>
      </c>
      <c r="L168" s="291"/>
      <c r="M168" s="291">
        <v>0</v>
      </c>
      <c r="N168" s="269">
        <v>42278</v>
      </c>
      <c r="O168" s="269">
        <v>42644</v>
      </c>
      <c r="P168" s="269">
        <v>42644</v>
      </c>
      <c r="Q168" s="291"/>
      <c r="R168" s="276">
        <v>604</v>
      </c>
      <c r="S168" s="276">
        <v>604</v>
      </c>
      <c r="T168" s="291"/>
      <c r="U168" s="291"/>
      <c r="V168" s="291"/>
      <c r="W168" s="291"/>
    </row>
    <row r="169" spans="1:23" ht="28.5" customHeight="1" x14ac:dyDescent="0.2">
      <c r="A169" s="291"/>
      <c r="B169" s="268" t="s">
        <v>568</v>
      </c>
      <c r="C169" s="291" t="s">
        <v>73</v>
      </c>
      <c r="D169" s="291"/>
      <c r="E169" s="268" t="s">
        <v>6644</v>
      </c>
      <c r="F169" s="268" t="s">
        <v>6193</v>
      </c>
      <c r="G169" s="291" t="s">
        <v>7101</v>
      </c>
      <c r="H169" s="291" t="s">
        <v>7102</v>
      </c>
      <c r="I169" s="291"/>
      <c r="J169" s="291" t="s">
        <v>7103</v>
      </c>
      <c r="K169" s="291"/>
      <c r="L169" s="291"/>
      <c r="M169" s="291">
        <v>0</v>
      </c>
      <c r="N169" s="269">
        <v>42278</v>
      </c>
      <c r="O169" s="269">
        <v>42460</v>
      </c>
      <c r="P169" s="269">
        <v>42460</v>
      </c>
      <c r="Q169" s="291" t="s">
        <v>7104</v>
      </c>
      <c r="R169" s="291"/>
      <c r="S169" s="294">
        <v>1727294</v>
      </c>
      <c r="T169" s="291"/>
      <c r="U169" s="291"/>
      <c r="V169" s="291"/>
      <c r="W169" s="291"/>
    </row>
    <row r="170" spans="1:23" ht="28.5" customHeight="1" x14ac:dyDescent="0.2">
      <c r="A170" s="291"/>
      <c r="B170" s="268" t="s">
        <v>2694</v>
      </c>
      <c r="C170" s="291" t="s">
        <v>73</v>
      </c>
      <c r="D170" s="291"/>
      <c r="E170" s="268" t="s">
        <v>6872</v>
      </c>
      <c r="F170" s="268" t="s">
        <v>3010</v>
      </c>
      <c r="G170" s="291" t="s">
        <v>7108</v>
      </c>
      <c r="H170" s="291" t="s">
        <v>7105</v>
      </c>
      <c r="I170" s="291" t="s">
        <v>7105</v>
      </c>
      <c r="J170" s="291" t="s">
        <v>7106</v>
      </c>
      <c r="K170" s="291"/>
      <c r="L170" s="291"/>
      <c r="M170" s="291">
        <v>0</v>
      </c>
      <c r="N170" s="269">
        <v>42278</v>
      </c>
      <c r="O170" s="269">
        <v>43373</v>
      </c>
      <c r="P170" s="269">
        <v>43373</v>
      </c>
      <c r="Q170" s="291" t="s">
        <v>7109</v>
      </c>
      <c r="R170" s="276">
        <v>4000</v>
      </c>
      <c r="S170" s="291"/>
      <c r="T170" s="291"/>
      <c r="U170" s="291"/>
      <c r="V170" s="291"/>
      <c r="W170" s="291"/>
    </row>
    <row r="171" spans="1:23" ht="21" customHeight="1" x14ac:dyDescent="0.2">
      <c r="A171" s="291"/>
      <c r="B171" s="268" t="s">
        <v>2714</v>
      </c>
      <c r="C171" s="291" t="s">
        <v>73</v>
      </c>
      <c r="D171" s="291"/>
      <c r="E171" s="268" t="s">
        <v>6872</v>
      </c>
      <c r="F171" s="268" t="s">
        <v>6855</v>
      </c>
      <c r="G171" s="108" t="s">
        <v>5965</v>
      </c>
      <c r="H171" s="268" t="s">
        <v>6808</v>
      </c>
      <c r="I171" s="268" t="s">
        <v>6767</v>
      </c>
      <c r="J171" s="291" t="s">
        <v>5893</v>
      </c>
      <c r="K171" s="291" t="s">
        <v>6709</v>
      </c>
      <c r="L171" s="291">
        <v>0</v>
      </c>
      <c r="M171" s="291">
        <v>0</v>
      </c>
      <c r="N171" s="269">
        <v>41988</v>
      </c>
      <c r="O171" s="269">
        <v>42352</v>
      </c>
      <c r="P171" s="269">
        <v>42352</v>
      </c>
      <c r="Q171" s="302"/>
      <c r="R171" s="292">
        <v>117</v>
      </c>
      <c r="S171" s="84">
        <v>1620</v>
      </c>
      <c r="T171" s="278"/>
      <c r="U171" s="369">
        <v>84885.709999999992</v>
      </c>
      <c r="V171" s="291" t="s">
        <v>3788</v>
      </c>
      <c r="W171" s="268" t="s">
        <v>824</v>
      </c>
    </row>
    <row r="172" spans="1:23" s="267" customFormat="1" ht="42.75" customHeight="1" x14ac:dyDescent="0.2">
      <c r="A172" s="363" t="s">
        <v>7197</v>
      </c>
      <c r="B172" s="268" t="s">
        <v>7110</v>
      </c>
      <c r="C172" s="268" t="s">
        <v>4674</v>
      </c>
      <c r="D172" s="268" t="s">
        <v>233</v>
      </c>
      <c r="E172" s="268" t="s">
        <v>6870</v>
      </c>
      <c r="F172" s="268" t="s">
        <v>5695</v>
      </c>
      <c r="G172" s="108" t="s">
        <v>7111</v>
      </c>
      <c r="H172" s="268" t="s">
        <v>7213</v>
      </c>
      <c r="I172" s="268" t="s">
        <v>7214</v>
      </c>
      <c r="J172" s="291" t="s">
        <v>7112</v>
      </c>
      <c r="K172" s="291"/>
      <c r="L172" s="271"/>
      <c r="M172" s="271">
        <v>0</v>
      </c>
      <c r="N172" s="269">
        <v>42278</v>
      </c>
      <c r="O172" s="269">
        <v>43008</v>
      </c>
      <c r="P172" s="269">
        <v>43373</v>
      </c>
      <c r="Q172" s="268"/>
      <c r="R172" s="271"/>
      <c r="S172" s="352"/>
      <c r="T172" s="268"/>
      <c r="U172" s="268"/>
      <c r="V172" s="268" t="s">
        <v>3788</v>
      </c>
      <c r="W172" s="271"/>
    </row>
    <row r="173" spans="1:23" s="267" customFormat="1" ht="42.75" customHeight="1" x14ac:dyDescent="0.2">
      <c r="A173" s="363" t="s">
        <v>7197</v>
      </c>
      <c r="B173" s="268" t="s">
        <v>7110</v>
      </c>
      <c r="C173" s="268" t="s">
        <v>4674</v>
      </c>
      <c r="D173" s="268" t="s">
        <v>233</v>
      </c>
      <c r="E173" s="268" t="s">
        <v>6870</v>
      </c>
      <c r="F173" s="268" t="s">
        <v>5695</v>
      </c>
      <c r="G173" s="108" t="s">
        <v>7113</v>
      </c>
      <c r="H173" s="268" t="s">
        <v>7215</v>
      </c>
      <c r="I173" s="268" t="s">
        <v>7214</v>
      </c>
      <c r="J173" s="291" t="s">
        <v>7125</v>
      </c>
      <c r="K173" s="291"/>
      <c r="L173" s="271"/>
      <c r="M173" s="271">
        <v>0</v>
      </c>
      <c r="N173" s="269">
        <v>42278</v>
      </c>
      <c r="O173" s="269">
        <v>43008</v>
      </c>
      <c r="P173" s="269">
        <v>43373</v>
      </c>
      <c r="Q173" s="268"/>
      <c r="R173" s="271"/>
      <c r="S173" s="352"/>
      <c r="T173" s="268"/>
      <c r="U173" s="268"/>
      <c r="V173" s="268" t="s">
        <v>3788</v>
      </c>
      <c r="W173" s="271"/>
    </row>
    <row r="174" spans="1:23" s="267" customFormat="1" ht="42.75" customHeight="1" x14ac:dyDescent="0.2">
      <c r="A174" s="363" t="s">
        <v>7197</v>
      </c>
      <c r="B174" s="268" t="s">
        <v>7110</v>
      </c>
      <c r="C174" s="268" t="s">
        <v>4674</v>
      </c>
      <c r="D174" s="268" t="s">
        <v>233</v>
      </c>
      <c r="E174" s="268" t="s">
        <v>6870</v>
      </c>
      <c r="F174" s="268" t="s">
        <v>5695</v>
      </c>
      <c r="G174" s="108" t="s">
        <v>7161</v>
      </c>
      <c r="H174" s="268" t="s">
        <v>7198</v>
      </c>
      <c r="I174" s="268" t="s">
        <v>7214</v>
      </c>
      <c r="J174" s="291" t="s">
        <v>7184</v>
      </c>
      <c r="K174" s="291"/>
      <c r="L174" s="271"/>
      <c r="M174" s="271">
        <v>0</v>
      </c>
      <c r="N174" s="269">
        <v>42278</v>
      </c>
      <c r="O174" s="269">
        <v>43008</v>
      </c>
      <c r="P174" s="269">
        <v>43373</v>
      </c>
      <c r="Q174" s="268"/>
      <c r="R174" s="271"/>
      <c r="S174" s="352"/>
      <c r="T174" s="268"/>
      <c r="U174" s="268"/>
      <c r="V174" s="268" t="s">
        <v>3788</v>
      </c>
      <c r="W174" s="271"/>
    </row>
    <row r="175" spans="1:23" s="267" customFormat="1" ht="42.75" customHeight="1" x14ac:dyDescent="0.2">
      <c r="A175" s="363" t="s">
        <v>7197</v>
      </c>
      <c r="B175" s="268" t="s">
        <v>7110</v>
      </c>
      <c r="C175" s="268" t="s">
        <v>4674</v>
      </c>
      <c r="D175" s="268" t="s">
        <v>233</v>
      </c>
      <c r="E175" s="268" t="s">
        <v>6870</v>
      </c>
      <c r="F175" s="268" t="s">
        <v>5695</v>
      </c>
      <c r="G175" s="108" t="s">
        <v>7162</v>
      </c>
      <c r="H175" s="268" t="s">
        <v>7198</v>
      </c>
      <c r="I175" s="268" t="s">
        <v>7214</v>
      </c>
      <c r="J175" s="291" t="s">
        <v>7165</v>
      </c>
      <c r="K175" s="291"/>
      <c r="L175" s="271"/>
      <c r="M175" s="271">
        <v>0</v>
      </c>
      <c r="N175" s="269">
        <v>42278</v>
      </c>
      <c r="O175" s="269">
        <v>43008</v>
      </c>
      <c r="P175" s="269">
        <v>43373</v>
      </c>
      <c r="Q175" s="268"/>
      <c r="R175" s="271"/>
      <c r="S175" s="352"/>
      <c r="T175" s="268"/>
      <c r="U175" s="268"/>
      <c r="V175" s="268" t="s">
        <v>3788</v>
      </c>
      <c r="W175" s="271"/>
    </row>
    <row r="176" spans="1:23" s="267" customFormat="1" ht="42.75" customHeight="1" x14ac:dyDescent="0.2">
      <c r="A176" s="363" t="s">
        <v>7197</v>
      </c>
      <c r="B176" s="268" t="s">
        <v>7110</v>
      </c>
      <c r="C176" s="268" t="s">
        <v>4674</v>
      </c>
      <c r="D176" s="268" t="s">
        <v>233</v>
      </c>
      <c r="E176" s="268" t="s">
        <v>6870</v>
      </c>
      <c r="F176" s="268" t="s">
        <v>5695</v>
      </c>
      <c r="G176" s="108" t="s">
        <v>7163</v>
      </c>
      <c r="H176" s="268" t="s">
        <v>7167</v>
      </c>
      <c r="I176" s="268" t="s">
        <v>7214</v>
      </c>
      <c r="J176" s="291" t="s">
        <v>7166</v>
      </c>
      <c r="K176" s="291"/>
      <c r="L176" s="271"/>
      <c r="M176" s="271">
        <v>0</v>
      </c>
      <c r="N176" s="269">
        <v>42278</v>
      </c>
      <c r="O176" s="269">
        <v>43008</v>
      </c>
      <c r="P176" s="269">
        <v>43373</v>
      </c>
      <c r="Q176" s="268"/>
      <c r="R176" s="271"/>
      <c r="S176" s="352"/>
      <c r="T176" s="268"/>
      <c r="U176" s="268"/>
      <c r="V176" s="268" t="s">
        <v>3788</v>
      </c>
      <c r="W176" s="271"/>
    </row>
    <row r="177" spans="1:23" s="267" customFormat="1" ht="42.75" customHeight="1" x14ac:dyDescent="0.2">
      <c r="A177" s="363" t="s">
        <v>7197</v>
      </c>
      <c r="B177" s="268" t="s">
        <v>7110</v>
      </c>
      <c r="C177" s="268" t="s">
        <v>4674</v>
      </c>
      <c r="D177" s="268" t="s">
        <v>233</v>
      </c>
      <c r="E177" s="268" t="s">
        <v>6870</v>
      </c>
      <c r="F177" s="268" t="s">
        <v>5695</v>
      </c>
      <c r="G177" s="108" t="s">
        <v>7164</v>
      </c>
      <c r="H177" s="268" t="s">
        <v>7198</v>
      </c>
      <c r="I177" s="268" t="s">
        <v>7214</v>
      </c>
      <c r="J177" s="291" t="s">
        <v>7168</v>
      </c>
      <c r="K177" s="291"/>
      <c r="L177" s="271"/>
      <c r="M177" s="271">
        <v>0</v>
      </c>
      <c r="N177" s="269">
        <v>42278</v>
      </c>
      <c r="O177" s="269">
        <v>43008</v>
      </c>
      <c r="P177" s="269">
        <v>43373</v>
      </c>
      <c r="Q177" s="268"/>
      <c r="R177" s="271"/>
      <c r="S177" s="352"/>
      <c r="T177" s="268"/>
      <c r="U177" s="268"/>
      <c r="V177" s="268" t="s">
        <v>3788</v>
      </c>
      <c r="W177" s="271"/>
    </row>
    <row r="178" spans="1:23" s="267" customFormat="1" ht="42.75" customHeight="1" x14ac:dyDescent="0.2">
      <c r="A178" s="363" t="s">
        <v>7197</v>
      </c>
      <c r="B178" s="268" t="s">
        <v>7110</v>
      </c>
      <c r="C178" s="268" t="s">
        <v>4674</v>
      </c>
      <c r="D178" s="268" t="s">
        <v>233</v>
      </c>
      <c r="E178" s="268" t="s">
        <v>6870</v>
      </c>
      <c r="F178" s="268" t="s">
        <v>5695</v>
      </c>
      <c r="G178" s="108" t="s">
        <v>7183</v>
      </c>
      <c r="H178" s="268" t="s">
        <v>7198</v>
      </c>
      <c r="I178" s="268" t="s">
        <v>7214</v>
      </c>
      <c r="J178" s="291" t="s">
        <v>7185</v>
      </c>
      <c r="K178" s="291"/>
      <c r="L178" s="271"/>
      <c r="M178" s="271">
        <v>0</v>
      </c>
      <c r="N178" s="269">
        <v>42278</v>
      </c>
      <c r="O178" s="269">
        <v>43008</v>
      </c>
      <c r="P178" s="269">
        <v>43373</v>
      </c>
      <c r="Q178" s="268"/>
      <c r="R178" s="271"/>
      <c r="S178" s="352"/>
      <c r="T178" s="268"/>
      <c r="U178" s="268"/>
      <c r="V178" s="268" t="s">
        <v>3788</v>
      </c>
      <c r="W178" s="271"/>
    </row>
    <row r="179" spans="1:23" ht="14.25" customHeight="1" x14ac:dyDescent="0.2">
      <c r="A179" s="291"/>
      <c r="B179" s="268" t="s">
        <v>2714</v>
      </c>
      <c r="C179" s="291" t="s">
        <v>73</v>
      </c>
      <c r="D179" s="291"/>
      <c r="E179" s="268" t="s">
        <v>6872</v>
      </c>
      <c r="F179" s="268" t="s">
        <v>6855</v>
      </c>
      <c r="G179" s="108" t="s">
        <v>5967</v>
      </c>
      <c r="H179" s="268" t="s">
        <v>6808</v>
      </c>
      <c r="I179" s="268" t="s">
        <v>6813</v>
      </c>
      <c r="J179" s="291" t="s">
        <v>6993</v>
      </c>
      <c r="K179" s="291" t="s">
        <v>6696</v>
      </c>
      <c r="L179" s="291" t="s">
        <v>6679</v>
      </c>
      <c r="M179" s="291">
        <v>0</v>
      </c>
      <c r="N179" s="269">
        <v>42552</v>
      </c>
      <c r="O179" s="269">
        <v>42916</v>
      </c>
      <c r="P179" s="269">
        <v>42916</v>
      </c>
      <c r="Q179" s="302"/>
      <c r="R179" s="292">
        <v>11411</v>
      </c>
      <c r="S179" s="65">
        <v>11411</v>
      </c>
      <c r="T179" s="368">
        <v>28204.49</v>
      </c>
      <c r="U179" s="369">
        <v>59561.450000000004</v>
      </c>
      <c r="V179" s="294" t="s">
        <v>3789</v>
      </c>
      <c r="W179" s="268" t="s">
        <v>824</v>
      </c>
    </row>
    <row r="180" spans="1:23" ht="28.5" customHeight="1" x14ac:dyDescent="0.2">
      <c r="A180" s="291"/>
      <c r="B180" s="268" t="s">
        <v>2694</v>
      </c>
      <c r="C180" s="268" t="s">
        <v>39</v>
      </c>
      <c r="D180" s="268" t="s">
        <v>5588</v>
      </c>
      <c r="E180" s="268" t="s">
        <v>6872</v>
      </c>
      <c r="F180" s="291" t="s">
        <v>3010</v>
      </c>
      <c r="G180" s="108" t="s">
        <v>7120</v>
      </c>
      <c r="H180" s="268" t="s">
        <v>5594</v>
      </c>
      <c r="I180" s="268" t="s">
        <v>7121</v>
      </c>
      <c r="J180" s="291" t="s">
        <v>5883</v>
      </c>
      <c r="K180" s="334" t="s">
        <v>7054</v>
      </c>
      <c r="L180" s="268"/>
      <c r="M180" s="291">
        <v>0</v>
      </c>
      <c r="N180" s="269">
        <v>41609</v>
      </c>
      <c r="O180" s="269">
        <v>42338</v>
      </c>
      <c r="P180" s="269">
        <v>43069</v>
      </c>
      <c r="Q180" s="291"/>
      <c r="R180" s="292"/>
      <c r="S180" s="292"/>
      <c r="T180" s="292"/>
      <c r="U180" s="268"/>
      <c r="V180" s="268"/>
      <c r="W180" s="268" t="s">
        <v>823</v>
      </c>
    </row>
    <row r="181" spans="1:23" ht="28.5" customHeight="1" x14ac:dyDescent="0.2">
      <c r="A181" s="291"/>
      <c r="B181" s="268" t="s">
        <v>2694</v>
      </c>
      <c r="C181" s="268" t="s">
        <v>39</v>
      </c>
      <c r="D181" s="268" t="s">
        <v>5588</v>
      </c>
      <c r="E181" s="268" t="s">
        <v>6872</v>
      </c>
      <c r="F181" s="291" t="s">
        <v>3010</v>
      </c>
      <c r="G181" s="108" t="s">
        <v>7122</v>
      </c>
      <c r="H181" s="268" t="s">
        <v>5594</v>
      </c>
      <c r="I181" s="268" t="s">
        <v>7121</v>
      </c>
      <c r="J181" s="291" t="s">
        <v>5884</v>
      </c>
      <c r="K181" s="291"/>
      <c r="L181" s="291"/>
      <c r="M181" s="291">
        <v>0</v>
      </c>
      <c r="N181" s="269">
        <v>41609</v>
      </c>
      <c r="O181" s="269">
        <v>42338</v>
      </c>
      <c r="P181" s="269">
        <v>43069</v>
      </c>
      <c r="Q181" s="291"/>
      <c r="R181" s="292"/>
      <c r="S181" s="292"/>
      <c r="T181" s="292"/>
      <c r="U181" s="268"/>
      <c r="V181" s="268"/>
      <c r="W181" s="268" t="s">
        <v>823</v>
      </c>
    </row>
    <row r="182" spans="1:23" ht="28.5" customHeight="1" x14ac:dyDescent="0.2">
      <c r="A182" s="291"/>
      <c r="B182" s="268" t="s">
        <v>2694</v>
      </c>
      <c r="C182" s="268" t="s">
        <v>39</v>
      </c>
      <c r="D182" s="268" t="s">
        <v>5588</v>
      </c>
      <c r="E182" s="268" t="s">
        <v>6872</v>
      </c>
      <c r="F182" s="291" t="s">
        <v>3010</v>
      </c>
      <c r="G182" s="108" t="s">
        <v>7123</v>
      </c>
      <c r="H182" s="268" t="s">
        <v>5594</v>
      </c>
      <c r="I182" s="268" t="s">
        <v>7121</v>
      </c>
      <c r="J182" s="291" t="s">
        <v>5885</v>
      </c>
      <c r="K182" s="291"/>
      <c r="L182" s="291"/>
      <c r="M182" s="291">
        <v>0</v>
      </c>
      <c r="N182" s="269">
        <v>41609</v>
      </c>
      <c r="O182" s="269">
        <v>42338</v>
      </c>
      <c r="P182" s="269">
        <v>43069</v>
      </c>
      <c r="Q182" s="291"/>
      <c r="R182" s="292"/>
      <c r="S182" s="292"/>
      <c r="T182" s="292"/>
      <c r="U182" s="268"/>
      <c r="V182" s="268"/>
      <c r="W182" s="268" t="s">
        <v>823</v>
      </c>
    </row>
    <row r="183" spans="1:23" ht="28.5" customHeight="1" x14ac:dyDescent="0.2">
      <c r="A183" s="291"/>
      <c r="B183" s="268" t="s">
        <v>2694</v>
      </c>
      <c r="C183" s="268" t="s">
        <v>39</v>
      </c>
      <c r="D183" s="268" t="s">
        <v>5588</v>
      </c>
      <c r="E183" s="268" t="s">
        <v>6872</v>
      </c>
      <c r="F183" s="291" t="s">
        <v>3010</v>
      </c>
      <c r="G183" s="108" t="s">
        <v>7124</v>
      </c>
      <c r="H183" s="268" t="s">
        <v>5594</v>
      </c>
      <c r="I183" s="268" t="s">
        <v>7121</v>
      </c>
      <c r="J183" s="291" t="s">
        <v>5886</v>
      </c>
      <c r="K183" s="291"/>
      <c r="L183" s="291"/>
      <c r="M183" s="291">
        <v>0</v>
      </c>
      <c r="N183" s="269">
        <v>41609</v>
      </c>
      <c r="O183" s="269">
        <v>42338</v>
      </c>
      <c r="P183" s="269">
        <v>43069</v>
      </c>
      <c r="Q183" s="291"/>
      <c r="R183" s="292"/>
      <c r="S183" s="292"/>
      <c r="T183" s="292"/>
      <c r="U183" s="268"/>
      <c r="V183" s="268"/>
      <c r="W183" s="268" t="s">
        <v>823</v>
      </c>
    </row>
    <row r="184" spans="1:23" ht="42.75" customHeight="1" x14ac:dyDescent="0.2">
      <c r="A184" s="291"/>
      <c r="B184" s="291" t="s">
        <v>6771</v>
      </c>
      <c r="C184" s="291" t="s">
        <v>73</v>
      </c>
      <c r="D184" s="291"/>
      <c r="E184" s="268" t="s">
        <v>6871</v>
      </c>
      <c r="F184" s="268" t="s">
        <v>6874</v>
      </c>
      <c r="G184" s="291" t="s">
        <v>7128</v>
      </c>
      <c r="H184" s="291" t="s">
        <v>7126</v>
      </c>
      <c r="I184" s="291" t="s">
        <v>7129</v>
      </c>
      <c r="J184" s="291" t="s">
        <v>7127</v>
      </c>
      <c r="K184" s="291"/>
      <c r="L184" s="291"/>
      <c r="M184" s="291">
        <v>0</v>
      </c>
      <c r="N184" s="269">
        <v>42277</v>
      </c>
      <c r="O184" s="269">
        <v>42613</v>
      </c>
      <c r="P184" s="269">
        <v>42613</v>
      </c>
      <c r="Q184" s="291"/>
      <c r="R184" s="276">
        <v>49600</v>
      </c>
      <c r="S184" s="276">
        <v>49600</v>
      </c>
      <c r="T184" s="291"/>
      <c r="U184" s="291"/>
      <c r="V184" s="291"/>
      <c r="W184" s="291"/>
    </row>
    <row r="185" spans="1:23" ht="69.75" customHeight="1" x14ac:dyDescent="0.2">
      <c r="A185" s="291"/>
      <c r="B185" s="268" t="s">
        <v>6372</v>
      </c>
      <c r="C185" s="291" t="s">
        <v>73</v>
      </c>
      <c r="D185" s="274" t="s">
        <v>6379</v>
      </c>
      <c r="E185" s="268" t="s">
        <v>7100</v>
      </c>
      <c r="F185" s="268" t="s">
        <v>7100</v>
      </c>
      <c r="G185" s="291" t="s">
        <v>7130</v>
      </c>
      <c r="H185" s="291" t="s">
        <v>7131</v>
      </c>
      <c r="I185" s="268" t="s">
        <v>6772</v>
      </c>
      <c r="J185" s="291" t="s">
        <v>7262</v>
      </c>
      <c r="K185" s="291">
        <v>8391032</v>
      </c>
      <c r="L185" s="291">
        <v>0</v>
      </c>
      <c r="M185" s="291">
        <v>0</v>
      </c>
      <c r="N185" s="269">
        <v>42278</v>
      </c>
      <c r="O185" s="269">
        <v>42825</v>
      </c>
      <c r="P185" s="269">
        <v>42825</v>
      </c>
      <c r="Q185" s="291"/>
      <c r="S185" s="294">
        <v>226567</v>
      </c>
      <c r="T185" s="272"/>
      <c r="U185" s="272"/>
      <c r="V185" s="291" t="s">
        <v>3789</v>
      </c>
      <c r="W185" s="291"/>
    </row>
    <row r="186" spans="1:23" ht="28.5" customHeight="1" x14ac:dyDescent="0.2">
      <c r="A186" s="290"/>
      <c r="B186" s="290" t="s">
        <v>7143</v>
      </c>
      <c r="C186" s="290" t="s">
        <v>73</v>
      </c>
      <c r="D186" s="290"/>
      <c r="E186" s="249" t="s">
        <v>6872</v>
      </c>
      <c r="F186" s="249" t="s">
        <v>6854</v>
      </c>
      <c r="G186" s="290" t="s">
        <v>7134</v>
      </c>
      <c r="H186" s="290" t="s">
        <v>7135</v>
      </c>
      <c r="I186" s="290" t="s">
        <v>7136</v>
      </c>
      <c r="J186" s="290" t="s">
        <v>7137</v>
      </c>
      <c r="K186" s="290"/>
      <c r="L186" s="290"/>
      <c r="M186" s="290">
        <v>0</v>
      </c>
      <c r="N186" s="254">
        <v>42299</v>
      </c>
      <c r="O186" s="254">
        <v>42356</v>
      </c>
      <c r="P186" s="254">
        <v>42356</v>
      </c>
      <c r="Q186" s="290"/>
      <c r="R186" s="335">
        <v>2880</v>
      </c>
      <c r="S186" s="335">
        <v>2880</v>
      </c>
      <c r="T186" s="272"/>
      <c r="U186" s="272"/>
      <c r="V186" s="290"/>
      <c r="W186" s="290"/>
    </row>
    <row r="187" spans="1:23" ht="28.5" customHeight="1" x14ac:dyDescent="0.2">
      <c r="A187" s="291"/>
      <c r="B187" s="268" t="s">
        <v>568</v>
      </c>
      <c r="C187" s="291" t="s">
        <v>73</v>
      </c>
      <c r="D187" s="291"/>
      <c r="E187" s="268" t="s">
        <v>6644</v>
      </c>
      <c r="F187" s="268" t="s">
        <v>6193</v>
      </c>
      <c r="G187" s="291" t="s">
        <v>7138</v>
      </c>
      <c r="H187" s="291" t="s">
        <v>7139</v>
      </c>
      <c r="I187" s="291" t="s">
        <v>7139</v>
      </c>
      <c r="J187" s="291" t="s">
        <v>7140</v>
      </c>
      <c r="K187" s="312" t="s">
        <v>7141</v>
      </c>
      <c r="L187" s="291"/>
      <c r="M187" s="291">
        <v>0</v>
      </c>
      <c r="N187" s="269">
        <v>42309</v>
      </c>
      <c r="O187" s="269">
        <v>42674</v>
      </c>
      <c r="P187" s="269">
        <v>42674</v>
      </c>
      <c r="Q187" s="291"/>
      <c r="R187" s="276">
        <v>19950</v>
      </c>
      <c r="S187" s="276">
        <v>19950</v>
      </c>
      <c r="T187" s="291"/>
      <c r="U187" s="291"/>
      <c r="V187" s="291"/>
      <c r="W187" s="291"/>
    </row>
    <row r="188" spans="1:23" ht="28.5" customHeight="1" x14ac:dyDescent="0.2">
      <c r="A188" s="290"/>
      <c r="B188" s="290" t="s">
        <v>568</v>
      </c>
      <c r="C188" s="291" t="s">
        <v>73</v>
      </c>
      <c r="D188" s="291"/>
      <c r="E188" s="268" t="s">
        <v>6872</v>
      </c>
      <c r="F188" s="291" t="s">
        <v>6854</v>
      </c>
      <c r="G188" s="108" t="s">
        <v>7146</v>
      </c>
      <c r="H188" s="108" t="s">
        <v>7145</v>
      </c>
      <c r="I188" s="108" t="s">
        <v>7145</v>
      </c>
      <c r="J188" s="108" t="s">
        <v>7147</v>
      </c>
      <c r="K188" s="353" t="s">
        <v>7148</v>
      </c>
      <c r="L188" s="108"/>
      <c r="M188" s="108">
        <v>0</v>
      </c>
      <c r="N188" s="293">
        <v>42296</v>
      </c>
      <c r="O188" s="293">
        <v>43026</v>
      </c>
      <c r="P188" s="293">
        <v>43391</v>
      </c>
      <c r="Q188" s="294"/>
      <c r="R188" s="294">
        <v>850000</v>
      </c>
      <c r="S188" s="276">
        <v>2550000</v>
      </c>
      <c r="T188" s="262"/>
      <c r="U188" s="262"/>
      <c r="V188" s="291"/>
      <c r="W188" s="291"/>
    </row>
    <row r="189" spans="1:23" ht="28.5" customHeight="1" x14ac:dyDescent="0.2">
      <c r="A189" s="290"/>
      <c r="B189" s="290" t="s">
        <v>568</v>
      </c>
      <c r="C189" s="291" t="s">
        <v>73</v>
      </c>
      <c r="D189" s="291"/>
      <c r="E189" s="268" t="s">
        <v>6872</v>
      </c>
      <c r="F189" s="291" t="s">
        <v>6854</v>
      </c>
      <c r="G189" s="108" t="s">
        <v>7149</v>
      </c>
      <c r="H189" s="108" t="s">
        <v>7145</v>
      </c>
      <c r="I189" s="108" t="s">
        <v>7145</v>
      </c>
      <c r="J189" s="108" t="s">
        <v>7150</v>
      </c>
      <c r="K189" s="353" t="s">
        <v>7151</v>
      </c>
      <c r="L189" s="108"/>
      <c r="M189" s="108">
        <v>0</v>
      </c>
      <c r="N189" s="293">
        <v>42296</v>
      </c>
      <c r="O189" s="293">
        <v>43026</v>
      </c>
      <c r="P189" s="293">
        <v>43391</v>
      </c>
      <c r="Q189" s="294"/>
      <c r="R189" s="294">
        <v>850000</v>
      </c>
      <c r="S189" s="276">
        <v>2550000</v>
      </c>
      <c r="T189" s="262"/>
      <c r="U189" s="262"/>
      <c r="V189" s="291"/>
      <c r="W189" s="291"/>
    </row>
    <row r="190" spans="1:23" ht="28.5" customHeight="1" x14ac:dyDescent="0.2">
      <c r="A190" s="291"/>
      <c r="B190" s="291" t="s">
        <v>568</v>
      </c>
      <c r="C190" s="291" t="s">
        <v>73</v>
      </c>
      <c r="D190" s="291"/>
      <c r="E190" s="268" t="s">
        <v>6872</v>
      </c>
      <c r="F190" s="291" t="s">
        <v>6854</v>
      </c>
      <c r="G190" s="108" t="s">
        <v>7152</v>
      </c>
      <c r="H190" s="108" t="s">
        <v>7145</v>
      </c>
      <c r="I190" s="108" t="s">
        <v>7145</v>
      </c>
      <c r="J190" s="108" t="s">
        <v>7155</v>
      </c>
      <c r="K190" s="353" t="s">
        <v>7154</v>
      </c>
      <c r="L190" s="108"/>
      <c r="M190" s="108">
        <v>0</v>
      </c>
      <c r="N190" s="293">
        <v>42296</v>
      </c>
      <c r="O190" s="293">
        <v>43026</v>
      </c>
      <c r="P190" s="293">
        <v>43391</v>
      </c>
      <c r="Q190" s="294"/>
      <c r="R190" s="294">
        <v>850000</v>
      </c>
      <c r="S190" s="276">
        <v>2550000</v>
      </c>
      <c r="T190" s="262"/>
      <c r="U190" s="262"/>
      <c r="V190" s="291"/>
      <c r="W190" s="291"/>
    </row>
    <row r="191" spans="1:23" ht="28.5" customHeight="1" x14ac:dyDescent="0.2">
      <c r="A191" s="291"/>
      <c r="B191" s="291" t="s">
        <v>568</v>
      </c>
      <c r="C191" s="291" t="s">
        <v>73</v>
      </c>
      <c r="D191" s="291"/>
      <c r="E191" s="268" t="s">
        <v>6872</v>
      </c>
      <c r="F191" s="291" t="s">
        <v>6854</v>
      </c>
      <c r="G191" s="108" t="s">
        <v>7153</v>
      </c>
      <c r="H191" s="108" t="s">
        <v>7145</v>
      </c>
      <c r="I191" s="108" t="s">
        <v>7145</v>
      </c>
      <c r="J191" s="108" t="s">
        <v>7156</v>
      </c>
      <c r="K191" s="108"/>
      <c r="L191" s="108"/>
      <c r="M191" s="108">
        <v>0</v>
      </c>
      <c r="N191" s="293">
        <v>42296</v>
      </c>
      <c r="O191" s="293">
        <v>43026</v>
      </c>
      <c r="P191" s="293">
        <v>43391</v>
      </c>
      <c r="Q191" s="294"/>
      <c r="R191" s="294">
        <v>850000</v>
      </c>
      <c r="S191" s="276">
        <v>2550000</v>
      </c>
      <c r="T191" s="262"/>
      <c r="U191" s="262"/>
      <c r="V191" s="291"/>
      <c r="W191" s="291"/>
    </row>
    <row r="192" spans="1:23" ht="28.5" customHeight="1" x14ac:dyDescent="0.2">
      <c r="A192" s="291"/>
      <c r="B192" s="291" t="s">
        <v>2595</v>
      </c>
      <c r="C192" s="291" t="s">
        <v>73</v>
      </c>
      <c r="D192" s="291"/>
      <c r="E192" s="268" t="s">
        <v>6872</v>
      </c>
      <c r="F192" s="268" t="s">
        <v>6854</v>
      </c>
      <c r="G192" s="291" t="s">
        <v>7157</v>
      </c>
      <c r="H192" s="291" t="s">
        <v>7158</v>
      </c>
      <c r="I192" s="291" t="s">
        <v>7158</v>
      </c>
      <c r="J192" s="291" t="s">
        <v>7084</v>
      </c>
      <c r="K192" s="291"/>
      <c r="L192" s="291"/>
      <c r="M192" s="108">
        <v>0</v>
      </c>
      <c r="N192" s="293">
        <v>42317</v>
      </c>
      <c r="O192" s="293">
        <v>42324</v>
      </c>
      <c r="P192" s="293">
        <v>42324</v>
      </c>
      <c r="Q192" s="294"/>
      <c r="R192" s="294">
        <v>5500</v>
      </c>
      <c r="S192" s="276">
        <v>5500</v>
      </c>
      <c r="T192" s="262"/>
      <c r="U192" s="262"/>
      <c r="V192" s="291"/>
      <c r="W192" s="291"/>
    </row>
    <row r="193" spans="1:23" ht="49.5" customHeight="1" x14ac:dyDescent="0.2">
      <c r="A193" s="291"/>
      <c r="B193" s="291" t="s">
        <v>6372</v>
      </c>
      <c r="C193" s="291" t="s">
        <v>73</v>
      </c>
      <c r="D193" s="291"/>
      <c r="E193" s="268" t="s">
        <v>6871</v>
      </c>
      <c r="F193" s="268" t="s">
        <v>6877</v>
      </c>
      <c r="G193" s="108" t="s">
        <v>7159</v>
      </c>
      <c r="H193" s="291" t="s">
        <v>7160</v>
      </c>
      <c r="I193" s="291" t="s">
        <v>7160</v>
      </c>
      <c r="J193" s="291" t="s">
        <v>3759</v>
      </c>
      <c r="K193" s="291"/>
      <c r="L193" s="291"/>
      <c r="M193" s="291">
        <v>0</v>
      </c>
      <c r="N193" s="293">
        <v>42095</v>
      </c>
      <c r="O193" s="293">
        <v>43921</v>
      </c>
      <c r="P193" s="293">
        <v>43921</v>
      </c>
      <c r="Q193" s="294"/>
      <c r="R193" s="294"/>
      <c r="S193" s="294">
        <v>1859021</v>
      </c>
      <c r="T193" s="262"/>
      <c r="U193" s="262"/>
      <c r="V193" s="291"/>
      <c r="W193" s="291"/>
    </row>
    <row r="194" spans="1:23" s="298" customFormat="1" ht="14.25" customHeight="1" x14ac:dyDescent="0.2">
      <c r="A194" s="291"/>
      <c r="B194" s="268" t="s">
        <v>2714</v>
      </c>
      <c r="C194" s="291" t="s">
        <v>73</v>
      </c>
      <c r="D194" s="291"/>
      <c r="E194" s="268" t="s">
        <v>6872</v>
      </c>
      <c r="F194" s="268" t="s">
        <v>6855</v>
      </c>
      <c r="G194" s="108" t="s">
        <v>5968</v>
      </c>
      <c r="H194" s="268" t="s">
        <v>6808</v>
      </c>
      <c r="I194" s="268" t="s">
        <v>6767</v>
      </c>
      <c r="J194" s="291" t="s">
        <v>5892</v>
      </c>
      <c r="K194" s="291" t="s">
        <v>6704</v>
      </c>
      <c r="L194" s="291">
        <v>0</v>
      </c>
      <c r="M194" s="291">
        <v>0</v>
      </c>
      <c r="N194" s="269">
        <v>42546</v>
      </c>
      <c r="O194" s="269">
        <v>43640</v>
      </c>
      <c r="P194" s="269">
        <v>43640</v>
      </c>
      <c r="Q194" s="84"/>
      <c r="R194" s="292">
        <v>151</v>
      </c>
      <c r="S194" s="292">
        <v>454</v>
      </c>
      <c r="T194" s="368">
        <v>139.62</v>
      </c>
      <c r="U194" s="369">
        <v>136.51</v>
      </c>
      <c r="V194" s="294" t="s">
        <v>3789</v>
      </c>
      <c r="W194" s="268" t="s">
        <v>824</v>
      </c>
    </row>
    <row r="195" spans="1:23" s="298" customFormat="1" ht="14.25" customHeight="1" x14ac:dyDescent="0.2">
      <c r="A195" s="291"/>
      <c r="B195" s="268" t="s">
        <v>2714</v>
      </c>
      <c r="C195" s="291" t="s">
        <v>73</v>
      </c>
      <c r="D195" s="291"/>
      <c r="E195" s="268" t="s">
        <v>6872</v>
      </c>
      <c r="F195" s="268" t="s">
        <v>6855</v>
      </c>
      <c r="G195" s="108" t="s">
        <v>5969</v>
      </c>
      <c r="H195" s="268" t="s">
        <v>6808</v>
      </c>
      <c r="I195" s="268" t="s">
        <v>6767</v>
      </c>
      <c r="J195" s="291" t="s">
        <v>5829</v>
      </c>
      <c r="K195" s="291" t="s">
        <v>6706</v>
      </c>
      <c r="L195" s="291">
        <v>0</v>
      </c>
      <c r="M195" s="291">
        <v>0</v>
      </c>
      <c r="N195" s="269">
        <v>42186</v>
      </c>
      <c r="O195" s="269">
        <v>43281</v>
      </c>
      <c r="P195" s="269">
        <v>43281</v>
      </c>
      <c r="Q195" s="292"/>
      <c r="R195" s="292">
        <v>6637</v>
      </c>
      <c r="S195" s="292">
        <v>19913</v>
      </c>
      <c r="T195" s="368">
        <v>213355.05</v>
      </c>
      <c r="U195" s="369">
        <v>48333.719999999994</v>
      </c>
      <c r="V195" s="294" t="s">
        <v>3789</v>
      </c>
      <c r="W195" s="268" t="s">
        <v>824</v>
      </c>
    </row>
    <row r="196" spans="1:23" ht="28.5" customHeight="1" x14ac:dyDescent="0.2">
      <c r="A196" s="290"/>
      <c r="B196" s="249" t="s">
        <v>568</v>
      </c>
      <c r="C196" s="290" t="s">
        <v>73</v>
      </c>
      <c r="D196" s="290"/>
      <c r="E196" s="249" t="s">
        <v>6644</v>
      </c>
      <c r="F196" s="249" t="s">
        <v>6193</v>
      </c>
      <c r="G196" s="365" t="s">
        <v>7175</v>
      </c>
      <c r="H196" s="290" t="s">
        <v>7173</v>
      </c>
      <c r="I196" s="249" t="s">
        <v>6762</v>
      </c>
      <c r="J196" s="290" t="s">
        <v>6131</v>
      </c>
      <c r="K196" s="290" t="s">
        <v>6691</v>
      </c>
      <c r="L196" s="290">
        <v>0</v>
      </c>
      <c r="M196" s="290">
        <v>0</v>
      </c>
      <c r="N196" s="254">
        <v>42461</v>
      </c>
      <c r="O196" s="254">
        <v>42825</v>
      </c>
      <c r="P196" s="269">
        <v>42825</v>
      </c>
      <c r="Q196" s="88"/>
      <c r="R196" s="88">
        <v>116250</v>
      </c>
      <c r="S196" s="88">
        <v>116250</v>
      </c>
      <c r="T196" s="262"/>
      <c r="U196" s="262"/>
      <c r="V196" s="290" t="s">
        <v>3789</v>
      </c>
      <c r="W196" s="249" t="s">
        <v>823</v>
      </c>
    </row>
    <row r="197" spans="1:23" ht="28.5" x14ac:dyDescent="0.2">
      <c r="A197" s="290"/>
      <c r="B197" s="249" t="s">
        <v>6771</v>
      </c>
      <c r="C197" s="291" t="s">
        <v>73</v>
      </c>
      <c r="D197" s="291"/>
      <c r="E197" s="268" t="s">
        <v>6870</v>
      </c>
      <c r="F197" s="291" t="s">
        <v>5695</v>
      </c>
      <c r="G197" s="108" t="s">
        <v>7176</v>
      </c>
      <c r="H197" s="290" t="s">
        <v>7180</v>
      </c>
      <c r="I197" s="291" t="s">
        <v>6771</v>
      </c>
      <c r="J197" s="291" t="s">
        <v>7142</v>
      </c>
      <c r="K197" s="291" t="s">
        <v>6747</v>
      </c>
      <c r="L197" s="291">
        <v>0</v>
      </c>
      <c r="M197" s="291">
        <v>0</v>
      </c>
      <c r="N197" s="293">
        <v>42200</v>
      </c>
      <c r="O197" s="293">
        <v>42930</v>
      </c>
      <c r="P197" s="293">
        <v>43660</v>
      </c>
      <c r="Q197" s="294"/>
      <c r="R197" s="294"/>
      <c r="S197" s="262"/>
      <c r="T197" s="262"/>
      <c r="U197" s="262"/>
      <c r="V197" s="291"/>
      <c r="W197" s="291"/>
    </row>
    <row r="198" spans="1:23" ht="28.5" x14ac:dyDescent="0.2">
      <c r="A198" s="291"/>
      <c r="B198" s="291" t="s">
        <v>2595</v>
      </c>
      <c r="C198" s="291" t="s">
        <v>73</v>
      </c>
      <c r="D198" s="291"/>
      <c r="E198" s="268" t="s">
        <v>6870</v>
      </c>
      <c r="F198" s="291" t="s">
        <v>5976</v>
      </c>
      <c r="G198" s="108" t="s">
        <v>7179</v>
      </c>
      <c r="H198" s="291" t="s">
        <v>7177</v>
      </c>
      <c r="I198" s="291" t="s">
        <v>6773</v>
      </c>
      <c r="J198" s="291" t="s">
        <v>7178</v>
      </c>
      <c r="K198" s="291"/>
      <c r="L198" s="291"/>
      <c r="M198" s="291">
        <v>0</v>
      </c>
      <c r="N198" s="293">
        <v>42310</v>
      </c>
      <c r="O198" s="293">
        <v>42676</v>
      </c>
      <c r="P198" s="293">
        <v>42676</v>
      </c>
      <c r="Q198" s="294"/>
      <c r="R198" s="294">
        <v>15600</v>
      </c>
      <c r="S198" s="294">
        <v>15600</v>
      </c>
      <c r="T198" s="262"/>
      <c r="U198" s="262"/>
      <c r="V198" s="291"/>
      <c r="W198" s="291"/>
    </row>
    <row r="199" spans="1:23" ht="28.5" customHeight="1" x14ac:dyDescent="0.2">
      <c r="A199" s="291"/>
      <c r="B199" s="291" t="s">
        <v>2595</v>
      </c>
      <c r="C199" s="291" t="s">
        <v>39</v>
      </c>
      <c r="D199" s="274" t="s">
        <v>2846</v>
      </c>
      <c r="E199" s="268" t="s">
        <v>6872</v>
      </c>
      <c r="F199" s="268" t="s">
        <v>6854</v>
      </c>
      <c r="G199" s="108" t="s">
        <v>7193</v>
      </c>
      <c r="H199" s="291" t="s">
        <v>7182</v>
      </c>
      <c r="I199" s="293" t="s">
        <v>7233</v>
      </c>
      <c r="J199" s="293" t="s">
        <v>7232</v>
      </c>
      <c r="K199" s="293"/>
      <c r="L199" s="274"/>
      <c r="M199" s="274">
        <v>0</v>
      </c>
      <c r="N199" s="293">
        <v>42310</v>
      </c>
      <c r="O199" s="293">
        <v>42426</v>
      </c>
      <c r="P199" s="293">
        <v>42426</v>
      </c>
      <c r="Q199" s="291"/>
      <c r="R199" s="294">
        <v>20245.12</v>
      </c>
      <c r="S199" s="294">
        <v>20245.12</v>
      </c>
      <c r="T199" s="291"/>
      <c r="U199" s="291"/>
      <c r="V199" s="291"/>
      <c r="W199" s="291"/>
    </row>
    <row r="200" spans="1:23" s="298" customFormat="1" ht="28.5" customHeight="1" x14ac:dyDescent="0.2">
      <c r="A200" s="280"/>
      <c r="B200" s="361" t="s">
        <v>5022</v>
      </c>
      <c r="C200" s="291" t="s">
        <v>73</v>
      </c>
      <c r="D200" s="291"/>
      <c r="E200" s="268" t="s">
        <v>6872</v>
      </c>
      <c r="F200" s="291" t="s">
        <v>3010</v>
      </c>
      <c r="G200" s="291" t="s">
        <v>7189</v>
      </c>
      <c r="H200" s="291" t="s">
        <v>7186</v>
      </c>
      <c r="I200" s="291" t="s">
        <v>7186</v>
      </c>
      <c r="J200" s="291" t="s">
        <v>7187</v>
      </c>
      <c r="K200" s="362"/>
      <c r="L200" s="291"/>
      <c r="M200" s="291">
        <v>0</v>
      </c>
      <c r="N200" s="293">
        <v>42186</v>
      </c>
      <c r="O200" s="293">
        <v>42916</v>
      </c>
      <c r="P200" s="293">
        <v>43281</v>
      </c>
      <c r="Q200" s="279"/>
      <c r="R200" s="281">
        <v>22500</v>
      </c>
      <c r="S200" s="281">
        <v>45000</v>
      </c>
      <c r="T200" s="279"/>
      <c r="U200" s="279"/>
      <c r="V200" s="279"/>
      <c r="W200" s="279"/>
    </row>
    <row r="201" spans="1:23" s="298" customFormat="1" ht="28.5" customHeight="1" x14ac:dyDescent="0.2">
      <c r="A201" s="280"/>
      <c r="B201" s="361" t="s">
        <v>5022</v>
      </c>
      <c r="C201" s="291" t="s">
        <v>73</v>
      </c>
      <c r="D201" s="291"/>
      <c r="E201" s="268" t="s">
        <v>6872</v>
      </c>
      <c r="F201" s="291" t="s">
        <v>3010</v>
      </c>
      <c r="G201" s="291" t="s">
        <v>7190</v>
      </c>
      <c r="H201" s="291" t="s">
        <v>7186</v>
      </c>
      <c r="I201" s="291" t="s">
        <v>7186</v>
      </c>
      <c r="J201" s="291" t="s">
        <v>7188</v>
      </c>
      <c r="K201" s="362"/>
      <c r="L201" s="291"/>
      <c r="M201" s="291">
        <v>0</v>
      </c>
      <c r="N201" s="293">
        <v>42186</v>
      </c>
      <c r="O201" s="293">
        <v>42916</v>
      </c>
      <c r="P201" s="293">
        <v>43281</v>
      </c>
      <c r="Q201" s="279"/>
      <c r="R201" s="281">
        <v>22500</v>
      </c>
      <c r="S201" s="281">
        <v>45000</v>
      </c>
      <c r="T201" s="279"/>
      <c r="U201" s="279"/>
      <c r="V201" s="279"/>
      <c r="W201" s="279"/>
    </row>
    <row r="202" spans="1:23" s="298" customFormat="1" ht="28.5" customHeight="1" x14ac:dyDescent="0.2">
      <c r="A202" s="280"/>
      <c r="B202" s="361" t="s">
        <v>5022</v>
      </c>
      <c r="C202" s="291" t="s">
        <v>73</v>
      </c>
      <c r="D202" s="291"/>
      <c r="E202" s="268" t="s">
        <v>6872</v>
      </c>
      <c r="F202" s="291" t="s">
        <v>3010</v>
      </c>
      <c r="G202" s="291" t="s">
        <v>7191</v>
      </c>
      <c r="H202" s="291" t="s">
        <v>7186</v>
      </c>
      <c r="I202" s="291" t="s">
        <v>7186</v>
      </c>
      <c r="J202" s="291" t="s">
        <v>7192</v>
      </c>
      <c r="K202" s="362"/>
      <c r="L202" s="291"/>
      <c r="M202" s="291">
        <v>0</v>
      </c>
      <c r="N202" s="293">
        <v>42186</v>
      </c>
      <c r="O202" s="293">
        <v>42916</v>
      </c>
      <c r="P202" s="293">
        <v>43281</v>
      </c>
      <c r="Q202" s="279"/>
      <c r="R202" s="281">
        <v>22500</v>
      </c>
      <c r="S202" s="281">
        <v>45000</v>
      </c>
      <c r="T202" s="279"/>
      <c r="U202" s="279"/>
      <c r="V202" s="279"/>
      <c r="W202" s="279"/>
    </row>
    <row r="203" spans="1:23" s="298" customFormat="1" ht="28.5" customHeight="1" x14ac:dyDescent="0.2">
      <c r="A203" s="291"/>
      <c r="B203" s="361"/>
      <c r="C203" s="291" t="s">
        <v>73</v>
      </c>
      <c r="D203" s="291"/>
      <c r="E203" s="268" t="s">
        <v>6872</v>
      </c>
      <c r="F203" s="268" t="s">
        <v>6854</v>
      </c>
      <c r="G203" s="291" t="s">
        <v>7225</v>
      </c>
      <c r="H203" s="291" t="s">
        <v>7223</v>
      </c>
      <c r="I203" s="291" t="s">
        <v>6773</v>
      </c>
      <c r="J203" s="291" t="s">
        <v>7224</v>
      </c>
      <c r="K203" s="362"/>
      <c r="L203" s="291"/>
      <c r="M203" s="291">
        <v>0</v>
      </c>
      <c r="N203" s="293">
        <v>42376</v>
      </c>
      <c r="O203" s="293">
        <v>42522</v>
      </c>
      <c r="P203" s="293">
        <v>42522</v>
      </c>
      <c r="Q203" s="279"/>
      <c r="R203" s="281"/>
      <c r="S203" s="281">
        <v>12967</v>
      </c>
      <c r="T203" s="279"/>
      <c r="U203" s="279"/>
      <c r="V203" s="291" t="s">
        <v>3789</v>
      </c>
      <c r="W203" s="279"/>
    </row>
    <row r="204" spans="1:23" ht="28.5" customHeight="1" x14ac:dyDescent="0.2">
      <c r="A204" s="291"/>
      <c r="B204" s="291" t="s">
        <v>2595</v>
      </c>
      <c r="C204" s="291" t="s">
        <v>73</v>
      </c>
      <c r="D204" s="274"/>
      <c r="E204" s="268" t="s">
        <v>6872</v>
      </c>
      <c r="F204" s="268" t="s">
        <v>6854</v>
      </c>
      <c r="G204" s="108" t="s">
        <v>7181</v>
      </c>
      <c r="H204" s="291" t="s">
        <v>7194</v>
      </c>
      <c r="I204" s="293"/>
      <c r="J204" s="293" t="s">
        <v>7195</v>
      </c>
      <c r="K204" s="293"/>
      <c r="L204" s="274"/>
      <c r="M204" s="274">
        <v>0</v>
      </c>
      <c r="N204" s="293">
        <v>42355</v>
      </c>
      <c r="O204" s="293">
        <v>42405</v>
      </c>
      <c r="P204" s="293">
        <v>42405</v>
      </c>
      <c r="Q204" s="291"/>
      <c r="R204" s="294">
        <v>9900</v>
      </c>
      <c r="S204" s="294">
        <v>9900</v>
      </c>
      <c r="T204" s="291"/>
      <c r="U204" s="291"/>
      <c r="V204" s="291"/>
      <c r="W204" s="291"/>
    </row>
    <row r="205" spans="1:23" ht="28.5" customHeight="1" x14ac:dyDescent="0.2">
      <c r="A205" s="291"/>
      <c r="B205" s="268" t="s">
        <v>568</v>
      </c>
      <c r="C205" s="291" t="s">
        <v>73</v>
      </c>
      <c r="D205" s="291" t="s">
        <v>6575</v>
      </c>
      <c r="E205" s="268" t="s">
        <v>6644</v>
      </c>
      <c r="F205" s="268" t="s">
        <v>6193</v>
      </c>
      <c r="G205" s="108" t="s">
        <v>7199</v>
      </c>
      <c r="H205" s="291" t="s">
        <v>7200</v>
      </c>
      <c r="I205" s="291" t="s">
        <v>6909</v>
      </c>
      <c r="J205" s="291" t="s">
        <v>7201</v>
      </c>
      <c r="K205" s="291"/>
      <c r="L205" s="291"/>
      <c r="M205" s="291">
        <v>0</v>
      </c>
      <c r="N205" s="293">
        <v>42385</v>
      </c>
      <c r="O205" s="293">
        <v>42825</v>
      </c>
      <c r="P205" s="293">
        <v>43037</v>
      </c>
      <c r="Q205" s="294"/>
      <c r="R205" s="294">
        <v>2000</v>
      </c>
      <c r="S205" s="294">
        <v>2000</v>
      </c>
      <c r="T205" s="262"/>
      <c r="U205" s="262"/>
      <c r="V205" s="291"/>
      <c r="W205" s="291"/>
    </row>
    <row r="206" spans="1:23" ht="28.5" customHeight="1" x14ac:dyDescent="0.2">
      <c r="A206" s="291"/>
      <c r="B206" s="268" t="s">
        <v>568</v>
      </c>
      <c r="C206" s="291" t="s">
        <v>73</v>
      </c>
      <c r="D206" s="291"/>
      <c r="E206" s="268" t="s">
        <v>6644</v>
      </c>
      <c r="F206" s="268" t="s">
        <v>6193</v>
      </c>
      <c r="G206" s="108" t="s">
        <v>7203</v>
      </c>
      <c r="H206" s="291" t="s">
        <v>7204</v>
      </c>
      <c r="I206" s="291" t="s">
        <v>6909</v>
      </c>
      <c r="J206" s="291" t="s">
        <v>7202</v>
      </c>
      <c r="K206" s="312" t="s">
        <v>7205</v>
      </c>
      <c r="L206" s="291">
        <v>0</v>
      </c>
      <c r="M206" s="291">
        <v>0</v>
      </c>
      <c r="N206" s="293">
        <v>42384</v>
      </c>
      <c r="O206" s="293">
        <v>42460</v>
      </c>
      <c r="P206" s="293">
        <v>42460</v>
      </c>
      <c r="Q206" s="294"/>
      <c r="R206" s="294">
        <v>2500</v>
      </c>
      <c r="S206" s="294">
        <v>2500</v>
      </c>
      <c r="T206" s="262"/>
      <c r="U206" s="262"/>
      <c r="V206" s="291"/>
      <c r="W206" s="291"/>
    </row>
    <row r="207" spans="1:23" ht="28.5" customHeight="1" x14ac:dyDescent="0.2">
      <c r="A207" s="290"/>
      <c r="B207" s="268" t="s">
        <v>568</v>
      </c>
      <c r="C207" s="290" t="s">
        <v>73</v>
      </c>
      <c r="D207" s="290"/>
      <c r="E207" s="249" t="s">
        <v>6871</v>
      </c>
      <c r="F207" s="290" t="s">
        <v>7207</v>
      </c>
      <c r="G207" s="253" t="s">
        <v>7206</v>
      </c>
      <c r="H207" s="290" t="s">
        <v>7209</v>
      </c>
      <c r="I207" s="290" t="s">
        <v>6774</v>
      </c>
      <c r="J207" s="290" t="s">
        <v>7208</v>
      </c>
      <c r="K207" s="290"/>
      <c r="L207" s="290"/>
      <c r="M207" s="290">
        <v>0</v>
      </c>
      <c r="N207" s="364">
        <v>42370</v>
      </c>
      <c r="O207" s="364">
        <v>42735</v>
      </c>
      <c r="P207" s="364">
        <v>42735</v>
      </c>
      <c r="Q207" s="88"/>
      <c r="R207" s="88">
        <v>60000</v>
      </c>
      <c r="S207" s="278">
        <v>60000</v>
      </c>
      <c r="T207" s="297"/>
      <c r="U207" s="297"/>
      <c r="V207" s="290"/>
      <c r="W207" s="290"/>
    </row>
    <row r="208" spans="1:23" ht="28.5" x14ac:dyDescent="0.2">
      <c r="A208" s="291"/>
      <c r="B208" s="291"/>
      <c r="C208" s="291" t="s">
        <v>6293</v>
      </c>
      <c r="D208" s="291" t="s">
        <v>73</v>
      </c>
      <c r="E208" s="268" t="s">
        <v>6870</v>
      </c>
      <c r="F208" s="268" t="s">
        <v>5695</v>
      </c>
      <c r="G208" s="108" t="s">
        <v>7211</v>
      </c>
      <c r="H208" s="291" t="s">
        <v>6769</v>
      </c>
      <c r="I208" s="291" t="s">
        <v>6769</v>
      </c>
      <c r="J208" s="291" t="s">
        <v>7210</v>
      </c>
      <c r="K208" s="291"/>
      <c r="L208" s="291"/>
      <c r="M208" s="291">
        <v>0</v>
      </c>
      <c r="N208" s="293">
        <v>42339</v>
      </c>
      <c r="O208" s="293">
        <v>44165</v>
      </c>
      <c r="P208" s="293">
        <v>44165</v>
      </c>
      <c r="Q208" s="294"/>
      <c r="R208" s="294">
        <v>27000</v>
      </c>
      <c r="S208" s="294">
        <v>137000</v>
      </c>
      <c r="T208" s="262"/>
      <c r="U208" s="262"/>
      <c r="V208" s="291"/>
      <c r="W208" s="291"/>
    </row>
    <row r="209" spans="1:23" ht="28.5" customHeight="1" x14ac:dyDescent="0.2">
      <c r="A209" s="291"/>
      <c r="B209" s="268" t="s">
        <v>568</v>
      </c>
      <c r="C209" s="291" t="s">
        <v>73</v>
      </c>
      <c r="D209" s="291"/>
      <c r="E209" s="268" t="s">
        <v>6871</v>
      </c>
      <c r="F209" s="268" t="s">
        <v>6876</v>
      </c>
      <c r="G209" s="108" t="s">
        <v>7217</v>
      </c>
      <c r="H209" s="291" t="s">
        <v>7219</v>
      </c>
      <c r="I209" s="291" t="s">
        <v>7218</v>
      </c>
      <c r="J209" s="291" t="s">
        <v>7092</v>
      </c>
      <c r="K209" s="291"/>
      <c r="L209" s="291"/>
      <c r="M209" s="291">
        <v>0</v>
      </c>
      <c r="N209" s="293">
        <v>42370</v>
      </c>
      <c r="O209" s="293">
        <v>43100</v>
      </c>
      <c r="P209" s="293">
        <v>43100</v>
      </c>
      <c r="Q209" s="294"/>
      <c r="R209" s="294">
        <v>51942</v>
      </c>
      <c r="S209" s="294">
        <v>51942</v>
      </c>
      <c r="T209" s="262"/>
      <c r="U209" s="262"/>
      <c r="V209" s="291"/>
      <c r="W209" s="291"/>
    </row>
    <row r="210" spans="1:23" ht="28.5" x14ac:dyDescent="0.2">
      <c r="A210" s="291"/>
      <c r="B210" s="291" t="s">
        <v>2715</v>
      </c>
      <c r="C210" s="291" t="s">
        <v>73</v>
      </c>
      <c r="D210" s="291"/>
      <c r="E210" s="268" t="s">
        <v>6870</v>
      </c>
      <c r="F210" s="291" t="s">
        <v>5976</v>
      </c>
      <c r="G210" s="108" t="s">
        <v>7220</v>
      </c>
      <c r="H210" s="291" t="s">
        <v>7221</v>
      </c>
      <c r="I210" s="291" t="s">
        <v>6767</v>
      </c>
      <c r="J210" s="291" t="s">
        <v>7222</v>
      </c>
      <c r="K210" s="291"/>
      <c r="L210" s="291"/>
      <c r="M210" s="291">
        <v>0</v>
      </c>
      <c r="N210" s="293">
        <v>42369</v>
      </c>
      <c r="O210" s="293">
        <v>44196</v>
      </c>
      <c r="P210" s="293">
        <v>44926</v>
      </c>
      <c r="Q210" s="294"/>
      <c r="R210" s="294">
        <v>82860</v>
      </c>
      <c r="S210" s="294">
        <v>82860</v>
      </c>
      <c r="T210" s="262"/>
      <c r="U210" s="262"/>
      <c r="V210" s="291"/>
      <c r="W210" s="291"/>
    </row>
    <row r="211" spans="1:23" s="283" customFormat="1" ht="14.25" customHeight="1" x14ac:dyDescent="0.2">
      <c r="A211" s="255"/>
      <c r="B211" s="268" t="s">
        <v>2714</v>
      </c>
      <c r="C211" s="291" t="s">
        <v>73</v>
      </c>
      <c r="D211" s="291"/>
      <c r="E211" s="268" t="s">
        <v>6872</v>
      </c>
      <c r="F211" s="268" t="s">
        <v>6855</v>
      </c>
      <c r="G211" s="268" t="s">
        <v>7227</v>
      </c>
      <c r="H211" s="268" t="s">
        <v>6805</v>
      </c>
      <c r="I211" s="291" t="s">
        <v>6806</v>
      </c>
      <c r="J211" s="291" t="s">
        <v>5826</v>
      </c>
      <c r="K211" s="291"/>
      <c r="L211" s="291"/>
      <c r="M211" s="291">
        <v>0</v>
      </c>
      <c r="N211" s="269">
        <v>42371</v>
      </c>
      <c r="O211" s="269">
        <v>42735</v>
      </c>
      <c r="P211" s="269">
        <v>42735</v>
      </c>
      <c r="Q211" s="270"/>
      <c r="R211" s="292">
        <v>8750</v>
      </c>
      <c r="S211" s="65">
        <v>8750</v>
      </c>
      <c r="T211" s="255"/>
      <c r="U211" s="291"/>
      <c r="V211" s="291"/>
      <c r="W211" s="291"/>
    </row>
    <row r="212" spans="1:23" ht="14.25" customHeight="1" x14ac:dyDescent="0.2">
      <c r="A212" s="291"/>
      <c r="B212" s="291"/>
      <c r="C212" s="291"/>
      <c r="D212" s="291"/>
      <c r="E212" s="268" t="s">
        <v>6872</v>
      </c>
      <c r="F212" s="268" t="s">
        <v>6855</v>
      </c>
      <c r="G212" s="108"/>
      <c r="H212" s="291" t="s">
        <v>7228</v>
      </c>
      <c r="I212" s="291" t="s">
        <v>6764</v>
      </c>
      <c r="J212" s="291" t="s">
        <v>6662</v>
      </c>
      <c r="K212" s="291"/>
      <c r="L212" s="291"/>
      <c r="M212" s="291">
        <v>0</v>
      </c>
      <c r="N212" s="293"/>
      <c r="O212" s="293"/>
      <c r="P212" s="293"/>
      <c r="Q212" s="294"/>
      <c r="R212" s="294"/>
      <c r="S212" s="262"/>
      <c r="T212" s="262"/>
      <c r="U212" s="262"/>
      <c r="V212" s="291"/>
      <c r="W212" s="291"/>
    </row>
    <row r="213" spans="1:23" ht="28.5" customHeight="1" x14ac:dyDescent="0.2">
      <c r="A213" s="291"/>
      <c r="B213" s="268" t="s">
        <v>2694</v>
      </c>
      <c r="C213" s="291" t="s">
        <v>73</v>
      </c>
      <c r="D213" s="291"/>
      <c r="E213" s="268" t="s">
        <v>6872</v>
      </c>
      <c r="F213" s="268" t="s">
        <v>3010</v>
      </c>
      <c r="G213" s="291" t="s">
        <v>7229</v>
      </c>
      <c r="H213" s="291" t="s">
        <v>6590</v>
      </c>
      <c r="I213" s="268" t="s">
        <v>7230</v>
      </c>
      <c r="J213" s="291" t="s">
        <v>7231</v>
      </c>
      <c r="K213" s="312"/>
      <c r="L213" s="291"/>
      <c r="M213" s="291">
        <v>0</v>
      </c>
      <c r="N213" s="269">
        <v>42410</v>
      </c>
      <c r="O213" s="269">
        <v>42825</v>
      </c>
      <c r="P213" s="269">
        <v>42825</v>
      </c>
      <c r="Q213" s="294"/>
      <c r="R213" s="294">
        <v>938</v>
      </c>
      <c r="S213" s="294">
        <v>938</v>
      </c>
      <c r="T213" s="262"/>
      <c r="U213" s="322">
        <v>5525.8599999999988</v>
      </c>
      <c r="V213" s="291" t="s">
        <v>3788</v>
      </c>
      <c r="W213" s="268" t="s">
        <v>823</v>
      </c>
    </row>
    <row r="214" spans="1:23" ht="28.5" customHeight="1" x14ac:dyDescent="0.2">
      <c r="A214" s="291"/>
      <c r="B214" s="268" t="s">
        <v>568</v>
      </c>
      <c r="C214" s="291" t="s">
        <v>73</v>
      </c>
      <c r="D214" s="291"/>
      <c r="E214" s="268" t="s">
        <v>6644</v>
      </c>
      <c r="F214" s="268" t="s">
        <v>6193</v>
      </c>
      <c r="G214" s="176" t="s">
        <v>7235</v>
      </c>
      <c r="H214" s="291" t="s">
        <v>7234</v>
      </c>
      <c r="I214" s="268" t="s">
        <v>6762</v>
      </c>
      <c r="J214" s="291" t="s">
        <v>6131</v>
      </c>
      <c r="K214" s="291" t="s">
        <v>6691</v>
      </c>
      <c r="L214" s="291">
        <v>0</v>
      </c>
      <c r="M214" s="291">
        <v>0</v>
      </c>
      <c r="N214" s="269">
        <v>42430</v>
      </c>
      <c r="O214" s="269">
        <v>42825</v>
      </c>
      <c r="P214" s="269">
        <v>42825</v>
      </c>
      <c r="Q214" s="294"/>
      <c r="R214" s="294">
        <v>45000</v>
      </c>
      <c r="S214" s="294">
        <v>45000</v>
      </c>
      <c r="T214" s="262"/>
      <c r="U214" s="262"/>
      <c r="V214" s="291" t="s">
        <v>3789</v>
      </c>
      <c r="W214" s="268" t="s">
        <v>823</v>
      </c>
    </row>
    <row r="215" spans="1:23" ht="28.5" customHeight="1" x14ac:dyDescent="0.2">
      <c r="A215" s="291"/>
      <c r="B215" s="268" t="s">
        <v>2714</v>
      </c>
      <c r="C215" s="291" t="s">
        <v>4685</v>
      </c>
      <c r="D215" s="291" t="s">
        <v>73</v>
      </c>
      <c r="E215" s="268" t="s">
        <v>6872</v>
      </c>
      <c r="F215" s="268" t="s">
        <v>6855</v>
      </c>
      <c r="G215" s="108" t="s">
        <v>7236</v>
      </c>
      <c r="H215" s="291" t="s">
        <v>7237</v>
      </c>
      <c r="I215" s="291" t="s">
        <v>7238</v>
      </c>
      <c r="J215" s="291" t="s">
        <v>7239</v>
      </c>
      <c r="K215" s="312" t="s">
        <v>7240</v>
      </c>
      <c r="L215" s="291">
        <v>0</v>
      </c>
      <c r="M215" s="291">
        <v>0</v>
      </c>
      <c r="N215" s="293">
        <v>42430</v>
      </c>
      <c r="O215" s="293">
        <v>44256</v>
      </c>
      <c r="P215" s="293">
        <v>44256</v>
      </c>
      <c r="Q215" s="294"/>
      <c r="R215" s="294">
        <v>50000</v>
      </c>
      <c r="S215" s="294">
        <v>250000</v>
      </c>
      <c r="T215" s="262"/>
      <c r="U215" s="262"/>
      <c r="V215" s="291" t="s">
        <v>3789</v>
      </c>
      <c r="W215" s="291"/>
    </row>
    <row r="216" spans="1:23" ht="28.5" x14ac:dyDescent="0.2">
      <c r="A216" s="291"/>
      <c r="B216" s="291" t="s">
        <v>7243</v>
      </c>
      <c r="C216" s="291" t="s">
        <v>73</v>
      </c>
      <c r="D216" s="291"/>
      <c r="E216" s="268" t="s">
        <v>6872</v>
      </c>
      <c r="F216" s="268" t="s">
        <v>3010</v>
      </c>
      <c r="G216" s="108"/>
      <c r="H216" s="291" t="s">
        <v>7241</v>
      </c>
      <c r="I216" s="291" t="s">
        <v>6759</v>
      </c>
      <c r="J216" s="291" t="s">
        <v>7242</v>
      </c>
      <c r="K216" s="291"/>
      <c r="L216" s="291"/>
      <c r="M216" s="291">
        <v>0</v>
      </c>
      <c r="N216" s="293">
        <v>42370</v>
      </c>
      <c r="O216" s="293">
        <v>43100</v>
      </c>
      <c r="P216" s="293">
        <v>43100</v>
      </c>
      <c r="Q216" s="294"/>
      <c r="R216" s="294">
        <v>579200</v>
      </c>
      <c r="S216" s="294">
        <v>1158400</v>
      </c>
      <c r="T216" s="262"/>
      <c r="U216" s="262"/>
      <c r="V216" s="291" t="s">
        <v>3789</v>
      </c>
      <c r="W216" s="291"/>
    </row>
    <row r="217" spans="1:23" ht="28.5" x14ac:dyDescent="0.2">
      <c r="A217" s="291"/>
      <c r="B217" s="268" t="s">
        <v>568</v>
      </c>
      <c r="C217" s="291" t="s">
        <v>73</v>
      </c>
      <c r="D217" s="291"/>
      <c r="E217" s="268" t="s">
        <v>6644</v>
      </c>
      <c r="F217" s="268" t="s">
        <v>6193</v>
      </c>
      <c r="G217" s="108" t="s">
        <v>7244</v>
      </c>
      <c r="H217" s="291" t="s">
        <v>7245</v>
      </c>
      <c r="I217" s="291" t="s">
        <v>6909</v>
      </c>
      <c r="J217" s="291" t="s">
        <v>7246</v>
      </c>
      <c r="K217" s="291"/>
      <c r="L217" s="291"/>
      <c r="M217" s="291">
        <v>0</v>
      </c>
      <c r="N217" s="293">
        <v>42415</v>
      </c>
      <c r="O217" s="293">
        <v>42520</v>
      </c>
      <c r="P217" s="293">
        <v>42520</v>
      </c>
      <c r="Q217" s="294"/>
      <c r="R217" s="294">
        <v>19995</v>
      </c>
      <c r="S217" s="294">
        <v>19995</v>
      </c>
      <c r="T217" s="262"/>
      <c r="U217" s="262"/>
      <c r="V217" s="291" t="s">
        <v>3789</v>
      </c>
      <c r="W217" s="291"/>
    </row>
    <row r="218" spans="1:23" ht="28.5" x14ac:dyDescent="0.2">
      <c r="A218" s="291"/>
      <c r="B218" s="291" t="s">
        <v>568</v>
      </c>
      <c r="C218" s="291" t="s">
        <v>73</v>
      </c>
      <c r="D218" s="291"/>
      <c r="E218" s="268" t="s">
        <v>6872</v>
      </c>
      <c r="F218" s="291" t="s">
        <v>6854</v>
      </c>
      <c r="G218" s="108" t="s">
        <v>7247</v>
      </c>
      <c r="H218" s="108" t="s">
        <v>7145</v>
      </c>
      <c r="I218" s="108" t="s">
        <v>7145</v>
      </c>
      <c r="J218" s="108" t="s">
        <v>7248</v>
      </c>
      <c r="K218" s="108"/>
      <c r="L218" s="108"/>
      <c r="M218" s="108">
        <v>0</v>
      </c>
      <c r="N218" s="293">
        <v>42296</v>
      </c>
      <c r="O218" s="293">
        <v>43026</v>
      </c>
      <c r="P218" s="293">
        <v>43391</v>
      </c>
      <c r="Q218" s="294"/>
      <c r="R218" s="294">
        <v>850000</v>
      </c>
      <c r="S218" s="276">
        <v>2550000</v>
      </c>
      <c r="T218" s="157"/>
      <c r="U218" s="291"/>
      <c r="V218" s="291"/>
      <c r="W218" s="291"/>
    </row>
    <row r="219" spans="1:23" ht="28.5" x14ac:dyDescent="0.2">
      <c r="A219" s="291"/>
      <c r="B219" s="268" t="s">
        <v>568</v>
      </c>
      <c r="C219" s="291" t="s">
        <v>73</v>
      </c>
      <c r="D219" s="291"/>
      <c r="E219" s="268" t="s">
        <v>6644</v>
      </c>
      <c r="F219" s="268" t="s">
        <v>6193</v>
      </c>
      <c r="G219" s="108" t="s">
        <v>7249</v>
      </c>
      <c r="H219" s="291" t="s">
        <v>7250</v>
      </c>
      <c r="I219" s="291" t="s">
        <v>6909</v>
      </c>
      <c r="J219" s="291" t="s">
        <v>7251</v>
      </c>
      <c r="K219" s="268"/>
      <c r="L219" s="291"/>
      <c r="M219" s="291">
        <v>0</v>
      </c>
      <c r="N219" s="293">
        <v>42461</v>
      </c>
      <c r="O219" s="293">
        <v>42825</v>
      </c>
      <c r="P219" s="293">
        <v>42825</v>
      </c>
      <c r="Q219" s="294"/>
      <c r="R219" s="294">
        <v>4990</v>
      </c>
      <c r="S219" s="294">
        <v>4990</v>
      </c>
      <c r="T219" s="262"/>
      <c r="U219" s="262"/>
      <c r="V219" s="291"/>
      <c r="W219" s="291"/>
    </row>
    <row r="220" spans="1:23" ht="28.5" x14ac:dyDescent="0.2">
      <c r="A220" s="291"/>
      <c r="B220" s="268" t="s">
        <v>568</v>
      </c>
      <c r="C220" s="291" t="s">
        <v>73</v>
      </c>
      <c r="D220" s="291"/>
      <c r="E220" s="268" t="s">
        <v>6644</v>
      </c>
      <c r="F220" s="268" t="s">
        <v>6193</v>
      </c>
      <c r="G220" s="108" t="s">
        <v>7252</v>
      </c>
      <c r="H220" s="291" t="s">
        <v>7253</v>
      </c>
      <c r="I220" s="291" t="s">
        <v>6909</v>
      </c>
      <c r="J220" s="291" t="s">
        <v>6160</v>
      </c>
      <c r="K220" s="268"/>
      <c r="L220" s="291"/>
      <c r="M220" s="291">
        <v>0</v>
      </c>
      <c r="N220" s="293">
        <v>42522</v>
      </c>
      <c r="O220" s="293">
        <v>42885</v>
      </c>
      <c r="P220" s="293">
        <v>42885</v>
      </c>
      <c r="Q220" s="294"/>
      <c r="R220" s="294">
        <v>15000</v>
      </c>
      <c r="S220" s="294">
        <v>15000</v>
      </c>
      <c r="T220" s="262"/>
      <c r="U220" s="262"/>
      <c r="V220" s="291"/>
      <c r="W220" s="291"/>
    </row>
    <row r="221" spans="1:23" ht="28.5" x14ac:dyDescent="0.2">
      <c r="A221" s="291"/>
      <c r="B221" s="291" t="s">
        <v>2595</v>
      </c>
      <c r="C221" s="291" t="s">
        <v>73</v>
      </c>
      <c r="D221" s="274"/>
      <c r="E221" s="268" t="s">
        <v>6872</v>
      </c>
      <c r="F221" s="268" t="s">
        <v>6854</v>
      </c>
      <c r="G221" s="108" t="s">
        <v>7254</v>
      </c>
      <c r="H221" s="291" t="s">
        <v>7255</v>
      </c>
      <c r="I221" s="291"/>
      <c r="J221" s="291" t="s">
        <v>7256</v>
      </c>
      <c r="K221" s="268"/>
      <c r="L221" s="291"/>
      <c r="M221" s="291">
        <v>0</v>
      </c>
      <c r="N221" s="293">
        <v>42440</v>
      </c>
      <c r="O221" s="293">
        <v>42464</v>
      </c>
      <c r="P221" s="293">
        <v>42464</v>
      </c>
      <c r="Q221" s="294"/>
      <c r="R221" s="294">
        <v>11000</v>
      </c>
      <c r="S221" s="294">
        <v>11000</v>
      </c>
      <c r="T221" s="262"/>
      <c r="U221" s="262"/>
      <c r="V221" s="291"/>
      <c r="W221" s="291"/>
    </row>
    <row r="222" spans="1:23" ht="28.5" x14ac:dyDescent="0.2">
      <c r="A222" s="291"/>
      <c r="B222" s="268" t="s">
        <v>568</v>
      </c>
      <c r="C222" s="291" t="s">
        <v>73</v>
      </c>
      <c r="D222" s="291"/>
      <c r="E222" s="268" t="s">
        <v>6871</v>
      </c>
      <c r="F222" s="268" t="s">
        <v>6874</v>
      </c>
      <c r="G222" s="108" t="s">
        <v>7258</v>
      </c>
      <c r="H222" s="291" t="s">
        <v>7257</v>
      </c>
      <c r="I222" s="291" t="s">
        <v>6762</v>
      </c>
      <c r="J222" s="291" t="s">
        <v>7259</v>
      </c>
      <c r="K222" s="268"/>
      <c r="L222" s="291"/>
      <c r="M222" s="291">
        <v>0</v>
      </c>
      <c r="N222" s="293">
        <v>42461</v>
      </c>
      <c r="O222" s="293">
        <v>42735</v>
      </c>
      <c r="P222" s="293">
        <v>42735</v>
      </c>
      <c r="Q222" s="294"/>
      <c r="R222" s="291"/>
      <c r="S222" s="294">
        <v>162000</v>
      </c>
      <c r="T222" s="262"/>
      <c r="U222" s="262"/>
      <c r="V222" s="291" t="s">
        <v>3789</v>
      </c>
      <c r="W222" s="291"/>
    </row>
    <row r="223" spans="1:23" ht="28.5" x14ac:dyDescent="0.2">
      <c r="A223" s="291"/>
      <c r="B223" s="268" t="s">
        <v>568</v>
      </c>
      <c r="C223" s="291" t="s">
        <v>73</v>
      </c>
      <c r="D223" s="291"/>
      <c r="E223" s="268" t="s">
        <v>6871</v>
      </c>
      <c r="F223" s="268" t="s">
        <v>6874</v>
      </c>
      <c r="G223" s="108" t="s">
        <v>7260</v>
      </c>
      <c r="H223" s="291" t="s">
        <v>7261</v>
      </c>
      <c r="I223" s="291" t="s">
        <v>6762</v>
      </c>
      <c r="J223" s="291" t="s">
        <v>5851</v>
      </c>
      <c r="K223" s="268"/>
      <c r="L223" s="291"/>
      <c r="M223" s="291">
        <v>0</v>
      </c>
      <c r="N223" s="293">
        <v>42461</v>
      </c>
      <c r="O223" s="293">
        <v>43555</v>
      </c>
      <c r="P223" s="293">
        <v>44286</v>
      </c>
      <c r="Q223" s="294"/>
      <c r="R223" s="294">
        <v>157342</v>
      </c>
      <c r="S223" s="294">
        <v>786710</v>
      </c>
      <c r="T223" s="262"/>
      <c r="U223" s="262"/>
      <c r="V223" s="291"/>
      <c r="W223" s="291"/>
    </row>
    <row r="224" spans="1:23" ht="42.75" customHeight="1" x14ac:dyDescent="0.2">
      <c r="A224" s="291"/>
      <c r="B224" s="268" t="s">
        <v>568</v>
      </c>
      <c r="C224" s="291" t="s">
        <v>73</v>
      </c>
      <c r="D224" s="291"/>
      <c r="E224" s="268" t="s">
        <v>6871</v>
      </c>
      <c r="F224" s="268" t="s">
        <v>6874</v>
      </c>
      <c r="G224" s="269" t="s">
        <v>6170</v>
      </c>
      <c r="H224" s="269" t="s">
        <v>5708</v>
      </c>
      <c r="I224" s="291" t="s">
        <v>6762</v>
      </c>
      <c r="J224" s="269" t="s">
        <v>2131</v>
      </c>
      <c r="K224" s="268" t="s">
        <v>7301</v>
      </c>
      <c r="L224" s="270">
        <v>0</v>
      </c>
      <c r="M224" s="291">
        <v>0</v>
      </c>
      <c r="N224" s="269">
        <v>40634</v>
      </c>
      <c r="O224" s="269">
        <v>42674</v>
      </c>
      <c r="P224" s="269">
        <v>42674</v>
      </c>
      <c r="Q224" s="269" t="s">
        <v>6405</v>
      </c>
      <c r="R224" s="292"/>
      <c r="S224" s="294"/>
      <c r="T224" s="300">
        <v>7051933.7599999961</v>
      </c>
      <c r="U224" s="322">
        <v>5548291.5000000056</v>
      </c>
      <c r="V224" s="175" t="s">
        <v>3789</v>
      </c>
      <c r="W224" s="268" t="s">
        <v>823</v>
      </c>
    </row>
    <row r="225" spans="1:23" s="267" customFormat="1" ht="71.25" customHeight="1" x14ac:dyDescent="0.2">
      <c r="A225" s="291"/>
      <c r="B225" s="268" t="s">
        <v>568</v>
      </c>
      <c r="C225" s="291" t="s">
        <v>73</v>
      </c>
      <c r="D225" s="268"/>
      <c r="E225" s="268" t="s">
        <v>6871</v>
      </c>
      <c r="F225" s="268" t="s">
        <v>6874</v>
      </c>
      <c r="G225" s="268" t="s">
        <v>6376</v>
      </c>
      <c r="H225" s="268" t="s">
        <v>6179</v>
      </c>
      <c r="I225" s="268" t="s">
        <v>6762</v>
      </c>
      <c r="J225" s="268" t="s">
        <v>6377</v>
      </c>
      <c r="K225" s="268" t="s">
        <v>7302</v>
      </c>
      <c r="L225" s="270">
        <v>0</v>
      </c>
      <c r="M225" s="291">
        <v>0</v>
      </c>
      <c r="N225" s="269">
        <v>40728</v>
      </c>
      <c r="O225" s="269">
        <v>42673</v>
      </c>
      <c r="P225" s="269">
        <v>42825</v>
      </c>
      <c r="Q225" s="328" t="s">
        <v>7020</v>
      </c>
      <c r="R225" s="268"/>
      <c r="S225" s="268"/>
      <c r="T225" s="300">
        <v>5661.3</v>
      </c>
      <c r="U225" s="322">
        <v>88771.840000000011</v>
      </c>
      <c r="V225" s="175" t="s">
        <v>3789</v>
      </c>
      <c r="W225" s="268" t="s">
        <v>823</v>
      </c>
    </row>
    <row r="226" spans="1:23" ht="57" customHeight="1" x14ac:dyDescent="0.2">
      <c r="A226" s="291"/>
      <c r="B226" s="268" t="s">
        <v>2694</v>
      </c>
      <c r="C226" s="291" t="s">
        <v>73</v>
      </c>
      <c r="D226" s="291"/>
      <c r="E226" s="268" t="s">
        <v>6872</v>
      </c>
      <c r="F226" s="268" t="s">
        <v>3010</v>
      </c>
      <c r="G226" s="108" t="s">
        <v>6523</v>
      </c>
      <c r="H226" s="291" t="s">
        <v>6526</v>
      </c>
      <c r="I226" s="268" t="s">
        <v>6763</v>
      </c>
      <c r="J226" s="291" t="s">
        <v>6614</v>
      </c>
      <c r="K226" s="268" t="s">
        <v>7303</v>
      </c>
      <c r="L226" s="270" t="s">
        <v>6679</v>
      </c>
      <c r="M226" s="291">
        <v>0</v>
      </c>
      <c r="N226" s="269">
        <v>41822</v>
      </c>
      <c r="O226" s="269">
        <v>42917</v>
      </c>
      <c r="P226" s="269">
        <v>42917</v>
      </c>
      <c r="Q226" s="294"/>
      <c r="R226" s="294"/>
      <c r="S226" s="294"/>
      <c r="T226" s="262"/>
      <c r="U226" s="322">
        <v>81591.249999999985</v>
      </c>
      <c r="V226" s="291" t="s">
        <v>3787</v>
      </c>
      <c r="W226" s="268" t="s">
        <v>823</v>
      </c>
    </row>
    <row r="227" spans="1:23" ht="28.5" customHeight="1" x14ac:dyDescent="0.2">
      <c r="A227" s="291"/>
      <c r="B227" s="268" t="s">
        <v>568</v>
      </c>
      <c r="C227" s="291" t="s">
        <v>73</v>
      </c>
      <c r="D227" s="291"/>
      <c r="E227" s="268" t="s">
        <v>6644</v>
      </c>
      <c r="F227" s="268" t="s">
        <v>6193</v>
      </c>
      <c r="G227" s="108" t="s">
        <v>6343</v>
      </c>
      <c r="H227" s="291" t="s">
        <v>6419</v>
      </c>
      <c r="I227" s="268" t="s">
        <v>6762</v>
      </c>
      <c r="J227" s="291" t="s">
        <v>6323</v>
      </c>
      <c r="K227" s="268" t="s">
        <v>7304</v>
      </c>
      <c r="L227" s="270">
        <v>0</v>
      </c>
      <c r="M227" s="291">
        <v>0</v>
      </c>
      <c r="N227" s="269">
        <v>41426</v>
      </c>
      <c r="O227" s="269">
        <v>43251</v>
      </c>
      <c r="P227" s="269">
        <v>43251</v>
      </c>
      <c r="Q227" s="294" t="s">
        <v>6258</v>
      </c>
      <c r="R227" s="294"/>
      <c r="S227" s="268"/>
      <c r="T227" s="300"/>
      <c r="U227" s="322"/>
      <c r="V227" s="175" t="s">
        <v>3789</v>
      </c>
      <c r="W227" s="268" t="s">
        <v>823</v>
      </c>
    </row>
    <row r="228" spans="1:23" ht="28.5" customHeight="1" x14ac:dyDescent="0.2">
      <c r="A228" s="291"/>
      <c r="B228" s="268" t="s">
        <v>568</v>
      </c>
      <c r="C228" s="291" t="s">
        <v>73</v>
      </c>
      <c r="D228" s="291"/>
      <c r="E228" s="268" t="s">
        <v>6871</v>
      </c>
      <c r="F228" s="268" t="s">
        <v>6874</v>
      </c>
      <c r="G228" s="108" t="s">
        <v>6396</v>
      </c>
      <c r="H228" s="268" t="s">
        <v>6397</v>
      </c>
      <c r="I228" s="268" t="s">
        <v>7263</v>
      </c>
      <c r="J228" s="268" t="s">
        <v>6398</v>
      </c>
      <c r="K228" s="268" t="s">
        <v>7305</v>
      </c>
      <c r="L228" s="270">
        <v>0</v>
      </c>
      <c r="M228" s="291">
        <v>0</v>
      </c>
      <c r="N228" s="269">
        <v>41760</v>
      </c>
      <c r="O228" s="269">
        <v>42855</v>
      </c>
      <c r="P228" s="269">
        <v>42855</v>
      </c>
      <c r="Q228" s="294"/>
      <c r="R228" s="294">
        <v>105000</v>
      </c>
      <c r="S228" s="294">
        <v>315000</v>
      </c>
      <c r="T228" s="300">
        <v>6250</v>
      </c>
      <c r="U228" s="322">
        <v>126680</v>
      </c>
      <c r="V228" s="175" t="s">
        <v>3789</v>
      </c>
      <c r="W228" s="268" t="s">
        <v>823</v>
      </c>
    </row>
    <row r="229" spans="1:23" ht="28.5" customHeight="1" x14ac:dyDescent="0.2">
      <c r="A229" s="291"/>
      <c r="B229" s="268" t="s">
        <v>568</v>
      </c>
      <c r="C229" s="291" t="s">
        <v>73</v>
      </c>
      <c r="D229" s="291"/>
      <c r="E229" s="268" t="s">
        <v>6644</v>
      </c>
      <c r="F229" s="268" t="s">
        <v>6193</v>
      </c>
      <c r="G229" s="108" t="s">
        <v>6577</v>
      </c>
      <c r="H229" s="291" t="s">
        <v>6448</v>
      </c>
      <c r="I229" s="268" t="s">
        <v>6909</v>
      </c>
      <c r="J229" s="291" t="s">
        <v>6576</v>
      </c>
      <c r="K229" s="268" t="s">
        <v>6691</v>
      </c>
      <c r="L229" s="270">
        <v>0</v>
      </c>
      <c r="M229" s="291">
        <v>0</v>
      </c>
      <c r="N229" s="269">
        <v>41730</v>
      </c>
      <c r="O229" s="269">
        <v>42460</v>
      </c>
      <c r="P229" s="269">
        <v>42460</v>
      </c>
      <c r="Q229" s="294"/>
      <c r="R229" s="294"/>
      <c r="S229" s="294"/>
      <c r="T229" s="262"/>
      <c r="U229" s="322"/>
      <c r="V229" s="291" t="s">
        <v>3789</v>
      </c>
      <c r="W229" s="268" t="s">
        <v>824</v>
      </c>
    </row>
    <row r="230" spans="1:23" ht="28.5" customHeight="1" x14ac:dyDescent="0.2">
      <c r="A230" s="291"/>
      <c r="B230" s="268" t="s">
        <v>568</v>
      </c>
      <c r="C230" s="291" t="s">
        <v>73</v>
      </c>
      <c r="D230" s="291"/>
      <c r="E230" s="268" t="s">
        <v>6644</v>
      </c>
      <c r="F230" s="268" t="s">
        <v>6193</v>
      </c>
      <c r="G230" s="108" t="s">
        <v>6335</v>
      </c>
      <c r="H230" s="291" t="s">
        <v>6414</v>
      </c>
      <c r="I230" s="268" t="s">
        <v>7264</v>
      </c>
      <c r="J230" s="291" t="s">
        <v>6121</v>
      </c>
      <c r="K230" s="268" t="s">
        <v>7306</v>
      </c>
      <c r="L230" s="270">
        <v>0</v>
      </c>
      <c r="M230" s="291">
        <v>0</v>
      </c>
      <c r="N230" s="269">
        <v>41426</v>
      </c>
      <c r="O230" s="269">
        <v>43251</v>
      </c>
      <c r="P230" s="269">
        <v>43251</v>
      </c>
      <c r="Q230" s="294" t="s">
        <v>6258</v>
      </c>
      <c r="R230" s="294"/>
      <c r="S230" s="294"/>
      <c r="T230" s="300"/>
      <c r="U230" s="322"/>
      <c r="V230" s="175" t="s">
        <v>3789</v>
      </c>
      <c r="W230" s="268" t="s">
        <v>823</v>
      </c>
    </row>
    <row r="231" spans="1:23" ht="28.5" customHeight="1" x14ac:dyDescent="0.2">
      <c r="A231" s="291"/>
      <c r="B231" s="268" t="s">
        <v>568</v>
      </c>
      <c r="C231" s="291" t="s">
        <v>73</v>
      </c>
      <c r="D231" s="291"/>
      <c r="E231" s="268" t="s">
        <v>6644</v>
      </c>
      <c r="F231" s="268" t="s">
        <v>6193</v>
      </c>
      <c r="G231" s="108" t="s">
        <v>6344</v>
      </c>
      <c r="H231" s="291" t="s">
        <v>6419</v>
      </c>
      <c r="I231" s="268" t="s">
        <v>6762</v>
      </c>
      <c r="J231" s="291" t="s">
        <v>6121</v>
      </c>
      <c r="K231" s="268" t="s">
        <v>7306</v>
      </c>
      <c r="L231" s="270">
        <v>0</v>
      </c>
      <c r="M231" s="291">
        <v>0</v>
      </c>
      <c r="N231" s="269">
        <v>41426</v>
      </c>
      <c r="O231" s="269">
        <v>43251</v>
      </c>
      <c r="P231" s="269">
        <v>43251</v>
      </c>
      <c r="Q231" s="294" t="s">
        <v>6258</v>
      </c>
      <c r="R231" s="294"/>
      <c r="S231" s="294"/>
      <c r="T231" s="300"/>
      <c r="U231" s="322"/>
      <c r="V231" s="175" t="s">
        <v>3789</v>
      </c>
      <c r="W231" s="268" t="s">
        <v>823</v>
      </c>
    </row>
    <row r="232" spans="1:23" ht="28.5" customHeight="1" x14ac:dyDescent="0.2">
      <c r="A232" s="291"/>
      <c r="B232" s="268" t="s">
        <v>6213</v>
      </c>
      <c r="C232" s="291" t="s">
        <v>73</v>
      </c>
      <c r="D232" s="291"/>
      <c r="E232" s="268" t="s">
        <v>6872</v>
      </c>
      <c r="F232" s="268" t="s">
        <v>3010</v>
      </c>
      <c r="G232" s="313" t="s">
        <v>6251</v>
      </c>
      <c r="H232" s="269" t="s">
        <v>6250</v>
      </c>
      <c r="I232" s="268" t="s">
        <v>6761</v>
      </c>
      <c r="J232" s="291" t="s">
        <v>6490</v>
      </c>
      <c r="K232" s="268" t="s">
        <v>6744</v>
      </c>
      <c r="L232" s="270" t="s">
        <v>6679</v>
      </c>
      <c r="M232" s="291">
        <v>0</v>
      </c>
      <c r="N232" s="269">
        <v>41575</v>
      </c>
      <c r="O232" s="269">
        <v>42671</v>
      </c>
      <c r="P232" s="269">
        <v>43036</v>
      </c>
      <c r="Q232" s="294"/>
      <c r="R232" s="294"/>
      <c r="S232" s="294"/>
      <c r="T232" s="262"/>
      <c r="U232" s="322"/>
      <c r="V232" s="291" t="s">
        <v>3789</v>
      </c>
      <c r="W232" s="268" t="s">
        <v>823</v>
      </c>
    </row>
    <row r="233" spans="1:23" ht="42.75" customHeight="1" x14ac:dyDescent="0.2">
      <c r="A233" s="291"/>
      <c r="B233" s="268" t="s">
        <v>4616</v>
      </c>
      <c r="C233" s="291" t="s">
        <v>73</v>
      </c>
      <c r="D233" s="291"/>
      <c r="E233" s="268" t="s">
        <v>6870</v>
      </c>
      <c r="F233" s="268" t="s">
        <v>5976</v>
      </c>
      <c r="G233" s="108" t="s">
        <v>5739</v>
      </c>
      <c r="H233" s="291" t="s">
        <v>4555</v>
      </c>
      <c r="I233" s="268" t="s">
        <v>6764</v>
      </c>
      <c r="J233" s="291" t="s">
        <v>5725</v>
      </c>
      <c r="K233" s="268" t="s">
        <v>6691</v>
      </c>
      <c r="L233" s="270">
        <v>0</v>
      </c>
      <c r="M233" s="291">
        <v>0</v>
      </c>
      <c r="N233" s="269">
        <v>37306</v>
      </c>
      <c r="O233" s="269">
        <v>42784</v>
      </c>
      <c r="P233" s="269">
        <v>42784</v>
      </c>
      <c r="Q233" s="271"/>
      <c r="R233" s="294"/>
      <c r="S233" s="271"/>
      <c r="T233" s="299" t="s">
        <v>3138</v>
      </c>
      <c r="U233" s="322"/>
      <c r="V233" s="271" t="s">
        <v>3789</v>
      </c>
      <c r="W233" s="268" t="s">
        <v>823</v>
      </c>
    </row>
    <row r="234" spans="1:23" ht="28.5" customHeight="1" x14ac:dyDescent="0.2">
      <c r="A234" s="291"/>
      <c r="B234" s="268" t="s">
        <v>568</v>
      </c>
      <c r="C234" s="291" t="s">
        <v>73</v>
      </c>
      <c r="D234" s="268"/>
      <c r="E234" s="268" t="s">
        <v>6871</v>
      </c>
      <c r="F234" s="268" t="s">
        <v>6876</v>
      </c>
      <c r="G234" s="176" t="s">
        <v>6279</v>
      </c>
      <c r="H234" s="268" t="s">
        <v>5653</v>
      </c>
      <c r="I234" s="268" t="s">
        <v>7265</v>
      </c>
      <c r="J234" s="291" t="s">
        <v>5654</v>
      </c>
      <c r="K234" s="268" t="s">
        <v>7307</v>
      </c>
      <c r="L234" s="270">
        <v>0</v>
      </c>
      <c r="M234" s="291">
        <v>0</v>
      </c>
      <c r="N234" s="269">
        <v>42186</v>
      </c>
      <c r="O234" s="269">
        <v>43281</v>
      </c>
      <c r="P234" s="269">
        <v>44012</v>
      </c>
      <c r="Q234" s="292" t="s">
        <v>6927</v>
      </c>
      <c r="R234" s="294">
        <v>389000</v>
      </c>
      <c r="S234" s="292">
        <v>1945000</v>
      </c>
      <c r="T234" s="300">
        <v>661116.52</v>
      </c>
      <c r="U234" s="322">
        <v>399835.99999999988</v>
      </c>
      <c r="V234" s="175" t="s">
        <v>3789</v>
      </c>
      <c r="W234" s="268" t="s">
        <v>823</v>
      </c>
    </row>
    <row r="235" spans="1:23" ht="71.25" customHeight="1" x14ac:dyDescent="0.2">
      <c r="A235" s="291"/>
      <c r="B235" s="268" t="s">
        <v>568</v>
      </c>
      <c r="C235" s="291" t="s">
        <v>73</v>
      </c>
      <c r="D235" s="268"/>
      <c r="E235" s="268" t="s">
        <v>6871</v>
      </c>
      <c r="F235" s="268" t="s">
        <v>6874</v>
      </c>
      <c r="G235" s="108" t="s">
        <v>5770</v>
      </c>
      <c r="H235" s="269" t="s">
        <v>6179</v>
      </c>
      <c r="I235" s="268" t="s">
        <v>6762</v>
      </c>
      <c r="J235" s="291" t="s">
        <v>5856</v>
      </c>
      <c r="K235" s="268" t="s">
        <v>7308</v>
      </c>
      <c r="L235" s="270">
        <v>0</v>
      </c>
      <c r="M235" s="291">
        <v>0</v>
      </c>
      <c r="N235" s="269">
        <v>40728</v>
      </c>
      <c r="O235" s="269">
        <v>42673</v>
      </c>
      <c r="P235" s="269">
        <v>42825</v>
      </c>
      <c r="Q235" s="328" t="s">
        <v>6713</v>
      </c>
      <c r="R235" s="294"/>
      <c r="S235" s="269"/>
      <c r="T235" s="299" t="s">
        <v>3138</v>
      </c>
      <c r="U235" s="322"/>
      <c r="V235" s="175" t="s">
        <v>3789</v>
      </c>
      <c r="W235" s="268" t="s">
        <v>824</v>
      </c>
    </row>
    <row r="236" spans="1:23" ht="42.75" customHeight="1" x14ac:dyDescent="0.2">
      <c r="A236" s="291"/>
      <c r="B236" s="268" t="s">
        <v>2694</v>
      </c>
      <c r="C236" s="291" t="s">
        <v>73</v>
      </c>
      <c r="D236" s="291"/>
      <c r="E236" s="268" t="s">
        <v>6872</v>
      </c>
      <c r="F236" s="268" t="s">
        <v>3010</v>
      </c>
      <c r="G236" s="291" t="s">
        <v>6589</v>
      </c>
      <c r="H236" s="291" t="s">
        <v>6590</v>
      </c>
      <c r="I236" s="268" t="s">
        <v>70</v>
      </c>
      <c r="J236" s="308" t="s">
        <v>6661</v>
      </c>
      <c r="K236" s="268" t="s">
        <v>6745</v>
      </c>
      <c r="L236" s="270">
        <v>0</v>
      </c>
      <c r="M236" s="291">
        <v>0</v>
      </c>
      <c r="N236" s="269">
        <v>42005</v>
      </c>
      <c r="O236" s="269">
        <v>42825</v>
      </c>
      <c r="P236" s="269">
        <v>42825</v>
      </c>
      <c r="Q236" s="348"/>
      <c r="R236" s="294">
        <v>373000</v>
      </c>
      <c r="S236" s="294">
        <v>373000</v>
      </c>
      <c r="T236" s="348"/>
      <c r="U236" s="322"/>
      <c r="V236" s="272" t="s">
        <v>3788</v>
      </c>
      <c r="W236" s="268" t="s">
        <v>823</v>
      </c>
    </row>
    <row r="237" spans="1:23" ht="28.5" customHeight="1" x14ac:dyDescent="0.2">
      <c r="A237" s="291"/>
      <c r="B237" s="268" t="s">
        <v>568</v>
      </c>
      <c r="C237" s="291" t="s">
        <v>73</v>
      </c>
      <c r="D237" s="291"/>
      <c r="E237" s="268" t="s">
        <v>6871</v>
      </c>
      <c r="F237" s="268" t="s">
        <v>6875</v>
      </c>
      <c r="G237" s="108" t="s">
        <v>6270</v>
      </c>
      <c r="H237" s="291" t="s">
        <v>6271</v>
      </c>
      <c r="I237" s="268" t="s">
        <v>7263</v>
      </c>
      <c r="J237" s="291" t="s">
        <v>6272</v>
      </c>
      <c r="K237" s="268" t="s">
        <v>7309</v>
      </c>
      <c r="L237" s="270">
        <v>0</v>
      </c>
      <c r="M237" s="291">
        <v>0</v>
      </c>
      <c r="N237" s="269">
        <v>41883</v>
      </c>
      <c r="O237" s="269">
        <v>42612</v>
      </c>
      <c r="P237" s="269">
        <v>42977</v>
      </c>
      <c r="Q237" s="294"/>
      <c r="R237" s="294">
        <v>16000</v>
      </c>
      <c r="S237" s="294">
        <v>54000</v>
      </c>
      <c r="T237" s="300">
        <v>299664</v>
      </c>
      <c r="U237" s="322">
        <v>340136.6</v>
      </c>
      <c r="V237" s="175" t="s">
        <v>3789</v>
      </c>
      <c r="W237" s="268" t="s">
        <v>823</v>
      </c>
    </row>
    <row r="238" spans="1:23" ht="28.5" customHeight="1" x14ac:dyDescent="0.2">
      <c r="A238" s="291"/>
      <c r="B238" s="268" t="s">
        <v>568</v>
      </c>
      <c r="C238" s="291" t="s">
        <v>73</v>
      </c>
      <c r="D238" s="291"/>
      <c r="E238" s="268" t="s">
        <v>6871</v>
      </c>
      <c r="F238" s="268" t="s">
        <v>6874</v>
      </c>
      <c r="G238" s="108" t="s">
        <v>6235</v>
      </c>
      <c r="H238" s="291" t="s">
        <v>6092</v>
      </c>
      <c r="I238" s="268" t="s">
        <v>6762</v>
      </c>
      <c r="J238" s="291" t="s">
        <v>6660</v>
      </c>
      <c r="K238" s="268" t="s">
        <v>6681</v>
      </c>
      <c r="L238" s="270" t="s">
        <v>6680</v>
      </c>
      <c r="M238" s="291">
        <v>0</v>
      </c>
      <c r="N238" s="269">
        <v>41183</v>
      </c>
      <c r="O238" s="269">
        <v>43008</v>
      </c>
      <c r="P238" s="269">
        <v>43008</v>
      </c>
      <c r="Q238" s="291"/>
      <c r="R238" s="294">
        <v>83160</v>
      </c>
      <c r="S238" s="268"/>
      <c r="T238" s="300"/>
      <c r="U238" s="322">
        <v>647233.71999999974</v>
      </c>
      <c r="V238" s="175" t="s">
        <v>3789</v>
      </c>
      <c r="W238" s="268" t="s">
        <v>823</v>
      </c>
    </row>
    <row r="239" spans="1:23" ht="28.5" customHeight="1" x14ac:dyDescent="0.2">
      <c r="A239" s="291"/>
      <c r="B239" s="268" t="s">
        <v>568</v>
      </c>
      <c r="C239" s="291" t="s">
        <v>73</v>
      </c>
      <c r="D239" s="291"/>
      <c r="E239" s="268" t="s">
        <v>6871</v>
      </c>
      <c r="F239" s="268" t="s">
        <v>6874</v>
      </c>
      <c r="G239" s="269" t="s">
        <v>6166</v>
      </c>
      <c r="H239" s="269" t="s">
        <v>6240</v>
      </c>
      <c r="I239" s="268" t="s">
        <v>6762</v>
      </c>
      <c r="J239" s="291" t="s">
        <v>6660</v>
      </c>
      <c r="K239" s="268" t="s">
        <v>6681</v>
      </c>
      <c r="L239" s="270" t="s">
        <v>6680</v>
      </c>
      <c r="M239" s="291">
        <v>0</v>
      </c>
      <c r="N239" s="269">
        <v>39356</v>
      </c>
      <c r="O239" s="269">
        <v>42825</v>
      </c>
      <c r="P239" s="269">
        <v>42825</v>
      </c>
      <c r="Q239" s="291"/>
      <c r="R239" s="294">
        <v>55922</v>
      </c>
      <c r="S239" s="268" t="s">
        <v>3138</v>
      </c>
      <c r="T239" s="300">
        <v>676874.99999999988</v>
      </c>
      <c r="U239" s="322"/>
      <c r="V239" s="175" t="s">
        <v>3789</v>
      </c>
      <c r="W239" s="268" t="s">
        <v>823</v>
      </c>
    </row>
    <row r="240" spans="1:23" ht="42.75" customHeight="1" x14ac:dyDescent="0.2">
      <c r="A240" s="291"/>
      <c r="B240" s="268" t="s">
        <v>3010</v>
      </c>
      <c r="C240" s="291" t="s">
        <v>73</v>
      </c>
      <c r="D240" s="268"/>
      <c r="E240" s="268" t="s">
        <v>6872</v>
      </c>
      <c r="F240" s="268" t="s">
        <v>3010</v>
      </c>
      <c r="G240" s="271" t="s">
        <v>6635</v>
      </c>
      <c r="H240" s="321" t="s">
        <v>6937</v>
      </c>
      <c r="I240" s="268" t="s">
        <v>6765</v>
      </c>
      <c r="J240" s="167" t="s">
        <v>5903</v>
      </c>
      <c r="K240" s="268" t="s">
        <v>7054</v>
      </c>
      <c r="L240" s="270" t="s">
        <v>6679</v>
      </c>
      <c r="M240" s="291">
        <v>0</v>
      </c>
      <c r="N240" s="269">
        <v>41783</v>
      </c>
      <c r="O240" s="269">
        <v>42512</v>
      </c>
      <c r="P240" s="269">
        <v>42512</v>
      </c>
      <c r="Q240" s="291"/>
      <c r="R240" s="294">
        <v>8000</v>
      </c>
      <c r="S240" s="294">
        <v>2500000</v>
      </c>
      <c r="T240" s="291"/>
      <c r="U240" s="322">
        <v>1048047.9400000001</v>
      </c>
      <c r="V240" s="291" t="s">
        <v>3788</v>
      </c>
      <c r="W240" s="268" t="s">
        <v>823</v>
      </c>
    </row>
    <row r="241" spans="1:23" ht="28.5" customHeight="1" x14ac:dyDescent="0.2">
      <c r="A241" s="291"/>
      <c r="B241" s="268" t="s">
        <v>568</v>
      </c>
      <c r="C241" s="291" t="s">
        <v>73</v>
      </c>
      <c r="D241" s="291"/>
      <c r="E241" s="268" t="s">
        <v>6644</v>
      </c>
      <c r="F241" s="268" t="s">
        <v>6193</v>
      </c>
      <c r="G241" s="108" t="s">
        <v>6450</v>
      </c>
      <c r="H241" s="291" t="s">
        <v>6449</v>
      </c>
      <c r="I241" s="268" t="s">
        <v>6762</v>
      </c>
      <c r="J241" s="291" t="s">
        <v>6470</v>
      </c>
      <c r="K241" s="268" t="s">
        <v>6691</v>
      </c>
      <c r="L241" s="270">
        <v>0</v>
      </c>
      <c r="M241" s="291">
        <v>0</v>
      </c>
      <c r="N241" s="269">
        <v>41730</v>
      </c>
      <c r="O241" s="269">
        <v>42460</v>
      </c>
      <c r="P241" s="269">
        <v>42460</v>
      </c>
      <c r="Q241" s="294"/>
      <c r="R241" s="294"/>
      <c r="S241" s="294"/>
      <c r="T241" s="262"/>
      <c r="U241" s="322">
        <v>29725</v>
      </c>
      <c r="V241" s="291" t="s">
        <v>3789</v>
      </c>
      <c r="W241" s="268" t="s">
        <v>824</v>
      </c>
    </row>
    <row r="242" spans="1:23" ht="28.5" customHeight="1" x14ac:dyDescent="0.2">
      <c r="A242" s="291"/>
      <c r="B242" s="268" t="s">
        <v>568</v>
      </c>
      <c r="C242" s="291" t="s">
        <v>73</v>
      </c>
      <c r="D242" s="291"/>
      <c r="E242" s="268" t="s">
        <v>6644</v>
      </c>
      <c r="F242" s="268" t="s">
        <v>6193</v>
      </c>
      <c r="G242" s="108" t="s">
        <v>6559</v>
      </c>
      <c r="H242" s="291" t="s">
        <v>6448</v>
      </c>
      <c r="I242" s="268" t="s">
        <v>6909</v>
      </c>
      <c r="J242" s="291" t="s">
        <v>6560</v>
      </c>
      <c r="K242" s="268" t="s">
        <v>6691</v>
      </c>
      <c r="L242" s="270">
        <v>0</v>
      </c>
      <c r="M242" s="291">
        <v>0</v>
      </c>
      <c r="N242" s="269">
        <v>41730</v>
      </c>
      <c r="O242" s="269">
        <v>42460</v>
      </c>
      <c r="P242" s="269">
        <v>42460</v>
      </c>
      <c r="Q242" s="294"/>
      <c r="R242" s="294"/>
      <c r="S242" s="294"/>
      <c r="T242" s="262"/>
      <c r="U242" s="322">
        <v>2026</v>
      </c>
      <c r="V242" s="291" t="s">
        <v>3789</v>
      </c>
      <c r="W242" s="268" t="s">
        <v>824</v>
      </c>
    </row>
    <row r="243" spans="1:23" ht="42.75" customHeight="1" x14ac:dyDescent="0.2">
      <c r="A243" s="291"/>
      <c r="B243" s="268" t="s">
        <v>5300</v>
      </c>
      <c r="C243" s="291" t="s">
        <v>4676</v>
      </c>
      <c r="D243" s="291" t="s">
        <v>233</v>
      </c>
      <c r="E243" s="268" t="s">
        <v>6870</v>
      </c>
      <c r="F243" s="268" t="s">
        <v>5695</v>
      </c>
      <c r="G243" s="108" t="s">
        <v>5752</v>
      </c>
      <c r="H243" s="291" t="s">
        <v>7169</v>
      </c>
      <c r="I243" s="268" t="s">
        <v>7266</v>
      </c>
      <c r="J243" s="291" t="s">
        <v>5861</v>
      </c>
      <c r="K243" s="268" t="s">
        <v>7310</v>
      </c>
      <c r="L243" s="270" t="s">
        <v>6679</v>
      </c>
      <c r="M243" s="291">
        <v>0</v>
      </c>
      <c r="N243" s="269">
        <v>41000</v>
      </c>
      <c r="O243" s="269">
        <v>42429</v>
      </c>
      <c r="P243" s="269">
        <v>42429</v>
      </c>
      <c r="Q243" s="292"/>
      <c r="R243" s="294">
        <v>67689.16</v>
      </c>
      <c r="S243" s="292"/>
      <c r="T243" s="300">
        <v>55989.189999999973</v>
      </c>
      <c r="U243" s="322">
        <v>30908.149999999987</v>
      </c>
      <c r="V243" s="268" t="s">
        <v>3788</v>
      </c>
      <c r="W243" s="268" t="s">
        <v>6684</v>
      </c>
    </row>
    <row r="244" spans="1:23" ht="114" customHeight="1" x14ac:dyDescent="0.2">
      <c r="A244" s="291"/>
      <c r="B244" s="268" t="s">
        <v>568</v>
      </c>
      <c r="C244" s="291" t="s">
        <v>73</v>
      </c>
      <c r="D244" s="291"/>
      <c r="E244" s="268" t="s">
        <v>6871</v>
      </c>
      <c r="F244" s="268" t="s">
        <v>6874</v>
      </c>
      <c r="G244" s="269" t="s">
        <v>6181</v>
      </c>
      <c r="H244" s="269" t="s">
        <v>6179</v>
      </c>
      <c r="I244" s="268" t="s">
        <v>6762</v>
      </c>
      <c r="J244" s="269" t="s">
        <v>6508</v>
      </c>
      <c r="K244" s="268" t="s">
        <v>7311</v>
      </c>
      <c r="L244" s="270">
        <v>0</v>
      </c>
      <c r="M244" s="291">
        <v>0</v>
      </c>
      <c r="N244" s="269">
        <v>40728</v>
      </c>
      <c r="O244" s="269">
        <v>42673</v>
      </c>
      <c r="P244" s="269">
        <v>42825</v>
      </c>
      <c r="Q244" s="328" t="s">
        <v>7019</v>
      </c>
      <c r="R244" s="294"/>
      <c r="S244" s="291"/>
      <c r="T244" s="300">
        <v>17801.580000000002</v>
      </c>
      <c r="U244" s="322">
        <v>230668.4</v>
      </c>
      <c r="V244" s="175" t="s">
        <v>3789</v>
      </c>
      <c r="W244" s="268" t="s">
        <v>823</v>
      </c>
    </row>
    <row r="245" spans="1:23" ht="85.5" customHeight="1" x14ac:dyDescent="0.2">
      <c r="A245" s="291"/>
      <c r="B245" s="268" t="s">
        <v>568</v>
      </c>
      <c r="C245" s="291" t="s">
        <v>73</v>
      </c>
      <c r="D245" s="291"/>
      <c r="E245" s="268" t="s">
        <v>6871</v>
      </c>
      <c r="F245" s="268" t="s">
        <v>6874</v>
      </c>
      <c r="G245" s="269" t="s">
        <v>6171</v>
      </c>
      <c r="H245" s="269" t="s">
        <v>6232</v>
      </c>
      <c r="I245" s="268" t="s">
        <v>6762</v>
      </c>
      <c r="J245" s="269" t="s">
        <v>6158</v>
      </c>
      <c r="K245" s="268" t="s">
        <v>6746</v>
      </c>
      <c r="L245" s="270">
        <v>0</v>
      </c>
      <c r="M245" s="291">
        <v>0</v>
      </c>
      <c r="N245" s="269">
        <v>40269</v>
      </c>
      <c r="O245" s="269">
        <v>42460</v>
      </c>
      <c r="P245" s="269">
        <v>42460</v>
      </c>
      <c r="Q245" s="294" t="s">
        <v>6965</v>
      </c>
      <c r="R245" s="294">
        <v>1800822</v>
      </c>
      <c r="S245" s="268"/>
      <c r="T245" s="300">
        <v>1327793.3500000001</v>
      </c>
      <c r="U245" s="322">
        <v>1803264.5900000008</v>
      </c>
      <c r="V245" s="175" t="s">
        <v>3789</v>
      </c>
      <c r="W245" s="268" t="s">
        <v>823</v>
      </c>
    </row>
    <row r="246" spans="1:23" ht="57" customHeight="1" x14ac:dyDescent="0.2">
      <c r="A246" s="291"/>
      <c r="B246" s="268" t="s">
        <v>568</v>
      </c>
      <c r="C246" s="291" t="s">
        <v>73</v>
      </c>
      <c r="D246" s="291"/>
      <c r="E246" s="268" t="s">
        <v>6871</v>
      </c>
      <c r="F246" s="268" t="s">
        <v>6874</v>
      </c>
      <c r="G246" s="108" t="s">
        <v>6412</v>
      </c>
      <c r="H246" s="291" t="s">
        <v>6413</v>
      </c>
      <c r="I246" s="268" t="s">
        <v>6762</v>
      </c>
      <c r="J246" s="291" t="s">
        <v>6158</v>
      </c>
      <c r="K246" s="268" t="s">
        <v>6746</v>
      </c>
      <c r="L246" s="270">
        <v>0</v>
      </c>
      <c r="M246" s="291">
        <v>0</v>
      </c>
      <c r="N246" s="269">
        <v>41730</v>
      </c>
      <c r="O246" s="269">
        <v>42460</v>
      </c>
      <c r="P246" s="269">
        <v>42460</v>
      </c>
      <c r="Q246" s="315" t="s">
        <v>6675</v>
      </c>
      <c r="R246" s="294"/>
      <c r="S246" s="268"/>
      <c r="T246" s="300"/>
      <c r="U246" s="322"/>
      <c r="V246" s="175" t="s">
        <v>3789</v>
      </c>
      <c r="W246" s="268" t="s">
        <v>823</v>
      </c>
    </row>
    <row r="247" spans="1:23" ht="57" customHeight="1" x14ac:dyDescent="0.2">
      <c r="A247" s="291"/>
      <c r="B247" s="268" t="s">
        <v>2694</v>
      </c>
      <c r="C247" s="291" t="s">
        <v>73</v>
      </c>
      <c r="D247" s="291"/>
      <c r="E247" s="268" t="s">
        <v>6872</v>
      </c>
      <c r="F247" s="268" t="s">
        <v>3010</v>
      </c>
      <c r="G247" s="108" t="s">
        <v>6522</v>
      </c>
      <c r="H247" s="291" t="s">
        <v>6526</v>
      </c>
      <c r="I247" s="268" t="s">
        <v>6763</v>
      </c>
      <c r="J247" s="291" t="s">
        <v>6525</v>
      </c>
      <c r="K247" s="268" t="s">
        <v>7312</v>
      </c>
      <c r="L247" s="270" t="s">
        <v>6679</v>
      </c>
      <c r="M247" s="291">
        <v>0</v>
      </c>
      <c r="N247" s="269">
        <v>41822</v>
      </c>
      <c r="O247" s="269">
        <v>42917</v>
      </c>
      <c r="P247" s="269">
        <v>42918</v>
      </c>
      <c r="Q247" s="294"/>
      <c r="R247" s="294">
        <v>120000</v>
      </c>
      <c r="S247" s="294">
        <v>360000</v>
      </c>
      <c r="T247" s="291"/>
      <c r="U247" s="322">
        <v>34130.969999999979</v>
      </c>
      <c r="V247" s="291" t="s">
        <v>3787</v>
      </c>
      <c r="W247" s="268" t="s">
        <v>824</v>
      </c>
    </row>
    <row r="248" spans="1:23" ht="28.5" customHeight="1" x14ac:dyDescent="0.2">
      <c r="A248" s="291"/>
      <c r="B248" s="268" t="s">
        <v>6520</v>
      </c>
      <c r="C248" s="291" t="s">
        <v>73</v>
      </c>
      <c r="D248" s="291" t="s">
        <v>6517</v>
      </c>
      <c r="E248" s="268" t="s">
        <v>6870</v>
      </c>
      <c r="F248" s="268" t="s">
        <v>5695</v>
      </c>
      <c r="G248" s="108" t="s">
        <v>6519</v>
      </c>
      <c r="H248" s="291" t="s">
        <v>6902</v>
      </c>
      <c r="I248" s="268" t="s">
        <v>7267</v>
      </c>
      <c r="J248" s="291" t="s">
        <v>6518</v>
      </c>
      <c r="K248" s="268" t="s">
        <v>7313</v>
      </c>
      <c r="L248" s="270">
        <v>0</v>
      </c>
      <c r="M248" s="291">
        <v>0</v>
      </c>
      <c r="N248" s="269">
        <v>41862</v>
      </c>
      <c r="O248" s="269">
        <v>42957</v>
      </c>
      <c r="P248" s="269">
        <v>42957</v>
      </c>
      <c r="Q248" s="294"/>
      <c r="R248" s="294"/>
      <c r="S248" s="294"/>
      <c r="T248" s="262"/>
      <c r="U248" s="322"/>
      <c r="V248" s="291" t="s">
        <v>3788</v>
      </c>
      <c r="W248" s="268" t="s">
        <v>823</v>
      </c>
    </row>
    <row r="249" spans="1:23" ht="28.5" customHeight="1" x14ac:dyDescent="0.2">
      <c r="A249" s="291"/>
      <c r="B249" s="268" t="s">
        <v>6213</v>
      </c>
      <c r="C249" s="291" t="s">
        <v>73</v>
      </c>
      <c r="D249" s="291"/>
      <c r="E249" s="268" t="s">
        <v>6872</v>
      </c>
      <c r="F249" s="268" t="s">
        <v>3010</v>
      </c>
      <c r="G249" s="313" t="s">
        <v>6251</v>
      </c>
      <c r="H249" s="269" t="s">
        <v>6250</v>
      </c>
      <c r="I249" s="268" t="s">
        <v>6761</v>
      </c>
      <c r="J249" s="291" t="s">
        <v>6491</v>
      </c>
      <c r="K249" s="268" t="s">
        <v>6744</v>
      </c>
      <c r="L249" s="270" t="s">
        <v>6679</v>
      </c>
      <c r="M249" s="291">
        <v>0</v>
      </c>
      <c r="N249" s="269">
        <v>41575</v>
      </c>
      <c r="O249" s="269">
        <v>42671</v>
      </c>
      <c r="P249" s="269">
        <v>43036</v>
      </c>
      <c r="Q249" s="294"/>
      <c r="R249" s="294"/>
      <c r="S249" s="294"/>
      <c r="T249" s="262"/>
      <c r="U249" s="322"/>
      <c r="V249" s="291" t="s">
        <v>3789</v>
      </c>
      <c r="W249" s="268" t="s">
        <v>823</v>
      </c>
    </row>
    <row r="250" spans="1:23" ht="28.5" customHeight="1" x14ac:dyDescent="0.2">
      <c r="A250" s="291"/>
      <c r="B250" s="268" t="s">
        <v>568</v>
      </c>
      <c r="C250" s="291" t="s">
        <v>73</v>
      </c>
      <c r="D250" s="291"/>
      <c r="E250" s="268" t="s">
        <v>6871</v>
      </c>
      <c r="F250" s="268" t="s">
        <v>6874</v>
      </c>
      <c r="G250" s="108" t="s">
        <v>6259</v>
      </c>
      <c r="H250" s="269" t="s">
        <v>6260</v>
      </c>
      <c r="I250" s="268" t="s">
        <v>6762</v>
      </c>
      <c r="J250" s="291" t="s">
        <v>6261</v>
      </c>
      <c r="K250" s="268" t="s">
        <v>7314</v>
      </c>
      <c r="L250" s="270">
        <v>0</v>
      </c>
      <c r="M250" s="291">
        <v>0</v>
      </c>
      <c r="N250" s="269">
        <v>41183</v>
      </c>
      <c r="O250" s="269">
        <v>42310</v>
      </c>
      <c r="P250" s="269">
        <v>42310</v>
      </c>
      <c r="Q250" s="294"/>
      <c r="R250" s="294">
        <v>7096</v>
      </c>
      <c r="S250" s="294"/>
      <c r="T250" s="300">
        <v>7095.96</v>
      </c>
      <c r="U250" s="322">
        <v>7096</v>
      </c>
      <c r="V250" s="175" t="s">
        <v>3789</v>
      </c>
      <c r="W250" s="268" t="s">
        <v>824</v>
      </c>
    </row>
    <row r="251" spans="1:23" ht="42" customHeight="1" x14ac:dyDescent="0.2">
      <c r="A251" s="291"/>
      <c r="B251" s="268" t="s">
        <v>2694</v>
      </c>
      <c r="C251" s="291" t="s">
        <v>73</v>
      </c>
      <c r="D251" s="291"/>
      <c r="E251" s="268" t="s">
        <v>6872</v>
      </c>
      <c r="F251" s="268" t="s">
        <v>3010</v>
      </c>
      <c r="G251" s="291" t="s">
        <v>6658</v>
      </c>
      <c r="H251" s="291" t="s">
        <v>6588</v>
      </c>
      <c r="I251" s="268" t="s">
        <v>6763</v>
      </c>
      <c r="J251" s="291" t="s">
        <v>6659</v>
      </c>
      <c r="K251" s="268" t="s">
        <v>6691</v>
      </c>
      <c r="L251" s="270">
        <v>0</v>
      </c>
      <c r="M251" s="291">
        <v>0</v>
      </c>
      <c r="N251" s="269">
        <v>41974</v>
      </c>
      <c r="O251" s="269">
        <v>42704</v>
      </c>
      <c r="P251" s="269">
        <v>42704</v>
      </c>
      <c r="Q251" s="275"/>
      <c r="R251" s="294">
        <v>30000</v>
      </c>
      <c r="S251" s="294">
        <v>60000</v>
      </c>
      <c r="T251" s="275"/>
      <c r="U251" s="322"/>
      <c r="V251" s="275" t="s">
        <v>3788</v>
      </c>
      <c r="W251" s="268" t="s">
        <v>824</v>
      </c>
    </row>
    <row r="252" spans="1:23" ht="28.5" customHeight="1" x14ac:dyDescent="0.2">
      <c r="A252" s="291"/>
      <c r="B252" s="268" t="s">
        <v>1899</v>
      </c>
      <c r="C252" s="291" t="s">
        <v>73</v>
      </c>
      <c r="D252" s="291"/>
      <c r="E252" s="268" t="s">
        <v>6870</v>
      </c>
      <c r="F252" s="268" t="s">
        <v>5695</v>
      </c>
      <c r="G252" s="108" t="s">
        <v>6527</v>
      </c>
      <c r="H252" s="291" t="s">
        <v>6572</v>
      </c>
      <c r="I252" s="268" t="s">
        <v>7268</v>
      </c>
      <c r="J252" s="291" t="s">
        <v>6573</v>
      </c>
      <c r="K252" s="268" t="s">
        <v>7315</v>
      </c>
      <c r="L252" s="270">
        <v>0</v>
      </c>
      <c r="M252" s="291">
        <v>0</v>
      </c>
      <c r="N252" s="269">
        <v>41456</v>
      </c>
      <c r="O252" s="269">
        <v>42551</v>
      </c>
      <c r="P252" s="269">
        <v>42551</v>
      </c>
      <c r="Q252" s="272"/>
      <c r="R252" s="294">
        <v>8500</v>
      </c>
      <c r="S252" s="294">
        <v>25500</v>
      </c>
      <c r="T252" s="300">
        <v>32931.67</v>
      </c>
      <c r="U252" s="322">
        <v>1183136.44</v>
      </c>
      <c r="V252" s="291" t="s">
        <v>3789</v>
      </c>
      <c r="W252" s="268" t="s">
        <v>824</v>
      </c>
    </row>
    <row r="253" spans="1:23" ht="71.25" customHeight="1" x14ac:dyDescent="0.2">
      <c r="A253" s="291"/>
      <c r="B253" s="268" t="s">
        <v>568</v>
      </c>
      <c r="C253" s="291" t="s">
        <v>73</v>
      </c>
      <c r="D253" s="268"/>
      <c r="E253" s="268" t="s">
        <v>6871</v>
      </c>
      <c r="F253" s="268" t="s">
        <v>6874</v>
      </c>
      <c r="G253" s="108" t="s">
        <v>5771</v>
      </c>
      <c r="H253" s="269" t="s">
        <v>6179</v>
      </c>
      <c r="I253" s="268" t="s">
        <v>6762</v>
      </c>
      <c r="J253" s="291" t="s">
        <v>5899</v>
      </c>
      <c r="K253" s="268" t="s">
        <v>6691</v>
      </c>
      <c r="L253" s="270">
        <v>0</v>
      </c>
      <c r="M253" s="291">
        <v>0</v>
      </c>
      <c r="N253" s="269">
        <v>40728</v>
      </c>
      <c r="O253" s="269">
        <v>42673</v>
      </c>
      <c r="P253" s="269">
        <v>42825</v>
      </c>
      <c r="Q253" s="328" t="s">
        <v>6713</v>
      </c>
      <c r="R253" s="294"/>
      <c r="S253" s="294"/>
      <c r="T253" s="299" t="s">
        <v>3138</v>
      </c>
      <c r="U253" s="322"/>
      <c r="V253" s="175" t="s">
        <v>3789</v>
      </c>
      <c r="W253" s="268" t="s">
        <v>824</v>
      </c>
    </row>
    <row r="254" spans="1:23" ht="28.5" customHeight="1" x14ac:dyDescent="0.2">
      <c r="A254" s="291"/>
      <c r="B254" s="268" t="s">
        <v>2714</v>
      </c>
      <c r="C254" s="291" t="s">
        <v>73</v>
      </c>
      <c r="D254" s="291"/>
      <c r="E254" s="268" t="s">
        <v>6870</v>
      </c>
      <c r="F254" s="268" t="s">
        <v>2734</v>
      </c>
      <c r="G254" s="108" t="s">
        <v>6308</v>
      </c>
      <c r="H254" s="291" t="s">
        <v>6309</v>
      </c>
      <c r="I254" s="268" t="s">
        <v>7269</v>
      </c>
      <c r="J254" s="291" t="s">
        <v>6310</v>
      </c>
      <c r="K254" s="268" t="s">
        <v>7316</v>
      </c>
      <c r="L254" s="270">
        <v>0</v>
      </c>
      <c r="M254" s="291">
        <v>0</v>
      </c>
      <c r="N254" s="269">
        <v>41730</v>
      </c>
      <c r="O254" s="269">
        <v>42094</v>
      </c>
      <c r="P254" s="269">
        <v>42094</v>
      </c>
      <c r="Q254" s="294"/>
      <c r="R254" s="294">
        <v>14370</v>
      </c>
      <c r="S254" s="294">
        <v>14370</v>
      </c>
      <c r="T254" s="300">
        <v>1739.25</v>
      </c>
      <c r="U254" s="322">
        <v>9078</v>
      </c>
      <c r="V254" s="291" t="s">
        <v>3788</v>
      </c>
      <c r="W254" s="268" t="s">
        <v>824</v>
      </c>
    </row>
    <row r="255" spans="1:23" ht="28.5" customHeight="1" x14ac:dyDescent="0.2">
      <c r="A255" s="291"/>
      <c r="B255" s="268" t="s">
        <v>568</v>
      </c>
      <c r="C255" s="291" t="s">
        <v>73</v>
      </c>
      <c r="D255" s="291"/>
      <c r="E255" s="268" t="s">
        <v>6644</v>
      </c>
      <c r="F255" s="268" t="s">
        <v>6193</v>
      </c>
      <c r="G255" s="108" t="s">
        <v>6331</v>
      </c>
      <c r="H255" s="291" t="s">
        <v>6414</v>
      </c>
      <c r="I255" s="268" t="s">
        <v>7264</v>
      </c>
      <c r="J255" s="291" t="s">
        <v>6316</v>
      </c>
      <c r="K255" s="268" t="s">
        <v>7317</v>
      </c>
      <c r="L255" s="270">
        <v>0</v>
      </c>
      <c r="M255" s="291">
        <v>0</v>
      </c>
      <c r="N255" s="269">
        <v>41426</v>
      </c>
      <c r="O255" s="269">
        <v>43251</v>
      </c>
      <c r="P255" s="269">
        <v>43251</v>
      </c>
      <c r="Q255" s="294" t="s">
        <v>6258</v>
      </c>
      <c r="R255" s="294"/>
      <c r="S255" s="294"/>
      <c r="T255" s="299" t="s">
        <v>3138</v>
      </c>
      <c r="U255" s="322"/>
      <c r="V255" s="326" t="s">
        <v>3789</v>
      </c>
      <c r="W255" s="268" t="s">
        <v>823</v>
      </c>
    </row>
    <row r="256" spans="1:23" ht="28.5" customHeight="1" x14ac:dyDescent="0.2">
      <c r="A256" s="94"/>
      <c r="B256" s="268" t="s">
        <v>568</v>
      </c>
      <c r="C256" s="291" t="s">
        <v>73</v>
      </c>
      <c r="D256" s="94"/>
      <c r="E256" s="268" t="s">
        <v>6644</v>
      </c>
      <c r="F256" s="268" t="s">
        <v>6193</v>
      </c>
      <c r="G256" s="264" t="s">
        <v>6622</v>
      </c>
      <c r="H256" s="94" t="s">
        <v>6448</v>
      </c>
      <c r="I256" s="268" t="s">
        <v>6909</v>
      </c>
      <c r="J256" s="94" t="s">
        <v>6625</v>
      </c>
      <c r="K256" s="268" t="s">
        <v>6691</v>
      </c>
      <c r="L256" s="270">
        <v>0</v>
      </c>
      <c r="M256" s="291">
        <v>0</v>
      </c>
      <c r="N256" s="269">
        <v>41730</v>
      </c>
      <c r="O256" s="269">
        <v>42460</v>
      </c>
      <c r="P256" s="269">
        <v>42460</v>
      </c>
      <c r="Q256" s="94"/>
      <c r="R256" s="94"/>
      <c r="S256" s="294"/>
      <c r="T256" s="94"/>
      <c r="U256" s="322"/>
      <c r="V256" s="291" t="s">
        <v>3789</v>
      </c>
      <c r="W256" s="268" t="s">
        <v>824</v>
      </c>
    </row>
    <row r="257" spans="1:23" ht="67.5" customHeight="1" x14ac:dyDescent="0.2">
      <c r="A257" s="291"/>
      <c r="B257" s="268" t="s">
        <v>568</v>
      </c>
      <c r="C257" s="291" t="s">
        <v>73</v>
      </c>
      <c r="D257" s="268"/>
      <c r="E257" s="268" t="s">
        <v>6871</v>
      </c>
      <c r="F257" s="268" t="s">
        <v>6874</v>
      </c>
      <c r="G257" s="108" t="s">
        <v>5926</v>
      </c>
      <c r="H257" s="269" t="s">
        <v>7040</v>
      </c>
      <c r="I257" s="268" t="s">
        <v>6762</v>
      </c>
      <c r="J257" s="291" t="s">
        <v>5840</v>
      </c>
      <c r="K257" s="268" t="s">
        <v>6691</v>
      </c>
      <c r="L257" s="270">
        <v>0</v>
      </c>
      <c r="M257" s="291">
        <v>0</v>
      </c>
      <c r="N257" s="269">
        <v>41253</v>
      </c>
      <c r="O257" s="269">
        <v>43078</v>
      </c>
      <c r="P257" s="269">
        <v>43078</v>
      </c>
      <c r="Q257" s="292" t="s">
        <v>7044</v>
      </c>
      <c r="R257" s="269"/>
      <c r="S257" s="294"/>
      <c r="T257" s="300">
        <v>51333.050000000025</v>
      </c>
      <c r="U257" s="322">
        <v>8713.9500000000007</v>
      </c>
      <c r="V257" s="175" t="s">
        <v>3789</v>
      </c>
      <c r="W257" s="268" t="s">
        <v>823</v>
      </c>
    </row>
    <row r="258" spans="1:23" ht="28.5" customHeight="1" x14ac:dyDescent="0.2">
      <c r="A258" s="291"/>
      <c r="B258" s="268" t="s">
        <v>568</v>
      </c>
      <c r="C258" s="291" t="s">
        <v>73</v>
      </c>
      <c r="D258" s="291"/>
      <c r="E258" s="268" t="s">
        <v>6644</v>
      </c>
      <c r="F258" s="268" t="s">
        <v>6193</v>
      </c>
      <c r="G258" s="108" t="s">
        <v>6623</v>
      </c>
      <c r="H258" s="291" t="s">
        <v>6448</v>
      </c>
      <c r="I258" s="268" t="s">
        <v>6909</v>
      </c>
      <c r="J258" s="291" t="s">
        <v>6676</v>
      </c>
      <c r="K258" s="268" t="s">
        <v>6691</v>
      </c>
      <c r="L258" s="270">
        <v>0</v>
      </c>
      <c r="M258" s="291">
        <v>0</v>
      </c>
      <c r="N258" s="269">
        <v>41730</v>
      </c>
      <c r="O258" s="269">
        <v>42460</v>
      </c>
      <c r="P258" s="269">
        <v>42460</v>
      </c>
      <c r="Q258" s="294"/>
      <c r="R258" s="294"/>
      <c r="S258" s="294"/>
      <c r="T258" s="262"/>
      <c r="U258" s="322">
        <v>122</v>
      </c>
      <c r="V258" s="291" t="s">
        <v>3789</v>
      </c>
      <c r="W258" s="268" t="s">
        <v>824</v>
      </c>
    </row>
    <row r="259" spans="1:23" ht="28.5" customHeight="1" x14ac:dyDescent="0.2">
      <c r="A259" s="291"/>
      <c r="B259" s="268" t="s">
        <v>568</v>
      </c>
      <c r="C259" s="291" t="s">
        <v>73</v>
      </c>
      <c r="D259" s="291"/>
      <c r="E259" s="268" t="s">
        <v>6644</v>
      </c>
      <c r="F259" s="268" t="s">
        <v>6193</v>
      </c>
      <c r="G259" s="108" t="s">
        <v>6648</v>
      </c>
      <c r="H259" s="291" t="s">
        <v>6646</v>
      </c>
      <c r="I259" s="268" t="s">
        <v>6762</v>
      </c>
      <c r="J259" s="291" t="s">
        <v>6647</v>
      </c>
      <c r="K259" s="268" t="s">
        <v>7318</v>
      </c>
      <c r="L259" s="270">
        <v>0</v>
      </c>
      <c r="M259" s="291">
        <v>0</v>
      </c>
      <c r="N259" s="269">
        <v>41974</v>
      </c>
      <c r="O259" s="269">
        <v>42704</v>
      </c>
      <c r="P259" s="269">
        <v>42704</v>
      </c>
      <c r="Q259" s="291"/>
      <c r="R259" s="294">
        <v>20000</v>
      </c>
      <c r="S259" s="294">
        <v>20000</v>
      </c>
      <c r="T259" s="291"/>
      <c r="U259" s="322">
        <v>1550</v>
      </c>
      <c r="V259" s="291" t="s">
        <v>3789</v>
      </c>
      <c r="W259" s="268" t="s">
        <v>824</v>
      </c>
    </row>
    <row r="260" spans="1:23" ht="67.5" customHeight="1" x14ac:dyDescent="0.2">
      <c r="A260" s="291"/>
      <c r="B260" s="268" t="s">
        <v>568</v>
      </c>
      <c r="C260" s="291" t="s">
        <v>73</v>
      </c>
      <c r="D260" s="268"/>
      <c r="E260" s="268" t="s">
        <v>6871</v>
      </c>
      <c r="F260" s="268" t="s">
        <v>6874</v>
      </c>
      <c r="G260" s="108" t="s">
        <v>5933</v>
      </c>
      <c r="H260" s="269" t="s">
        <v>7040</v>
      </c>
      <c r="I260" s="268" t="s">
        <v>6762</v>
      </c>
      <c r="J260" s="291" t="s">
        <v>6627</v>
      </c>
      <c r="K260" s="268" t="s">
        <v>6691</v>
      </c>
      <c r="L260" s="270">
        <v>0</v>
      </c>
      <c r="M260" s="291">
        <v>0</v>
      </c>
      <c r="N260" s="269">
        <v>41253</v>
      </c>
      <c r="O260" s="269">
        <v>43078</v>
      </c>
      <c r="P260" s="269">
        <v>43078</v>
      </c>
      <c r="Q260" s="292" t="s">
        <v>7044</v>
      </c>
      <c r="R260" s="269"/>
      <c r="S260" s="294"/>
      <c r="T260" s="300">
        <v>112353.91999999997</v>
      </c>
      <c r="U260" s="322">
        <v>95190.479999999894</v>
      </c>
      <c r="V260" s="175" t="s">
        <v>3789</v>
      </c>
      <c r="W260" s="268" t="s">
        <v>823</v>
      </c>
    </row>
    <row r="261" spans="1:23" ht="28.5" customHeight="1" x14ac:dyDescent="0.2">
      <c r="A261" s="291"/>
      <c r="B261" s="268" t="s">
        <v>568</v>
      </c>
      <c r="C261" s="291" t="s">
        <v>73</v>
      </c>
      <c r="D261" s="291"/>
      <c r="E261" s="268" t="s">
        <v>6644</v>
      </c>
      <c r="F261" s="268" t="s">
        <v>6193</v>
      </c>
      <c r="G261" s="108" t="s">
        <v>6452</v>
      </c>
      <c r="H261" s="291" t="s">
        <v>6449</v>
      </c>
      <c r="I261" s="268" t="s">
        <v>6762</v>
      </c>
      <c r="J261" s="291" t="s">
        <v>6472</v>
      </c>
      <c r="K261" s="268" t="s">
        <v>6691</v>
      </c>
      <c r="L261" s="270">
        <v>0</v>
      </c>
      <c r="M261" s="291">
        <v>0</v>
      </c>
      <c r="N261" s="269">
        <v>41730</v>
      </c>
      <c r="O261" s="269">
        <v>42460</v>
      </c>
      <c r="P261" s="269">
        <v>42460</v>
      </c>
      <c r="Q261" s="294"/>
      <c r="R261" s="294"/>
      <c r="S261" s="294"/>
      <c r="T261" s="262"/>
      <c r="U261" s="322">
        <v>9286.26</v>
      </c>
      <c r="V261" s="291" t="s">
        <v>3789</v>
      </c>
      <c r="W261" s="268" t="s">
        <v>824</v>
      </c>
    </row>
    <row r="262" spans="1:23" ht="67.5" customHeight="1" x14ac:dyDescent="0.2">
      <c r="A262" s="291"/>
      <c r="B262" s="268" t="s">
        <v>568</v>
      </c>
      <c r="C262" s="291" t="s">
        <v>73</v>
      </c>
      <c r="D262" s="268"/>
      <c r="E262" s="268" t="s">
        <v>6871</v>
      </c>
      <c r="F262" s="268" t="s">
        <v>6874</v>
      </c>
      <c r="G262" s="108" t="s">
        <v>5934</v>
      </c>
      <c r="H262" s="268" t="s">
        <v>7039</v>
      </c>
      <c r="I262" s="268" t="s">
        <v>6762</v>
      </c>
      <c r="J262" s="291" t="s">
        <v>6300</v>
      </c>
      <c r="K262" s="268" t="s">
        <v>7319</v>
      </c>
      <c r="L262" s="270">
        <v>0</v>
      </c>
      <c r="M262" s="291">
        <v>0</v>
      </c>
      <c r="N262" s="269">
        <v>41253</v>
      </c>
      <c r="O262" s="269">
        <v>43078</v>
      </c>
      <c r="P262" s="269">
        <v>43078</v>
      </c>
      <c r="Q262" s="292" t="s">
        <v>7043</v>
      </c>
      <c r="R262" s="269"/>
      <c r="S262" s="294"/>
      <c r="T262" s="300">
        <v>373244.69999999978</v>
      </c>
      <c r="U262" s="322">
        <v>442095.54999999987</v>
      </c>
      <c r="V262" s="175" t="s">
        <v>3789</v>
      </c>
      <c r="W262" s="268" t="s">
        <v>823</v>
      </c>
    </row>
    <row r="263" spans="1:23" ht="42.75" customHeight="1" x14ac:dyDescent="0.2">
      <c r="A263" s="291"/>
      <c r="B263" s="268" t="s">
        <v>2694</v>
      </c>
      <c r="C263" s="291" t="s">
        <v>6980</v>
      </c>
      <c r="D263" s="268" t="s">
        <v>233</v>
      </c>
      <c r="E263" s="268" t="s">
        <v>6872</v>
      </c>
      <c r="F263" s="268" t="s">
        <v>3010</v>
      </c>
      <c r="G263" s="108" t="s">
        <v>3937</v>
      </c>
      <c r="H263" s="268" t="s">
        <v>6595</v>
      </c>
      <c r="I263" s="268" t="s">
        <v>6763</v>
      </c>
      <c r="J263" s="291" t="s">
        <v>5866</v>
      </c>
      <c r="K263" s="268" t="s">
        <v>6691</v>
      </c>
      <c r="L263" s="270" t="s">
        <v>6679</v>
      </c>
      <c r="M263" s="291">
        <v>0</v>
      </c>
      <c r="N263" s="269">
        <v>41227</v>
      </c>
      <c r="O263" s="269">
        <v>42321</v>
      </c>
      <c r="P263" s="269">
        <v>42321</v>
      </c>
      <c r="Q263" s="292"/>
      <c r="R263" s="294"/>
      <c r="S263" s="294"/>
      <c r="T263" s="300">
        <v>48322.020000000004</v>
      </c>
      <c r="U263" s="322">
        <v>62465.459999999992</v>
      </c>
      <c r="V263" s="268" t="s">
        <v>3788</v>
      </c>
      <c r="W263" s="268" t="s">
        <v>823</v>
      </c>
    </row>
    <row r="264" spans="1:23" ht="28.5" customHeight="1" x14ac:dyDescent="0.2">
      <c r="A264" s="291"/>
      <c r="B264" s="268" t="s">
        <v>6213</v>
      </c>
      <c r="C264" s="291" t="s">
        <v>73</v>
      </c>
      <c r="D264" s="291"/>
      <c r="E264" s="268" t="s">
        <v>6872</v>
      </c>
      <c r="F264" s="268" t="s">
        <v>3010</v>
      </c>
      <c r="G264" s="313" t="s">
        <v>6251</v>
      </c>
      <c r="H264" s="269" t="s">
        <v>6250</v>
      </c>
      <c r="I264" s="268" t="s">
        <v>6761</v>
      </c>
      <c r="J264" s="291" t="s">
        <v>6492</v>
      </c>
      <c r="K264" s="268" t="s">
        <v>6744</v>
      </c>
      <c r="L264" s="270" t="s">
        <v>6679</v>
      </c>
      <c r="M264" s="291">
        <v>0</v>
      </c>
      <c r="N264" s="269">
        <v>41575</v>
      </c>
      <c r="O264" s="269">
        <v>42671</v>
      </c>
      <c r="P264" s="269">
        <v>43036</v>
      </c>
      <c r="Q264" s="294"/>
      <c r="R264" s="294"/>
      <c r="S264" s="294"/>
      <c r="T264" s="262"/>
      <c r="U264" s="322"/>
      <c r="V264" s="291" t="s">
        <v>3789</v>
      </c>
      <c r="W264" s="268" t="s">
        <v>823</v>
      </c>
    </row>
    <row r="265" spans="1:23" ht="67.5" customHeight="1" x14ac:dyDescent="0.2">
      <c r="A265" s="291"/>
      <c r="B265" s="268" t="s">
        <v>568</v>
      </c>
      <c r="C265" s="291" t="s">
        <v>73</v>
      </c>
      <c r="D265" s="268"/>
      <c r="E265" s="268" t="s">
        <v>6871</v>
      </c>
      <c r="F265" s="268" t="s">
        <v>6874</v>
      </c>
      <c r="G265" s="108" t="s">
        <v>5935</v>
      </c>
      <c r="H265" s="268" t="s">
        <v>7039</v>
      </c>
      <c r="I265" s="268" t="s">
        <v>6762</v>
      </c>
      <c r="J265" s="291" t="s">
        <v>6301</v>
      </c>
      <c r="K265" s="268" t="s">
        <v>7320</v>
      </c>
      <c r="L265" s="270">
        <v>0</v>
      </c>
      <c r="M265" s="291">
        <v>0</v>
      </c>
      <c r="N265" s="269">
        <v>41253</v>
      </c>
      <c r="O265" s="269">
        <v>43078</v>
      </c>
      <c r="P265" s="269">
        <v>43078</v>
      </c>
      <c r="Q265" s="292" t="s">
        <v>7043</v>
      </c>
      <c r="R265" s="269"/>
      <c r="S265" s="294"/>
      <c r="T265" s="300">
        <v>525770.74000000046</v>
      </c>
      <c r="U265" s="322">
        <v>67302.040000000023</v>
      </c>
      <c r="V265" s="175" t="s">
        <v>3789</v>
      </c>
      <c r="W265" s="268" t="s">
        <v>823</v>
      </c>
    </row>
    <row r="266" spans="1:23" ht="39.75" customHeight="1" x14ac:dyDescent="0.2">
      <c r="A266" s="291"/>
      <c r="B266" s="268" t="s">
        <v>2714</v>
      </c>
      <c r="C266" s="291" t="s">
        <v>73</v>
      </c>
      <c r="D266" s="268"/>
      <c r="E266" s="268" t="s">
        <v>6872</v>
      </c>
      <c r="F266" s="268" t="s">
        <v>3010</v>
      </c>
      <c r="G266" s="108" t="s">
        <v>5742</v>
      </c>
      <c r="H266" s="268" t="s">
        <v>181</v>
      </c>
      <c r="I266" s="268" t="s">
        <v>6767</v>
      </c>
      <c r="J266" s="291" t="s">
        <v>1556</v>
      </c>
      <c r="K266" s="268" t="s">
        <v>6691</v>
      </c>
      <c r="L266" s="270">
        <v>0</v>
      </c>
      <c r="M266" s="291">
        <v>0</v>
      </c>
      <c r="N266" s="269">
        <v>40634</v>
      </c>
      <c r="O266" s="269">
        <v>42369</v>
      </c>
      <c r="P266" s="269">
        <v>42369</v>
      </c>
      <c r="Q266" s="292"/>
      <c r="R266" s="294">
        <v>21600</v>
      </c>
      <c r="S266" s="294"/>
      <c r="T266" s="299" t="s">
        <v>3138</v>
      </c>
      <c r="U266" s="322"/>
      <c r="V266" s="268" t="s">
        <v>3789</v>
      </c>
      <c r="W266" s="268" t="s">
        <v>824</v>
      </c>
    </row>
    <row r="267" spans="1:23" ht="28.5" customHeight="1" x14ac:dyDescent="0.2">
      <c r="A267" s="291"/>
      <c r="B267" s="268" t="s">
        <v>568</v>
      </c>
      <c r="C267" s="291" t="s">
        <v>73</v>
      </c>
      <c r="D267" s="291"/>
      <c r="E267" s="268" t="s">
        <v>6644</v>
      </c>
      <c r="F267" s="268" t="s">
        <v>6193</v>
      </c>
      <c r="G267" s="108" t="s">
        <v>6428</v>
      </c>
      <c r="H267" s="291" t="s">
        <v>6448</v>
      </c>
      <c r="I267" s="268" t="s">
        <v>6909</v>
      </c>
      <c r="J267" s="291" t="s">
        <v>6634</v>
      </c>
      <c r="K267" s="268" t="s">
        <v>7321</v>
      </c>
      <c r="L267" s="270">
        <v>0</v>
      </c>
      <c r="M267" s="291">
        <v>0</v>
      </c>
      <c r="N267" s="269">
        <v>41730</v>
      </c>
      <c r="O267" s="269">
        <v>42460</v>
      </c>
      <c r="P267" s="269">
        <v>42460</v>
      </c>
      <c r="Q267" s="294"/>
      <c r="R267" s="294"/>
      <c r="S267" s="294"/>
      <c r="T267" s="262"/>
      <c r="U267" s="322">
        <v>603</v>
      </c>
      <c r="V267" s="291" t="s">
        <v>3789</v>
      </c>
      <c r="W267" s="268" t="s">
        <v>824</v>
      </c>
    </row>
    <row r="268" spans="1:23" ht="67.5" customHeight="1" x14ac:dyDescent="0.2">
      <c r="A268" s="291"/>
      <c r="B268" s="268" t="s">
        <v>568</v>
      </c>
      <c r="C268" s="291" t="s">
        <v>73</v>
      </c>
      <c r="D268" s="268"/>
      <c r="E268" s="268" t="s">
        <v>6871</v>
      </c>
      <c r="F268" s="268" t="s">
        <v>6874</v>
      </c>
      <c r="G268" s="108" t="s">
        <v>5936</v>
      </c>
      <c r="H268" s="268" t="s">
        <v>7039</v>
      </c>
      <c r="I268" s="268" t="s">
        <v>6762</v>
      </c>
      <c r="J268" s="291" t="s">
        <v>5898</v>
      </c>
      <c r="K268" s="268" t="s">
        <v>7322</v>
      </c>
      <c r="L268" s="270">
        <v>0</v>
      </c>
      <c r="M268" s="291">
        <v>0</v>
      </c>
      <c r="N268" s="269">
        <v>41253</v>
      </c>
      <c r="O268" s="269">
        <v>43078</v>
      </c>
      <c r="P268" s="269">
        <v>43078</v>
      </c>
      <c r="Q268" s="292" t="s">
        <v>7043</v>
      </c>
      <c r="R268" s="269"/>
      <c r="S268" s="294"/>
      <c r="T268" s="300">
        <v>415339.95999999996</v>
      </c>
      <c r="U268" s="322">
        <v>334520.60999999975</v>
      </c>
      <c r="V268" s="175" t="s">
        <v>3789</v>
      </c>
      <c r="W268" s="268" t="s">
        <v>823</v>
      </c>
    </row>
    <row r="269" spans="1:23" ht="67.5" customHeight="1" x14ac:dyDescent="0.2">
      <c r="A269" s="291"/>
      <c r="B269" s="268" t="s">
        <v>568</v>
      </c>
      <c r="C269" s="291" t="s">
        <v>73</v>
      </c>
      <c r="D269" s="268"/>
      <c r="E269" s="268" t="s">
        <v>6871</v>
      </c>
      <c r="F269" s="268" t="s">
        <v>6874</v>
      </c>
      <c r="G269" s="108" t="s">
        <v>5937</v>
      </c>
      <c r="H269" s="269" t="s">
        <v>7040</v>
      </c>
      <c r="I269" s="268" t="s">
        <v>6762</v>
      </c>
      <c r="J269" s="291" t="s">
        <v>5843</v>
      </c>
      <c r="K269" s="268" t="s">
        <v>7323</v>
      </c>
      <c r="L269" s="270">
        <v>0</v>
      </c>
      <c r="M269" s="291">
        <v>0</v>
      </c>
      <c r="N269" s="269">
        <v>41253</v>
      </c>
      <c r="O269" s="269">
        <v>43078</v>
      </c>
      <c r="P269" s="269">
        <v>43078</v>
      </c>
      <c r="Q269" s="292" t="s">
        <v>7044</v>
      </c>
      <c r="R269" s="269"/>
      <c r="S269" s="294"/>
      <c r="T269" s="300">
        <v>155055.41999999993</v>
      </c>
      <c r="U269" s="322">
        <v>182061.60999999978</v>
      </c>
      <c r="V269" s="175" t="s">
        <v>3789</v>
      </c>
      <c r="W269" s="268" t="s">
        <v>824</v>
      </c>
    </row>
    <row r="270" spans="1:23" ht="28.5" customHeight="1" x14ac:dyDescent="0.2">
      <c r="A270" s="268"/>
      <c r="B270" s="268" t="s">
        <v>568</v>
      </c>
      <c r="C270" s="291" t="s">
        <v>73</v>
      </c>
      <c r="D270" s="291"/>
      <c r="E270" s="268" t="s">
        <v>6644</v>
      </c>
      <c r="F270" s="268" t="s">
        <v>6193</v>
      </c>
      <c r="G270" s="108" t="s">
        <v>6334</v>
      </c>
      <c r="H270" s="291" t="s">
        <v>6414</v>
      </c>
      <c r="I270" s="268" t="s">
        <v>7264</v>
      </c>
      <c r="J270" s="291" t="s">
        <v>6358</v>
      </c>
      <c r="K270" s="268" t="s">
        <v>7324</v>
      </c>
      <c r="L270" s="270">
        <v>0</v>
      </c>
      <c r="M270" s="291">
        <v>0</v>
      </c>
      <c r="N270" s="269">
        <v>41426</v>
      </c>
      <c r="O270" s="269">
        <v>43251</v>
      </c>
      <c r="P270" s="269">
        <v>43251</v>
      </c>
      <c r="Q270" s="294" t="s">
        <v>6258</v>
      </c>
      <c r="R270" s="294"/>
      <c r="S270" s="294"/>
      <c r="T270" s="299" t="s">
        <v>3138</v>
      </c>
      <c r="U270" s="322"/>
      <c r="V270" s="175" t="s">
        <v>3789</v>
      </c>
      <c r="W270" s="268" t="s">
        <v>823</v>
      </c>
    </row>
    <row r="271" spans="1:23" ht="28.5" customHeight="1" x14ac:dyDescent="0.2">
      <c r="A271" s="291"/>
      <c r="B271" s="268" t="s">
        <v>568</v>
      </c>
      <c r="C271" s="291" t="s">
        <v>73</v>
      </c>
      <c r="D271" s="291"/>
      <c r="E271" s="268" t="s">
        <v>6644</v>
      </c>
      <c r="F271" s="268" t="s">
        <v>6193</v>
      </c>
      <c r="G271" s="108" t="s">
        <v>6354</v>
      </c>
      <c r="H271" s="291" t="s">
        <v>6419</v>
      </c>
      <c r="I271" s="268" t="s">
        <v>7264</v>
      </c>
      <c r="J271" s="291" t="s">
        <v>6329</v>
      </c>
      <c r="K271" s="268" t="s">
        <v>7324</v>
      </c>
      <c r="L271" s="270">
        <v>0</v>
      </c>
      <c r="M271" s="291">
        <v>0</v>
      </c>
      <c r="N271" s="269">
        <v>41426</v>
      </c>
      <c r="O271" s="269">
        <v>43251</v>
      </c>
      <c r="P271" s="269">
        <v>43251</v>
      </c>
      <c r="Q271" s="294" t="s">
        <v>6258</v>
      </c>
      <c r="R271" s="294"/>
      <c r="S271" s="294"/>
      <c r="T271" s="299" t="s">
        <v>3138</v>
      </c>
      <c r="U271" s="322"/>
      <c r="V271" s="175" t="s">
        <v>3789</v>
      </c>
      <c r="W271" s="268" t="s">
        <v>823</v>
      </c>
    </row>
    <row r="272" spans="1:23" ht="28.5" customHeight="1" x14ac:dyDescent="0.2">
      <c r="A272" s="291"/>
      <c r="B272" s="268" t="s">
        <v>2596</v>
      </c>
      <c r="C272" s="291" t="s">
        <v>4678</v>
      </c>
      <c r="D272" s="291" t="s">
        <v>233</v>
      </c>
      <c r="E272" s="268" t="s">
        <v>6870</v>
      </c>
      <c r="F272" s="268" t="s">
        <v>5695</v>
      </c>
      <c r="G272" s="108" t="s">
        <v>3931</v>
      </c>
      <c r="H272" s="291" t="s">
        <v>4324</v>
      </c>
      <c r="I272" s="268" t="s">
        <v>6766</v>
      </c>
      <c r="J272" s="291" t="s">
        <v>5881</v>
      </c>
      <c r="K272" s="268" t="s">
        <v>7325</v>
      </c>
      <c r="L272" s="270" t="s">
        <v>6679</v>
      </c>
      <c r="M272" s="291">
        <v>0</v>
      </c>
      <c r="N272" s="269">
        <v>41852</v>
      </c>
      <c r="O272" s="269">
        <v>42947</v>
      </c>
      <c r="P272" s="269">
        <v>42947</v>
      </c>
      <c r="Q272" s="292"/>
      <c r="R272" s="294"/>
      <c r="S272" s="294"/>
      <c r="T272" s="300">
        <v>2484.83</v>
      </c>
      <c r="U272" s="322">
        <v>26180.719999999994</v>
      </c>
      <c r="V272" s="268" t="s">
        <v>3788</v>
      </c>
      <c r="W272" s="268" t="s">
        <v>823</v>
      </c>
    </row>
    <row r="273" spans="1:23" ht="28.5" customHeight="1" x14ac:dyDescent="0.2">
      <c r="A273" s="291"/>
      <c r="B273" s="268" t="s">
        <v>568</v>
      </c>
      <c r="C273" s="291" t="s">
        <v>73</v>
      </c>
      <c r="D273" s="291"/>
      <c r="E273" s="268" t="s">
        <v>6872</v>
      </c>
      <c r="F273" s="268" t="s">
        <v>3010</v>
      </c>
      <c r="G273" s="291" t="s">
        <v>6202</v>
      </c>
      <c r="H273" s="291" t="s">
        <v>6204</v>
      </c>
      <c r="I273" s="268" t="s">
        <v>7270</v>
      </c>
      <c r="J273" s="291" t="s">
        <v>6206</v>
      </c>
      <c r="K273" s="268" t="s">
        <v>7326</v>
      </c>
      <c r="L273" s="270">
        <v>0</v>
      </c>
      <c r="M273" s="291">
        <v>0</v>
      </c>
      <c r="N273" s="269">
        <v>41456</v>
      </c>
      <c r="O273" s="269">
        <v>43281</v>
      </c>
      <c r="P273" s="269">
        <v>43281</v>
      </c>
      <c r="Q273" s="294"/>
      <c r="R273" s="294">
        <v>67189</v>
      </c>
      <c r="S273" s="294"/>
      <c r="T273" s="300">
        <v>1679.64</v>
      </c>
      <c r="U273" s="322">
        <v>3359.28</v>
      </c>
      <c r="V273" s="175" t="s">
        <v>3789</v>
      </c>
      <c r="W273" s="268" t="s">
        <v>823</v>
      </c>
    </row>
    <row r="274" spans="1:23" ht="99.75" customHeight="1" x14ac:dyDescent="0.2">
      <c r="A274" s="291"/>
      <c r="B274" s="268" t="s">
        <v>71</v>
      </c>
      <c r="C274" s="291" t="s">
        <v>73</v>
      </c>
      <c r="D274" s="268"/>
      <c r="E274" s="268" t="s">
        <v>6872</v>
      </c>
      <c r="F274" s="268" t="s">
        <v>6867</v>
      </c>
      <c r="G274" s="108" t="s">
        <v>5758</v>
      </c>
      <c r="H274" s="268" t="s">
        <v>4544</v>
      </c>
      <c r="I274" s="268" t="s">
        <v>6768</v>
      </c>
      <c r="J274" s="291" t="s">
        <v>5907</v>
      </c>
      <c r="K274" s="268" t="s">
        <v>6691</v>
      </c>
      <c r="L274" s="270">
        <v>0</v>
      </c>
      <c r="M274" s="291">
        <v>0</v>
      </c>
      <c r="N274" s="269">
        <v>38718</v>
      </c>
      <c r="O274" s="269">
        <v>44196</v>
      </c>
      <c r="P274" s="269">
        <v>44197</v>
      </c>
      <c r="Q274" s="292"/>
      <c r="R274" s="294"/>
      <c r="S274" s="294">
        <v>66666666</v>
      </c>
      <c r="T274" s="299" t="s">
        <v>3138</v>
      </c>
      <c r="U274" s="322"/>
      <c r="V274" s="268" t="s">
        <v>3787</v>
      </c>
      <c r="W274" s="268" t="s">
        <v>823</v>
      </c>
    </row>
    <row r="275" spans="1:23" ht="28.5" customHeight="1" x14ac:dyDescent="0.2">
      <c r="A275" s="291"/>
      <c r="B275" s="268" t="s">
        <v>568</v>
      </c>
      <c r="C275" s="291" t="s">
        <v>73</v>
      </c>
      <c r="D275" s="291"/>
      <c r="E275" s="268" t="s">
        <v>6871</v>
      </c>
      <c r="F275" s="268" t="s">
        <v>6876</v>
      </c>
      <c r="G275" s="108" t="s">
        <v>6046</v>
      </c>
      <c r="H275" s="269" t="s">
        <v>6089</v>
      </c>
      <c r="I275" s="268" t="s">
        <v>6762</v>
      </c>
      <c r="J275" s="291" t="s">
        <v>7142</v>
      </c>
      <c r="K275" s="268" t="s">
        <v>6747</v>
      </c>
      <c r="L275" s="270">
        <v>0</v>
      </c>
      <c r="M275" s="291">
        <v>0</v>
      </c>
      <c r="N275" s="269">
        <v>41365</v>
      </c>
      <c r="O275" s="269">
        <v>42460</v>
      </c>
      <c r="P275" s="269">
        <v>42825</v>
      </c>
      <c r="Q275" s="291"/>
      <c r="R275" s="294">
        <v>14800</v>
      </c>
      <c r="S275" s="294"/>
      <c r="T275" s="300">
        <v>377035.27</v>
      </c>
      <c r="U275" s="322">
        <v>311303.57</v>
      </c>
      <c r="V275" s="291" t="s">
        <v>3789</v>
      </c>
      <c r="W275" s="268" t="s">
        <v>824</v>
      </c>
    </row>
    <row r="276" spans="1:23" ht="71.25" customHeight="1" x14ac:dyDescent="0.2">
      <c r="A276" s="291"/>
      <c r="B276" s="268" t="s">
        <v>2714</v>
      </c>
      <c r="C276" s="291" t="s">
        <v>73</v>
      </c>
      <c r="D276" s="291" t="s">
        <v>966</v>
      </c>
      <c r="E276" s="268" t="s">
        <v>6870</v>
      </c>
      <c r="F276" s="268" t="s">
        <v>2734</v>
      </c>
      <c r="G276" s="108" t="s">
        <v>3582</v>
      </c>
      <c r="H276" s="291" t="s">
        <v>3583</v>
      </c>
      <c r="I276" s="268" t="s">
        <v>6767</v>
      </c>
      <c r="J276" s="291" t="s">
        <v>7142</v>
      </c>
      <c r="K276" s="268" t="s">
        <v>6747</v>
      </c>
      <c r="L276" s="270">
        <v>0</v>
      </c>
      <c r="M276" s="291">
        <v>0</v>
      </c>
      <c r="N276" s="269">
        <v>40497</v>
      </c>
      <c r="O276" s="269">
        <v>43053</v>
      </c>
      <c r="P276" s="269">
        <v>43053</v>
      </c>
      <c r="Q276" s="292"/>
      <c r="R276" s="294">
        <v>73593</v>
      </c>
      <c r="S276" s="294" t="e">
        <f>(R276*#REF!)+347555</f>
        <v>#REF!</v>
      </c>
      <c r="T276" s="300"/>
      <c r="U276" s="322"/>
      <c r="V276" s="268" t="s">
        <v>3789</v>
      </c>
      <c r="W276" s="268" t="s">
        <v>823</v>
      </c>
    </row>
    <row r="277" spans="1:23" ht="114" customHeight="1" x14ac:dyDescent="0.2">
      <c r="A277" s="291"/>
      <c r="B277" s="268" t="s">
        <v>568</v>
      </c>
      <c r="C277" s="291" t="s">
        <v>73</v>
      </c>
      <c r="D277" s="291"/>
      <c r="E277" s="268" t="s">
        <v>6871</v>
      </c>
      <c r="F277" s="268" t="s">
        <v>6874</v>
      </c>
      <c r="G277" s="269" t="s">
        <v>6180</v>
      </c>
      <c r="H277" s="269" t="s">
        <v>6179</v>
      </c>
      <c r="I277" s="268" t="s">
        <v>6762</v>
      </c>
      <c r="J277" s="269" t="s">
        <v>6164</v>
      </c>
      <c r="K277" s="268" t="s">
        <v>7327</v>
      </c>
      <c r="L277" s="270">
        <v>0</v>
      </c>
      <c r="M277" s="291">
        <v>0</v>
      </c>
      <c r="N277" s="269">
        <v>40728</v>
      </c>
      <c r="O277" s="269">
        <v>42673</v>
      </c>
      <c r="P277" s="269">
        <v>42825</v>
      </c>
      <c r="Q277" s="328" t="s">
        <v>7019</v>
      </c>
      <c r="R277" s="271"/>
      <c r="S277" s="294"/>
      <c r="T277" s="300">
        <v>2136522.3499999964</v>
      </c>
      <c r="U277" s="322">
        <v>391264.36999999988</v>
      </c>
      <c r="V277" s="175" t="s">
        <v>3789</v>
      </c>
      <c r="W277" s="268" t="s">
        <v>823</v>
      </c>
    </row>
    <row r="278" spans="1:23" ht="67.5" customHeight="1" x14ac:dyDescent="0.2">
      <c r="A278" s="291"/>
      <c r="B278" s="268" t="s">
        <v>568</v>
      </c>
      <c r="C278" s="291" t="s">
        <v>73</v>
      </c>
      <c r="D278" s="268"/>
      <c r="E278" s="268" t="s">
        <v>6871</v>
      </c>
      <c r="F278" s="268" t="s">
        <v>6874</v>
      </c>
      <c r="G278" s="108" t="s">
        <v>5918</v>
      </c>
      <c r="H278" s="268" t="s">
        <v>7039</v>
      </c>
      <c r="I278" s="268" t="s">
        <v>6762</v>
      </c>
      <c r="J278" s="291" t="s">
        <v>6248</v>
      </c>
      <c r="K278" s="268" t="s">
        <v>7328</v>
      </c>
      <c r="L278" s="270">
        <v>0</v>
      </c>
      <c r="M278" s="291">
        <v>0</v>
      </c>
      <c r="N278" s="269">
        <v>41253</v>
      </c>
      <c r="O278" s="269">
        <v>43078</v>
      </c>
      <c r="P278" s="269">
        <v>43079</v>
      </c>
      <c r="Q278" s="292" t="s">
        <v>7043</v>
      </c>
      <c r="R278" s="269"/>
      <c r="S278" s="294"/>
      <c r="T278" s="300">
        <v>310707.15000000014</v>
      </c>
      <c r="U278" s="322">
        <v>35420.300000000003</v>
      </c>
      <c r="V278" s="175" t="s">
        <v>3789</v>
      </c>
      <c r="W278" s="268" t="s">
        <v>823</v>
      </c>
    </row>
    <row r="279" spans="1:23" ht="28.5" customHeight="1" x14ac:dyDescent="0.2">
      <c r="A279" s="291"/>
      <c r="B279" s="268" t="s">
        <v>568</v>
      </c>
      <c r="C279" s="291" t="s">
        <v>73</v>
      </c>
      <c r="D279" s="291"/>
      <c r="E279" s="268" t="s">
        <v>6871</v>
      </c>
      <c r="F279" s="268" t="s">
        <v>6874</v>
      </c>
      <c r="G279" s="108" t="s">
        <v>6592</v>
      </c>
      <c r="H279" s="295" t="s">
        <v>6593</v>
      </c>
      <c r="I279" s="268" t="s">
        <v>7265</v>
      </c>
      <c r="J279" s="291" t="s">
        <v>6594</v>
      </c>
      <c r="K279" s="268" t="s">
        <v>6691</v>
      </c>
      <c r="L279" s="270">
        <v>0</v>
      </c>
      <c r="M279" s="291">
        <v>0</v>
      </c>
      <c r="N279" s="269">
        <v>41913</v>
      </c>
      <c r="O279" s="269">
        <v>42277</v>
      </c>
      <c r="P279" s="269">
        <v>42277</v>
      </c>
      <c r="Q279" s="291"/>
      <c r="R279" s="294">
        <v>50000</v>
      </c>
      <c r="S279" s="294">
        <v>30000</v>
      </c>
      <c r="T279" s="291"/>
      <c r="U279" s="322">
        <v>30000</v>
      </c>
      <c r="V279" s="291" t="s">
        <v>3789</v>
      </c>
      <c r="W279" s="268" t="s">
        <v>824</v>
      </c>
    </row>
    <row r="280" spans="1:23" ht="71.25" customHeight="1" x14ac:dyDescent="0.2">
      <c r="A280" s="291"/>
      <c r="B280" s="268" t="s">
        <v>568</v>
      </c>
      <c r="C280" s="291" t="s">
        <v>73</v>
      </c>
      <c r="D280" s="268"/>
      <c r="E280" s="268" t="s">
        <v>6871</v>
      </c>
      <c r="F280" s="268" t="s">
        <v>6874</v>
      </c>
      <c r="G280" s="108" t="s">
        <v>5940</v>
      </c>
      <c r="H280" s="269" t="s">
        <v>6179</v>
      </c>
      <c r="I280" s="268" t="s">
        <v>6762</v>
      </c>
      <c r="J280" s="291" t="s">
        <v>5658</v>
      </c>
      <c r="K280" s="268" t="s">
        <v>7329</v>
      </c>
      <c r="L280" s="270">
        <v>0</v>
      </c>
      <c r="M280" s="291">
        <v>0</v>
      </c>
      <c r="N280" s="269">
        <v>40728</v>
      </c>
      <c r="O280" s="269">
        <v>42673</v>
      </c>
      <c r="P280" s="269">
        <v>42825</v>
      </c>
      <c r="Q280" s="328" t="s">
        <v>6713</v>
      </c>
      <c r="R280" s="294"/>
      <c r="S280" s="294"/>
      <c r="T280" s="299" t="s">
        <v>3138</v>
      </c>
      <c r="U280" s="322"/>
      <c r="V280" s="175" t="s">
        <v>3789</v>
      </c>
      <c r="W280" s="268" t="s">
        <v>823</v>
      </c>
    </row>
    <row r="281" spans="1:23" ht="28.5" customHeight="1" x14ac:dyDescent="0.2">
      <c r="A281" s="291"/>
      <c r="B281" s="268" t="s">
        <v>568</v>
      </c>
      <c r="C281" s="291" t="s">
        <v>73</v>
      </c>
      <c r="D281" s="291"/>
      <c r="E281" s="268" t="s">
        <v>6644</v>
      </c>
      <c r="F281" s="268" t="s">
        <v>6193</v>
      </c>
      <c r="G281" s="108" t="s">
        <v>6674</v>
      </c>
      <c r="H281" s="291" t="s">
        <v>6672</v>
      </c>
      <c r="I281" s="268" t="s">
        <v>6762</v>
      </c>
      <c r="J281" s="291" t="s">
        <v>6673</v>
      </c>
      <c r="K281" s="268" t="s">
        <v>6691</v>
      </c>
      <c r="L281" s="270">
        <v>0</v>
      </c>
      <c r="M281" s="291">
        <v>0</v>
      </c>
      <c r="N281" s="269">
        <v>42005</v>
      </c>
      <c r="O281" s="269">
        <v>42582</v>
      </c>
      <c r="P281" s="269">
        <v>42582</v>
      </c>
      <c r="Q281" s="291"/>
      <c r="R281" s="294">
        <v>29950</v>
      </c>
      <c r="S281" s="294">
        <v>29950</v>
      </c>
      <c r="T281" s="291"/>
      <c r="U281" s="322"/>
      <c r="V281" s="291" t="s">
        <v>3789</v>
      </c>
      <c r="W281" s="268" t="s">
        <v>824</v>
      </c>
    </row>
    <row r="282" spans="1:23" ht="28.5" customHeight="1" x14ac:dyDescent="0.2">
      <c r="A282" s="291"/>
      <c r="B282" s="268" t="s">
        <v>568</v>
      </c>
      <c r="C282" s="291" t="s">
        <v>73</v>
      </c>
      <c r="D282" s="291"/>
      <c r="E282" s="268" t="s">
        <v>6644</v>
      </c>
      <c r="F282" s="268" t="s">
        <v>6193</v>
      </c>
      <c r="G282" s="108" t="s">
        <v>6430</v>
      </c>
      <c r="H282" s="291" t="s">
        <v>6448</v>
      </c>
      <c r="I282" s="268" t="s">
        <v>6909</v>
      </c>
      <c r="J282" s="291" t="s">
        <v>6440</v>
      </c>
      <c r="K282" s="268" t="s">
        <v>7330</v>
      </c>
      <c r="L282" s="270">
        <v>0</v>
      </c>
      <c r="M282" s="291">
        <v>0</v>
      </c>
      <c r="N282" s="269">
        <v>41730</v>
      </c>
      <c r="O282" s="269">
        <v>42460</v>
      </c>
      <c r="P282" s="269">
        <v>42460</v>
      </c>
      <c r="Q282" s="294"/>
      <c r="R282" s="294"/>
      <c r="S282" s="294"/>
      <c r="T282" s="262"/>
      <c r="U282" s="322">
        <v>3146.42</v>
      </c>
      <c r="V282" s="291" t="s">
        <v>3789</v>
      </c>
      <c r="W282" s="268" t="s">
        <v>824</v>
      </c>
    </row>
    <row r="283" spans="1:23" ht="28.5" customHeight="1" x14ac:dyDescent="0.2">
      <c r="A283" s="291"/>
      <c r="B283" s="268" t="s">
        <v>568</v>
      </c>
      <c r="C283" s="291" t="s">
        <v>73</v>
      </c>
      <c r="D283" s="291"/>
      <c r="E283" s="268" t="s">
        <v>6644</v>
      </c>
      <c r="F283" s="268" t="s">
        <v>6193</v>
      </c>
      <c r="G283" s="108" t="s">
        <v>6453</v>
      </c>
      <c r="H283" s="291" t="s">
        <v>6449</v>
      </c>
      <c r="I283" s="268" t="s">
        <v>6762</v>
      </c>
      <c r="J283" s="291" t="s">
        <v>6473</v>
      </c>
      <c r="K283" s="268" t="s">
        <v>6691</v>
      </c>
      <c r="L283" s="270">
        <v>0</v>
      </c>
      <c r="M283" s="291">
        <v>0</v>
      </c>
      <c r="N283" s="269">
        <v>41730</v>
      </c>
      <c r="O283" s="269">
        <v>42460</v>
      </c>
      <c r="P283" s="269">
        <v>42460</v>
      </c>
      <c r="Q283" s="294"/>
      <c r="R283" s="294"/>
      <c r="S283" s="294"/>
      <c r="T283" s="262"/>
      <c r="U283" s="322">
        <v>10161.019999999999</v>
      </c>
      <c r="V283" s="291" t="s">
        <v>3789</v>
      </c>
      <c r="W283" s="268" t="s">
        <v>824</v>
      </c>
    </row>
    <row r="284" spans="1:23" ht="67.5" customHeight="1" x14ac:dyDescent="0.2">
      <c r="A284" s="291"/>
      <c r="B284" s="268" t="s">
        <v>568</v>
      </c>
      <c r="C284" s="291" t="s">
        <v>73</v>
      </c>
      <c r="D284" s="268"/>
      <c r="E284" s="268" t="s">
        <v>6871</v>
      </c>
      <c r="F284" s="268" t="s">
        <v>6874</v>
      </c>
      <c r="G284" s="108" t="s">
        <v>5912</v>
      </c>
      <c r="H284" s="268" t="s">
        <v>7039</v>
      </c>
      <c r="I284" s="268" t="s">
        <v>6762</v>
      </c>
      <c r="J284" s="291" t="s">
        <v>5834</v>
      </c>
      <c r="K284" s="268" t="s">
        <v>7331</v>
      </c>
      <c r="L284" s="270">
        <v>0</v>
      </c>
      <c r="M284" s="291">
        <v>0</v>
      </c>
      <c r="N284" s="269">
        <v>41253</v>
      </c>
      <c r="O284" s="269">
        <v>43078</v>
      </c>
      <c r="P284" s="269">
        <v>43078</v>
      </c>
      <c r="Q284" s="292" t="s">
        <v>7043</v>
      </c>
      <c r="R284" s="269"/>
      <c r="S284" s="294"/>
      <c r="T284" s="300">
        <v>114922.72999999995</v>
      </c>
      <c r="U284" s="322">
        <v>24787.590000000004</v>
      </c>
      <c r="V284" s="175" t="s">
        <v>3789</v>
      </c>
      <c r="W284" s="268" t="s">
        <v>823</v>
      </c>
    </row>
    <row r="285" spans="1:23" ht="28.5" customHeight="1" x14ac:dyDescent="0.2">
      <c r="A285" s="291"/>
      <c r="B285" s="268" t="s">
        <v>568</v>
      </c>
      <c r="C285" s="291" t="s">
        <v>73</v>
      </c>
      <c r="D285" s="291"/>
      <c r="E285" s="268" t="s">
        <v>6644</v>
      </c>
      <c r="F285" s="268" t="s">
        <v>6193</v>
      </c>
      <c r="G285" s="108" t="s">
        <v>6540</v>
      </c>
      <c r="H285" s="291" t="s">
        <v>6449</v>
      </c>
      <c r="I285" s="268" t="s">
        <v>6762</v>
      </c>
      <c r="J285" s="291" t="s">
        <v>6544</v>
      </c>
      <c r="K285" s="268" t="s">
        <v>6691</v>
      </c>
      <c r="L285" s="270">
        <v>0</v>
      </c>
      <c r="M285" s="291">
        <v>0</v>
      </c>
      <c r="N285" s="269">
        <v>41730</v>
      </c>
      <c r="O285" s="269">
        <v>42460</v>
      </c>
      <c r="P285" s="269">
        <v>42460</v>
      </c>
      <c r="Q285" s="294"/>
      <c r="R285" s="294"/>
      <c r="S285" s="294"/>
      <c r="T285" s="262"/>
      <c r="U285" s="322">
        <v>14507.5</v>
      </c>
      <c r="V285" s="291" t="s">
        <v>3789</v>
      </c>
      <c r="W285" s="268" t="s">
        <v>824</v>
      </c>
    </row>
    <row r="286" spans="1:23" ht="85.5" customHeight="1" x14ac:dyDescent="0.2">
      <c r="A286" s="291"/>
      <c r="B286" s="268" t="s">
        <v>6663</v>
      </c>
      <c r="C286" s="291" t="s">
        <v>73</v>
      </c>
      <c r="D286" s="291" t="s">
        <v>6664</v>
      </c>
      <c r="E286" s="268" t="s">
        <v>6871</v>
      </c>
      <c r="F286" s="268" t="s">
        <v>6874</v>
      </c>
      <c r="G286" s="108" t="s">
        <v>7022</v>
      </c>
      <c r="H286" s="291" t="s">
        <v>6665</v>
      </c>
      <c r="I286" s="268" t="s">
        <v>7265</v>
      </c>
      <c r="J286" s="291" t="s">
        <v>6666</v>
      </c>
      <c r="K286" s="268" t="s">
        <v>7332</v>
      </c>
      <c r="L286" s="270" t="s">
        <v>6679</v>
      </c>
      <c r="M286" s="291">
        <v>0</v>
      </c>
      <c r="N286" s="269">
        <v>42024</v>
      </c>
      <c r="O286" s="269">
        <v>43119</v>
      </c>
      <c r="P286" s="269">
        <v>43119</v>
      </c>
      <c r="Q286" s="294" t="s">
        <v>6670</v>
      </c>
      <c r="R286" s="294">
        <v>75000</v>
      </c>
      <c r="S286" s="294">
        <v>75000</v>
      </c>
      <c r="T286" s="262"/>
      <c r="U286" s="322">
        <v>104207.5</v>
      </c>
      <c r="V286" s="291" t="s">
        <v>3789</v>
      </c>
      <c r="W286" s="268" t="s">
        <v>823</v>
      </c>
    </row>
    <row r="287" spans="1:23" ht="28.5" customHeight="1" x14ac:dyDescent="0.2">
      <c r="A287" s="291"/>
      <c r="B287" s="268" t="s">
        <v>568</v>
      </c>
      <c r="C287" s="291" t="s">
        <v>73</v>
      </c>
      <c r="D287" s="291"/>
      <c r="E287" s="268" t="s">
        <v>6644</v>
      </c>
      <c r="F287" s="268" t="s">
        <v>6193</v>
      </c>
      <c r="G287" s="108" t="s">
        <v>6552</v>
      </c>
      <c r="H287" s="291" t="s">
        <v>6449</v>
      </c>
      <c r="I287" s="268" t="s">
        <v>6762</v>
      </c>
      <c r="J287" s="291" t="s">
        <v>6531</v>
      </c>
      <c r="K287" s="268" t="s">
        <v>6691</v>
      </c>
      <c r="L287" s="270">
        <v>0</v>
      </c>
      <c r="M287" s="291">
        <v>0</v>
      </c>
      <c r="N287" s="269">
        <v>41730</v>
      </c>
      <c r="O287" s="269">
        <v>42460</v>
      </c>
      <c r="P287" s="269">
        <v>42460</v>
      </c>
      <c r="Q287" s="294"/>
      <c r="R287" s="294"/>
      <c r="S287" s="294"/>
      <c r="T287" s="262"/>
      <c r="U287" s="322"/>
      <c r="V287" s="291" t="s">
        <v>3789</v>
      </c>
      <c r="W287" s="268" t="s">
        <v>824</v>
      </c>
    </row>
    <row r="288" spans="1:23" ht="28.5" customHeight="1" x14ac:dyDescent="0.2">
      <c r="A288" s="291"/>
      <c r="B288" s="268" t="s">
        <v>568</v>
      </c>
      <c r="C288" s="291" t="s">
        <v>73</v>
      </c>
      <c r="D288" s="291"/>
      <c r="E288" s="268" t="s">
        <v>6644</v>
      </c>
      <c r="F288" s="268" t="s">
        <v>6193</v>
      </c>
      <c r="G288" s="108" t="s">
        <v>6534</v>
      </c>
      <c r="H288" s="295" t="s">
        <v>6677</v>
      </c>
      <c r="I288" s="268" t="s">
        <v>6762</v>
      </c>
      <c r="J288" s="291" t="s">
        <v>6531</v>
      </c>
      <c r="K288" s="268" t="s">
        <v>6691</v>
      </c>
      <c r="L288" s="270">
        <v>0</v>
      </c>
      <c r="M288" s="291">
        <v>0</v>
      </c>
      <c r="N288" s="269">
        <v>41730</v>
      </c>
      <c r="O288" s="269">
        <v>42460</v>
      </c>
      <c r="P288" s="269">
        <v>42460</v>
      </c>
      <c r="Q288" s="294" t="s">
        <v>6532</v>
      </c>
      <c r="R288" s="294">
        <v>15360</v>
      </c>
      <c r="S288" s="294">
        <v>30720</v>
      </c>
      <c r="T288" s="262"/>
      <c r="U288" s="322">
        <v>5503</v>
      </c>
      <c r="V288" s="291" t="s">
        <v>3789</v>
      </c>
      <c r="W288" s="268" t="s">
        <v>824</v>
      </c>
    </row>
    <row r="289" spans="1:23" ht="67.5" customHeight="1" x14ac:dyDescent="0.2">
      <c r="A289" s="291"/>
      <c r="B289" s="268" t="s">
        <v>568</v>
      </c>
      <c r="C289" s="291" t="s">
        <v>73</v>
      </c>
      <c r="D289" s="268"/>
      <c r="E289" s="268" t="s">
        <v>6871</v>
      </c>
      <c r="F289" s="268" t="s">
        <v>6874</v>
      </c>
      <c r="G289" s="108" t="s">
        <v>5913</v>
      </c>
      <c r="H289" s="269" t="s">
        <v>7040</v>
      </c>
      <c r="I289" s="268" t="s">
        <v>6762</v>
      </c>
      <c r="J289" s="291" t="s">
        <v>6630</v>
      </c>
      <c r="K289" s="268" t="s">
        <v>7333</v>
      </c>
      <c r="L289" s="270">
        <v>0</v>
      </c>
      <c r="M289" s="291">
        <v>0</v>
      </c>
      <c r="N289" s="269">
        <v>41253</v>
      </c>
      <c r="O289" s="269">
        <v>43078</v>
      </c>
      <c r="P289" s="269">
        <v>43078</v>
      </c>
      <c r="Q289" s="292" t="s">
        <v>7044</v>
      </c>
      <c r="R289" s="269"/>
      <c r="S289" s="294"/>
      <c r="T289" s="300">
        <v>235734.79000000018</v>
      </c>
      <c r="U289" s="322">
        <v>216685.83999999985</v>
      </c>
      <c r="V289" s="175" t="s">
        <v>3789</v>
      </c>
      <c r="W289" s="268" t="s">
        <v>6776</v>
      </c>
    </row>
    <row r="290" spans="1:23" ht="28.5" customHeight="1" x14ac:dyDescent="0.2">
      <c r="A290" s="291"/>
      <c r="B290" s="268" t="s">
        <v>568</v>
      </c>
      <c r="C290" s="291" t="s">
        <v>73</v>
      </c>
      <c r="D290" s="291"/>
      <c r="E290" s="268" t="s">
        <v>6871</v>
      </c>
      <c r="F290" s="268" t="s">
        <v>6874</v>
      </c>
      <c r="G290" s="108" t="s">
        <v>6231</v>
      </c>
      <c r="H290" s="291" t="s">
        <v>6055</v>
      </c>
      <c r="I290" s="268" t="s">
        <v>6762</v>
      </c>
      <c r="J290" s="291" t="s">
        <v>6095</v>
      </c>
      <c r="K290" s="268" t="s">
        <v>7334</v>
      </c>
      <c r="L290" s="270">
        <v>0</v>
      </c>
      <c r="M290" s="291">
        <v>0</v>
      </c>
      <c r="N290" s="269">
        <v>41097</v>
      </c>
      <c r="O290" s="269">
        <v>42922</v>
      </c>
      <c r="P290" s="269">
        <v>42922</v>
      </c>
      <c r="Q290" s="291"/>
      <c r="R290" s="294">
        <v>148900</v>
      </c>
      <c r="S290" s="294"/>
      <c r="T290" s="300">
        <v>136491.36000000002</v>
      </c>
      <c r="U290" s="322">
        <v>148899.75999999998</v>
      </c>
      <c r="V290" s="175" t="s">
        <v>3789</v>
      </c>
      <c r="W290" s="268" t="s">
        <v>823</v>
      </c>
    </row>
    <row r="291" spans="1:23" ht="114" customHeight="1" x14ac:dyDescent="0.2">
      <c r="A291" s="291"/>
      <c r="B291" s="268" t="s">
        <v>568</v>
      </c>
      <c r="C291" s="291" t="s">
        <v>73</v>
      </c>
      <c r="D291" s="291"/>
      <c r="E291" s="268" t="s">
        <v>6871</v>
      </c>
      <c r="F291" s="268" t="s">
        <v>6874</v>
      </c>
      <c r="G291" s="269" t="s">
        <v>6178</v>
      </c>
      <c r="H291" s="269" t="s">
        <v>6179</v>
      </c>
      <c r="I291" s="268" t="s">
        <v>6762</v>
      </c>
      <c r="J291" s="269" t="s">
        <v>6163</v>
      </c>
      <c r="K291" s="268" t="s">
        <v>7335</v>
      </c>
      <c r="L291" s="270">
        <v>0</v>
      </c>
      <c r="M291" s="291">
        <v>0</v>
      </c>
      <c r="N291" s="269">
        <v>40728</v>
      </c>
      <c r="O291" s="269">
        <v>42673</v>
      </c>
      <c r="P291" s="269">
        <v>42825</v>
      </c>
      <c r="Q291" s="328" t="s">
        <v>7019</v>
      </c>
      <c r="R291" s="294"/>
      <c r="S291" s="294" t="s">
        <v>3138</v>
      </c>
      <c r="T291" s="300">
        <v>1541352.56</v>
      </c>
      <c r="U291" s="322">
        <v>1471928.3699999999</v>
      </c>
      <c r="V291" s="175" t="s">
        <v>3789</v>
      </c>
      <c r="W291" s="268" t="s">
        <v>823</v>
      </c>
    </row>
    <row r="292" spans="1:23" ht="28.5" customHeight="1" x14ac:dyDescent="0.2">
      <c r="A292" s="291"/>
      <c r="B292" s="268" t="s">
        <v>568</v>
      </c>
      <c r="C292" s="291" t="s">
        <v>73</v>
      </c>
      <c r="D292" s="291"/>
      <c r="E292" s="268" t="s">
        <v>6871</v>
      </c>
      <c r="F292" s="268" t="s">
        <v>6874</v>
      </c>
      <c r="G292" s="108" t="s">
        <v>6047</v>
      </c>
      <c r="H292" s="291" t="s">
        <v>6090</v>
      </c>
      <c r="I292" s="268" t="s">
        <v>6762</v>
      </c>
      <c r="J292" s="291" t="s">
        <v>6130</v>
      </c>
      <c r="K292" s="268" t="s">
        <v>7336</v>
      </c>
      <c r="L292" s="270" t="s">
        <v>6680</v>
      </c>
      <c r="M292" s="291">
        <v>0</v>
      </c>
      <c r="N292" s="269">
        <v>41365</v>
      </c>
      <c r="O292" s="269">
        <v>43190</v>
      </c>
      <c r="P292" s="269">
        <v>43190</v>
      </c>
      <c r="Q292" s="291"/>
      <c r="R292" s="294">
        <v>136000</v>
      </c>
      <c r="S292" s="294"/>
      <c r="T292" s="300"/>
      <c r="U292" s="322">
        <v>962225.56</v>
      </c>
      <c r="V292" s="175" t="s">
        <v>3789</v>
      </c>
      <c r="W292" s="268" t="s">
        <v>823</v>
      </c>
    </row>
    <row r="293" spans="1:23" ht="42.75" customHeight="1" x14ac:dyDescent="0.2">
      <c r="A293" s="291"/>
      <c r="B293" s="268" t="s">
        <v>568</v>
      </c>
      <c r="C293" s="291" t="s">
        <v>73</v>
      </c>
      <c r="D293" s="291"/>
      <c r="E293" s="268" t="s">
        <v>6871</v>
      </c>
      <c r="F293" s="268" t="s">
        <v>6874</v>
      </c>
      <c r="G293" s="108" t="s">
        <v>6253</v>
      </c>
      <c r="H293" s="269" t="s">
        <v>6252</v>
      </c>
      <c r="I293" s="268" t="s">
        <v>6762</v>
      </c>
      <c r="J293" s="291" t="s">
        <v>6415</v>
      </c>
      <c r="K293" s="268" t="s">
        <v>6691</v>
      </c>
      <c r="L293" s="270">
        <v>0</v>
      </c>
      <c r="M293" s="291">
        <v>0</v>
      </c>
      <c r="N293" s="269">
        <v>39539</v>
      </c>
      <c r="O293" s="269">
        <v>42825</v>
      </c>
      <c r="P293" s="269">
        <v>42825</v>
      </c>
      <c r="Q293" s="294"/>
      <c r="R293" s="252">
        <v>68280</v>
      </c>
      <c r="S293" s="294" t="s">
        <v>3138</v>
      </c>
      <c r="T293" s="300">
        <v>578493.53</v>
      </c>
      <c r="U293" s="322"/>
      <c r="V293" s="175" t="s">
        <v>3789</v>
      </c>
      <c r="W293" s="268" t="s">
        <v>823</v>
      </c>
    </row>
    <row r="294" spans="1:23" ht="28.5" customHeight="1" x14ac:dyDescent="0.2">
      <c r="A294" s="291"/>
      <c r="B294" s="268" t="s">
        <v>568</v>
      </c>
      <c r="C294" s="291" t="s">
        <v>73</v>
      </c>
      <c r="D294" s="291"/>
      <c r="E294" s="268" t="s">
        <v>6871</v>
      </c>
      <c r="F294" s="268" t="s">
        <v>6874</v>
      </c>
      <c r="G294" s="108" t="s">
        <v>6267</v>
      </c>
      <c r="H294" s="291" t="s">
        <v>6266</v>
      </c>
      <c r="I294" s="268" t="s">
        <v>6762</v>
      </c>
      <c r="J294" s="291" t="s">
        <v>6415</v>
      </c>
      <c r="K294" s="268" t="s">
        <v>6691</v>
      </c>
      <c r="L294" s="270">
        <v>0</v>
      </c>
      <c r="M294" s="291">
        <v>0</v>
      </c>
      <c r="N294" s="269">
        <v>41183</v>
      </c>
      <c r="O294" s="269">
        <v>42825</v>
      </c>
      <c r="P294" s="269">
        <v>42825</v>
      </c>
      <c r="Q294" s="294"/>
      <c r="R294" s="294">
        <v>140000</v>
      </c>
      <c r="S294" s="294"/>
      <c r="T294" s="300"/>
      <c r="U294" s="322"/>
      <c r="V294" s="175" t="s">
        <v>3789</v>
      </c>
      <c r="W294" s="268" t="s">
        <v>823</v>
      </c>
    </row>
    <row r="295" spans="1:23" ht="28.5" customHeight="1" x14ac:dyDescent="0.2">
      <c r="A295" s="291"/>
      <c r="B295" s="268" t="s">
        <v>568</v>
      </c>
      <c r="C295" s="291" t="s">
        <v>73</v>
      </c>
      <c r="D295" s="291"/>
      <c r="E295" s="268" t="s">
        <v>6871</v>
      </c>
      <c r="F295" s="268" t="s">
        <v>6874</v>
      </c>
      <c r="G295" s="269" t="s">
        <v>6173</v>
      </c>
      <c r="H295" s="269" t="s">
        <v>6174</v>
      </c>
      <c r="I295" s="268" t="s">
        <v>6762</v>
      </c>
      <c r="J295" s="269" t="s">
        <v>6245</v>
      </c>
      <c r="K295" s="268" t="s">
        <v>7337</v>
      </c>
      <c r="L295" s="270">
        <v>0</v>
      </c>
      <c r="M295" s="291">
        <v>0</v>
      </c>
      <c r="N295" s="269">
        <v>41609</v>
      </c>
      <c r="O295" s="269">
        <v>42460</v>
      </c>
      <c r="P295" s="269">
        <v>42460</v>
      </c>
      <c r="Q295" s="291"/>
      <c r="R295" s="294">
        <v>216000</v>
      </c>
      <c r="S295" s="294"/>
      <c r="T295" s="300">
        <v>54000</v>
      </c>
      <c r="U295" s="322">
        <v>146880</v>
      </c>
      <c r="V295" s="175" t="s">
        <v>3789</v>
      </c>
      <c r="W295" s="268" t="s">
        <v>823</v>
      </c>
    </row>
    <row r="296" spans="1:23" ht="71.25" customHeight="1" x14ac:dyDescent="0.2">
      <c r="A296" s="291"/>
      <c r="B296" s="268" t="s">
        <v>568</v>
      </c>
      <c r="C296" s="291" t="s">
        <v>73</v>
      </c>
      <c r="D296" s="268"/>
      <c r="E296" s="268" t="s">
        <v>6871</v>
      </c>
      <c r="F296" s="268" t="s">
        <v>6874</v>
      </c>
      <c r="G296" s="256" t="s">
        <v>5781</v>
      </c>
      <c r="H296" s="269" t="s">
        <v>6179</v>
      </c>
      <c r="I296" s="268" t="s">
        <v>6762</v>
      </c>
      <c r="J296" s="104" t="s">
        <v>6979</v>
      </c>
      <c r="K296" s="268" t="s">
        <v>7338</v>
      </c>
      <c r="L296" s="270">
        <v>0</v>
      </c>
      <c r="M296" s="291">
        <v>0</v>
      </c>
      <c r="N296" s="269">
        <v>40728</v>
      </c>
      <c r="O296" s="269">
        <v>42673</v>
      </c>
      <c r="P296" s="269">
        <v>42825</v>
      </c>
      <c r="Q296" s="328" t="s">
        <v>6713</v>
      </c>
      <c r="R296" s="294"/>
      <c r="S296" s="294"/>
      <c r="T296" s="299" t="s">
        <v>3138</v>
      </c>
      <c r="U296" s="322"/>
      <c r="V296" s="175" t="s">
        <v>3789</v>
      </c>
      <c r="W296" s="268" t="s">
        <v>823</v>
      </c>
    </row>
    <row r="297" spans="1:23" ht="42.75" x14ac:dyDescent="0.2">
      <c r="A297" s="291"/>
      <c r="B297" s="268" t="s">
        <v>2714</v>
      </c>
      <c r="C297" s="291" t="s">
        <v>4674</v>
      </c>
      <c r="D297" s="291"/>
      <c r="E297" s="268" t="s">
        <v>6870</v>
      </c>
      <c r="F297" s="268" t="s">
        <v>6602</v>
      </c>
      <c r="G297" s="108" t="s">
        <v>6585</v>
      </c>
      <c r="H297" s="291" t="s">
        <v>6586</v>
      </c>
      <c r="I297" s="268" t="s">
        <v>7271</v>
      </c>
      <c r="J297" s="291" t="s">
        <v>6587</v>
      </c>
      <c r="K297" s="268" t="s">
        <v>7339</v>
      </c>
      <c r="L297" s="270">
        <v>0</v>
      </c>
      <c r="M297" s="291">
        <v>0</v>
      </c>
      <c r="N297" s="269">
        <v>41814</v>
      </c>
      <c r="O297" s="269">
        <v>42544</v>
      </c>
      <c r="P297" s="269">
        <v>43274</v>
      </c>
      <c r="Q297" s="294"/>
      <c r="R297" s="294">
        <v>8125</v>
      </c>
      <c r="S297" s="294">
        <v>28375</v>
      </c>
      <c r="T297" s="355"/>
      <c r="U297" s="354">
        <v>44836.55</v>
      </c>
      <c r="V297" s="268" t="s">
        <v>3789</v>
      </c>
      <c r="W297" s="268" t="s">
        <v>823</v>
      </c>
    </row>
    <row r="298" spans="1:23" ht="42.75" customHeight="1" x14ac:dyDescent="0.2">
      <c r="A298" s="291"/>
      <c r="B298" s="268" t="s">
        <v>6213</v>
      </c>
      <c r="C298" s="291" t="s">
        <v>73</v>
      </c>
      <c r="D298" s="271" t="s">
        <v>233</v>
      </c>
      <c r="E298" s="268" t="s">
        <v>6872</v>
      </c>
      <c r="F298" s="268" t="s">
        <v>3010</v>
      </c>
      <c r="G298" s="313" t="s">
        <v>6214</v>
      </c>
      <c r="H298" s="159" t="s">
        <v>6215</v>
      </c>
      <c r="I298" s="268" t="s">
        <v>7272</v>
      </c>
      <c r="J298" s="316" t="s">
        <v>6216</v>
      </c>
      <c r="K298" s="268" t="s">
        <v>6691</v>
      </c>
      <c r="L298" s="270">
        <v>0</v>
      </c>
      <c r="M298" s="291">
        <v>0</v>
      </c>
      <c r="N298" s="269">
        <v>41548</v>
      </c>
      <c r="O298" s="269">
        <v>42643</v>
      </c>
      <c r="P298" s="269">
        <v>43008</v>
      </c>
      <c r="Q298" s="84"/>
      <c r="R298" s="294">
        <v>17000</v>
      </c>
      <c r="S298" s="294">
        <v>68000</v>
      </c>
      <c r="T298" s="300">
        <v>260</v>
      </c>
      <c r="U298" s="322">
        <v>11298.739999999998</v>
      </c>
      <c r="V298" s="255" t="s">
        <v>3788</v>
      </c>
      <c r="W298" s="268" t="s">
        <v>823</v>
      </c>
    </row>
    <row r="299" spans="1:23" ht="28.5" customHeight="1" x14ac:dyDescent="0.2">
      <c r="A299" s="291"/>
      <c r="B299" s="268" t="s">
        <v>568</v>
      </c>
      <c r="C299" s="291" t="s">
        <v>73</v>
      </c>
      <c r="D299" s="291"/>
      <c r="E299" s="268" t="s">
        <v>6871</v>
      </c>
      <c r="F299" s="268" t="s">
        <v>6874</v>
      </c>
      <c r="G299" s="108" t="s">
        <v>6263</v>
      </c>
      <c r="H299" s="291" t="s">
        <v>6262</v>
      </c>
      <c r="I299" s="268" t="s">
        <v>6762</v>
      </c>
      <c r="J299" s="291" t="s">
        <v>5833</v>
      </c>
      <c r="K299" s="268" t="s">
        <v>7340</v>
      </c>
      <c r="L299" s="270">
        <v>0</v>
      </c>
      <c r="M299" s="291">
        <v>0</v>
      </c>
      <c r="N299" s="269">
        <v>41183</v>
      </c>
      <c r="O299" s="269">
        <v>42277</v>
      </c>
      <c r="P299" s="269">
        <v>42277</v>
      </c>
      <c r="Q299" s="294"/>
      <c r="R299" s="294">
        <v>8465</v>
      </c>
      <c r="S299" s="294"/>
      <c r="T299" s="300"/>
      <c r="U299" s="322"/>
      <c r="V299" s="175" t="s">
        <v>3789</v>
      </c>
      <c r="W299" s="268" t="s">
        <v>824</v>
      </c>
    </row>
    <row r="300" spans="1:23" ht="28.5" customHeight="1" x14ac:dyDescent="0.2">
      <c r="A300" s="291"/>
      <c r="B300" s="268" t="s">
        <v>568</v>
      </c>
      <c r="C300" s="291" t="s">
        <v>73</v>
      </c>
      <c r="D300" s="291"/>
      <c r="E300" s="268" t="s">
        <v>6644</v>
      </c>
      <c r="F300" s="268" t="s">
        <v>6193</v>
      </c>
      <c r="G300" s="176" t="s">
        <v>6048</v>
      </c>
      <c r="H300" s="269" t="s">
        <v>7174</v>
      </c>
      <c r="I300" s="268" t="s">
        <v>6762</v>
      </c>
      <c r="J300" s="291" t="s">
        <v>6131</v>
      </c>
      <c r="K300" s="268" t="s">
        <v>6691</v>
      </c>
      <c r="L300" s="270">
        <v>0</v>
      </c>
      <c r="M300" s="291">
        <v>0</v>
      </c>
      <c r="N300" s="269">
        <v>42095</v>
      </c>
      <c r="O300" s="269">
        <v>42825</v>
      </c>
      <c r="P300" s="269">
        <v>42825</v>
      </c>
      <c r="Q300" s="291"/>
      <c r="R300" s="294">
        <v>75000</v>
      </c>
      <c r="S300" s="294">
        <v>150000</v>
      </c>
      <c r="T300" s="357"/>
      <c r="U300" s="322">
        <v>20000</v>
      </c>
      <c r="V300" s="291" t="s">
        <v>3789</v>
      </c>
      <c r="W300" s="268" t="s">
        <v>823</v>
      </c>
    </row>
    <row r="301" spans="1:23" ht="42.75" customHeight="1" x14ac:dyDescent="0.2">
      <c r="A301" s="94"/>
      <c r="B301" s="263" t="s">
        <v>3010</v>
      </c>
      <c r="C301" s="94" t="s">
        <v>73</v>
      </c>
      <c r="D301" s="263"/>
      <c r="E301" s="263" t="s">
        <v>6872</v>
      </c>
      <c r="F301" s="263" t="s">
        <v>3010</v>
      </c>
      <c r="G301" s="358" t="s">
        <v>6402</v>
      </c>
      <c r="H301" s="359" t="s">
        <v>6893</v>
      </c>
      <c r="I301" s="268" t="s">
        <v>6765</v>
      </c>
      <c r="J301" s="360" t="s">
        <v>6599</v>
      </c>
      <c r="K301" s="268" t="s">
        <v>7341</v>
      </c>
      <c r="L301" s="270" t="s">
        <v>6679</v>
      </c>
      <c r="M301" s="291">
        <v>0</v>
      </c>
      <c r="N301" s="318">
        <v>41821</v>
      </c>
      <c r="O301" s="318">
        <v>42551</v>
      </c>
      <c r="P301" s="318">
        <v>42946</v>
      </c>
      <c r="Q301" s="94"/>
      <c r="R301" s="94"/>
      <c r="S301" s="94"/>
      <c r="T301" s="291"/>
      <c r="U301" s="322">
        <v>650843.18999999971</v>
      </c>
      <c r="V301" s="94" t="s">
        <v>3788</v>
      </c>
      <c r="W301" s="263" t="s">
        <v>6777</v>
      </c>
    </row>
    <row r="302" spans="1:23" ht="71.25" customHeight="1" x14ac:dyDescent="0.2">
      <c r="A302" s="291"/>
      <c r="B302" s="268" t="s">
        <v>568</v>
      </c>
      <c r="C302" s="291" t="s">
        <v>73</v>
      </c>
      <c r="D302" s="268"/>
      <c r="E302" s="268" t="s">
        <v>6871</v>
      </c>
      <c r="F302" s="268" t="s">
        <v>6874</v>
      </c>
      <c r="G302" s="108" t="s">
        <v>5775</v>
      </c>
      <c r="H302" s="269" t="s">
        <v>6179</v>
      </c>
      <c r="I302" s="268" t="s">
        <v>6762</v>
      </c>
      <c r="J302" s="291" t="s">
        <v>5659</v>
      </c>
      <c r="K302" s="268" t="s">
        <v>7342</v>
      </c>
      <c r="L302" s="270">
        <v>0</v>
      </c>
      <c r="M302" s="291">
        <v>0</v>
      </c>
      <c r="N302" s="269">
        <v>40728</v>
      </c>
      <c r="O302" s="269">
        <v>42673</v>
      </c>
      <c r="P302" s="269">
        <v>42825</v>
      </c>
      <c r="Q302" s="328" t="s">
        <v>6713</v>
      </c>
      <c r="R302" s="294"/>
      <c r="S302" s="269"/>
      <c r="T302" s="300">
        <v>214596.04000000004</v>
      </c>
      <c r="U302" s="322">
        <v>9624.6</v>
      </c>
      <c r="V302" s="175" t="s">
        <v>3789</v>
      </c>
      <c r="W302" s="268" t="s">
        <v>823</v>
      </c>
    </row>
    <row r="303" spans="1:23" ht="28.5" customHeight="1" x14ac:dyDescent="0.2">
      <c r="A303" s="291"/>
      <c r="B303" s="268" t="s">
        <v>2714</v>
      </c>
      <c r="C303" s="291" t="s">
        <v>73</v>
      </c>
      <c r="D303" s="268"/>
      <c r="E303" s="268" t="s">
        <v>6871</v>
      </c>
      <c r="F303" s="268" t="s">
        <v>6876</v>
      </c>
      <c r="G303" s="108" t="s">
        <v>5745</v>
      </c>
      <c r="H303" s="268" t="s">
        <v>3588</v>
      </c>
      <c r="I303" s="268" t="s">
        <v>6767</v>
      </c>
      <c r="J303" s="291" t="s">
        <v>721</v>
      </c>
      <c r="K303" s="268" t="s">
        <v>6691</v>
      </c>
      <c r="L303" s="270">
        <v>0</v>
      </c>
      <c r="M303" s="291">
        <v>0</v>
      </c>
      <c r="N303" s="269">
        <v>41791</v>
      </c>
      <c r="O303" s="269">
        <v>42886</v>
      </c>
      <c r="P303" s="269">
        <v>42886</v>
      </c>
      <c r="Q303" s="292"/>
      <c r="R303" s="292">
        <v>33500</v>
      </c>
      <c r="S303" s="292">
        <v>100638</v>
      </c>
      <c r="T303" s="292"/>
      <c r="U303" s="322">
        <v>33708.92</v>
      </c>
      <c r="V303" s="291" t="s">
        <v>3788</v>
      </c>
      <c r="W303" s="268" t="s">
        <v>3589</v>
      </c>
    </row>
    <row r="304" spans="1:23" ht="99.75" customHeight="1" x14ac:dyDescent="0.2">
      <c r="A304" s="291"/>
      <c r="B304" s="268" t="s">
        <v>71</v>
      </c>
      <c r="C304" s="291" t="s">
        <v>73</v>
      </c>
      <c r="D304" s="268"/>
      <c r="E304" s="268" t="s">
        <v>6872</v>
      </c>
      <c r="F304" s="268" t="s">
        <v>6867</v>
      </c>
      <c r="G304" s="108" t="s">
        <v>5756</v>
      </c>
      <c r="H304" s="268" t="s">
        <v>4544</v>
      </c>
      <c r="I304" s="268" t="s">
        <v>6768</v>
      </c>
      <c r="J304" s="291" t="s">
        <v>5905</v>
      </c>
      <c r="K304" s="268" t="s">
        <v>6691</v>
      </c>
      <c r="L304" s="270">
        <v>0</v>
      </c>
      <c r="M304" s="291">
        <v>0</v>
      </c>
      <c r="N304" s="269">
        <v>38718</v>
      </c>
      <c r="O304" s="269">
        <v>44196</v>
      </c>
      <c r="P304" s="269">
        <f>O304</f>
        <v>44196</v>
      </c>
      <c r="Q304" s="292"/>
      <c r="R304" s="294"/>
      <c r="S304" s="292">
        <v>66666666</v>
      </c>
      <c r="T304" s="300">
        <v>9558310.6399999987</v>
      </c>
      <c r="U304" s="322">
        <v>5496279.5750000011</v>
      </c>
      <c r="V304" s="268" t="s">
        <v>3787</v>
      </c>
      <c r="W304" s="268" t="s">
        <v>823</v>
      </c>
    </row>
    <row r="305" spans="1:23" ht="28.5" customHeight="1" x14ac:dyDescent="0.2">
      <c r="A305" s="291"/>
      <c r="B305" s="268" t="s">
        <v>6213</v>
      </c>
      <c r="C305" s="291" t="s">
        <v>73</v>
      </c>
      <c r="D305" s="291"/>
      <c r="E305" s="268" t="s">
        <v>6872</v>
      </c>
      <c r="F305" s="268" t="s">
        <v>3010</v>
      </c>
      <c r="G305" s="313" t="s">
        <v>6251</v>
      </c>
      <c r="H305" s="269" t="s">
        <v>6250</v>
      </c>
      <c r="I305" s="268" t="s">
        <v>6761</v>
      </c>
      <c r="J305" s="291" t="s">
        <v>6563</v>
      </c>
      <c r="K305" s="268" t="s">
        <v>6744</v>
      </c>
      <c r="L305" s="270" t="s">
        <v>6679</v>
      </c>
      <c r="M305" s="291">
        <v>0</v>
      </c>
      <c r="N305" s="269">
        <v>41575</v>
      </c>
      <c r="O305" s="269">
        <v>42671</v>
      </c>
      <c r="P305" s="269">
        <v>43036</v>
      </c>
      <c r="Q305" s="294"/>
      <c r="R305" s="294"/>
      <c r="S305" s="294"/>
      <c r="T305" s="262"/>
      <c r="U305" s="322"/>
      <c r="V305" s="291" t="s">
        <v>3789</v>
      </c>
      <c r="W305" s="268" t="s">
        <v>823</v>
      </c>
    </row>
    <row r="306" spans="1:23" ht="28.5" customHeight="1" x14ac:dyDescent="0.2">
      <c r="A306" s="291"/>
      <c r="B306" s="268" t="s">
        <v>6213</v>
      </c>
      <c r="C306" s="291" t="s">
        <v>73</v>
      </c>
      <c r="D306" s="291"/>
      <c r="E306" s="268" t="s">
        <v>6872</v>
      </c>
      <c r="F306" s="268" t="s">
        <v>3010</v>
      </c>
      <c r="G306" s="313" t="s">
        <v>6251</v>
      </c>
      <c r="H306" s="269" t="s">
        <v>6250</v>
      </c>
      <c r="I306" s="268" t="s">
        <v>6761</v>
      </c>
      <c r="J306" s="291" t="s">
        <v>6497</v>
      </c>
      <c r="K306" s="268" t="s">
        <v>6744</v>
      </c>
      <c r="L306" s="270" t="s">
        <v>6679</v>
      </c>
      <c r="M306" s="291">
        <v>0</v>
      </c>
      <c r="N306" s="269">
        <v>41575</v>
      </c>
      <c r="O306" s="269">
        <v>42671</v>
      </c>
      <c r="P306" s="269">
        <v>43036</v>
      </c>
      <c r="Q306" s="294"/>
      <c r="R306" s="294"/>
      <c r="S306" s="294"/>
      <c r="T306" s="262"/>
      <c r="U306" s="322">
        <v>23818</v>
      </c>
      <c r="V306" s="291" t="s">
        <v>3789</v>
      </c>
      <c r="W306" s="268" t="s">
        <v>823</v>
      </c>
    </row>
    <row r="307" spans="1:23" ht="42.75" customHeight="1" x14ac:dyDescent="0.2">
      <c r="A307" s="291"/>
      <c r="B307" s="268" t="s">
        <v>4616</v>
      </c>
      <c r="C307" s="291" t="s">
        <v>73</v>
      </c>
      <c r="D307" s="268"/>
      <c r="E307" s="268" t="s">
        <v>6870</v>
      </c>
      <c r="F307" s="268" t="s">
        <v>5976</v>
      </c>
      <c r="G307" s="108" t="s">
        <v>2602</v>
      </c>
      <c r="H307" s="268" t="s">
        <v>4555</v>
      </c>
      <c r="I307" s="268" t="s">
        <v>6764</v>
      </c>
      <c r="J307" s="291" t="s">
        <v>5860</v>
      </c>
      <c r="K307" s="268" t="s">
        <v>7343</v>
      </c>
      <c r="L307" s="270">
        <v>0</v>
      </c>
      <c r="M307" s="291">
        <v>0</v>
      </c>
      <c r="N307" s="269">
        <v>38047</v>
      </c>
      <c r="O307" s="269">
        <v>43524</v>
      </c>
      <c r="P307" s="269">
        <f>O307</f>
        <v>43524</v>
      </c>
      <c r="Q307" s="292"/>
      <c r="R307" s="294"/>
      <c r="S307" s="292"/>
      <c r="T307" s="299" t="s">
        <v>3138</v>
      </c>
      <c r="U307" s="322"/>
      <c r="V307" s="268" t="s">
        <v>3788</v>
      </c>
      <c r="W307" s="268" t="s">
        <v>823</v>
      </c>
    </row>
    <row r="308" spans="1:23" s="273" customFormat="1" ht="28.5" customHeight="1" x14ac:dyDescent="0.2">
      <c r="A308" s="291"/>
      <c r="B308" s="268" t="s">
        <v>568</v>
      </c>
      <c r="C308" s="291" t="s">
        <v>73</v>
      </c>
      <c r="D308" s="291"/>
      <c r="E308" s="268" t="s">
        <v>6644</v>
      </c>
      <c r="F308" s="268" t="s">
        <v>6193</v>
      </c>
      <c r="G308" s="108" t="s">
        <v>6438</v>
      </c>
      <c r="H308" s="291" t="s">
        <v>6448</v>
      </c>
      <c r="I308" s="268" t="s">
        <v>6909</v>
      </c>
      <c r="J308" s="291" t="s">
        <v>6446</v>
      </c>
      <c r="K308" s="268" t="s">
        <v>6691</v>
      </c>
      <c r="L308" s="270">
        <v>0</v>
      </c>
      <c r="M308" s="291">
        <v>0</v>
      </c>
      <c r="N308" s="269">
        <v>41730</v>
      </c>
      <c r="O308" s="269">
        <v>42460</v>
      </c>
      <c r="P308" s="269">
        <v>42460</v>
      </c>
      <c r="Q308" s="294"/>
      <c r="R308" s="294"/>
      <c r="S308" s="294"/>
      <c r="T308" s="262"/>
      <c r="U308" s="322">
        <v>331.74</v>
      </c>
      <c r="V308" s="291" t="s">
        <v>3789</v>
      </c>
      <c r="W308" s="268" t="s">
        <v>824</v>
      </c>
    </row>
    <row r="309" spans="1:23" ht="28.5" customHeight="1" x14ac:dyDescent="0.2">
      <c r="A309" s="291"/>
      <c r="B309" s="268" t="s">
        <v>6213</v>
      </c>
      <c r="C309" s="291" t="s">
        <v>73</v>
      </c>
      <c r="D309" s="291"/>
      <c r="E309" s="268" t="s">
        <v>6872</v>
      </c>
      <c r="F309" s="268" t="s">
        <v>3010</v>
      </c>
      <c r="G309" s="313" t="s">
        <v>6251</v>
      </c>
      <c r="H309" s="269" t="s">
        <v>6250</v>
      </c>
      <c r="I309" s="268" t="s">
        <v>6761</v>
      </c>
      <c r="J309" s="291" t="s">
        <v>6496</v>
      </c>
      <c r="K309" s="268" t="s">
        <v>6744</v>
      </c>
      <c r="L309" s="270" t="s">
        <v>6679</v>
      </c>
      <c r="M309" s="291">
        <v>0</v>
      </c>
      <c r="N309" s="269">
        <v>41575</v>
      </c>
      <c r="O309" s="269">
        <v>42671</v>
      </c>
      <c r="P309" s="269">
        <v>43036</v>
      </c>
      <c r="Q309" s="294"/>
      <c r="R309" s="294"/>
      <c r="S309" s="294"/>
      <c r="T309" s="262"/>
      <c r="U309" s="322"/>
      <c r="V309" s="291" t="s">
        <v>3789</v>
      </c>
      <c r="W309" s="268" t="s">
        <v>823</v>
      </c>
    </row>
    <row r="310" spans="1:23" ht="28.5" customHeight="1" x14ac:dyDescent="0.2">
      <c r="A310" s="291"/>
      <c r="B310" s="268" t="s">
        <v>6213</v>
      </c>
      <c r="C310" s="291" t="s">
        <v>73</v>
      </c>
      <c r="D310" s="291"/>
      <c r="E310" s="268" t="s">
        <v>6872</v>
      </c>
      <c r="F310" s="268" t="s">
        <v>3010</v>
      </c>
      <c r="G310" s="313" t="s">
        <v>6251</v>
      </c>
      <c r="H310" s="269" t="s">
        <v>6250</v>
      </c>
      <c r="I310" s="268" t="s">
        <v>6761</v>
      </c>
      <c r="J310" s="291" t="s">
        <v>6632</v>
      </c>
      <c r="K310" s="268" t="s">
        <v>6744</v>
      </c>
      <c r="L310" s="270" t="s">
        <v>6679</v>
      </c>
      <c r="M310" s="291">
        <v>0</v>
      </c>
      <c r="N310" s="269">
        <v>41575</v>
      </c>
      <c r="O310" s="269">
        <v>42671</v>
      </c>
      <c r="P310" s="269">
        <v>43036</v>
      </c>
      <c r="Q310" s="294"/>
      <c r="R310" s="294"/>
      <c r="S310" s="294"/>
      <c r="T310" s="262"/>
      <c r="U310" s="322">
        <v>2874</v>
      </c>
      <c r="V310" s="291" t="s">
        <v>3789</v>
      </c>
      <c r="W310" s="268" t="s">
        <v>823</v>
      </c>
    </row>
    <row r="311" spans="1:23" ht="42.75" customHeight="1" x14ac:dyDescent="0.2">
      <c r="A311" s="291"/>
      <c r="B311" s="268" t="s">
        <v>2694</v>
      </c>
      <c r="C311" s="291" t="s">
        <v>73</v>
      </c>
      <c r="D311" s="291"/>
      <c r="E311" s="268" t="s">
        <v>6872</v>
      </c>
      <c r="F311" s="268" t="s">
        <v>3010</v>
      </c>
      <c r="G311" s="108" t="s">
        <v>6137</v>
      </c>
      <c r="H311" s="291" t="s">
        <v>6138</v>
      </c>
      <c r="I311" s="268" t="s">
        <v>6765</v>
      </c>
      <c r="J311" s="291" t="s">
        <v>6190</v>
      </c>
      <c r="K311" s="268" t="s">
        <v>7344</v>
      </c>
      <c r="L311" s="270" t="s">
        <v>6679</v>
      </c>
      <c r="M311" s="291">
        <v>0</v>
      </c>
      <c r="N311" s="269">
        <v>41505</v>
      </c>
      <c r="O311" s="269">
        <v>42234</v>
      </c>
      <c r="P311" s="269">
        <v>42601</v>
      </c>
      <c r="Q311" s="276"/>
      <c r="R311" s="294">
        <v>750000</v>
      </c>
      <c r="S311" s="276">
        <v>750000</v>
      </c>
      <c r="T311" s="300">
        <v>101794.59999999999</v>
      </c>
      <c r="U311" s="322">
        <v>339274.49</v>
      </c>
      <c r="V311" s="291" t="s">
        <v>3787</v>
      </c>
      <c r="W311" s="268" t="s">
        <v>823</v>
      </c>
    </row>
    <row r="312" spans="1:23" ht="28.5" customHeight="1" x14ac:dyDescent="0.2">
      <c r="A312" s="291"/>
      <c r="B312" s="268" t="s">
        <v>2597</v>
      </c>
      <c r="C312" s="291" t="s">
        <v>6980</v>
      </c>
      <c r="D312" s="291" t="s">
        <v>233</v>
      </c>
      <c r="E312" s="268" t="s">
        <v>6870</v>
      </c>
      <c r="F312" s="268" t="s">
        <v>5695</v>
      </c>
      <c r="G312" s="108" t="s">
        <v>6198</v>
      </c>
      <c r="H312" s="291" t="s">
        <v>3355</v>
      </c>
      <c r="I312" s="268" t="s">
        <v>7273</v>
      </c>
      <c r="J312" s="291" t="s">
        <v>4868</v>
      </c>
      <c r="K312" s="268" t="s">
        <v>7345</v>
      </c>
      <c r="L312" s="270" t="s">
        <v>6679</v>
      </c>
      <c r="M312" s="291">
        <v>0</v>
      </c>
      <c r="N312" s="269">
        <v>41394</v>
      </c>
      <c r="O312" s="269">
        <v>42277</v>
      </c>
      <c r="P312" s="269">
        <v>42277</v>
      </c>
      <c r="Q312" s="324"/>
      <c r="R312" s="294"/>
      <c r="S312" s="292">
        <v>242000</v>
      </c>
      <c r="T312" s="300">
        <v>17719.14</v>
      </c>
      <c r="U312" s="322">
        <v>19658.799999999956</v>
      </c>
      <c r="V312" s="268" t="s">
        <v>3788</v>
      </c>
      <c r="W312" s="268" t="s">
        <v>823</v>
      </c>
    </row>
    <row r="313" spans="1:23" ht="42.75" customHeight="1" x14ac:dyDescent="0.2">
      <c r="A313" s="291"/>
      <c r="B313" s="268" t="s">
        <v>3010</v>
      </c>
      <c r="C313" s="291" t="s">
        <v>39</v>
      </c>
      <c r="D313" s="291" t="s">
        <v>233</v>
      </c>
      <c r="E313" s="268" t="s">
        <v>6872</v>
      </c>
      <c r="F313" s="268" t="s">
        <v>3010</v>
      </c>
      <c r="G313" s="269" t="s">
        <v>7119</v>
      </c>
      <c r="H313" s="291" t="s">
        <v>6581</v>
      </c>
      <c r="I313" s="268" t="s">
        <v>7274</v>
      </c>
      <c r="J313" s="269" t="s">
        <v>6162</v>
      </c>
      <c r="K313" s="268" t="s">
        <v>6691</v>
      </c>
      <c r="L313" s="270">
        <v>0</v>
      </c>
      <c r="M313" s="291">
        <v>0</v>
      </c>
      <c r="N313" s="269">
        <v>41913</v>
      </c>
      <c r="O313" s="269">
        <v>43008</v>
      </c>
      <c r="P313" s="269">
        <v>43738</v>
      </c>
      <c r="Q313" s="157"/>
      <c r="R313" s="294">
        <v>30000</v>
      </c>
      <c r="S313" s="300"/>
      <c r="T313" s="268">
        <v>1361.52</v>
      </c>
      <c r="U313" s="322">
        <v>10984.210000000001</v>
      </c>
      <c r="V313" s="291" t="s">
        <v>3788</v>
      </c>
      <c r="W313" s="268" t="s">
        <v>824</v>
      </c>
    </row>
    <row r="314" spans="1:23" ht="28.5" customHeight="1" x14ac:dyDescent="0.2">
      <c r="A314" s="291"/>
      <c r="B314" s="268" t="s">
        <v>568</v>
      </c>
      <c r="C314" s="291" t="s">
        <v>73</v>
      </c>
      <c r="D314" s="291"/>
      <c r="E314" s="268" t="s">
        <v>6644</v>
      </c>
      <c r="F314" s="268" t="s">
        <v>6193</v>
      </c>
      <c r="G314" s="108" t="s">
        <v>6460</v>
      </c>
      <c r="H314" s="291" t="s">
        <v>6449</v>
      </c>
      <c r="I314" s="268" t="s">
        <v>6762</v>
      </c>
      <c r="J314" s="291" t="s">
        <v>6480</v>
      </c>
      <c r="K314" s="268" t="s">
        <v>6691</v>
      </c>
      <c r="L314" s="270">
        <v>0</v>
      </c>
      <c r="M314" s="291">
        <v>0</v>
      </c>
      <c r="N314" s="269">
        <v>41730</v>
      </c>
      <c r="O314" s="269">
        <v>42460</v>
      </c>
      <c r="P314" s="269">
        <v>42460</v>
      </c>
      <c r="Q314" s="258"/>
      <c r="R314" s="294"/>
      <c r="S314" s="294"/>
      <c r="T314" s="262"/>
      <c r="U314" s="322">
        <v>4757.72</v>
      </c>
      <c r="V314" s="291" t="s">
        <v>3789</v>
      </c>
      <c r="W314" s="268" t="s">
        <v>824</v>
      </c>
    </row>
    <row r="315" spans="1:23" ht="42.75" customHeight="1" x14ac:dyDescent="0.2">
      <c r="A315" s="291"/>
      <c r="B315" s="268" t="s">
        <v>568</v>
      </c>
      <c r="C315" s="291" t="s">
        <v>73</v>
      </c>
      <c r="D315" s="291"/>
      <c r="E315" s="268" t="s">
        <v>6872</v>
      </c>
      <c r="F315" s="268" t="s">
        <v>3010</v>
      </c>
      <c r="G315" s="291" t="s">
        <v>6201</v>
      </c>
      <c r="H315" s="291" t="s">
        <v>6203</v>
      </c>
      <c r="I315" s="268" t="s">
        <v>7275</v>
      </c>
      <c r="J315" s="291" t="s">
        <v>6205</v>
      </c>
      <c r="K315" s="268" t="s">
        <v>6691</v>
      </c>
      <c r="L315" s="270">
        <v>0</v>
      </c>
      <c r="M315" s="291">
        <v>0</v>
      </c>
      <c r="N315" s="269">
        <v>41456</v>
      </c>
      <c r="O315" s="269">
        <v>43281</v>
      </c>
      <c r="P315" s="269">
        <v>43281</v>
      </c>
      <c r="Q315" s="294"/>
      <c r="R315" s="294"/>
      <c r="S315" s="294"/>
      <c r="T315" s="300">
        <v>138</v>
      </c>
      <c r="U315" s="322">
        <v>550</v>
      </c>
      <c r="V315" s="175" t="s">
        <v>3789</v>
      </c>
      <c r="W315" s="268" t="s">
        <v>824</v>
      </c>
    </row>
    <row r="316" spans="1:23" ht="67.5" customHeight="1" x14ac:dyDescent="0.2">
      <c r="A316" s="291"/>
      <c r="B316" s="268" t="s">
        <v>568</v>
      </c>
      <c r="C316" s="291" t="s">
        <v>73</v>
      </c>
      <c r="D316" s="268"/>
      <c r="E316" s="268" t="s">
        <v>6871</v>
      </c>
      <c r="F316" s="268" t="s">
        <v>6874</v>
      </c>
      <c r="G316" s="108" t="s">
        <v>5916</v>
      </c>
      <c r="H316" s="268" t="s">
        <v>7039</v>
      </c>
      <c r="I316" s="268" t="s">
        <v>6762</v>
      </c>
      <c r="J316" s="291" t="s">
        <v>5836</v>
      </c>
      <c r="K316" s="268" t="s">
        <v>7346</v>
      </c>
      <c r="L316" s="270">
        <v>0</v>
      </c>
      <c r="M316" s="291">
        <v>0</v>
      </c>
      <c r="N316" s="269">
        <v>41253</v>
      </c>
      <c r="O316" s="269">
        <v>43078</v>
      </c>
      <c r="P316" s="269">
        <v>43078</v>
      </c>
      <c r="Q316" s="292" t="s">
        <v>7043</v>
      </c>
      <c r="R316" s="269"/>
      <c r="S316" s="262"/>
      <c r="T316" s="300">
        <v>33604.04</v>
      </c>
      <c r="U316" s="322">
        <v>9424.840000000002</v>
      </c>
      <c r="V316" s="175" t="s">
        <v>3789</v>
      </c>
      <c r="W316" s="268" t="s">
        <v>823</v>
      </c>
    </row>
    <row r="317" spans="1:23" ht="71.25" customHeight="1" x14ac:dyDescent="0.2">
      <c r="A317" s="291"/>
      <c r="B317" s="268" t="s">
        <v>568</v>
      </c>
      <c r="C317" s="291" t="s">
        <v>73</v>
      </c>
      <c r="D317" s="291"/>
      <c r="E317" s="268" t="s">
        <v>6871</v>
      </c>
      <c r="F317" s="268" t="s">
        <v>6874</v>
      </c>
      <c r="G317" s="269" t="s">
        <v>6373</v>
      </c>
      <c r="H317" s="269" t="s">
        <v>6179</v>
      </c>
      <c r="I317" s="268" t="s">
        <v>6762</v>
      </c>
      <c r="J317" s="269" t="s">
        <v>5836</v>
      </c>
      <c r="K317" s="268" t="s">
        <v>7346</v>
      </c>
      <c r="L317" s="270">
        <v>0</v>
      </c>
      <c r="M317" s="291">
        <v>0</v>
      </c>
      <c r="N317" s="269">
        <v>40728</v>
      </c>
      <c r="O317" s="269">
        <v>42673</v>
      </c>
      <c r="P317" s="269">
        <v>42825</v>
      </c>
      <c r="Q317" s="328" t="s">
        <v>7020</v>
      </c>
      <c r="R317" s="294"/>
      <c r="S317" s="268"/>
      <c r="T317" s="300"/>
      <c r="U317" s="322">
        <v>59740.860000000008</v>
      </c>
      <c r="V317" s="175" t="s">
        <v>3789</v>
      </c>
      <c r="W317" s="268" t="s">
        <v>823</v>
      </c>
    </row>
    <row r="318" spans="1:23" ht="28.5" customHeight="1" x14ac:dyDescent="0.2">
      <c r="A318" s="291"/>
      <c r="B318" s="268" t="s">
        <v>568</v>
      </c>
      <c r="C318" s="291" t="s">
        <v>73</v>
      </c>
      <c r="D318" s="291"/>
      <c r="E318" s="268" t="s">
        <v>6644</v>
      </c>
      <c r="F318" s="268" t="s">
        <v>6193</v>
      </c>
      <c r="G318" s="108" t="s">
        <v>6350</v>
      </c>
      <c r="H318" s="291" t="s">
        <v>6419</v>
      </c>
      <c r="I318" s="268" t="s">
        <v>6762</v>
      </c>
      <c r="J318" s="291" t="s">
        <v>6326</v>
      </c>
      <c r="K318" s="268" t="s">
        <v>7347</v>
      </c>
      <c r="L318" s="270">
        <v>0</v>
      </c>
      <c r="M318" s="291">
        <v>0</v>
      </c>
      <c r="N318" s="269">
        <v>41426</v>
      </c>
      <c r="O318" s="269">
        <v>43251</v>
      </c>
      <c r="P318" s="269">
        <v>43251</v>
      </c>
      <c r="Q318" s="294" t="s">
        <v>6258</v>
      </c>
      <c r="R318" s="294"/>
      <c r="S318" s="294"/>
      <c r="T318" s="300">
        <v>4959.83</v>
      </c>
      <c r="U318" s="322"/>
      <c r="V318" s="175" t="s">
        <v>3789</v>
      </c>
      <c r="W318" s="268" t="s">
        <v>823</v>
      </c>
    </row>
    <row r="319" spans="1:23" ht="33.75" customHeight="1" x14ac:dyDescent="0.2">
      <c r="A319" s="291"/>
      <c r="B319" s="268" t="s">
        <v>568</v>
      </c>
      <c r="C319" s="291" t="s">
        <v>73</v>
      </c>
      <c r="D319" s="291"/>
      <c r="E319" s="268" t="s">
        <v>6644</v>
      </c>
      <c r="F319" s="268" t="s">
        <v>6193</v>
      </c>
      <c r="G319" s="108" t="s">
        <v>6018</v>
      </c>
      <c r="H319" s="269" t="s">
        <v>7132</v>
      </c>
      <c r="I319" s="268" t="s">
        <v>6762</v>
      </c>
      <c r="J319" s="291" t="s">
        <v>6101</v>
      </c>
      <c r="K319" s="268" t="s">
        <v>6691</v>
      </c>
      <c r="L319" s="270">
        <v>0</v>
      </c>
      <c r="M319" s="291">
        <v>0</v>
      </c>
      <c r="N319" s="269">
        <v>41730</v>
      </c>
      <c r="O319" s="269">
        <v>42460</v>
      </c>
      <c r="P319" s="269">
        <v>42460</v>
      </c>
      <c r="Q319" s="291"/>
      <c r="R319" s="294">
        <v>9560</v>
      </c>
      <c r="S319" s="292">
        <v>9565</v>
      </c>
      <c r="T319" s="300">
        <v>9925</v>
      </c>
      <c r="U319" s="322">
        <v>14565</v>
      </c>
      <c r="V319" s="291" t="s">
        <v>3789</v>
      </c>
      <c r="W319" s="268" t="s">
        <v>824</v>
      </c>
    </row>
    <row r="320" spans="1:23" ht="28.5" customHeight="1" x14ac:dyDescent="0.2">
      <c r="A320" s="291"/>
      <c r="B320" s="268" t="s">
        <v>6213</v>
      </c>
      <c r="C320" s="291" t="s">
        <v>73</v>
      </c>
      <c r="D320" s="291"/>
      <c r="E320" s="268" t="s">
        <v>6872</v>
      </c>
      <c r="F320" s="268" t="s">
        <v>3010</v>
      </c>
      <c r="G320" s="313" t="s">
        <v>6251</v>
      </c>
      <c r="H320" s="269" t="s">
        <v>6250</v>
      </c>
      <c r="I320" s="268" t="s">
        <v>6761</v>
      </c>
      <c r="J320" s="291" t="s">
        <v>6128</v>
      </c>
      <c r="K320" s="268" t="s">
        <v>6744</v>
      </c>
      <c r="L320" s="270" t="s">
        <v>6679</v>
      </c>
      <c r="M320" s="291">
        <v>0</v>
      </c>
      <c r="N320" s="269">
        <v>41575</v>
      </c>
      <c r="O320" s="269">
        <v>42671</v>
      </c>
      <c r="P320" s="269">
        <v>43036</v>
      </c>
      <c r="Q320" s="294"/>
      <c r="R320" s="294"/>
      <c r="S320" s="294"/>
      <c r="T320" s="262"/>
      <c r="U320" s="322">
        <v>138792.85</v>
      </c>
      <c r="V320" s="291" t="s">
        <v>3789</v>
      </c>
      <c r="W320" s="268" t="s">
        <v>823</v>
      </c>
    </row>
    <row r="321" spans="1:23" ht="28.5" customHeight="1" x14ac:dyDescent="0.2">
      <c r="A321" s="291"/>
      <c r="B321" s="268" t="s">
        <v>568</v>
      </c>
      <c r="C321" s="291" t="s">
        <v>73</v>
      </c>
      <c r="D321" s="291"/>
      <c r="E321" s="268" t="s">
        <v>6644</v>
      </c>
      <c r="F321" s="268" t="s">
        <v>6193</v>
      </c>
      <c r="G321" s="108" t="s">
        <v>6434</v>
      </c>
      <c r="H321" s="291" t="s">
        <v>6448</v>
      </c>
      <c r="I321" s="268" t="s">
        <v>6909</v>
      </c>
      <c r="J321" s="291" t="s">
        <v>6443</v>
      </c>
      <c r="K321" s="268" t="s">
        <v>7348</v>
      </c>
      <c r="L321" s="270">
        <v>0</v>
      </c>
      <c r="M321" s="291">
        <v>0</v>
      </c>
      <c r="N321" s="269">
        <v>41730</v>
      </c>
      <c r="O321" s="269">
        <v>42460</v>
      </c>
      <c r="P321" s="269">
        <v>42460</v>
      </c>
      <c r="Q321" s="294"/>
      <c r="R321" s="294"/>
      <c r="S321" s="294"/>
      <c r="T321" s="262"/>
      <c r="U321" s="322">
        <v>15282.18</v>
      </c>
      <c r="V321" s="291" t="s">
        <v>3789</v>
      </c>
      <c r="W321" s="268" t="s">
        <v>824</v>
      </c>
    </row>
    <row r="322" spans="1:23" ht="28.5" customHeight="1" x14ac:dyDescent="0.2">
      <c r="A322" s="291"/>
      <c r="B322" s="268" t="s">
        <v>568</v>
      </c>
      <c r="C322" s="291" t="s">
        <v>73</v>
      </c>
      <c r="D322" s="291"/>
      <c r="E322" s="268" t="s">
        <v>6644</v>
      </c>
      <c r="F322" s="268" t="s">
        <v>6193</v>
      </c>
      <c r="G322" s="108" t="s">
        <v>6461</v>
      </c>
      <c r="H322" s="291" t="s">
        <v>6449</v>
      </c>
      <c r="I322" s="268" t="s">
        <v>6762</v>
      </c>
      <c r="J322" s="291" t="s">
        <v>6481</v>
      </c>
      <c r="K322" s="268" t="s">
        <v>6691</v>
      </c>
      <c r="L322" s="270">
        <v>0</v>
      </c>
      <c r="M322" s="291">
        <v>0</v>
      </c>
      <c r="N322" s="269">
        <v>41730</v>
      </c>
      <c r="O322" s="269">
        <v>42460</v>
      </c>
      <c r="P322" s="269">
        <v>42460</v>
      </c>
      <c r="Q322" s="294"/>
      <c r="R322" s="294"/>
      <c r="S322" s="294"/>
      <c r="T322" s="262"/>
      <c r="U322" s="322">
        <v>17639.559999999998</v>
      </c>
      <c r="V322" s="291" t="s">
        <v>3789</v>
      </c>
      <c r="W322" s="268" t="s">
        <v>824</v>
      </c>
    </row>
    <row r="323" spans="1:23" ht="28.5" customHeight="1" x14ac:dyDescent="0.2">
      <c r="A323" s="291"/>
      <c r="B323" s="268" t="s">
        <v>6213</v>
      </c>
      <c r="C323" s="291" t="s">
        <v>73</v>
      </c>
      <c r="D323" s="291"/>
      <c r="E323" s="268" t="s">
        <v>6872</v>
      </c>
      <c r="F323" s="268" t="s">
        <v>3010</v>
      </c>
      <c r="G323" s="313" t="s">
        <v>6251</v>
      </c>
      <c r="H323" s="269" t="s">
        <v>6250</v>
      </c>
      <c r="I323" s="268" t="s">
        <v>6761</v>
      </c>
      <c r="J323" s="291" t="s">
        <v>6498</v>
      </c>
      <c r="K323" s="268" t="s">
        <v>6744</v>
      </c>
      <c r="L323" s="270" t="s">
        <v>6679</v>
      </c>
      <c r="M323" s="291">
        <v>0</v>
      </c>
      <c r="N323" s="269">
        <v>41575</v>
      </c>
      <c r="O323" s="269">
        <v>42671</v>
      </c>
      <c r="P323" s="269">
        <v>43036</v>
      </c>
      <c r="Q323" s="294"/>
      <c r="R323" s="294"/>
      <c r="S323" s="294"/>
      <c r="T323" s="262"/>
      <c r="U323" s="322"/>
      <c r="V323" s="291" t="s">
        <v>3789</v>
      </c>
      <c r="W323" s="268" t="s">
        <v>823</v>
      </c>
    </row>
    <row r="324" spans="1:23" ht="28.5" customHeight="1" x14ac:dyDescent="0.2">
      <c r="A324" s="291"/>
      <c r="B324" s="268" t="s">
        <v>568</v>
      </c>
      <c r="C324" s="291" t="s">
        <v>73</v>
      </c>
      <c r="D324" s="291"/>
      <c r="E324" s="268" t="s">
        <v>6871</v>
      </c>
      <c r="F324" s="268" t="s">
        <v>6874</v>
      </c>
      <c r="G324" s="269" t="s">
        <v>6153</v>
      </c>
      <c r="H324" s="269" t="s">
        <v>6062</v>
      </c>
      <c r="I324" s="268" t="s">
        <v>6762</v>
      </c>
      <c r="J324" s="271" t="s">
        <v>6099</v>
      </c>
      <c r="K324" s="268" t="s">
        <v>7349</v>
      </c>
      <c r="L324" s="270">
        <v>0</v>
      </c>
      <c r="M324" s="291">
        <v>0</v>
      </c>
      <c r="N324" s="269">
        <v>40634</v>
      </c>
      <c r="O324" s="269">
        <v>42460</v>
      </c>
      <c r="P324" s="269">
        <v>42460</v>
      </c>
      <c r="Q324" s="291"/>
      <c r="R324" s="294">
        <v>248829</v>
      </c>
      <c r="S324" s="291"/>
      <c r="T324" s="300">
        <v>182962.52999999997</v>
      </c>
      <c r="U324" s="322">
        <v>20735.75</v>
      </c>
      <c r="V324" s="175" t="s">
        <v>3789</v>
      </c>
      <c r="W324" s="268" t="s">
        <v>823</v>
      </c>
    </row>
    <row r="325" spans="1:23" ht="28.5" customHeight="1" x14ac:dyDescent="0.2">
      <c r="A325" s="291"/>
      <c r="B325" s="268" t="s">
        <v>6213</v>
      </c>
      <c r="C325" s="291" t="s">
        <v>73</v>
      </c>
      <c r="D325" s="291"/>
      <c r="E325" s="268" t="s">
        <v>6872</v>
      </c>
      <c r="F325" s="268" t="s">
        <v>3010</v>
      </c>
      <c r="G325" s="313" t="s">
        <v>6251</v>
      </c>
      <c r="H325" s="269" t="s">
        <v>6250</v>
      </c>
      <c r="I325" s="268" t="s">
        <v>6761</v>
      </c>
      <c r="J325" s="291" t="s">
        <v>6631</v>
      </c>
      <c r="K325" s="268" t="s">
        <v>6744</v>
      </c>
      <c r="L325" s="270" t="s">
        <v>6679</v>
      </c>
      <c r="M325" s="291">
        <v>0</v>
      </c>
      <c r="N325" s="269">
        <v>41575</v>
      </c>
      <c r="O325" s="269">
        <v>42671</v>
      </c>
      <c r="P325" s="269">
        <v>43036</v>
      </c>
      <c r="Q325" s="294"/>
      <c r="R325" s="294"/>
      <c r="S325" s="294"/>
      <c r="T325" s="262"/>
      <c r="U325" s="322"/>
      <c r="V325" s="291" t="s">
        <v>3789</v>
      </c>
      <c r="W325" s="268" t="s">
        <v>823</v>
      </c>
    </row>
    <row r="326" spans="1:23" ht="28.5" customHeight="1" x14ac:dyDescent="0.2">
      <c r="A326" s="291"/>
      <c r="B326" s="268" t="s">
        <v>568</v>
      </c>
      <c r="C326" s="291" t="s">
        <v>73</v>
      </c>
      <c r="D326" s="291"/>
      <c r="E326" s="268" t="s">
        <v>6644</v>
      </c>
      <c r="F326" s="268" t="s">
        <v>6193</v>
      </c>
      <c r="G326" s="108" t="s">
        <v>6556</v>
      </c>
      <c r="H326" s="291" t="s">
        <v>6449</v>
      </c>
      <c r="I326" s="268" t="s">
        <v>6762</v>
      </c>
      <c r="J326" s="291" t="s">
        <v>6558</v>
      </c>
      <c r="K326" s="268" t="s">
        <v>6691</v>
      </c>
      <c r="L326" s="270">
        <v>0</v>
      </c>
      <c r="M326" s="291">
        <v>0</v>
      </c>
      <c r="N326" s="269">
        <v>41730</v>
      </c>
      <c r="O326" s="269">
        <v>42460</v>
      </c>
      <c r="P326" s="269">
        <v>42460</v>
      </c>
      <c r="Q326" s="294"/>
      <c r="R326" s="294"/>
      <c r="S326" s="294"/>
      <c r="T326" s="262"/>
      <c r="U326" s="322">
        <v>6835.72</v>
      </c>
      <c r="V326" s="291" t="s">
        <v>3789</v>
      </c>
      <c r="W326" s="268" t="s">
        <v>824</v>
      </c>
    </row>
    <row r="327" spans="1:23" ht="57" customHeight="1" x14ac:dyDescent="0.2">
      <c r="A327" s="291"/>
      <c r="B327" s="268" t="s">
        <v>6372</v>
      </c>
      <c r="C327" s="291" t="s">
        <v>73</v>
      </c>
      <c r="D327" s="291"/>
      <c r="E327" s="268" t="s">
        <v>6870</v>
      </c>
      <c r="F327" s="268" t="s">
        <v>2734</v>
      </c>
      <c r="G327" s="108" t="s">
        <v>6650</v>
      </c>
      <c r="H327" s="291" t="s">
        <v>6651</v>
      </c>
      <c r="I327" s="268" t="s">
        <v>6759</v>
      </c>
      <c r="J327" s="291" t="s">
        <v>6652</v>
      </c>
      <c r="K327" s="268" t="s">
        <v>7350</v>
      </c>
      <c r="L327" s="270">
        <v>0</v>
      </c>
      <c r="M327" s="291">
        <v>0</v>
      </c>
      <c r="N327" s="269">
        <v>42551</v>
      </c>
      <c r="O327" s="269">
        <v>43281</v>
      </c>
      <c r="P327" s="269">
        <v>43281</v>
      </c>
      <c r="Q327" s="294"/>
      <c r="R327" s="294"/>
      <c r="S327" s="294"/>
      <c r="T327" s="262"/>
      <c r="U327" s="322">
        <v>1475.2599999999948</v>
      </c>
      <c r="V327" s="291" t="s">
        <v>3789</v>
      </c>
      <c r="W327" s="268" t="s">
        <v>823</v>
      </c>
    </row>
    <row r="328" spans="1:23" ht="71.25" customHeight="1" x14ac:dyDescent="0.2">
      <c r="A328" s="291"/>
      <c r="B328" s="268" t="s">
        <v>568</v>
      </c>
      <c r="C328" s="291" t="s">
        <v>73</v>
      </c>
      <c r="D328" s="175"/>
      <c r="E328" s="268" t="s">
        <v>6871</v>
      </c>
      <c r="F328" s="268" t="s">
        <v>6874</v>
      </c>
      <c r="G328" s="108" t="s">
        <v>5776</v>
      </c>
      <c r="H328" s="269" t="s">
        <v>6179</v>
      </c>
      <c r="I328" s="268" t="s">
        <v>6762</v>
      </c>
      <c r="J328" s="291" t="s">
        <v>5727</v>
      </c>
      <c r="K328" s="268" t="s">
        <v>7351</v>
      </c>
      <c r="L328" s="270">
        <v>0</v>
      </c>
      <c r="M328" s="291">
        <v>0</v>
      </c>
      <c r="N328" s="269">
        <v>40728</v>
      </c>
      <c r="O328" s="269">
        <v>42673</v>
      </c>
      <c r="P328" s="269">
        <v>42825</v>
      </c>
      <c r="Q328" s="328" t="s">
        <v>6713</v>
      </c>
      <c r="R328" s="294"/>
      <c r="S328" s="269"/>
      <c r="T328" s="299" t="s">
        <v>3138</v>
      </c>
      <c r="U328" s="322"/>
      <c r="V328" s="175" t="s">
        <v>3789</v>
      </c>
      <c r="W328" s="268" t="s">
        <v>823</v>
      </c>
    </row>
    <row r="329" spans="1:23" ht="28.5" customHeight="1" x14ac:dyDescent="0.2">
      <c r="A329" s="291"/>
      <c r="B329" s="268" t="s">
        <v>568</v>
      </c>
      <c r="C329" s="291" t="s">
        <v>73</v>
      </c>
      <c r="D329" s="291"/>
      <c r="E329" s="268" t="s">
        <v>6644</v>
      </c>
      <c r="F329" s="268" t="s">
        <v>6193</v>
      </c>
      <c r="G329" s="108" t="s">
        <v>6462</v>
      </c>
      <c r="H329" s="291" t="s">
        <v>6449</v>
      </c>
      <c r="I329" s="268" t="s">
        <v>6762</v>
      </c>
      <c r="J329" s="291" t="s">
        <v>6482</v>
      </c>
      <c r="K329" s="268" t="s">
        <v>6691</v>
      </c>
      <c r="L329" s="270">
        <v>0</v>
      </c>
      <c r="M329" s="291">
        <v>0</v>
      </c>
      <c r="N329" s="269">
        <v>41730</v>
      </c>
      <c r="O329" s="269">
        <v>42460</v>
      </c>
      <c r="P329" s="269">
        <v>42460</v>
      </c>
      <c r="Q329" s="294"/>
      <c r="R329" s="294"/>
      <c r="S329" s="294"/>
      <c r="T329" s="262"/>
      <c r="U329" s="322">
        <v>3296.46</v>
      </c>
      <c r="V329" s="291" t="s">
        <v>3789</v>
      </c>
      <c r="W329" s="268" t="s">
        <v>824</v>
      </c>
    </row>
    <row r="330" spans="1:23" ht="28.5" customHeight="1" x14ac:dyDescent="0.2">
      <c r="A330" s="291"/>
      <c r="B330" s="268" t="s">
        <v>568</v>
      </c>
      <c r="C330" s="291" t="s">
        <v>73</v>
      </c>
      <c r="D330" s="291"/>
      <c r="E330" s="268" t="s">
        <v>6871</v>
      </c>
      <c r="F330" s="268" t="s">
        <v>6874</v>
      </c>
      <c r="G330" s="269" t="s">
        <v>6151</v>
      </c>
      <c r="H330" s="269" t="s">
        <v>6242</v>
      </c>
      <c r="I330" s="268" t="s">
        <v>6762</v>
      </c>
      <c r="J330" s="269" t="s">
        <v>6098</v>
      </c>
      <c r="K330" s="268" t="s">
        <v>7352</v>
      </c>
      <c r="L330" s="270">
        <v>0</v>
      </c>
      <c r="M330" s="291">
        <v>0</v>
      </c>
      <c r="N330" s="269">
        <v>41487</v>
      </c>
      <c r="O330" s="269">
        <v>42216</v>
      </c>
      <c r="P330" s="269">
        <v>42216</v>
      </c>
      <c r="Q330" s="294" t="s">
        <v>6404</v>
      </c>
      <c r="R330" s="294"/>
      <c r="S330" s="159"/>
      <c r="T330" s="300">
        <v>111629.92</v>
      </c>
      <c r="U330" s="322">
        <v>113390.39999999999</v>
      </c>
      <c r="V330" s="175" t="s">
        <v>3789</v>
      </c>
      <c r="W330" s="268" t="s">
        <v>823</v>
      </c>
    </row>
    <row r="331" spans="1:23" ht="28.5" customHeight="1" x14ac:dyDescent="0.2">
      <c r="A331" s="291"/>
      <c r="B331" s="268" t="s">
        <v>568</v>
      </c>
      <c r="C331" s="291" t="s">
        <v>73</v>
      </c>
      <c r="D331" s="268"/>
      <c r="E331" s="268" t="s">
        <v>6871</v>
      </c>
      <c r="F331" s="268" t="s">
        <v>6874</v>
      </c>
      <c r="G331" s="176" t="s">
        <v>6224</v>
      </c>
      <c r="H331" s="268" t="s">
        <v>6223</v>
      </c>
      <c r="I331" s="268" t="s">
        <v>6762</v>
      </c>
      <c r="J331" s="291" t="s">
        <v>5837</v>
      </c>
      <c r="K331" s="268" t="s">
        <v>7353</v>
      </c>
      <c r="L331" s="270">
        <v>0</v>
      </c>
      <c r="M331" s="291">
        <v>0</v>
      </c>
      <c r="N331" s="269">
        <v>41487</v>
      </c>
      <c r="O331" s="269">
        <v>42216</v>
      </c>
      <c r="P331" s="269">
        <v>42216</v>
      </c>
      <c r="Q331" s="292" t="s">
        <v>6403</v>
      </c>
      <c r="R331" s="292"/>
      <c r="S331" s="292"/>
      <c r="T331" s="299" t="s">
        <v>3138</v>
      </c>
      <c r="U331" s="322">
        <v>9978744.7499999609</v>
      </c>
      <c r="V331" s="175" t="s">
        <v>3789</v>
      </c>
      <c r="W331" s="268" t="s">
        <v>823</v>
      </c>
    </row>
    <row r="332" spans="1:23" ht="67.5" customHeight="1" x14ac:dyDescent="0.2">
      <c r="A332" s="291"/>
      <c r="B332" s="268" t="s">
        <v>568</v>
      </c>
      <c r="C332" s="291" t="s">
        <v>73</v>
      </c>
      <c r="D332" s="268"/>
      <c r="E332" s="268" t="s">
        <v>6871</v>
      </c>
      <c r="F332" s="268" t="s">
        <v>6874</v>
      </c>
      <c r="G332" s="108" t="s">
        <v>5917</v>
      </c>
      <c r="H332" s="268" t="s">
        <v>7039</v>
      </c>
      <c r="I332" s="268" t="s">
        <v>6762</v>
      </c>
      <c r="J332" s="291" t="s">
        <v>6690</v>
      </c>
      <c r="K332" s="268" t="s">
        <v>7353</v>
      </c>
      <c r="L332" s="270">
        <v>0</v>
      </c>
      <c r="M332" s="291">
        <v>0</v>
      </c>
      <c r="N332" s="269">
        <v>41253</v>
      </c>
      <c r="O332" s="269">
        <v>43078</v>
      </c>
      <c r="P332" s="269">
        <v>43078</v>
      </c>
      <c r="Q332" s="292" t="s">
        <v>7043</v>
      </c>
      <c r="R332" s="269"/>
      <c r="S332" s="322"/>
      <c r="T332" s="300">
        <v>2168311.3699999969</v>
      </c>
      <c r="U332" s="322"/>
      <c r="V332" s="175" t="s">
        <v>3789</v>
      </c>
      <c r="W332" s="268" t="s">
        <v>823</v>
      </c>
    </row>
    <row r="333" spans="1:23" ht="28.5" customHeight="1" x14ac:dyDescent="0.2">
      <c r="A333" s="291"/>
      <c r="B333" s="268" t="s">
        <v>2694</v>
      </c>
      <c r="C333" s="291" t="s">
        <v>73</v>
      </c>
      <c r="D333" s="291"/>
      <c r="E333" s="268" t="s">
        <v>6872</v>
      </c>
      <c r="F333" s="268" t="s">
        <v>3010</v>
      </c>
      <c r="G333" s="108" t="s">
        <v>7107</v>
      </c>
      <c r="H333" s="291" t="s">
        <v>5987</v>
      </c>
      <c r="I333" s="268" t="s">
        <v>5987</v>
      </c>
      <c r="J333" s="291" t="s">
        <v>5986</v>
      </c>
      <c r="K333" s="268" t="s">
        <v>7354</v>
      </c>
      <c r="L333" s="270">
        <v>0</v>
      </c>
      <c r="M333" s="291">
        <v>0</v>
      </c>
      <c r="N333" s="269"/>
      <c r="O333" s="269"/>
      <c r="P333" s="269"/>
      <c r="Q333" s="302"/>
      <c r="R333" s="292"/>
      <c r="S333" s="302"/>
      <c r="T333" s="299">
        <v>17804.32</v>
      </c>
      <c r="U333" s="322"/>
      <c r="V333" s="294" t="s">
        <v>3788</v>
      </c>
      <c r="W333" s="268"/>
    </row>
    <row r="334" spans="1:23" ht="28.5" customHeight="1" x14ac:dyDescent="0.2">
      <c r="A334" s="291"/>
      <c r="B334" s="268" t="s">
        <v>6213</v>
      </c>
      <c r="C334" s="291" t="s">
        <v>73</v>
      </c>
      <c r="D334" s="291"/>
      <c r="E334" s="268" t="s">
        <v>6872</v>
      </c>
      <c r="F334" s="268" t="s">
        <v>3010</v>
      </c>
      <c r="G334" s="313" t="s">
        <v>6251</v>
      </c>
      <c r="H334" s="269" t="s">
        <v>6250</v>
      </c>
      <c r="I334" s="268" t="s">
        <v>6761</v>
      </c>
      <c r="J334" s="314" t="s">
        <v>6288</v>
      </c>
      <c r="K334" s="268" t="s">
        <v>6744</v>
      </c>
      <c r="L334" s="270" t="s">
        <v>6679</v>
      </c>
      <c r="M334" s="291">
        <v>0</v>
      </c>
      <c r="N334" s="269">
        <v>41575</v>
      </c>
      <c r="O334" s="269">
        <v>42671</v>
      </c>
      <c r="P334" s="269">
        <v>43036</v>
      </c>
      <c r="Q334" s="294"/>
      <c r="R334" s="294"/>
      <c r="S334" s="294"/>
      <c r="T334" s="300">
        <v>2465</v>
      </c>
      <c r="U334" s="322">
        <v>2045</v>
      </c>
      <c r="V334" s="291" t="s">
        <v>3788</v>
      </c>
      <c r="W334" s="268" t="s">
        <v>823</v>
      </c>
    </row>
    <row r="335" spans="1:23" ht="28.5" customHeight="1" x14ac:dyDescent="0.2">
      <c r="A335" s="291"/>
      <c r="B335" s="268" t="s">
        <v>2714</v>
      </c>
      <c r="C335" s="291" t="s">
        <v>73</v>
      </c>
      <c r="D335" s="291" t="s">
        <v>233</v>
      </c>
      <c r="E335" s="268" t="s">
        <v>6870</v>
      </c>
      <c r="F335" s="268" t="s">
        <v>5695</v>
      </c>
      <c r="G335" s="108" t="s">
        <v>6183</v>
      </c>
      <c r="H335" s="291" t="s">
        <v>6186</v>
      </c>
      <c r="I335" s="268" t="s">
        <v>7276</v>
      </c>
      <c r="J335" s="291" t="s">
        <v>6187</v>
      </c>
      <c r="K335" s="268" t="s">
        <v>7355</v>
      </c>
      <c r="L335" s="270" t="s">
        <v>6679</v>
      </c>
      <c r="M335" s="291">
        <v>0</v>
      </c>
      <c r="N335" s="269">
        <v>41487</v>
      </c>
      <c r="O335" s="269">
        <v>42582</v>
      </c>
      <c r="P335" s="269">
        <v>42947</v>
      </c>
      <c r="Q335" s="294"/>
      <c r="R335" s="294"/>
      <c r="S335" s="292">
        <v>100000</v>
      </c>
      <c r="T335" s="300">
        <v>59</v>
      </c>
      <c r="U335" s="322">
        <v>1384</v>
      </c>
      <c r="V335" s="291" t="s">
        <v>3788</v>
      </c>
      <c r="W335" s="268" t="s">
        <v>6683</v>
      </c>
    </row>
    <row r="336" spans="1:23" ht="28.5" customHeight="1" x14ac:dyDescent="0.2">
      <c r="A336" s="291"/>
      <c r="B336" s="268" t="s">
        <v>568</v>
      </c>
      <c r="C336" s="291" t="s">
        <v>73</v>
      </c>
      <c r="D336" s="291"/>
      <c r="E336" s="268" t="s">
        <v>6644</v>
      </c>
      <c r="F336" s="268" t="s">
        <v>6193</v>
      </c>
      <c r="G336" s="108" t="s">
        <v>6649</v>
      </c>
      <c r="H336" s="291" t="s">
        <v>6414</v>
      </c>
      <c r="I336" s="268" t="s">
        <v>7264</v>
      </c>
      <c r="J336" s="291" t="s">
        <v>6317</v>
      </c>
      <c r="K336" s="268" t="s">
        <v>7356</v>
      </c>
      <c r="L336" s="270">
        <v>0</v>
      </c>
      <c r="M336" s="291">
        <v>0</v>
      </c>
      <c r="N336" s="269">
        <v>41426</v>
      </c>
      <c r="O336" s="269">
        <v>43251</v>
      </c>
      <c r="P336" s="269">
        <v>43251</v>
      </c>
      <c r="Q336" s="294" t="s">
        <v>6258</v>
      </c>
      <c r="R336" s="294"/>
      <c r="S336" s="294"/>
      <c r="T336" s="299" t="s">
        <v>3138</v>
      </c>
      <c r="U336" s="322">
        <v>-1625.6899999999996</v>
      </c>
      <c r="V336" s="175" t="s">
        <v>3789</v>
      </c>
      <c r="W336" s="268" t="s">
        <v>823</v>
      </c>
    </row>
    <row r="337" spans="1:23" ht="28.5" customHeight="1" x14ac:dyDescent="0.2">
      <c r="A337" s="291"/>
      <c r="B337" s="268" t="s">
        <v>568</v>
      </c>
      <c r="C337" s="291" t="s">
        <v>73</v>
      </c>
      <c r="D337" s="291"/>
      <c r="E337" s="268" t="s">
        <v>6644</v>
      </c>
      <c r="F337" s="268" t="s">
        <v>6193</v>
      </c>
      <c r="G337" s="108" t="s">
        <v>6347</v>
      </c>
      <c r="H337" s="291" t="s">
        <v>6419</v>
      </c>
      <c r="I337" s="268" t="s">
        <v>6762</v>
      </c>
      <c r="J337" s="291" t="s">
        <v>6317</v>
      </c>
      <c r="K337" s="268" t="s">
        <v>7356</v>
      </c>
      <c r="L337" s="270">
        <v>0</v>
      </c>
      <c r="M337" s="291">
        <v>0</v>
      </c>
      <c r="N337" s="269">
        <v>41426</v>
      </c>
      <c r="O337" s="269">
        <v>43251</v>
      </c>
      <c r="P337" s="269">
        <v>43251</v>
      </c>
      <c r="Q337" s="294" t="s">
        <v>6258</v>
      </c>
      <c r="R337" s="294"/>
      <c r="S337" s="294"/>
      <c r="T337" s="299" t="s">
        <v>3138</v>
      </c>
      <c r="U337" s="322"/>
      <c r="V337" s="175" t="s">
        <v>3789</v>
      </c>
      <c r="W337" s="268" t="s">
        <v>823</v>
      </c>
    </row>
    <row r="338" spans="1:23" ht="28.5" customHeight="1" x14ac:dyDescent="0.2">
      <c r="A338" s="291"/>
      <c r="B338" s="268" t="s">
        <v>568</v>
      </c>
      <c r="C338" s="291" t="s">
        <v>73</v>
      </c>
      <c r="D338" s="291"/>
      <c r="E338" s="268" t="s">
        <v>6871</v>
      </c>
      <c r="F338" s="268" t="s">
        <v>6874</v>
      </c>
      <c r="G338" s="108" t="s">
        <v>6264</v>
      </c>
      <c r="H338" s="291" t="s">
        <v>6262</v>
      </c>
      <c r="I338" s="268" t="s">
        <v>6762</v>
      </c>
      <c r="J338" s="291" t="s">
        <v>6265</v>
      </c>
      <c r="K338" s="268" t="s">
        <v>7357</v>
      </c>
      <c r="L338" s="270">
        <v>0</v>
      </c>
      <c r="M338" s="291">
        <v>0</v>
      </c>
      <c r="N338" s="269">
        <v>41183</v>
      </c>
      <c r="O338" s="269">
        <v>42277</v>
      </c>
      <c r="P338" s="269">
        <v>43373</v>
      </c>
      <c r="Q338" s="294"/>
      <c r="R338" s="294">
        <v>6064</v>
      </c>
      <c r="S338" s="294"/>
      <c r="T338" s="300">
        <v>309915.06000000006</v>
      </c>
      <c r="U338" s="322">
        <v>342028.62</v>
      </c>
      <c r="V338" s="175" t="s">
        <v>3789</v>
      </c>
      <c r="W338" s="268" t="s">
        <v>823</v>
      </c>
    </row>
    <row r="339" spans="1:23" ht="28.5" customHeight="1" x14ac:dyDescent="0.2">
      <c r="A339" s="291"/>
      <c r="B339" s="268" t="s">
        <v>568</v>
      </c>
      <c r="C339" s="291" t="s">
        <v>73</v>
      </c>
      <c r="D339" s="291"/>
      <c r="E339" s="268" t="s">
        <v>6644</v>
      </c>
      <c r="F339" s="268" t="s">
        <v>6193</v>
      </c>
      <c r="G339" s="108" t="s">
        <v>6463</v>
      </c>
      <c r="H339" s="291" t="s">
        <v>6449</v>
      </c>
      <c r="I339" s="268" t="s">
        <v>6762</v>
      </c>
      <c r="J339" s="291" t="s">
        <v>6483</v>
      </c>
      <c r="K339" s="268" t="s">
        <v>6691</v>
      </c>
      <c r="L339" s="270">
        <v>0</v>
      </c>
      <c r="M339" s="291">
        <v>0</v>
      </c>
      <c r="N339" s="269">
        <v>41730</v>
      </c>
      <c r="O339" s="269">
        <v>42460</v>
      </c>
      <c r="P339" s="269">
        <v>42460</v>
      </c>
      <c r="Q339" s="294"/>
      <c r="R339" s="294"/>
      <c r="S339" s="294"/>
      <c r="T339" s="262"/>
      <c r="U339" s="322">
        <v>36401.020000000004</v>
      </c>
      <c r="V339" s="291" t="s">
        <v>3789</v>
      </c>
      <c r="W339" s="268" t="s">
        <v>824</v>
      </c>
    </row>
    <row r="340" spans="1:23" ht="28.5" customHeight="1" x14ac:dyDescent="0.2">
      <c r="A340" s="291"/>
      <c r="B340" s="268" t="s">
        <v>6213</v>
      </c>
      <c r="C340" s="291" t="s">
        <v>73</v>
      </c>
      <c r="D340" s="291"/>
      <c r="E340" s="268" t="s">
        <v>6872</v>
      </c>
      <c r="F340" s="268" t="s">
        <v>3010</v>
      </c>
      <c r="G340" s="313" t="s">
        <v>6251</v>
      </c>
      <c r="H340" s="269" t="s">
        <v>6250</v>
      </c>
      <c r="I340" s="268" t="s">
        <v>6761</v>
      </c>
      <c r="J340" s="291" t="s">
        <v>6129</v>
      </c>
      <c r="K340" s="268" t="s">
        <v>6744</v>
      </c>
      <c r="L340" s="270" t="s">
        <v>6679</v>
      </c>
      <c r="M340" s="291">
        <v>0</v>
      </c>
      <c r="N340" s="269">
        <v>41575</v>
      </c>
      <c r="O340" s="269">
        <v>42671</v>
      </c>
      <c r="P340" s="269">
        <v>43036</v>
      </c>
      <c r="Q340" s="294"/>
      <c r="R340" s="294"/>
      <c r="S340" s="294"/>
      <c r="T340" s="262"/>
      <c r="U340" s="322">
        <v>90494</v>
      </c>
      <c r="V340" s="291" t="s">
        <v>3789</v>
      </c>
      <c r="W340" s="268" t="s">
        <v>823</v>
      </c>
    </row>
    <row r="341" spans="1:23" ht="114" customHeight="1" x14ac:dyDescent="0.2">
      <c r="A341" s="291"/>
      <c r="B341" s="268" t="s">
        <v>568</v>
      </c>
      <c r="C341" s="291" t="s">
        <v>73</v>
      </c>
      <c r="D341" s="291"/>
      <c r="E341" s="268" t="s">
        <v>6871</v>
      </c>
      <c r="F341" s="268" t="s">
        <v>6874</v>
      </c>
      <c r="G341" s="269" t="s">
        <v>6182</v>
      </c>
      <c r="H341" s="269" t="s">
        <v>6179</v>
      </c>
      <c r="I341" s="268" t="s">
        <v>6762</v>
      </c>
      <c r="J341" s="269" t="s">
        <v>6165</v>
      </c>
      <c r="K341" s="268" t="s">
        <v>7358</v>
      </c>
      <c r="L341" s="270">
        <v>0</v>
      </c>
      <c r="M341" s="291">
        <v>0</v>
      </c>
      <c r="N341" s="269">
        <v>40728</v>
      </c>
      <c r="O341" s="269">
        <v>42673</v>
      </c>
      <c r="P341" s="269">
        <v>42825</v>
      </c>
      <c r="Q341" s="328" t="s">
        <v>7019</v>
      </c>
      <c r="R341" s="294"/>
      <c r="S341" s="291"/>
      <c r="T341" s="300">
        <v>377149.58</v>
      </c>
      <c r="U341" s="322">
        <v>1265621.1199999999</v>
      </c>
      <c r="V341" s="175" t="s">
        <v>3789</v>
      </c>
      <c r="W341" s="268" t="s">
        <v>823</v>
      </c>
    </row>
    <row r="342" spans="1:23" ht="85.5" customHeight="1" x14ac:dyDescent="0.2">
      <c r="A342" s="291"/>
      <c r="B342" s="268" t="s">
        <v>568</v>
      </c>
      <c r="C342" s="291" t="s">
        <v>73</v>
      </c>
      <c r="D342" s="268"/>
      <c r="E342" s="268" t="s">
        <v>6871</v>
      </c>
      <c r="F342" s="268" t="s">
        <v>6876</v>
      </c>
      <c r="G342" s="176">
        <v>254</v>
      </c>
      <c r="H342" s="268" t="s">
        <v>5652</v>
      </c>
      <c r="I342" s="268" t="s">
        <v>7265</v>
      </c>
      <c r="J342" s="291" t="s">
        <v>3759</v>
      </c>
      <c r="K342" s="268" t="s">
        <v>7359</v>
      </c>
      <c r="L342" s="270">
        <v>0</v>
      </c>
      <c r="M342" s="291">
        <v>0</v>
      </c>
      <c r="N342" s="269">
        <v>42278</v>
      </c>
      <c r="O342" s="269">
        <v>43373</v>
      </c>
      <c r="P342" s="269">
        <v>43373</v>
      </c>
      <c r="Q342" s="292"/>
      <c r="R342" s="294">
        <v>71284</v>
      </c>
      <c r="S342" s="292">
        <v>356420</v>
      </c>
      <c r="T342" s="300"/>
      <c r="U342" s="322"/>
      <c r="V342" s="175" t="s">
        <v>3789</v>
      </c>
      <c r="W342" s="268" t="s">
        <v>823</v>
      </c>
    </row>
    <row r="343" spans="1:23" ht="34.5" customHeight="1" x14ac:dyDescent="0.2">
      <c r="A343" s="291"/>
      <c r="B343" s="268" t="s">
        <v>2595</v>
      </c>
      <c r="C343" s="291" t="s">
        <v>73</v>
      </c>
      <c r="D343" s="291"/>
      <c r="E343" s="268" t="s">
        <v>6644</v>
      </c>
      <c r="F343" s="268" t="s">
        <v>6193</v>
      </c>
      <c r="G343" s="108" t="s">
        <v>6608</v>
      </c>
      <c r="H343" s="291" t="s">
        <v>6609</v>
      </c>
      <c r="I343" s="268" t="s">
        <v>6762</v>
      </c>
      <c r="J343" s="291" t="s">
        <v>3759</v>
      </c>
      <c r="K343" s="268" t="s">
        <v>7359</v>
      </c>
      <c r="L343" s="270">
        <v>0</v>
      </c>
      <c r="M343" s="291">
        <v>0</v>
      </c>
      <c r="N343" s="269">
        <v>41944</v>
      </c>
      <c r="O343" s="269">
        <v>42308</v>
      </c>
      <c r="P343" s="269">
        <v>42308</v>
      </c>
      <c r="Q343" s="291"/>
      <c r="R343" s="294">
        <v>12000</v>
      </c>
      <c r="S343" s="294">
        <v>12000</v>
      </c>
      <c r="T343" s="291"/>
      <c r="U343" s="322"/>
      <c r="V343" s="291" t="s">
        <v>3789</v>
      </c>
      <c r="W343" s="268" t="s">
        <v>824</v>
      </c>
    </row>
    <row r="344" spans="1:23" ht="28.5" customHeight="1" x14ac:dyDescent="0.2">
      <c r="A344" s="291"/>
      <c r="B344" s="268" t="s">
        <v>5988</v>
      </c>
      <c r="C344" s="291" t="s">
        <v>73</v>
      </c>
      <c r="D344" s="291"/>
      <c r="E344" s="268" t="s">
        <v>6871</v>
      </c>
      <c r="F344" s="268" t="s">
        <v>6876</v>
      </c>
      <c r="G344" s="108" t="s">
        <v>5990</v>
      </c>
      <c r="H344" s="291" t="s">
        <v>6966</v>
      </c>
      <c r="I344" s="268" t="s">
        <v>7277</v>
      </c>
      <c r="J344" s="291" t="s">
        <v>6249</v>
      </c>
      <c r="K344" s="268" t="s">
        <v>7360</v>
      </c>
      <c r="L344" s="270">
        <v>0</v>
      </c>
      <c r="M344" s="291">
        <v>0</v>
      </c>
      <c r="N344" s="269">
        <v>41190</v>
      </c>
      <c r="O344" s="269">
        <v>43015</v>
      </c>
      <c r="P344" s="269">
        <v>43015</v>
      </c>
      <c r="Q344" s="294" t="s">
        <v>7021</v>
      </c>
      <c r="S344" s="294"/>
      <c r="T344" s="300">
        <v>2208.4299999999998</v>
      </c>
      <c r="U344" s="322"/>
      <c r="V344" s="175" t="s">
        <v>3789</v>
      </c>
      <c r="W344" s="268" t="s">
        <v>824</v>
      </c>
    </row>
    <row r="345" spans="1:23" ht="28.5" customHeight="1" x14ac:dyDescent="0.2">
      <c r="A345" s="291"/>
      <c r="B345" s="268" t="s">
        <v>69</v>
      </c>
      <c r="C345" s="291" t="s">
        <v>6191</v>
      </c>
      <c r="D345" s="268"/>
      <c r="E345" s="268" t="s">
        <v>6872</v>
      </c>
      <c r="F345" s="268" t="s">
        <v>3010</v>
      </c>
      <c r="G345" s="108" t="s">
        <v>3844</v>
      </c>
      <c r="H345" s="268" t="s">
        <v>4560</v>
      </c>
      <c r="I345" s="268" t="s">
        <v>6770</v>
      </c>
      <c r="J345" s="291" t="s">
        <v>2148</v>
      </c>
      <c r="K345" s="268" t="s">
        <v>7361</v>
      </c>
      <c r="L345" s="270">
        <v>0</v>
      </c>
      <c r="M345" s="291">
        <v>0</v>
      </c>
      <c r="N345" s="269">
        <v>41000</v>
      </c>
      <c r="O345" s="269">
        <v>42460</v>
      </c>
      <c r="P345" s="269">
        <v>42460</v>
      </c>
      <c r="Q345" s="292"/>
      <c r="R345" s="294">
        <v>1400000</v>
      </c>
      <c r="S345" s="294">
        <v>5600000</v>
      </c>
      <c r="T345" s="300">
        <v>519208.35999999981</v>
      </c>
      <c r="U345" s="322">
        <v>507209.62000000046</v>
      </c>
      <c r="V345" s="268" t="s">
        <v>3788</v>
      </c>
      <c r="W345" s="268" t="s">
        <v>823</v>
      </c>
    </row>
    <row r="346" spans="1:23" ht="42.75" customHeight="1" x14ac:dyDescent="0.2">
      <c r="A346" s="291"/>
      <c r="B346" s="268" t="s">
        <v>3010</v>
      </c>
      <c r="C346" s="291" t="s">
        <v>6401</v>
      </c>
      <c r="D346" s="291" t="s">
        <v>233</v>
      </c>
      <c r="E346" s="268" t="s">
        <v>6872</v>
      </c>
      <c r="F346" s="268" t="s">
        <v>3010</v>
      </c>
      <c r="G346" s="108" t="s">
        <v>6280</v>
      </c>
      <c r="H346" s="291" t="s">
        <v>6282</v>
      </c>
      <c r="I346" s="268" t="s">
        <v>7278</v>
      </c>
      <c r="J346" s="291" t="s">
        <v>6283</v>
      </c>
      <c r="K346" s="268" t="s">
        <v>7362</v>
      </c>
      <c r="L346" s="270">
        <v>0</v>
      </c>
      <c r="M346" s="291">
        <v>0</v>
      </c>
      <c r="N346" s="269">
        <v>41426</v>
      </c>
      <c r="O346" s="269">
        <v>42886</v>
      </c>
      <c r="P346" s="269">
        <v>42886</v>
      </c>
      <c r="Q346" s="294" t="s">
        <v>6285</v>
      </c>
      <c r="R346" s="294"/>
      <c r="S346" s="294"/>
      <c r="T346" s="299" t="s">
        <v>3138</v>
      </c>
      <c r="U346" s="322">
        <v>221116.55</v>
      </c>
      <c r="V346" s="291" t="s">
        <v>3788</v>
      </c>
      <c r="W346" s="268" t="s">
        <v>824</v>
      </c>
    </row>
    <row r="347" spans="1:23" ht="57.75" customHeight="1" x14ac:dyDescent="0.2">
      <c r="A347" s="291"/>
      <c r="B347" s="268" t="s">
        <v>568</v>
      </c>
      <c r="C347" s="291" t="s">
        <v>73</v>
      </c>
      <c r="D347" s="290"/>
      <c r="E347" s="268" t="s">
        <v>6871</v>
      </c>
      <c r="F347" s="268" t="s">
        <v>6874</v>
      </c>
      <c r="G347" s="254" t="s">
        <v>6172</v>
      </c>
      <c r="H347" s="254" t="s">
        <v>6233</v>
      </c>
      <c r="I347" s="268" t="s">
        <v>6762</v>
      </c>
      <c r="J347" s="254" t="s">
        <v>2131</v>
      </c>
      <c r="K347" s="268" t="s">
        <v>7301</v>
      </c>
      <c r="L347" s="270">
        <v>0</v>
      </c>
      <c r="M347" s="291">
        <v>0</v>
      </c>
      <c r="N347" s="269">
        <v>40269</v>
      </c>
      <c r="O347" s="269">
        <v>42825</v>
      </c>
      <c r="P347" s="269">
        <v>42825</v>
      </c>
      <c r="Q347" s="88" t="s">
        <v>6582</v>
      </c>
      <c r="R347" s="292">
        <v>812042</v>
      </c>
      <c r="S347" s="294"/>
      <c r="T347" s="300"/>
      <c r="U347" s="322"/>
      <c r="V347" s="175" t="s">
        <v>3789</v>
      </c>
      <c r="W347" s="268" t="s">
        <v>823</v>
      </c>
    </row>
    <row r="348" spans="1:23" ht="28.5" customHeight="1" x14ac:dyDescent="0.2">
      <c r="A348" s="291"/>
      <c r="B348" s="268" t="s">
        <v>568</v>
      </c>
      <c r="C348" s="291" t="s">
        <v>73</v>
      </c>
      <c r="D348" s="291"/>
      <c r="E348" s="268" t="s">
        <v>6871</v>
      </c>
      <c r="F348" s="268" t="s">
        <v>6874</v>
      </c>
      <c r="G348" s="269" t="s">
        <v>6150</v>
      </c>
      <c r="H348" s="291" t="s">
        <v>6059</v>
      </c>
      <c r="I348" s="268" t="s">
        <v>6762</v>
      </c>
      <c r="J348" s="271" t="s">
        <v>2131</v>
      </c>
      <c r="K348" s="268" t="s">
        <v>7301</v>
      </c>
      <c r="L348" s="270">
        <v>0</v>
      </c>
      <c r="M348" s="291">
        <v>0</v>
      </c>
      <c r="N348" s="269">
        <v>41246</v>
      </c>
      <c r="O348" s="269">
        <v>42340</v>
      </c>
      <c r="P348" s="269">
        <v>42340</v>
      </c>
      <c r="Q348" s="291"/>
      <c r="R348" s="294">
        <v>344720</v>
      </c>
      <c r="S348" s="294"/>
      <c r="T348" s="300"/>
      <c r="U348" s="322"/>
      <c r="V348" s="175" t="s">
        <v>3789</v>
      </c>
      <c r="W348" s="268" t="s">
        <v>823</v>
      </c>
    </row>
    <row r="349" spans="1:23" ht="28.5" customHeight="1" x14ac:dyDescent="0.2">
      <c r="A349" s="291"/>
      <c r="B349" s="268" t="s">
        <v>568</v>
      </c>
      <c r="C349" s="291" t="s">
        <v>73</v>
      </c>
      <c r="D349" s="291"/>
      <c r="E349" s="268" t="s">
        <v>6871</v>
      </c>
      <c r="F349" s="268" t="s">
        <v>6874</v>
      </c>
      <c r="G349" s="108" t="s">
        <v>6254</v>
      </c>
      <c r="H349" s="291" t="s">
        <v>6255</v>
      </c>
      <c r="I349" s="268" t="s">
        <v>6762</v>
      </c>
      <c r="J349" s="291" t="s">
        <v>2131</v>
      </c>
      <c r="K349" s="268" t="s">
        <v>7301</v>
      </c>
      <c r="L349" s="270">
        <v>0</v>
      </c>
      <c r="M349" s="291">
        <v>0</v>
      </c>
      <c r="N349" s="269">
        <v>41487</v>
      </c>
      <c r="O349" s="269">
        <v>42216</v>
      </c>
      <c r="P349" s="269">
        <v>42216</v>
      </c>
      <c r="Q349" s="294" t="s">
        <v>6404</v>
      </c>
      <c r="R349" s="294"/>
      <c r="S349" s="294"/>
      <c r="T349" s="300"/>
      <c r="U349" s="322"/>
      <c r="V349" s="175" t="s">
        <v>3789</v>
      </c>
      <c r="W349" s="268" t="s">
        <v>823</v>
      </c>
    </row>
    <row r="350" spans="1:23" ht="71.25" customHeight="1" x14ac:dyDescent="0.2">
      <c r="A350" s="291"/>
      <c r="B350" s="268" t="s">
        <v>568</v>
      </c>
      <c r="C350" s="291" t="s">
        <v>73</v>
      </c>
      <c r="D350" s="268"/>
      <c r="E350" s="268" t="s">
        <v>6871</v>
      </c>
      <c r="F350" s="268" t="s">
        <v>6874</v>
      </c>
      <c r="G350" s="108" t="s">
        <v>5939</v>
      </c>
      <c r="H350" s="269" t="s">
        <v>6179</v>
      </c>
      <c r="I350" s="268" t="s">
        <v>6762</v>
      </c>
      <c r="J350" s="291" t="s">
        <v>5835</v>
      </c>
      <c r="K350" s="268" t="s">
        <v>7363</v>
      </c>
      <c r="L350" s="270">
        <v>0</v>
      </c>
      <c r="M350" s="291">
        <v>0</v>
      </c>
      <c r="N350" s="269">
        <v>40728</v>
      </c>
      <c r="O350" s="269">
        <v>42673</v>
      </c>
      <c r="P350" s="269">
        <v>42825</v>
      </c>
      <c r="Q350" s="328" t="s">
        <v>6713</v>
      </c>
      <c r="R350" s="294"/>
      <c r="S350" s="294"/>
      <c r="T350" s="300">
        <v>7052261.7000000002</v>
      </c>
      <c r="U350" s="322"/>
      <c r="V350" s="175" t="s">
        <v>3789</v>
      </c>
      <c r="W350" s="268" t="s">
        <v>824</v>
      </c>
    </row>
    <row r="351" spans="1:23" ht="28.5" customHeight="1" x14ac:dyDescent="0.2">
      <c r="A351" s="291"/>
      <c r="B351" s="268" t="s">
        <v>568</v>
      </c>
      <c r="C351" s="291" t="s">
        <v>73</v>
      </c>
      <c r="D351" s="291"/>
      <c r="E351" s="268" t="s">
        <v>6644</v>
      </c>
      <c r="F351" s="268" t="s">
        <v>6193</v>
      </c>
      <c r="G351" s="108" t="s">
        <v>6342</v>
      </c>
      <c r="H351" s="291" t="s">
        <v>6414</v>
      </c>
      <c r="I351" s="268" t="s">
        <v>7264</v>
      </c>
      <c r="J351" s="291" t="s">
        <v>6322</v>
      </c>
      <c r="K351" s="268" t="s">
        <v>7364</v>
      </c>
      <c r="L351" s="270">
        <v>0</v>
      </c>
      <c r="M351" s="291">
        <v>0</v>
      </c>
      <c r="N351" s="269">
        <v>41426</v>
      </c>
      <c r="O351" s="269">
        <v>43251</v>
      </c>
      <c r="P351" s="269">
        <v>43251</v>
      </c>
      <c r="Q351" s="294" t="s">
        <v>6258</v>
      </c>
      <c r="R351" s="294"/>
      <c r="S351" s="294"/>
      <c r="T351" s="299" t="s">
        <v>3138</v>
      </c>
      <c r="U351" s="322"/>
      <c r="V351" s="175" t="s">
        <v>3789</v>
      </c>
      <c r="W351" s="268" t="s">
        <v>823</v>
      </c>
    </row>
    <row r="352" spans="1:23" ht="28.5" customHeight="1" x14ac:dyDescent="0.2">
      <c r="A352" s="291"/>
      <c r="B352" s="268" t="s">
        <v>568</v>
      </c>
      <c r="C352" s="291" t="s">
        <v>73</v>
      </c>
      <c r="D352" s="291"/>
      <c r="E352" s="268" t="s">
        <v>6644</v>
      </c>
      <c r="F352" s="268" t="s">
        <v>6193</v>
      </c>
      <c r="G352" s="108" t="s">
        <v>6353</v>
      </c>
      <c r="H352" s="291" t="s">
        <v>6419</v>
      </c>
      <c r="I352" s="268" t="s">
        <v>6762</v>
      </c>
      <c r="J352" s="291" t="s">
        <v>6328</v>
      </c>
      <c r="K352" s="268" t="s">
        <v>7365</v>
      </c>
      <c r="L352" s="270">
        <v>0</v>
      </c>
      <c r="M352" s="291">
        <v>0</v>
      </c>
      <c r="N352" s="269">
        <v>41426</v>
      </c>
      <c r="O352" s="269">
        <v>43251</v>
      </c>
      <c r="P352" s="269">
        <v>43251</v>
      </c>
      <c r="Q352" s="294" t="s">
        <v>6258</v>
      </c>
      <c r="R352" s="294"/>
      <c r="S352" s="294"/>
      <c r="T352" s="299" t="s">
        <v>3138</v>
      </c>
      <c r="U352" s="322"/>
      <c r="V352" s="175" t="s">
        <v>3789</v>
      </c>
      <c r="W352" s="268" t="s">
        <v>823</v>
      </c>
    </row>
    <row r="353" spans="1:23" ht="57" customHeight="1" x14ac:dyDescent="0.2">
      <c r="A353" s="291"/>
      <c r="B353" s="268" t="s">
        <v>5674</v>
      </c>
      <c r="C353" s="291" t="s">
        <v>4922</v>
      </c>
      <c r="D353" s="291" t="s">
        <v>6010</v>
      </c>
      <c r="E353" s="268" t="s">
        <v>6871</v>
      </c>
      <c r="F353" s="268" t="s">
        <v>6876</v>
      </c>
      <c r="G353" s="108" t="s">
        <v>5743</v>
      </c>
      <c r="H353" s="291" t="s">
        <v>3894</v>
      </c>
      <c r="I353" s="268" t="s">
        <v>6766</v>
      </c>
      <c r="J353" s="291" t="s">
        <v>6011</v>
      </c>
      <c r="K353" s="268" t="s">
        <v>7366</v>
      </c>
      <c r="L353" s="270" t="s">
        <v>6679</v>
      </c>
      <c r="M353" s="291">
        <v>0</v>
      </c>
      <c r="N353" s="269">
        <v>41365</v>
      </c>
      <c r="O353" s="269">
        <v>42460</v>
      </c>
      <c r="P353" s="269">
        <v>42825</v>
      </c>
      <c r="Q353" s="294"/>
      <c r="R353" s="294">
        <v>1400</v>
      </c>
      <c r="S353" s="294">
        <v>5600</v>
      </c>
      <c r="T353" s="300">
        <v>910.37</v>
      </c>
      <c r="U353" s="322">
        <v>204.13</v>
      </c>
      <c r="V353" s="175" t="s">
        <v>3789</v>
      </c>
      <c r="W353" s="268" t="s">
        <v>823</v>
      </c>
    </row>
    <row r="354" spans="1:23" ht="28.5" customHeight="1" x14ac:dyDescent="0.2">
      <c r="A354" s="291"/>
      <c r="B354" s="268" t="s">
        <v>568</v>
      </c>
      <c r="C354" s="291" t="s">
        <v>73</v>
      </c>
      <c r="D354" s="291"/>
      <c r="E354" s="268" t="s">
        <v>6644</v>
      </c>
      <c r="F354" s="268" t="s">
        <v>6193</v>
      </c>
      <c r="G354" s="108" t="s">
        <v>6454</v>
      </c>
      <c r="H354" s="291" t="s">
        <v>6449</v>
      </c>
      <c r="I354" s="268" t="s">
        <v>6762</v>
      </c>
      <c r="J354" s="291" t="s">
        <v>6474</v>
      </c>
      <c r="K354" s="268" t="s">
        <v>6691</v>
      </c>
      <c r="L354" s="270">
        <v>0</v>
      </c>
      <c r="M354" s="291">
        <v>0</v>
      </c>
      <c r="N354" s="269">
        <v>41730</v>
      </c>
      <c r="O354" s="269">
        <v>42460</v>
      </c>
      <c r="P354" s="269">
        <v>42460</v>
      </c>
      <c r="Q354" s="294"/>
      <c r="R354" s="294"/>
      <c r="S354" s="294"/>
      <c r="T354" s="262"/>
      <c r="U354" s="322">
        <v>16586.919999999998</v>
      </c>
      <c r="V354" s="291" t="s">
        <v>3789</v>
      </c>
      <c r="W354" s="268" t="s">
        <v>824</v>
      </c>
    </row>
    <row r="355" spans="1:23" ht="28.5" customHeight="1" x14ac:dyDescent="0.2">
      <c r="A355" s="291"/>
      <c r="B355" s="268" t="s">
        <v>6213</v>
      </c>
      <c r="C355" s="291" t="s">
        <v>73</v>
      </c>
      <c r="D355" s="291"/>
      <c r="E355" s="268" t="s">
        <v>6872</v>
      </c>
      <c r="F355" s="268" t="s">
        <v>3010</v>
      </c>
      <c r="G355" s="313" t="s">
        <v>6251</v>
      </c>
      <c r="H355" s="269" t="s">
        <v>6250</v>
      </c>
      <c r="I355" s="268" t="s">
        <v>6761</v>
      </c>
      <c r="J355" s="291" t="s">
        <v>6493</v>
      </c>
      <c r="K355" s="268" t="s">
        <v>6744</v>
      </c>
      <c r="L355" s="270" t="s">
        <v>6679</v>
      </c>
      <c r="M355" s="291">
        <v>0</v>
      </c>
      <c r="N355" s="269">
        <v>41575</v>
      </c>
      <c r="O355" s="269">
        <v>42671</v>
      </c>
      <c r="P355" s="269">
        <v>43036</v>
      </c>
      <c r="Q355" s="294"/>
      <c r="R355" s="294"/>
      <c r="S355" s="294"/>
      <c r="T355" s="262"/>
      <c r="U355" s="322"/>
      <c r="V355" s="291" t="s">
        <v>3789</v>
      </c>
      <c r="W355" s="268" t="s">
        <v>823</v>
      </c>
    </row>
    <row r="356" spans="1:23" ht="28.5" customHeight="1" x14ac:dyDescent="0.2">
      <c r="A356" s="291"/>
      <c r="B356" s="268" t="s">
        <v>6213</v>
      </c>
      <c r="C356" s="291" t="s">
        <v>73</v>
      </c>
      <c r="D356" s="291"/>
      <c r="E356" s="268" t="s">
        <v>6872</v>
      </c>
      <c r="F356" s="268" t="s">
        <v>3010</v>
      </c>
      <c r="G356" s="313" t="s">
        <v>6251</v>
      </c>
      <c r="H356" s="269" t="s">
        <v>6250</v>
      </c>
      <c r="I356" s="268" t="s">
        <v>6761</v>
      </c>
      <c r="J356" s="314" t="s">
        <v>6287</v>
      </c>
      <c r="K356" s="268" t="s">
        <v>6744</v>
      </c>
      <c r="L356" s="270" t="s">
        <v>6679</v>
      </c>
      <c r="M356" s="291">
        <v>0</v>
      </c>
      <c r="N356" s="269">
        <v>41575</v>
      </c>
      <c r="O356" s="269">
        <v>42671</v>
      </c>
      <c r="P356" s="269">
        <v>43036</v>
      </c>
      <c r="Q356" s="294"/>
      <c r="R356" s="294"/>
      <c r="S356" s="294"/>
      <c r="T356" s="300">
        <v>184689.08</v>
      </c>
      <c r="U356" s="322">
        <v>84674.95</v>
      </c>
      <c r="V356" s="291" t="s">
        <v>3788</v>
      </c>
      <c r="W356" s="268" t="s">
        <v>823</v>
      </c>
    </row>
    <row r="357" spans="1:23" ht="28.5" customHeight="1" x14ac:dyDescent="0.2">
      <c r="A357" s="291"/>
      <c r="B357" s="268" t="s">
        <v>568</v>
      </c>
      <c r="C357" s="291" t="s">
        <v>73</v>
      </c>
      <c r="D357" s="291"/>
      <c r="E357" s="268" t="s">
        <v>6644</v>
      </c>
      <c r="F357" s="268" t="s">
        <v>6193</v>
      </c>
      <c r="G357" s="108" t="s">
        <v>6501</v>
      </c>
      <c r="H357" s="291" t="s">
        <v>6449</v>
      </c>
      <c r="I357" s="268" t="s">
        <v>6762</v>
      </c>
      <c r="J357" s="291" t="s">
        <v>6502</v>
      </c>
      <c r="K357" s="268" t="s">
        <v>6691</v>
      </c>
      <c r="L357" s="270">
        <v>0</v>
      </c>
      <c r="M357" s="291">
        <v>0</v>
      </c>
      <c r="N357" s="269">
        <v>41730</v>
      </c>
      <c r="O357" s="269">
        <v>42460</v>
      </c>
      <c r="P357" s="269">
        <v>42460</v>
      </c>
      <c r="Q357" s="294"/>
      <c r="R357" s="294"/>
      <c r="S357" s="294"/>
      <c r="T357" s="262"/>
      <c r="U357" s="322">
        <v>13156.08</v>
      </c>
      <c r="V357" s="291" t="s">
        <v>3789</v>
      </c>
      <c r="W357" s="268" t="s">
        <v>824</v>
      </c>
    </row>
    <row r="358" spans="1:23" ht="71.25" customHeight="1" x14ac:dyDescent="0.2">
      <c r="A358" s="291"/>
      <c r="B358" s="268" t="s">
        <v>568</v>
      </c>
      <c r="C358" s="291" t="s">
        <v>73</v>
      </c>
      <c r="D358" s="291"/>
      <c r="E358" s="268" t="s">
        <v>6871</v>
      </c>
      <c r="F358" s="268" t="s">
        <v>6874</v>
      </c>
      <c r="G358" s="269" t="s">
        <v>6207</v>
      </c>
      <c r="H358" s="269" t="s">
        <v>6179</v>
      </c>
      <c r="I358" s="268" t="s">
        <v>6762</v>
      </c>
      <c r="J358" s="269" t="s">
        <v>6208</v>
      </c>
      <c r="K358" s="268" t="s">
        <v>7367</v>
      </c>
      <c r="L358" s="270">
        <v>0</v>
      </c>
      <c r="M358" s="291">
        <v>0</v>
      </c>
      <c r="N358" s="269">
        <v>40728</v>
      </c>
      <c r="O358" s="269">
        <v>42673</v>
      </c>
      <c r="P358" s="269">
        <v>42825</v>
      </c>
      <c r="Q358" s="328" t="s">
        <v>7020</v>
      </c>
      <c r="R358" s="294"/>
      <c r="S358" s="294"/>
      <c r="T358" s="300">
        <v>174181.13</v>
      </c>
      <c r="U358" s="322">
        <v>230885.46</v>
      </c>
      <c r="V358" s="175" t="s">
        <v>3789</v>
      </c>
      <c r="W358" s="268" t="s">
        <v>823</v>
      </c>
    </row>
    <row r="359" spans="1:23" ht="28.5" customHeight="1" x14ac:dyDescent="0.2">
      <c r="A359" s="291"/>
      <c r="B359" s="268" t="s">
        <v>3010</v>
      </c>
      <c r="C359" s="291" t="s">
        <v>73</v>
      </c>
      <c r="D359" s="291"/>
      <c r="E359" s="268" t="s">
        <v>6870</v>
      </c>
      <c r="F359" s="268" t="s">
        <v>5695</v>
      </c>
      <c r="G359" s="108" t="s">
        <v>6221</v>
      </c>
      <c r="H359" s="291" t="s">
        <v>6222</v>
      </c>
      <c r="I359" s="268" t="s">
        <v>7279</v>
      </c>
      <c r="J359" s="291" t="s">
        <v>6226</v>
      </c>
      <c r="K359" s="268" t="s">
        <v>7368</v>
      </c>
      <c r="L359" s="270" t="s">
        <v>6679</v>
      </c>
      <c r="M359" s="291">
        <v>0</v>
      </c>
      <c r="N359" s="269">
        <v>41579</v>
      </c>
      <c r="O359" s="269">
        <v>42674</v>
      </c>
      <c r="P359" s="269">
        <v>42674</v>
      </c>
      <c r="Q359" s="294" t="s">
        <v>6417</v>
      </c>
      <c r="R359" s="294">
        <v>12000</v>
      </c>
      <c r="S359" s="294"/>
      <c r="T359" s="300">
        <v>300</v>
      </c>
      <c r="U359" s="322">
        <v>3745</v>
      </c>
      <c r="V359" s="294" t="s">
        <v>3789</v>
      </c>
      <c r="W359" s="268" t="s">
        <v>6683</v>
      </c>
    </row>
    <row r="360" spans="1:23" ht="67.5" customHeight="1" x14ac:dyDescent="0.2">
      <c r="A360" s="291"/>
      <c r="B360" s="268" t="s">
        <v>568</v>
      </c>
      <c r="C360" s="291" t="s">
        <v>73</v>
      </c>
      <c r="D360" s="268"/>
      <c r="E360" s="268" t="s">
        <v>6871</v>
      </c>
      <c r="F360" s="268" t="s">
        <v>6874</v>
      </c>
      <c r="G360" s="108" t="s">
        <v>5780</v>
      </c>
      <c r="H360" s="268" t="s">
        <v>7039</v>
      </c>
      <c r="I360" s="268" t="s">
        <v>6762</v>
      </c>
      <c r="J360" s="291" t="s">
        <v>2462</v>
      </c>
      <c r="K360" s="268" t="s">
        <v>7369</v>
      </c>
      <c r="L360" s="270">
        <v>0</v>
      </c>
      <c r="M360" s="291">
        <v>0</v>
      </c>
      <c r="N360" s="269">
        <v>41253</v>
      </c>
      <c r="O360" s="269">
        <v>43078</v>
      </c>
      <c r="P360" s="269">
        <v>43078</v>
      </c>
      <c r="Q360" s="292" t="s">
        <v>7043</v>
      </c>
      <c r="R360" s="269"/>
      <c r="S360" s="294"/>
      <c r="T360" s="299" t="s">
        <v>3138</v>
      </c>
      <c r="U360" s="322"/>
      <c r="V360" s="175" t="s">
        <v>3789</v>
      </c>
      <c r="W360" s="268" t="s">
        <v>823</v>
      </c>
    </row>
    <row r="361" spans="1:23" ht="28.5" customHeight="1" x14ac:dyDescent="0.2">
      <c r="A361" s="291"/>
      <c r="B361" s="268" t="s">
        <v>568</v>
      </c>
      <c r="C361" s="291" t="s">
        <v>73</v>
      </c>
      <c r="D361" s="291"/>
      <c r="E361" s="268" t="s">
        <v>6644</v>
      </c>
      <c r="F361" s="268" t="s">
        <v>6193</v>
      </c>
      <c r="G361" s="108" t="s">
        <v>6455</v>
      </c>
      <c r="H361" s="291" t="s">
        <v>6449</v>
      </c>
      <c r="I361" s="268" t="s">
        <v>6762</v>
      </c>
      <c r="J361" s="291" t="s">
        <v>6475</v>
      </c>
      <c r="K361" s="268" t="s">
        <v>6691</v>
      </c>
      <c r="L361" s="270">
        <v>0</v>
      </c>
      <c r="M361" s="291">
        <v>0</v>
      </c>
      <c r="N361" s="269">
        <v>41730</v>
      </c>
      <c r="O361" s="269">
        <v>42460</v>
      </c>
      <c r="P361" s="269">
        <v>42460</v>
      </c>
      <c r="Q361" s="294"/>
      <c r="R361" s="294"/>
      <c r="S361" s="294"/>
      <c r="T361" s="262"/>
      <c r="U361" s="322">
        <v>25834.620000000003</v>
      </c>
      <c r="V361" s="291" t="s">
        <v>3789</v>
      </c>
      <c r="W361" s="268" t="s">
        <v>824</v>
      </c>
    </row>
    <row r="362" spans="1:23" ht="67.5" customHeight="1" x14ac:dyDescent="0.2">
      <c r="A362" s="291"/>
      <c r="B362" s="268" t="s">
        <v>568</v>
      </c>
      <c r="C362" s="291" t="s">
        <v>73</v>
      </c>
      <c r="D362" s="268"/>
      <c r="E362" s="268" t="s">
        <v>6871</v>
      </c>
      <c r="F362" s="268" t="s">
        <v>6874</v>
      </c>
      <c r="G362" s="108" t="s">
        <v>5927</v>
      </c>
      <c r="H362" s="269" t="s">
        <v>7040</v>
      </c>
      <c r="I362" s="268" t="s">
        <v>6762</v>
      </c>
      <c r="J362" s="291" t="s">
        <v>5897</v>
      </c>
      <c r="K362" s="268" t="s">
        <v>7370</v>
      </c>
      <c r="L362" s="270">
        <v>0</v>
      </c>
      <c r="M362" s="291">
        <v>0</v>
      </c>
      <c r="N362" s="269">
        <v>41253</v>
      </c>
      <c r="O362" s="269">
        <v>43078</v>
      </c>
      <c r="P362" s="269">
        <v>43078</v>
      </c>
      <c r="Q362" s="292" t="s">
        <v>7044</v>
      </c>
      <c r="R362" s="269"/>
      <c r="S362" s="294"/>
      <c r="T362" s="300">
        <v>203805.29000000004</v>
      </c>
      <c r="U362" s="322">
        <v>31673.65000000002</v>
      </c>
      <c r="V362" s="175" t="s">
        <v>3789</v>
      </c>
      <c r="W362" s="268" t="s">
        <v>823</v>
      </c>
    </row>
    <row r="363" spans="1:23" ht="28.5" customHeight="1" x14ac:dyDescent="0.2">
      <c r="A363" s="291"/>
      <c r="B363" s="268" t="s">
        <v>568</v>
      </c>
      <c r="C363" s="291" t="s">
        <v>73</v>
      </c>
      <c r="D363" s="291"/>
      <c r="E363" s="268" t="s">
        <v>6644</v>
      </c>
      <c r="F363" s="268" t="s">
        <v>6193</v>
      </c>
      <c r="G363" s="108" t="s">
        <v>6535</v>
      </c>
      <c r="H363" s="295" t="s">
        <v>6567</v>
      </c>
      <c r="I363" s="268" t="s">
        <v>6762</v>
      </c>
      <c r="J363" s="291" t="s">
        <v>6533</v>
      </c>
      <c r="K363" s="268" t="s">
        <v>6691</v>
      </c>
      <c r="L363" s="270">
        <v>0</v>
      </c>
      <c r="M363" s="291">
        <v>0</v>
      </c>
      <c r="N363" s="269">
        <v>41730</v>
      </c>
      <c r="O363" s="269">
        <v>42460</v>
      </c>
      <c r="P363" s="269">
        <v>42460</v>
      </c>
      <c r="Q363" s="294" t="s">
        <v>6532</v>
      </c>
      <c r="R363" s="294">
        <v>15360</v>
      </c>
      <c r="S363" s="294">
        <v>30720</v>
      </c>
      <c r="T363" s="262"/>
      <c r="U363" s="322">
        <v>1920</v>
      </c>
      <c r="V363" s="291" t="s">
        <v>3789</v>
      </c>
      <c r="W363" s="268" t="s">
        <v>824</v>
      </c>
    </row>
    <row r="364" spans="1:23" ht="28.5" customHeight="1" x14ac:dyDescent="0.2">
      <c r="A364" s="291"/>
      <c r="B364" s="268" t="s">
        <v>568</v>
      </c>
      <c r="C364" s="291" t="s">
        <v>73</v>
      </c>
      <c r="D364" s="291"/>
      <c r="E364" s="268" t="s">
        <v>6644</v>
      </c>
      <c r="F364" s="268" t="s">
        <v>6193</v>
      </c>
      <c r="G364" s="108" t="s">
        <v>6568</v>
      </c>
      <c r="H364" s="295" t="s">
        <v>6566</v>
      </c>
      <c r="I364" s="268" t="s">
        <v>6762</v>
      </c>
      <c r="J364" s="291" t="s">
        <v>6533</v>
      </c>
      <c r="K364" s="268" t="s">
        <v>6691</v>
      </c>
      <c r="L364" s="270">
        <v>0</v>
      </c>
      <c r="M364" s="291">
        <v>0</v>
      </c>
      <c r="N364" s="269">
        <v>41730</v>
      </c>
      <c r="O364" s="269">
        <v>42460</v>
      </c>
      <c r="P364" s="269">
        <v>42460</v>
      </c>
      <c r="Q364" s="294" t="s">
        <v>6532</v>
      </c>
      <c r="R364" s="294">
        <v>15360</v>
      </c>
      <c r="S364" s="294">
        <v>30720</v>
      </c>
      <c r="T364" s="262"/>
      <c r="U364" s="322"/>
      <c r="V364" s="291" t="s">
        <v>3789</v>
      </c>
      <c r="W364" s="268" t="s">
        <v>824</v>
      </c>
    </row>
    <row r="365" spans="1:23" ht="28.5" customHeight="1" x14ac:dyDescent="0.2">
      <c r="A365" s="291"/>
      <c r="B365" s="268" t="s">
        <v>2595</v>
      </c>
      <c r="C365" s="291" t="s">
        <v>2996</v>
      </c>
      <c r="D365" s="291"/>
      <c r="E365" s="268" t="s">
        <v>6870</v>
      </c>
      <c r="F365" s="268" t="s">
        <v>5695</v>
      </c>
      <c r="G365" s="108" t="s">
        <v>5982</v>
      </c>
      <c r="H365" s="108" t="s">
        <v>6889</v>
      </c>
      <c r="I365" s="268" t="s">
        <v>6767</v>
      </c>
      <c r="J365" s="291" t="s">
        <v>5983</v>
      </c>
      <c r="K365" s="268" t="s">
        <v>7371</v>
      </c>
      <c r="L365" s="270" t="s">
        <v>6679</v>
      </c>
      <c r="M365" s="291">
        <v>0</v>
      </c>
      <c r="N365" s="269">
        <v>42217</v>
      </c>
      <c r="O365" s="269">
        <v>43677</v>
      </c>
      <c r="P365" s="269">
        <v>45138</v>
      </c>
      <c r="Q365" s="302"/>
      <c r="R365" s="294">
        <v>2140</v>
      </c>
      <c r="S365" s="294">
        <f>R365*4</f>
        <v>8560</v>
      </c>
      <c r="T365" s="300">
        <v>8391.5</v>
      </c>
      <c r="U365" s="322">
        <v>7891.5</v>
      </c>
      <c r="V365" s="294" t="s">
        <v>3789</v>
      </c>
      <c r="W365" s="268" t="s">
        <v>6684</v>
      </c>
    </row>
    <row r="366" spans="1:23" ht="42.75" customHeight="1" x14ac:dyDescent="0.2">
      <c r="A366" s="291"/>
      <c r="B366" s="268" t="s">
        <v>3010</v>
      </c>
      <c r="C366" s="291" t="s">
        <v>6401</v>
      </c>
      <c r="D366" s="291" t="s">
        <v>233</v>
      </c>
      <c r="E366" s="268" t="s">
        <v>6872</v>
      </c>
      <c r="F366" s="268" t="s">
        <v>3010</v>
      </c>
      <c r="G366" s="108" t="s">
        <v>6281</v>
      </c>
      <c r="H366" s="291" t="s">
        <v>6282</v>
      </c>
      <c r="I366" s="268" t="s">
        <v>7278</v>
      </c>
      <c r="J366" s="291" t="s">
        <v>6284</v>
      </c>
      <c r="K366" s="268" t="s">
        <v>7372</v>
      </c>
      <c r="L366" s="270">
        <v>0</v>
      </c>
      <c r="M366" s="291">
        <v>0</v>
      </c>
      <c r="N366" s="269">
        <v>41426</v>
      </c>
      <c r="O366" s="269">
        <v>42886</v>
      </c>
      <c r="P366" s="269">
        <v>42886</v>
      </c>
      <c r="Q366" s="294" t="s">
        <v>6285</v>
      </c>
      <c r="R366" s="294"/>
      <c r="S366" s="294"/>
      <c r="T366" s="299" t="s">
        <v>3138</v>
      </c>
      <c r="U366" s="322">
        <v>35420.400000000001</v>
      </c>
      <c r="V366" s="291" t="s">
        <v>3788</v>
      </c>
      <c r="W366" s="268" t="s">
        <v>824</v>
      </c>
    </row>
    <row r="367" spans="1:23" ht="67.5" customHeight="1" x14ac:dyDescent="0.2">
      <c r="A367" s="291"/>
      <c r="B367" s="268" t="s">
        <v>568</v>
      </c>
      <c r="C367" s="291" t="s">
        <v>73</v>
      </c>
      <c r="D367" s="268"/>
      <c r="E367" s="268" t="s">
        <v>6871</v>
      </c>
      <c r="F367" s="268" t="s">
        <v>6874</v>
      </c>
      <c r="G367" s="108" t="s">
        <v>5931</v>
      </c>
      <c r="H367" s="269" t="s">
        <v>7040</v>
      </c>
      <c r="I367" s="268" t="s">
        <v>6762</v>
      </c>
      <c r="J367" s="291" t="s">
        <v>6299</v>
      </c>
      <c r="K367" s="268" t="s">
        <v>6691</v>
      </c>
      <c r="L367" s="270">
        <v>0</v>
      </c>
      <c r="M367" s="291">
        <v>0</v>
      </c>
      <c r="N367" s="269">
        <v>41253</v>
      </c>
      <c r="O367" s="269">
        <v>43078</v>
      </c>
      <c r="P367" s="269">
        <v>43078</v>
      </c>
      <c r="Q367" s="292" t="s">
        <v>7044</v>
      </c>
      <c r="R367" s="269"/>
      <c r="S367" s="294"/>
      <c r="T367" s="300">
        <v>167947.27000000008</v>
      </c>
      <c r="U367" s="322">
        <v>647824.18999999948</v>
      </c>
      <c r="V367" s="175" t="s">
        <v>3789</v>
      </c>
      <c r="W367" s="268" t="s">
        <v>6776</v>
      </c>
    </row>
    <row r="368" spans="1:23" ht="28.5" customHeight="1" x14ac:dyDescent="0.2">
      <c r="A368" s="291"/>
      <c r="B368" s="268" t="s">
        <v>5722</v>
      </c>
      <c r="C368" s="291" t="s">
        <v>73</v>
      </c>
      <c r="D368" s="268"/>
      <c r="E368" s="268" t="s">
        <v>6871</v>
      </c>
      <c r="F368" s="268" t="s">
        <v>6874</v>
      </c>
      <c r="G368" s="108" t="s">
        <v>5944</v>
      </c>
      <c r="H368" s="268" t="s">
        <v>5723</v>
      </c>
      <c r="I368" s="268" t="s">
        <v>6773</v>
      </c>
      <c r="J368" s="291" t="s">
        <v>5724</v>
      </c>
      <c r="K368" s="268">
        <v>0</v>
      </c>
      <c r="L368" s="270">
        <v>0</v>
      </c>
      <c r="M368" s="291">
        <v>0</v>
      </c>
      <c r="N368" s="269">
        <v>40941</v>
      </c>
      <c r="O368" s="269">
        <v>42401</v>
      </c>
      <c r="P368" s="269">
        <v>42401</v>
      </c>
      <c r="Q368" s="292"/>
      <c r="R368" s="292">
        <v>175000</v>
      </c>
      <c r="S368" s="294">
        <v>175000</v>
      </c>
      <c r="T368" s="268"/>
      <c r="U368" s="322"/>
      <c r="V368" s="291" t="s">
        <v>3789</v>
      </c>
      <c r="W368" s="268"/>
    </row>
    <row r="369" spans="1:23" ht="28.5" customHeight="1" x14ac:dyDescent="0.2">
      <c r="A369" s="291"/>
      <c r="B369" s="268" t="s">
        <v>2716</v>
      </c>
      <c r="C369" s="291" t="s">
        <v>73</v>
      </c>
      <c r="D369" s="291"/>
      <c r="E369" s="268" t="s">
        <v>6871</v>
      </c>
      <c r="F369" s="268" t="s">
        <v>6876</v>
      </c>
      <c r="G369" s="108" t="s">
        <v>5744</v>
      </c>
      <c r="H369" s="291" t="s">
        <v>2235</v>
      </c>
      <c r="I369" s="268" t="s">
        <v>7280</v>
      </c>
      <c r="J369" s="291" t="s">
        <v>2238</v>
      </c>
      <c r="K369" s="268" t="s">
        <v>6691</v>
      </c>
      <c r="L369" s="270">
        <v>0</v>
      </c>
      <c r="M369" s="291">
        <v>0</v>
      </c>
      <c r="N369" s="269">
        <v>36251</v>
      </c>
      <c r="O369" s="269">
        <v>47208</v>
      </c>
      <c r="P369" s="269">
        <v>47208</v>
      </c>
      <c r="Q369" s="292"/>
      <c r="R369" s="294">
        <v>15000</v>
      </c>
      <c r="S369" s="294" t="s">
        <v>3138</v>
      </c>
      <c r="T369" s="300">
        <v>16500</v>
      </c>
      <c r="U369" s="322">
        <v>15180</v>
      </c>
      <c r="V369" s="175" t="s">
        <v>3789</v>
      </c>
      <c r="W369" s="268" t="s">
        <v>824</v>
      </c>
    </row>
    <row r="370" spans="1:23" ht="67.5" customHeight="1" x14ac:dyDescent="0.2">
      <c r="A370" s="291"/>
      <c r="B370" s="268" t="s">
        <v>568</v>
      </c>
      <c r="C370" s="291" t="s">
        <v>73</v>
      </c>
      <c r="D370" s="268"/>
      <c r="E370" s="268" t="s">
        <v>6871</v>
      </c>
      <c r="F370" s="268" t="s">
        <v>6874</v>
      </c>
      <c r="G370" s="108" t="s">
        <v>5914</v>
      </c>
      <c r="H370" s="268" t="s">
        <v>7039</v>
      </c>
      <c r="I370" s="268" t="s">
        <v>6762</v>
      </c>
      <c r="J370" s="291" t="s">
        <v>6247</v>
      </c>
      <c r="K370" s="268" t="s">
        <v>7373</v>
      </c>
      <c r="L370" s="270">
        <v>0</v>
      </c>
      <c r="M370" s="291">
        <v>0</v>
      </c>
      <c r="N370" s="269">
        <v>41253</v>
      </c>
      <c r="O370" s="269">
        <v>43078</v>
      </c>
      <c r="P370" s="269">
        <v>43078</v>
      </c>
      <c r="Q370" s="292" t="s">
        <v>7043</v>
      </c>
      <c r="R370" s="269"/>
      <c r="S370" s="294"/>
      <c r="T370" s="300">
        <v>260859.72000000012</v>
      </c>
      <c r="U370" s="322">
        <v>44166.150000000009</v>
      </c>
      <c r="V370" s="175" t="s">
        <v>3789</v>
      </c>
      <c r="W370" s="268" t="s">
        <v>823</v>
      </c>
    </row>
    <row r="371" spans="1:23" ht="28.5" customHeight="1" x14ac:dyDescent="0.2">
      <c r="A371" s="291"/>
      <c r="B371" s="268" t="s">
        <v>2715</v>
      </c>
      <c r="C371" s="291" t="s">
        <v>73</v>
      </c>
      <c r="D371" s="175"/>
      <c r="E371" s="268" t="s">
        <v>6870</v>
      </c>
      <c r="F371" s="268" t="s">
        <v>5695</v>
      </c>
      <c r="G371" s="108" t="s">
        <v>5943</v>
      </c>
      <c r="H371" s="108" t="s">
        <v>5908</v>
      </c>
      <c r="I371" s="268" t="s">
        <v>7281</v>
      </c>
      <c r="J371" s="291" t="s">
        <v>5909</v>
      </c>
      <c r="K371" s="268" t="s">
        <v>7374</v>
      </c>
      <c r="L371" s="270">
        <v>0</v>
      </c>
      <c r="M371" s="291">
        <v>0</v>
      </c>
      <c r="N371" s="269">
        <v>41030</v>
      </c>
      <c r="O371" s="269">
        <v>42124</v>
      </c>
      <c r="P371" s="269">
        <v>42855</v>
      </c>
      <c r="Q371" s="292"/>
      <c r="R371" s="294">
        <v>100000</v>
      </c>
      <c r="S371" s="294">
        <f>100000*3</f>
        <v>300000</v>
      </c>
      <c r="T371" s="300">
        <v>432</v>
      </c>
      <c r="U371" s="322">
        <v>20043.569999999996</v>
      </c>
      <c r="V371" s="174" t="s">
        <v>3789</v>
      </c>
      <c r="W371" s="268" t="s">
        <v>823</v>
      </c>
    </row>
    <row r="372" spans="1:23" ht="28.5" customHeight="1" x14ac:dyDescent="0.2">
      <c r="A372" s="291"/>
      <c r="B372" s="268" t="s">
        <v>568</v>
      </c>
      <c r="C372" s="291" t="s">
        <v>73</v>
      </c>
      <c r="D372" s="291"/>
      <c r="E372" s="268" t="s">
        <v>6871</v>
      </c>
      <c r="F372" s="268" t="s">
        <v>6876</v>
      </c>
      <c r="G372" s="108" t="s">
        <v>6360</v>
      </c>
      <c r="H372" s="291" t="s">
        <v>6244</v>
      </c>
      <c r="I372" s="268" t="s">
        <v>7265</v>
      </c>
      <c r="J372" s="291" t="s">
        <v>6009</v>
      </c>
      <c r="K372" s="268" t="s">
        <v>7375</v>
      </c>
      <c r="L372" s="270">
        <v>0</v>
      </c>
      <c r="M372" s="291">
        <v>0</v>
      </c>
      <c r="N372" s="269">
        <v>41365</v>
      </c>
      <c r="O372" s="269">
        <v>42460</v>
      </c>
      <c r="P372" s="269">
        <v>42460</v>
      </c>
      <c r="Q372" s="294"/>
      <c r="R372" s="294">
        <v>371647</v>
      </c>
      <c r="S372" s="294"/>
      <c r="T372" s="300">
        <v>385573.05</v>
      </c>
      <c r="U372" s="322">
        <v>351000</v>
      </c>
      <c r="V372" s="175" t="s">
        <v>3789</v>
      </c>
      <c r="W372" s="268" t="s">
        <v>823</v>
      </c>
    </row>
    <row r="373" spans="1:23" ht="28.5" customHeight="1" x14ac:dyDescent="0.2">
      <c r="A373" s="291"/>
      <c r="B373" s="268" t="s">
        <v>2714</v>
      </c>
      <c r="C373" s="291" t="s">
        <v>73</v>
      </c>
      <c r="D373" s="291" t="s">
        <v>233</v>
      </c>
      <c r="E373" s="268" t="s">
        <v>6870</v>
      </c>
      <c r="F373" s="268" t="s">
        <v>5695</v>
      </c>
      <c r="G373" s="108" t="s">
        <v>6185</v>
      </c>
      <c r="H373" s="291" t="s">
        <v>6186</v>
      </c>
      <c r="I373" s="268" t="s">
        <v>7276</v>
      </c>
      <c r="J373" s="291" t="s">
        <v>6189</v>
      </c>
      <c r="K373" s="268" t="s">
        <v>7376</v>
      </c>
      <c r="L373" s="270" t="s">
        <v>6679</v>
      </c>
      <c r="M373" s="291">
        <v>0</v>
      </c>
      <c r="N373" s="269">
        <v>41487</v>
      </c>
      <c r="O373" s="269">
        <v>42582</v>
      </c>
      <c r="P373" s="269">
        <v>42947</v>
      </c>
      <c r="Q373" s="292"/>
      <c r="R373" s="294"/>
      <c r="S373" s="292">
        <v>100000</v>
      </c>
      <c r="T373" s="300">
        <v>6298.14</v>
      </c>
      <c r="U373" s="322">
        <v>11548.66</v>
      </c>
      <c r="V373" s="291" t="s">
        <v>3788</v>
      </c>
      <c r="W373" s="268" t="s">
        <v>6683</v>
      </c>
    </row>
    <row r="374" spans="1:23" ht="28.5" customHeight="1" x14ac:dyDescent="0.2">
      <c r="A374" s="291"/>
      <c r="B374" s="268" t="s">
        <v>1899</v>
      </c>
      <c r="C374" s="291" t="s">
        <v>73</v>
      </c>
      <c r="D374" s="291"/>
      <c r="E374" s="268" t="s">
        <v>6870</v>
      </c>
      <c r="F374" s="268" t="s">
        <v>2734</v>
      </c>
      <c r="G374" s="108" t="s">
        <v>5741</v>
      </c>
      <c r="H374" s="291" t="s">
        <v>6229</v>
      </c>
      <c r="I374" s="268" t="s">
        <v>7282</v>
      </c>
      <c r="J374" s="356" t="s">
        <v>6230</v>
      </c>
      <c r="K374" s="268" t="s">
        <v>6691</v>
      </c>
      <c r="L374" s="270">
        <v>0</v>
      </c>
      <c r="M374" s="291">
        <v>0</v>
      </c>
      <c r="N374" s="269">
        <v>41487</v>
      </c>
      <c r="O374" s="269">
        <v>42216</v>
      </c>
      <c r="P374" s="269">
        <v>42216</v>
      </c>
      <c r="Q374" s="294"/>
      <c r="R374" s="294"/>
      <c r="S374" s="294"/>
      <c r="T374" s="300">
        <v>6409.6400000000021</v>
      </c>
      <c r="U374" s="322">
        <v>6531.2999999999993</v>
      </c>
      <c r="V374" s="157" t="s">
        <v>3789</v>
      </c>
      <c r="W374" s="268" t="s">
        <v>824</v>
      </c>
    </row>
    <row r="375" spans="1:23" ht="28.5" customHeight="1" x14ac:dyDescent="0.2">
      <c r="A375" s="291"/>
      <c r="B375" s="268" t="s">
        <v>2715</v>
      </c>
      <c r="C375" s="291" t="s">
        <v>73</v>
      </c>
      <c r="D375" s="175" t="s">
        <v>233</v>
      </c>
      <c r="E375" s="268" t="s">
        <v>6870</v>
      </c>
      <c r="F375" s="268" t="s">
        <v>5695</v>
      </c>
      <c r="G375" s="108" t="s">
        <v>5942</v>
      </c>
      <c r="H375" s="108" t="s">
        <v>5910</v>
      </c>
      <c r="I375" s="268" t="s">
        <v>7283</v>
      </c>
      <c r="J375" s="291" t="s">
        <v>5911</v>
      </c>
      <c r="K375" s="268" t="s">
        <v>7377</v>
      </c>
      <c r="L375" s="270">
        <v>0</v>
      </c>
      <c r="M375" s="291">
        <v>0</v>
      </c>
      <c r="N375" s="269">
        <v>40822</v>
      </c>
      <c r="O375" s="269">
        <v>48126</v>
      </c>
      <c r="P375" s="269">
        <v>48126</v>
      </c>
      <c r="Q375" s="292"/>
      <c r="R375" s="294">
        <v>25000</v>
      </c>
      <c r="S375" s="292">
        <v>506000</v>
      </c>
      <c r="T375" s="299" t="s">
        <v>3138</v>
      </c>
      <c r="U375" s="322"/>
      <c r="V375" s="174" t="s">
        <v>3789</v>
      </c>
      <c r="W375" s="268" t="s">
        <v>823</v>
      </c>
    </row>
    <row r="376" spans="1:23" ht="28.5" customHeight="1" x14ac:dyDescent="0.2">
      <c r="A376" s="291"/>
      <c r="B376" s="268" t="s">
        <v>69</v>
      </c>
      <c r="C376" s="291" t="s">
        <v>4685</v>
      </c>
      <c r="D376" s="291" t="s">
        <v>233</v>
      </c>
      <c r="E376" s="268" t="s">
        <v>6872</v>
      </c>
      <c r="F376" s="268" t="s">
        <v>3010</v>
      </c>
      <c r="G376" s="108" t="s">
        <v>6580</v>
      </c>
      <c r="H376" s="291" t="s">
        <v>6579</v>
      </c>
      <c r="I376" s="268" t="s">
        <v>7272</v>
      </c>
      <c r="J376" s="291" t="s">
        <v>6276</v>
      </c>
      <c r="K376" s="268" t="s">
        <v>7378</v>
      </c>
      <c r="L376" s="270">
        <v>0</v>
      </c>
      <c r="M376" s="291">
        <v>0</v>
      </c>
      <c r="N376" s="269">
        <v>40817</v>
      </c>
      <c r="O376" s="269">
        <v>42277</v>
      </c>
      <c r="P376" s="269">
        <v>42277</v>
      </c>
      <c r="Q376" s="292"/>
      <c r="R376" s="294" t="s">
        <v>6416</v>
      </c>
      <c r="S376" s="292"/>
      <c r="T376" s="300">
        <v>302765.25999999995</v>
      </c>
      <c r="U376" s="322">
        <v>772398.17999999993</v>
      </c>
      <c r="V376" s="268" t="s">
        <v>3788</v>
      </c>
      <c r="W376" s="268" t="s">
        <v>823</v>
      </c>
    </row>
    <row r="377" spans="1:23" ht="28.5" customHeight="1" x14ac:dyDescent="0.2">
      <c r="A377" s="291"/>
      <c r="B377" s="268" t="s">
        <v>568</v>
      </c>
      <c r="C377" s="291" t="s">
        <v>73</v>
      </c>
      <c r="D377" s="291"/>
      <c r="E377" s="268" t="s">
        <v>6644</v>
      </c>
      <c r="F377" s="268" t="s">
        <v>6193</v>
      </c>
      <c r="G377" s="108" t="s">
        <v>6042</v>
      </c>
      <c r="H377" s="269" t="s">
        <v>6087</v>
      </c>
      <c r="I377" s="268" t="s">
        <v>6762</v>
      </c>
      <c r="J377" s="291" t="s">
        <v>6124</v>
      </c>
      <c r="K377" s="268" t="s">
        <v>6691</v>
      </c>
      <c r="L377" s="270">
        <v>0</v>
      </c>
      <c r="M377" s="291">
        <v>0</v>
      </c>
      <c r="N377" s="269">
        <v>41730</v>
      </c>
      <c r="O377" s="269">
        <v>42460</v>
      </c>
      <c r="P377" s="269">
        <v>42460</v>
      </c>
      <c r="Q377" s="291"/>
      <c r="R377" s="294">
        <v>7000</v>
      </c>
      <c r="S377" s="294">
        <v>7000</v>
      </c>
      <c r="T377" s="300">
        <v>7000</v>
      </c>
      <c r="U377" s="322">
        <v>5250</v>
      </c>
      <c r="V377" s="291" t="s">
        <v>3789</v>
      </c>
      <c r="W377" s="268" t="s">
        <v>824</v>
      </c>
    </row>
    <row r="378" spans="1:23" ht="28.5" customHeight="1" x14ac:dyDescent="0.2">
      <c r="A378" s="291"/>
      <c r="B378" s="268" t="s">
        <v>6213</v>
      </c>
      <c r="C378" s="291" t="s">
        <v>73</v>
      </c>
      <c r="D378" s="291"/>
      <c r="E378" s="268" t="s">
        <v>6872</v>
      </c>
      <c r="F378" s="268" t="s">
        <v>3010</v>
      </c>
      <c r="G378" s="313" t="s">
        <v>6251</v>
      </c>
      <c r="H378" s="269" t="s">
        <v>6250</v>
      </c>
      <c r="I378" s="268" t="s">
        <v>6761</v>
      </c>
      <c r="J378" s="291" t="s">
        <v>6494</v>
      </c>
      <c r="K378" s="268" t="s">
        <v>6744</v>
      </c>
      <c r="L378" s="270" t="s">
        <v>6679</v>
      </c>
      <c r="M378" s="291">
        <v>0</v>
      </c>
      <c r="N378" s="269">
        <v>41575</v>
      </c>
      <c r="O378" s="269">
        <v>42671</v>
      </c>
      <c r="P378" s="269">
        <v>43036</v>
      </c>
      <c r="R378" s="294"/>
      <c r="S378" s="294"/>
      <c r="T378" s="262"/>
      <c r="U378" s="322">
        <v>11188</v>
      </c>
      <c r="V378" s="291" t="s">
        <v>3789</v>
      </c>
      <c r="W378" s="268" t="s">
        <v>823</v>
      </c>
    </row>
    <row r="379" spans="1:23" ht="28.5" customHeight="1" x14ac:dyDescent="0.2">
      <c r="A379" s="291"/>
      <c r="B379" s="268" t="s">
        <v>6213</v>
      </c>
      <c r="C379" s="291" t="s">
        <v>73</v>
      </c>
      <c r="D379" s="291"/>
      <c r="E379" s="268" t="s">
        <v>6872</v>
      </c>
      <c r="F379" s="268" t="s">
        <v>3010</v>
      </c>
      <c r="G379" s="313" t="s">
        <v>6251</v>
      </c>
      <c r="H379" s="269" t="s">
        <v>6250</v>
      </c>
      <c r="I379" s="268" t="s">
        <v>6761</v>
      </c>
      <c r="J379" s="291" t="s">
        <v>6495</v>
      </c>
      <c r="K379" s="268" t="s">
        <v>6744</v>
      </c>
      <c r="L379" s="270" t="s">
        <v>6679</v>
      </c>
      <c r="M379" s="291">
        <v>0</v>
      </c>
      <c r="N379" s="269">
        <v>41575</v>
      </c>
      <c r="O379" s="269">
        <v>42671</v>
      </c>
      <c r="P379" s="269">
        <v>43036</v>
      </c>
      <c r="Q379" s="294"/>
      <c r="R379" s="294"/>
      <c r="S379" s="294"/>
      <c r="T379" s="262"/>
      <c r="U379" s="322">
        <v>66454.239999999991</v>
      </c>
      <c r="V379" s="291" t="s">
        <v>3789</v>
      </c>
      <c r="W379" s="268" t="s">
        <v>823</v>
      </c>
    </row>
    <row r="380" spans="1:23" ht="28.5" customHeight="1" x14ac:dyDescent="0.2">
      <c r="A380" s="291"/>
      <c r="B380" s="268" t="s">
        <v>568</v>
      </c>
      <c r="C380" s="291" t="s">
        <v>73</v>
      </c>
      <c r="D380" s="291"/>
      <c r="E380" s="268" t="s">
        <v>6644</v>
      </c>
      <c r="F380" s="268" t="s">
        <v>6193</v>
      </c>
      <c r="G380" s="108" t="s">
        <v>6456</v>
      </c>
      <c r="H380" s="291" t="s">
        <v>6449</v>
      </c>
      <c r="I380" s="268" t="s">
        <v>6762</v>
      </c>
      <c r="J380" s="291" t="s">
        <v>6476</v>
      </c>
      <c r="K380" s="268" t="s">
        <v>6691</v>
      </c>
      <c r="L380" s="270">
        <v>0</v>
      </c>
      <c r="M380" s="291">
        <v>0</v>
      </c>
      <c r="N380" s="269">
        <v>41730</v>
      </c>
      <c r="O380" s="269">
        <v>42460</v>
      </c>
      <c r="P380" s="269">
        <v>42460</v>
      </c>
      <c r="Q380" s="294"/>
      <c r="R380" s="294"/>
      <c r="S380" s="294"/>
      <c r="T380" s="262"/>
      <c r="U380" s="322">
        <v>3179.5600000000004</v>
      </c>
      <c r="V380" s="291" t="s">
        <v>3789</v>
      </c>
      <c r="W380" s="268" t="s">
        <v>824</v>
      </c>
    </row>
    <row r="381" spans="1:23" ht="28.5" customHeight="1" x14ac:dyDescent="0.2">
      <c r="A381" s="291"/>
      <c r="B381" s="268" t="s">
        <v>568</v>
      </c>
      <c r="C381" s="291" t="s">
        <v>73</v>
      </c>
      <c r="D381" s="291"/>
      <c r="E381" s="268" t="s">
        <v>6644</v>
      </c>
      <c r="F381" s="268" t="s">
        <v>6193</v>
      </c>
      <c r="G381" s="108" t="s">
        <v>6339</v>
      </c>
      <c r="H381" s="291" t="s">
        <v>6414</v>
      </c>
      <c r="I381" s="268" t="s">
        <v>7264</v>
      </c>
      <c r="J381" s="291" t="s">
        <v>6319</v>
      </c>
      <c r="K381" s="268" t="s">
        <v>6691</v>
      </c>
      <c r="L381" s="270">
        <v>0</v>
      </c>
      <c r="M381" s="291">
        <v>0</v>
      </c>
      <c r="N381" s="269">
        <v>41426</v>
      </c>
      <c r="O381" s="269">
        <v>43251</v>
      </c>
      <c r="P381" s="269">
        <v>43251</v>
      </c>
      <c r="Q381" s="294" t="s">
        <v>6258</v>
      </c>
      <c r="R381" s="294"/>
      <c r="S381" s="294"/>
      <c r="T381" s="300">
        <v>80856.73</v>
      </c>
      <c r="U381" s="322">
        <v>61872</v>
      </c>
      <c r="V381" s="175" t="s">
        <v>3789</v>
      </c>
      <c r="W381" s="268" t="s">
        <v>823</v>
      </c>
    </row>
    <row r="382" spans="1:23" ht="28.5" customHeight="1" x14ac:dyDescent="0.2">
      <c r="A382" s="291"/>
      <c r="B382" s="268" t="s">
        <v>568</v>
      </c>
      <c r="C382" s="291" t="s">
        <v>73</v>
      </c>
      <c r="D382" s="291"/>
      <c r="E382" s="268" t="s">
        <v>6644</v>
      </c>
      <c r="F382" s="268" t="s">
        <v>6193</v>
      </c>
      <c r="G382" s="108" t="s">
        <v>6432</v>
      </c>
      <c r="H382" s="291" t="s">
        <v>6448</v>
      </c>
      <c r="I382" s="268" t="s">
        <v>6909</v>
      </c>
      <c r="J382" s="291" t="s">
        <v>6441</v>
      </c>
      <c r="K382" s="268" t="s">
        <v>7379</v>
      </c>
      <c r="L382" s="270">
        <v>0</v>
      </c>
      <c r="M382" s="291">
        <v>0</v>
      </c>
      <c r="N382" s="269">
        <v>41730</v>
      </c>
      <c r="O382" s="269">
        <v>42460</v>
      </c>
      <c r="P382" s="269">
        <v>42460</v>
      </c>
      <c r="Q382" s="294"/>
      <c r="R382" s="294"/>
      <c r="S382" s="294"/>
      <c r="T382" s="262"/>
      <c r="U382" s="322">
        <v>3009.65</v>
      </c>
      <c r="V382" s="291" t="s">
        <v>3789</v>
      </c>
      <c r="W382" s="268" t="s">
        <v>824</v>
      </c>
    </row>
    <row r="383" spans="1:23" ht="85.5" customHeight="1" x14ac:dyDescent="0.2">
      <c r="A383" s="291"/>
      <c r="B383" s="268" t="s">
        <v>568</v>
      </c>
      <c r="C383" s="291" t="s">
        <v>73</v>
      </c>
      <c r="D383" s="291"/>
      <c r="E383" s="268" t="s">
        <v>6871</v>
      </c>
      <c r="F383" s="268" t="s">
        <v>6874</v>
      </c>
      <c r="G383" s="269" t="s">
        <v>6176</v>
      </c>
      <c r="H383" s="269" t="s">
        <v>7116</v>
      </c>
      <c r="I383" s="268" t="s">
        <v>6762</v>
      </c>
      <c r="J383" s="269" t="s">
        <v>6411</v>
      </c>
      <c r="K383" s="268" t="s">
        <v>7380</v>
      </c>
      <c r="L383" s="270">
        <v>0</v>
      </c>
      <c r="M383" s="291">
        <v>0</v>
      </c>
      <c r="N383" s="269">
        <v>42309</v>
      </c>
      <c r="O383" s="269">
        <v>43404</v>
      </c>
      <c r="P383" s="269">
        <v>44135</v>
      </c>
      <c r="Q383" s="294"/>
      <c r="R383" s="294">
        <v>43404</v>
      </c>
      <c r="S383" s="294">
        <f>R383*3</f>
        <v>130212</v>
      </c>
      <c r="T383" s="300">
        <v>285880.09999999998</v>
      </c>
      <c r="U383" s="322">
        <v>185806.19</v>
      </c>
      <c r="V383" s="175" t="s">
        <v>3789</v>
      </c>
      <c r="W383" s="268" t="s">
        <v>823</v>
      </c>
    </row>
    <row r="384" spans="1:23" ht="28.5" customHeight="1" x14ac:dyDescent="0.2">
      <c r="A384" s="291"/>
      <c r="B384" s="268" t="s">
        <v>568</v>
      </c>
      <c r="C384" s="291" t="s">
        <v>73</v>
      </c>
      <c r="D384" s="291"/>
      <c r="E384" s="268" t="s">
        <v>6644</v>
      </c>
      <c r="F384" s="268" t="s">
        <v>6193</v>
      </c>
      <c r="G384" s="108" t="s">
        <v>6044</v>
      </c>
      <c r="H384" s="291" t="s">
        <v>6628</v>
      </c>
      <c r="I384" s="268" t="s">
        <v>7264</v>
      </c>
      <c r="J384" s="291" t="s">
        <v>6127</v>
      </c>
      <c r="K384" s="268" t="s">
        <v>7381</v>
      </c>
      <c r="L384" s="270">
        <v>0</v>
      </c>
      <c r="M384" s="291">
        <v>0</v>
      </c>
      <c r="N384" s="269">
        <v>41365</v>
      </c>
      <c r="O384" s="269">
        <v>42460</v>
      </c>
      <c r="P384" s="269">
        <v>43190</v>
      </c>
      <c r="Q384" s="291"/>
      <c r="R384" s="294">
        <v>149500</v>
      </c>
      <c r="S384" s="291"/>
      <c r="T384" s="300"/>
      <c r="U384" s="322"/>
      <c r="V384" s="175" t="s">
        <v>3789</v>
      </c>
      <c r="W384" s="268" t="s">
        <v>823</v>
      </c>
    </row>
    <row r="385" spans="1:23" ht="28.5" customHeight="1" x14ac:dyDescent="0.2">
      <c r="A385" s="291"/>
      <c r="B385" s="268" t="s">
        <v>568</v>
      </c>
      <c r="C385" s="291" t="s">
        <v>73</v>
      </c>
      <c r="D385" s="291"/>
      <c r="E385" s="268" t="s">
        <v>6871</v>
      </c>
      <c r="F385" s="268" t="s">
        <v>6876</v>
      </c>
      <c r="G385" s="305" t="s">
        <v>6007</v>
      </c>
      <c r="H385" s="269" t="s">
        <v>6561</v>
      </c>
      <c r="I385" s="268" t="s">
        <v>6762</v>
      </c>
      <c r="J385" s="268" t="s">
        <v>6127</v>
      </c>
      <c r="K385" s="268" t="s">
        <v>7381</v>
      </c>
      <c r="L385" s="270">
        <v>0</v>
      </c>
      <c r="M385" s="291">
        <v>0</v>
      </c>
      <c r="N385" s="269">
        <v>41424</v>
      </c>
      <c r="O385" s="269">
        <v>42519</v>
      </c>
      <c r="P385" s="269">
        <v>42519</v>
      </c>
      <c r="Q385" s="294"/>
      <c r="R385" s="294">
        <v>-100000</v>
      </c>
      <c r="S385" s="294">
        <v>-100000</v>
      </c>
      <c r="T385" s="300">
        <v>105092.4</v>
      </c>
      <c r="U385" s="322">
        <v>219383.97999999992</v>
      </c>
      <c r="V385" s="175" t="s">
        <v>3789</v>
      </c>
      <c r="W385" s="268" t="s">
        <v>823</v>
      </c>
    </row>
    <row r="386" spans="1:23" ht="28.5" customHeight="1" x14ac:dyDescent="0.2">
      <c r="A386" s="291"/>
      <c r="B386" s="268" t="s">
        <v>568</v>
      </c>
      <c r="C386" s="291" t="s">
        <v>73</v>
      </c>
      <c r="D386" s="291"/>
      <c r="E386" s="268" t="s">
        <v>6644</v>
      </c>
      <c r="F386" s="268" t="s">
        <v>6193</v>
      </c>
      <c r="G386" s="108" t="s">
        <v>6555</v>
      </c>
      <c r="H386" s="291" t="s">
        <v>6449</v>
      </c>
      <c r="I386" s="268" t="s">
        <v>6762</v>
      </c>
      <c r="J386" s="291" t="s">
        <v>6557</v>
      </c>
      <c r="K386" s="268" t="s">
        <v>6691</v>
      </c>
      <c r="L386" s="270">
        <v>0</v>
      </c>
      <c r="M386" s="291">
        <v>0</v>
      </c>
      <c r="N386" s="269">
        <v>41730</v>
      </c>
      <c r="O386" s="269">
        <v>42460</v>
      </c>
      <c r="P386" s="269">
        <v>42460</v>
      </c>
      <c r="Q386" s="294"/>
      <c r="R386" s="294"/>
      <c r="S386" s="294"/>
      <c r="T386" s="262"/>
      <c r="U386" s="322">
        <v>73.86</v>
      </c>
      <c r="V386" s="291" t="s">
        <v>3789</v>
      </c>
      <c r="W386" s="268" t="s">
        <v>824</v>
      </c>
    </row>
    <row r="387" spans="1:23" ht="28.5" customHeight="1" x14ac:dyDescent="0.2">
      <c r="A387" s="291"/>
      <c r="B387" s="268" t="s">
        <v>568</v>
      </c>
      <c r="C387" s="291" t="s">
        <v>73</v>
      </c>
      <c r="D387" s="291"/>
      <c r="E387" s="268" t="s">
        <v>6644</v>
      </c>
      <c r="F387" s="268" t="s">
        <v>6193</v>
      </c>
      <c r="G387" s="108" t="s">
        <v>6433</v>
      </c>
      <c r="H387" s="291" t="s">
        <v>6448</v>
      </c>
      <c r="I387" s="268" t="s">
        <v>6909</v>
      </c>
      <c r="J387" s="291" t="s">
        <v>6442</v>
      </c>
      <c r="K387" s="268" t="s">
        <v>7382</v>
      </c>
      <c r="L387" s="270">
        <v>0</v>
      </c>
      <c r="M387" s="291">
        <v>0</v>
      </c>
      <c r="N387" s="269">
        <v>41730</v>
      </c>
      <c r="O387" s="269">
        <v>42460</v>
      </c>
      <c r="P387" s="269">
        <v>42460</v>
      </c>
      <c r="Q387" s="294"/>
      <c r="R387" s="294"/>
      <c r="S387" s="294"/>
      <c r="T387" s="262"/>
      <c r="U387" s="322"/>
      <c r="V387" s="291" t="s">
        <v>3789</v>
      </c>
      <c r="W387" s="268" t="s">
        <v>824</v>
      </c>
    </row>
    <row r="388" spans="1:23" ht="28.5" customHeight="1" x14ac:dyDescent="0.2">
      <c r="A388" s="291"/>
      <c r="B388" s="268" t="s">
        <v>568</v>
      </c>
      <c r="C388" s="291" t="s">
        <v>73</v>
      </c>
      <c r="D388" s="291"/>
      <c r="E388" s="268" t="s">
        <v>6644</v>
      </c>
      <c r="F388" s="268" t="s">
        <v>6193</v>
      </c>
      <c r="G388" s="108" t="s">
        <v>6457</v>
      </c>
      <c r="H388" s="291" t="s">
        <v>6449</v>
      </c>
      <c r="I388" s="268" t="s">
        <v>6762</v>
      </c>
      <c r="J388" s="291" t="s">
        <v>6477</v>
      </c>
      <c r="K388" s="268" t="s">
        <v>7383</v>
      </c>
      <c r="L388" s="270">
        <v>0</v>
      </c>
      <c r="M388" s="291">
        <v>0</v>
      </c>
      <c r="N388" s="269">
        <v>41730</v>
      </c>
      <c r="O388" s="269">
        <v>42460</v>
      </c>
      <c r="P388" s="269">
        <v>42460</v>
      </c>
      <c r="Q388" s="294"/>
      <c r="R388" s="294"/>
      <c r="S388" s="294"/>
      <c r="T388" s="262"/>
      <c r="U388" s="322">
        <v>73.86</v>
      </c>
      <c r="V388" s="291" t="s">
        <v>3789</v>
      </c>
      <c r="W388" s="268" t="s">
        <v>824</v>
      </c>
    </row>
    <row r="389" spans="1:23" ht="71.25" customHeight="1" x14ac:dyDescent="0.2">
      <c r="A389" s="291"/>
      <c r="B389" s="268" t="s">
        <v>568</v>
      </c>
      <c r="C389" s="291" t="s">
        <v>73</v>
      </c>
      <c r="D389" s="263"/>
      <c r="E389" s="268" t="s">
        <v>6871</v>
      </c>
      <c r="F389" s="268" t="s">
        <v>6874</v>
      </c>
      <c r="G389" s="264" t="s">
        <v>5772</v>
      </c>
      <c r="H389" s="318" t="s">
        <v>6179</v>
      </c>
      <c r="I389" s="268" t="s">
        <v>6762</v>
      </c>
      <c r="J389" s="94" t="s">
        <v>5660</v>
      </c>
      <c r="K389" s="268" t="s">
        <v>7384</v>
      </c>
      <c r="L389" s="270">
        <v>0</v>
      </c>
      <c r="M389" s="291">
        <v>0</v>
      </c>
      <c r="N389" s="269">
        <v>40728</v>
      </c>
      <c r="O389" s="269">
        <v>42673</v>
      </c>
      <c r="P389" s="269">
        <v>42825</v>
      </c>
      <c r="Q389" s="328" t="s">
        <v>6713</v>
      </c>
      <c r="R389" s="318"/>
      <c r="S389" s="318"/>
      <c r="T389" s="303" t="s">
        <v>3138</v>
      </c>
      <c r="U389" s="322"/>
      <c r="V389" s="175" t="s">
        <v>3789</v>
      </c>
      <c r="W389" s="268" t="s">
        <v>823</v>
      </c>
    </row>
    <row r="390" spans="1:23" ht="67.5" customHeight="1" x14ac:dyDescent="0.2">
      <c r="A390" s="291"/>
      <c r="B390" s="268" t="s">
        <v>568</v>
      </c>
      <c r="C390" s="291" t="s">
        <v>73</v>
      </c>
      <c r="D390" s="268"/>
      <c r="E390" s="268" t="s">
        <v>6871</v>
      </c>
      <c r="F390" s="268" t="s">
        <v>6874</v>
      </c>
      <c r="G390" s="108" t="s">
        <v>5928</v>
      </c>
      <c r="H390" s="268" t="s">
        <v>7039</v>
      </c>
      <c r="I390" s="268" t="s">
        <v>6762</v>
      </c>
      <c r="J390" s="291" t="s">
        <v>6629</v>
      </c>
      <c r="K390" s="268" t="s">
        <v>7385</v>
      </c>
      <c r="L390" s="270">
        <v>0</v>
      </c>
      <c r="M390" s="291">
        <v>0</v>
      </c>
      <c r="N390" s="269">
        <v>41253</v>
      </c>
      <c r="O390" s="269">
        <v>43078</v>
      </c>
      <c r="P390" s="269">
        <v>43078</v>
      </c>
      <c r="Q390" s="292" t="s">
        <v>7043</v>
      </c>
      <c r="R390" s="269"/>
      <c r="S390" s="384">
        <v>111446.25000000007</v>
      </c>
      <c r="T390" s="300">
        <v>357506.33999999927</v>
      </c>
      <c r="U390" s="322">
        <v>525680.14999999956</v>
      </c>
      <c r="V390" s="175" t="s">
        <v>3789</v>
      </c>
      <c r="W390" s="268" t="s">
        <v>823</v>
      </c>
    </row>
    <row r="391" spans="1:23" ht="57" customHeight="1" x14ac:dyDescent="0.2">
      <c r="A391" s="291"/>
      <c r="B391" s="268" t="s">
        <v>1900</v>
      </c>
      <c r="C391" s="291" t="s">
        <v>6980</v>
      </c>
      <c r="D391" s="291" t="s">
        <v>233</v>
      </c>
      <c r="E391" s="268" t="s">
        <v>6870</v>
      </c>
      <c r="F391" s="268" t="s">
        <v>5695</v>
      </c>
      <c r="G391" s="108" t="s">
        <v>5764</v>
      </c>
      <c r="H391" s="291" t="s">
        <v>4195</v>
      </c>
      <c r="I391" s="268" t="s">
        <v>7284</v>
      </c>
      <c r="J391" s="291" t="s">
        <v>5863</v>
      </c>
      <c r="K391" s="268" t="s">
        <v>7386</v>
      </c>
      <c r="L391" s="270" t="s">
        <v>6679</v>
      </c>
      <c r="M391" s="291">
        <v>0</v>
      </c>
      <c r="N391" s="269">
        <v>41974</v>
      </c>
      <c r="O391" s="269">
        <v>43069</v>
      </c>
      <c r="P391" s="269">
        <v>43069</v>
      </c>
      <c r="Q391" s="292"/>
      <c r="R391" s="292">
        <v>170298</v>
      </c>
      <c r="S391" s="292"/>
      <c r="T391" s="300">
        <v>1574.65</v>
      </c>
      <c r="U391" s="322">
        <v>1413.7</v>
      </c>
      <c r="V391" s="268" t="s">
        <v>3788</v>
      </c>
      <c r="W391" s="268" t="s">
        <v>6684</v>
      </c>
    </row>
    <row r="392" spans="1:23" ht="28.5" customHeight="1" x14ac:dyDescent="0.2">
      <c r="A392" s="291"/>
      <c r="B392" s="268" t="s">
        <v>568</v>
      </c>
      <c r="C392" s="291" t="s">
        <v>73</v>
      </c>
      <c r="D392" s="291"/>
      <c r="E392" s="268" t="s">
        <v>6644</v>
      </c>
      <c r="F392" s="268" t="s">
        <v>6193</v>
      </c>
      <c r="G392" s="108" t="s">
        <v>6337</v>
      </c>
      <c r="H392" s="291" t="s">
        <v>6414</v>
      </c>
      <c r="I392" s="268" t="s">
        <v>7264</v>
      </c>
      <c r="J392" s="291" t="s">
        <v>6359</v>
      </c>
      <c r="K392" s="268" t="s">
        <v>7387</v>
      </c>
      <c r="L392" s="270">
        <v>0</v>
      </c>
      <c r="M392" s="291">
        <v>0</v>
      </c>
      <c r="N392" s="269">
        <v>41426</v>
      </c>
      <c r="O392" s="269">
        <v>43251</v>
      </c>
      <c r="P392" s="269">
        <v>43251</v>
      </c>
      <c r="Q392" s="294" t="s">
        <v>6258</v>
      </c>
      <c r="R392" s="294"/>
      <c r="S392" s="294"/>
      <c r="T392" s="299" t="s">
        <v>3138</v>
      </c>
      <c r="U392" s="322">
        <v>30031</v>
      </c>
      <c r="V392" s="175" t="s">
        <v>3789</v>
      </c>
      <c r="W392" s="268" t="s">
        <v>823</v>
      </c>
    </row>
    <row r="393" spans="1:23" ht="71.25" customHeight="1" x14ac:dyDescent="0.2">
      <c r="A393" s="291"/>
      <c r="B393" s="268" t="s">
        <v>568</v>
      </c>
      <c r="C393" s="291" t="s">
        <v>73</v>
      </c>
      <c r="D393" s="268"/>
      <c r="E393" s="268" t="s">
        <v>6871</v>
      </c>
      <c r="F393" s="268" t="s">
        <v>6874</v>
      </c>
      <c r="G393" s="108" t="s">
        <v>5941</v>
      </c>
      <c r="H393" s="269" t="s">
        <v>6179</v>
      </c>
      <c r="I393" s="268" t="s">
        <v>6762</v>
      </c>
      <c r="J393" s="291" t="s">
        <v>5656</v>
      </c>
      <c r="K393" s="268" t="s">
        <v>7388</v>
      </c>
      <c r="L393" s="270">
        <v>0</v>
      </c>
      <c r="M393" s="291">
        <v>0</v>
      </c>
      <c r="N393" s="269">
        <v>40728</v>
      </c>
      <c r="O393" s="269">
        <v>42673</v>
      </c>
      <c r="P393" s="269">
        <v>42825</v>
      </c>
      <c r="Q393" s="328" t="s">
        <v>6713</v>
      </c>
      <c r="R393" s="294"/>
      <c r="S393" s="269"/>
      <c r="T393" s="299" t="s">
        <v>3138</v>
      </c>
      <c r="U393" s="322"/>
      <c r="V393" s="175" t="s">
        <v>3789</v>
      </c>
      <c r="W393" s="268" t="s">
        <v>824</v>
      </c>
    </row>
    <row r="394" spans="1:23" ht="57" customHeight="1" x14ac:dyDescent="0.2">
      <c r="A394" s="291"/>
      <c r="B394" s="268" t="s">
        <v>2694</v>
      </c>
      <c r="C394" s="291" t="s">
        <v>73</v>
      </c>
      <c r="D394" s="291"/>
      <c r="E394" s="268" t="s">
        <v>6872</v>
      </c>
      <c r="F394" s="268" t="s">
        <v>3010</v>
      </c>
      <c r="G394" s="108" t="s">
        <v>6524</v>
      </c>
      <c r="H394" s="291" t="s">
        <v>6526</v>
      </c>
      <c r="I394" s="268" t="s">
        <v>6763</v>
      </c>
      <c r="J394" s="291" t="s">
        <v>6615</v>
      </c>
      <c r="K394" s="268" t="s">
        <v>7389</v>
      </c>
      <c r="L394" s="270" t="s">
        <v>6679</v>
      </c>
      <c r="M394" s="291">
        <v>0</v>
      </c>
      <c r="N394" s="269">
        <v>41822</v>
      </c>
      <c r="O394" s="269">
        <v>42917</v>
      </c>
      <c r="P394" s="269">
        <v>43282</v>
      </c>
      <c r="Q394" s="294"/>
      <c r="R394" s="294"/>
      <c r="S394" s="294"/>
      <c r="T394" s="262"/>
      <c r="U394" s="322">
        <v>27960.899999999998</v>
      </c>
      <c r="V394" s="291" t="s">
        <v>3787</v>
      </c>
      <c r="W394" s="268" t="s">
        <v>824</v>
      </c>
    </row>
    <row r="395" spans="1:23" ht="28.5" customHeight="1" x14ac:dyDescent="0.2">
      <c r="A395" s="291"/>
      <c r="B395" s="268" t="s">
        <v>568</v>
      </c>
      <c r="C395" s="291" t="s">
        <v>73</v>
      </c>
      <c r="D395" s="291"/>
      <c r="E395" s="268" t="s">
        <v>6644</v>
      </c>
      <c r="F395" s="268" t="s">
        <v>6193</v>
      </c>
      <c r="G395" s="108" t="s">
        <v>6338</v>
      </c>
      <c r="H395" s="291" t="s">
        <v>6414</v>
      </c>
      <c r="I395" s="268" t="s">
        <v>7264</v>
      </c>
      <c r="J395" s="291" t="s">
        <v>6318</v>
      </c>
      <c r="K395" s="268" t="s">
        <v>7390</v>
      </c>
      <c r="L395" s="270">
        <v>0</v>
      </c>
      <c r="M395" s="291">
        <v>0</v>
      </c>
      <c r="N395" s="269">
        <v>41426</v>
      </c>
      <c r="O395" s="269">
        <v>43251</v>
      </c>
      <c r="P395" s="269">
        <v>43251</v>
      </c>
      <c r="Q395" s="294" t="s">
        <v>6258</v>
      </c>
      <c r="R395" s="294"/>
      <c r="S395" s="294"/>
      <c r="T395" s="299" t="s">
        <v>3138</v>
      </c>
      <c r="U395" s="322"/>
      <c r="V395" s="175" t="s">
        <v>3789</v>
      </c>
      <c r="W395" s="268" t="s">
        <v>823</v>
      </c>
    </row>
    <row r="396" spans="1:23" ht="28.5" customHeight="1" x14ac:dyDescent="0.2">
      <c r="A396" s="291"/>
      <c r="B396" s="268" t="s">
        <v>568</v>
      </c>
      <c r="C396" s="291" t="s">
        <v>73</v>
      </c>
      <c r="D396" s="291"/>
      <c r="E396" s="268" t="s">
        <v>6644</v>
      </c>
      <c r="F396" s="268" t="s">
        <v>6193</v>
      </c>
      <c r="G396" s="108" t="s">
        <v>6458</v>
      </c>
      <c r="H396" s="291" t="s">
        <v>6449</v>
      </c>
      <c r="I396" s="268" t="s">
        <v>6762</v>
      </c>
      <c r="J396" s="291" t="s">
        <v>6478</v>
      </c>
      <c r="K396" s="268" t="s">
        <v>6691</v>
      </c>
      <c r="L396" s="270">
        <v>0</v>
      </c>
      <c r="M396" s="291">
        <v>0</v>
      </c>
      <c r="N396" s="269">
        <v>41730</v>
      </c>
      <c r="O396" s="269">
        <v>42460</v>
      </c>
      <c r="P396" s="269">
        <v>42460</v>
      </c>
      <c r="Q396" s="294"/>
      <c r="R396" s="294"/>
      <c r="S396" s="294"/>
      <c r="T396" s="262"/>
      <c r="U396" s="322">
        <v>23236.320000000003</v>
      </c>
      <c r="V396" s="291" t="s">
        <v>3789</v>
      </c>
      <c r="W396" s="268" t="s">
        <v>824</v>
      </c>
    </row>
    <row r="397" spans="1:23" ht="67.5" customHeight="1" x14ac:dyDescent="0.2">
      <c r="A397" s="291"/>
      <c r="B397" s="268" t="s">
        <v>568</v>
      </c>
      <c r="C397" s="291" t="s">
        <v>73</v>
      </c>
      <c r="D397" s="268"/>
      <c r="E397" s="268" t="s">
        <v>6871</v>
      </c>
      <c r="F397" s="268" t="s">
        <v>6874</v>
      </c>
      <c r="G397" s="108" t="s">
        <v>6297</v>
      </c>
      <c r="H397" s="269" t="s">
        <v>7040</v>
      </c>
      <c r="I397" s="268" t="s">
        <v>6762</v>
      </c>
      <c r="J397" s="159" t="s">
        <v>6296</v>
      </c>
      <c r="K397" s="268" t="s">
        <v>7391</v>
      </c>
      <c r="L397" s="270">
        <v>0</v>
      </c>
      <c r="M397" s="291">
        <v>0</v>
      </c>
      <c r="N397" s="269">
        <v>41253</v>
      </c>
      <c r="O397" s="269">
        <v>43078</v>
      </c>
      <c r="P397" s="269">
        <v>43078</v>
      </c>
      <c r="Q397" s="294" t="s">
        <v>7044</v>
      </c>
      <c r="R397" s="294"/>
      <c r="S397" s="262"/>
      <c r="T397" s="300">
        <v>604862.51999999851</v>
      </c>
      <c r="U397" s="322">
        <v>619001.33999999904</v>
      </c>
      <c r="V397" s="175" t="s">
        <v>3789</v>
      </c>
      <c r="W397" s="268" t="s">
        <v>823</v>
      </c>
    </row>
    <row r="398" spans="1:23" ht="28.5" customHeight="1" x14ac:dyDescent="0.2">
      <c r="A398" s="291"/>
      <c r="B398" s="268" t="s">
        <v>568</v>
      </c>
      <c r="C398" s="291" t="s">
        <v>73</v>
      </c>
      <c r="D398" s="291"/>
      <c r="E398" s="268" t="s">
        <v>6644</v>
      </c>
      <c r="F398" s="268" t="s">
        <v>6193</v>
      </c>
      <c r="G398" s="108" t="s">
        <v>6459</v>
      </c>
      <c r="H398" s="291" t="s">
        <v>6449</v>
      </c>
      <c r="I398" s="268" t="s">
        <v>6762</v>
      </c>
      <c r="J398" s="291" t="s">
        <v>6479</v>
      </c>
      <c r="K398" s="268" t="s">
        <v>6691</v>
      </c>
      <c r="L398" s="270">
        <v>0</v>
      </c>
      <c r="M398" s="291">
        <v>0</v>
      </c>
      <c r="N398" s="269">
        <v>41730</v>
      </c>
      <c r="O398" s="269">
        <v>42460</v>
      </c>
      <c r="P398" s="269">
        <v>42460</v>
      </c>
      <c r="Q398" s="294"/>
      <c r="R398" s="294"/>
      <c r="S398" s="294"/>
      <c r="T398" s="262"/>
      <c r="U398" s="322">
        <v>73.86</v>
      </c>
      <c r="V398" s="291" t="s">
        <v>3789</v>
      </c>
      <c r="W398" s="268" t="s">
        <v>824</v>
      </c>
    </row>
    <row r="399" spans="1:23" ht="42.75" customHeight="1" x14ac:dyDescent="0.2">
      <c r="A399" s="291"/>
      <c r="B399" s="268" t="s">
        <v>4459</v>
      </c>
      <c r="C399" s="291" t="s">
        <v>6980</v>
      </c>
      <c r="D399" s="291" t="s">
        <v>233</v>
      </c>
      <c r="E399" s="268" t="s">
        <v>6870</v>
      </c>
      <c r="F399" s="268" t="s">
        <v>6602</v>
      </c>
      <c r="G399" s="108" t="s">
        <v>5984</v>
      </c>
      <c r="H399" s="291" t="s">
        <v>6012</v>
      </c>
      <c r="I399" s="268" t="s">
        <v>7285</v>
      </c>
      <c r="J399" s="291" t="s">
        <v>6013</v>
      </c>
      <c r="K399" s="268" t="s">
        <v>7392</v>
      </c>
      <c r="L399" s="270">
        <v>0</v>
      </c>
      <c r="M399" s="291">
        <v>0</v>
      </c>
      <c r="N399" s="269">
        <v>41302</v>
      </c>
      <c r="O399" s="269">
        <v>42762</v>
      </c>
      <c r="P399" s="269">
        <v>42762</v>
      </c>
      <c r="Q399" s="302"/>
      <c r="R399" s="294"/>
      <c r="S399" s="302"/>
      <c r="T399" s="300">
        <v>1407491.1599999985</v>
      </c>
      <c r="U399" s="322">
        <v>1138389.7600000002</v>
      </c>
      <c r="V399" s="294" t="s">
        <v>3789</v>
      </c>
      <c r="W399" s="268" t="s">
        <v>823</v>
      </c>
    </row>
    <row r="400" spans="1:23" ht="28.5" customHeight="1" x14ac:dyDescent="0.2">
      <c r="A400" s="291"/>
      <c r="B400" s="268" t="s">
        <v>568</v>
      </c>
      <c r="C400" s="291" t="s">
        <v>73</v>
      </c>
      <c r="D400" s="291"/>
      <c r="E400" s="268" t="s">
        <v>6644</v>
      </c>
      <c r="F400" s="268" t="s">
        <v>6193</v>
      </c>
      <c r="G400" s="108" t="s">
        <v>6049</v>
      </c>
      <c r="H400" s="269" t="s">
        <v>6633</v>
      </c>
      <c r="I400" s="268" t="s">
        <v>6762</v>
      </c>
      <c r="J400" s="291" t="s">
        <v>6132</v>
      </c>
      <c r="K400" s="268" t="s">
        <v>7393</v>
      </c>
      <c r="L400" s="270">
        <v>0</v>
      </c>
      <c r="M400" s="291">
        <v>0</v>
      </c>
      <c r="N400" s="269">
        <v>41730</v>
      </c>
      <c r="O400" s="269">
        <v>42277</v>
      </c>
      <c r="P400" s="269">
        <v>42277</v>
      </c>
      <c r="Q400" s="294"/>
      <c r="R400" s="276">
        <v>99875</v>
      </c>
      <c r="S400" s="294">
        <v>99875</v>
      </c>
      <c r="T400" s="300">
        <v>54754.82</v>
      </c>
      <c r="U400" s="322">
        <v>111130</v>
      </c>
      <c r="V400" s="291" t="s">
        <v>3789</v>
      </c>
      <c r="W400" s="268" t="s">
        <v>823</v>
      </c>
    </row>
    <row r="401" spans="1:23" ht="42.75" customHeight="1" x14ac:dyDescent="0.2">
      <c r="A401" s="291"/>
      <c r="B401" s="268" t="s">
        <v>5346</v>
      </c>
      <c r="C401" s="291" t="s">
        <v>4017</v>
      </c>
      <c r="D401" s="173" t="s">
        <v>233</v>
      </c>
      <c r="E401" s="268" t="s">
        <v>6870</v>
      </c>
      <c r="F401" s="268" t="s">
        <v>6602</v>
      </c>
      <c r="G401" s="108" t="s">
        <v>5738</v>
      </c>
      <c r="H401" s="173" t="s">
        <v>5701</v>
      </c>
      <c r="I401" s="268" t="s">
        <v>7286</v>
      </c>
      <c r="J401" s="291" t="s">
        <v>6962</v>
      </c>
      <c r="K401" s="268" t="s">
        <v>7394</v>
      </c>
      <c r="L401" s="270" t="s">
        <v>6679</v>
      </c>
      <c r="M401" s="291">
        <v>0</v>
      </c>
      <c r="N401" s="269">
        <v>42064</v>
      </c>
      <c r="O401" s="269">
        <v>42429</v>
      </c>
      <c r="P401" s="269">
        <v>42429</v>
      </c>
      <c r="Q401" s="292"/>
      <c r="R401" s="294"/>
      <c r="S401" s="292"/>
      <c r="T401" s="299" t="s">
        <v>3138</v>
      </c>
      <c r="U401" s="322"/>
      <c r="V401" s="173" t="s">
        <v>3789</v>
      </c>
      <c r="W401" s="268" t="s">
        <v>824</v>
      </c>
    </row>
    <row r="402" spans="1:23" ht="71.25" customHeight="1" x14ac:dyDescent="0.2">
      <c r="A402" s="291"/>
      <c r="B402" s="268" t="s">
        <v>568</v>
      </c>
      <c r="C402" s="291" t="s">
        <v>73</v>
      </c>
      <c r="D402" s="268"/>
      <c r="E402" s="268" t="s">
        <v>6871</v>
      </c>
      <c r="F402" s="268" t="s">
        <v>6874</v>
      </c>
      <c r="G402" s="108" t="s">
        <v>5773</v>
      </c>
      <c r="H402" s="269" t="s">
        <v>6179</v>
      </c>
      <c r="I402" s="268" t="s">
        <v>6762</v>
      </c>
      <c r="J402" s="291" t="s">
        <v>5900</v>
      </c>
      <c r="K402" s="268" t="s">
        <v>7395</v>
      </c>
      <c r="L402" s="270">
        <v>0</v>
      </c>
      <c r="M402" s="291">
        <v>0</v>
      </c>
      <c r="N402" s="269">
        <v>40728</v>
      </c>
      <c r="O402" s="269">
        <v>42673</v>
      </c>
      <c r="P402" s="269">
        <v>42825</v>
      </c>
      <c r="Q402" s="328" t="s">
        <v>6713</v>
      </c>
      <c r="R402" s="294"/>
      <c r="S402" s="269"/>
      <c r="T402" s="299" t="s">
        <v>3138</v>
      </c>
      <c r="U402" s="322"/>
      <c r="V402" s="175" t="s">
        <v>3789</v>
      </c>
      <c r="W402" s="268" t="s">
        <v>823</v>
      </c>
    </row>
    <row r="403" spans="1:23" ht="67.5" customHeight="1" x14ac:dyDescent="0.2">
      <c r="A403" s="291"/>
      <c r="B403" s="268" t="s">
        <v>568</v>
      </c>
      <c r="C403" s="291" t="s">
        <v>73</v>
      </c>
      <c r="D403" s="268"/>
      <c r="E403" s="268" t="s">
        <v>6871</v>
      </c>
      <c r="F403" s="268" t="s">
        <v>6874</v>
      </c>
      <c r="G403" s="108" t="s">
        <v>5915</v>
      </c>
      <c r="H403" s="269" t="s">
        <v>7040</v>
      </c>
      <c r="I403" s="268" t="s">
        <v>6762</v>
      </c>
      <c r="J403" s="291" t="s">
        <v>7042</v>
      </c>
      <c r="K403" s="268" t="s">
        <v>6691</v>
      </c>
      <c r="L403" s="270">
        <v>0</v>
      </c>
      <c r="M403" s="291">
        <v>0</v>
      </c>
      <c r="N403" s="269">
        <v>41253</v>
      </c>
      <c r="O403" s="269">
        <v>43078</v>
      </c>
      <c r="P403" s="269">
        <v>43078</v>
      </c>
      <c r="Q403" s="292" t="s">
        <v>7044</v>
      </c>
      <c r="R403" s="269"/>
      <c r="S403" s="322"/>
      <c r="T403" s="300"/>
      <c r="U403" s="322"/>
      <c r="V403" s="175" t="s">
        <v>3789</v>
      </c>
      <c r="W403" s="268" t="s">
        <v>823</v>
      </c>
    </row>
    <row r="404" spans="1:23" ht="71.25" customHeight="1" x14ac:dyDescent="0.2">
      <c r="A404" s="291"/>
      <c r="B404" s="268" t="s">
        <v>568</v>
      </c>
      <c r="C404" s="291" t="s">
        <v>73</v>
      </c>
      <c r="D404" s="175"/>
      <c r="E404" s="268" t="s">
        <v>6871</v>
      </c>
      <c r="F404" s="268" t="s">
        <v>6874</v>
      </c>
      <c r="G404" s="108" t="s">
        <v>5774</v>
      </c>
      <c r="H404" s="269" t="s">
        <v>6179</v>
      </c>
      <c r="I404" s="268" t="s">
        <v>6762</v>
      </c>
      <c r="J404" s="291" t="s">
        <v>5726</v>
      </c>
      <c r="K404" s="268" t="s">
        <v>7396</v>
      </c>
      <c r="L404" s="270">
        <v>0</v>
      </c>
      <c r="M404" s="291">
        <v>0</v>
      </c>
      <c r="N404" s="269">
        <v>40728</v>
      </c>
      <c r="O404" s="269">
        <v>42673</v>
      </c>
      <c r="P404" s="269">
        <v>42825</v>
      </c>
      <c r="Q404" s="328" t="s">
        <v>6713</v>
      </c>
      <c r="R404" s="294"/>
      <c r="S404" s="269"/>
      <c r="T404" s="299" t="s">
        <v>3138</v>
      </c>
      <c r="U404" s="322"/>
      <c r="V404" s="175" t="s">
        <v>3789</v>
      </c>
      <c r="W404" s="268" t="s">
        <v>823</v>
      </c>
    </row>
    <row r="405" spans="1:23" ht="28.5" customHeight="1" x14ac:dyDescent="0.2">
      <c r="A405" s="291"/>
      <c r="B405" s="268" t="s">
        <v>568</v>
      </c>
      <c r="C405" s="291" t="s">
        <v>73</v>
      </c>
      <c r="D405" s="291"/>
      <c r="E405" s="268" t="s">
        <v>6871</v>
      </c>
      <c r="F405" s="268" t="s">
        <v>6876</v>
      </c>
      <c r="G405" s="291" t="s">
        <v>6390</v>
      </c>
      <c r="H405" s="291" t="s">
        <v>6385</v>
      </c>
      <c r="I405" s="268" t="s">
        <v>6762</v>
      </c>
      <c r="J405" s="291" t="s">
        <v>3759</v>
      </c>
      <c r="K405" s="268" t="s">
        <v>7359</v>
      </c>
      <c r="L405" s="270">
        <v>0</v>
      </c>
      <c r="M405" s="291">
        <v>0</v>
      </c>
      <c r="N405" s="269">
        <v>41548</v>
      </c>
      <c r="O405" s="269">
        <v>42643</v>
      </c>
      <c r="P405" s="269">
        <v>43373</v>
      </c>
      <c r="Q405" s="294"/>
      <c r="R405" s="294">
        <v>50000</v>
      </c>
      <c r="S405" s="294">
        <v>50000</v>
      </c>
      <c r="T405" s="300"/>
      <c r="U405" s="322"/>
      <c r="V405" s="175" t="s">
        <v>3789</v>
      </c>
      <c r="W405" s="268" t="s">
        <v>824</v>
      </c>
    </row>
    <row r="406" spans="1:23" ht="38.25" customHeight="1" x14ac:dyDescent="0.2">
      <c r="A406" s="291"/>
      <c r="B406" s="268" t="s">
        <v>568</v>
      </c>
      <c r="C406" s="291" t="s">
        <v>73</v>
      </c>
      <c r="D406" s="291"/>
      <c r="E406" s="268" t="s">
        <v>6871</v>
      </c>
      <c r="F406" s="268" t="s">
        <v>6876</v>
      </c>
      <c r="G406" s="291" t="s">
        <v>6391</v>
      </c>
      <c r="H406" s="291" t="s">
        <v>6386</v>
      </c>
      <c r="I406" s="268" t="s">
        <v>7287</v>
      </c>
      <c r="J406" s="291" t="s">
        <v>3759</v>
      </c>
      <c r="K406" s="268" t="s">
        <v>7359</v>
      </c>
      <c r="L406" s="270">
        <v>0</v>
      </c>
      <c r="M406" s="291">
        <v>0</v>
      </c>
      <c r="N406" s="269">
        <v>41548</v>
      </c>
      <c r="O406" s="269">
        <v>42643</v>
      </c>
      <c r="P406" s="269">
        <v>43373</v>
      </c>
      <c r="Q406" s="294"/>
      <c r="R406" s="294">
        <v>100000</v>
      </c>
      <c r="S406" s="294">
        <v>100000</v>
      </c>
      <c r="T406" s="300"/>
      <c r="U406" s="322"/>
      <c r="V406" s="175" t="s">
        <v>3789</v>
      </c>
      <c r="W406" s="268" t="s">
        <v>6776</v>
      </c>
    </row>
    <row r="407" spans="1:23" ht="48.75" customHeight="1" x14ac:dyDescent="0.2">
      <c r="A407" s="291"/>
      <c r="B407" s="268" t="s">
        <v>568</v>
      </c>
      <c r="C407" s="291" t="s">
        <v>73</v>
      </c>
      <c r="D407" s="291"/>
      <c r="E407" s="268" t="s">
        <v>6871</v>
      </c>
      <c r="F407" s="268" t="s">
        <v>6876</v>
      </c>
      <c r="G407" s="291" t="s">
        <v>6392</v>
      </c>
      <c r="H407" s="291" t="s">
        <v>6387</v>
      </c>
      <c r="I407" s="268" t="s">
        <v>7287</v>
      </c>
      <c r="J407" s="291" t="s">
        <v>3759</v>
      </c>
      <c r="K407" s="268" t="s">
        <v>7359</v>
      </c>
      <c r="L407" s="270">
        <v>0</v>
      </c>
      <c r="M407" s="291">
        <v>0</v>
      </c>
      <c r="N407" s="269">
        <v>41548</v>
      </c>
      <c r="O407" s="269">
        <v>42643</v>
      </c>
      <c r="P407" s="269">
        <v>43373</v>
      </c>
      <c r="Q407" s="294"/>
      <c r="R407" s="294">
        <v>50000</v>
      </c>
      <c r="S407" s="294">
        <v>50000</v>
      </c>
      <c r="T407" s="300"/>
      <c r="U407" s="322"/>
      <c r="V407" s="175" t="s">
        <v>3789</v>
      </c>
      <c r="W407" s="268" t="s">
        <v>824</v>
      </c>
    </row>
    <row r="408" spans="1:23" ht="42.75" customHeight="1" x14ac:dyDescent="0.2">
      <c r="A408" s="291"/>
      <c r="B408" s="268" t="s">
        <v>568</v>
      </c>
      <c r="C408" s="291" t="s">
        <v>73</v>
      </c>
      <c r="D408" s="291"/>
      <c r="E408" s="268" t="s">
        <v>6871</v>
      </c>
      <c r="F408" s="268" t="s">
        <v>6876</v>
      </c>
      <c r="G408" s="291" t="s">
        <v>6393</v>
      </c>
      <c r="H408" s="291" t="s">
        <v>6388</v>
      </c>
      <c r="I408" s="268" t="s">
        <v>7287</v>
      </c>
      <c r="J408" s="291" t="s">
        <v>3759</v>
      </c>
      <c r="K408" s="268" t="s">
        <v>7359</v>
      </c>
      <c r="L408" s="270">
        <v>0</v>
      </c>
      <c r="M408" s="291">
        <v>0</v>
      </c>
      <c r="N408" s="269">
        <v>41548</v>
      </c>
      <c r="O408" s="269">
        <v>42643</v>
      </c>
      <c r="P408" s="269">
        <v>43373</v>
      </c>
      <c r="Q408" s="294"/>
      <c r="R408" s="294">
        <v>444225.43</v>
      </c>
      <c r="S408" s="294">
        <v>444225</v>
      </c>
      <c r="T408" s="300"/>
      <c r="U408" s="322"/>
      <c r="V408" s="175" t="s">
        <v>3789</v>
      </c>
      <c r="W408" s="268" t="s">
        <v>6776</v>
      </c>
    </row>
    <row r="409" spans="1:23" ht="42.75" customHeight="1" x14ac:dyDescent="0.2">
      <c r="A409" s="291"/>
      <c r="B409" s="268" t="s">
        <v>568</v>
      </c>
      <c r="C409" s="291" t="s">
        <v>73</v>
      </c>
      <c r="D409" s="291"/>
      <c r="E409" s="268" t="s">
        <v>6871</v>
      </c>
      <c r="F409" s="268" t="s">
        <v>6876</v>
      </c>
      <c r="G409" s="291" t="s">
        <v>6394</v>
      </c>
      <c r="H409" s="291" t="s">
        <v>6427</v>
      </c>
      <c r="I409" s="268" t="s">
        <v>6762</v>
      </c>
      <c r="J409" s="291" t="s">
        <v>3759</v>
      </c>
      <c r="K409" s="268" t="s">
        <v>7359</v>
      </c>
      <c r="L409" s="270">
        <v>0</v>
      </c>
      <c r="M409" s="291">
        <v>0</v>
      </c>
      <c r="N409" s="269">
        <v>41548</v>
      </c>
      <c r="O409" s="269">
        <v>42643</v>
      </c>
      <c r="P409" s="269">
        <v>43373</v>
      </c>
      <c r="Q409" s="294"/>
      <c r="R409" s="294">
        <v>31394.48</v>
      </c>
      <c r="S409" s="294">
        <v>31394.400000000001</v>
      </c>
      <c r="T409" s="300"/>
      <c r="U409" s="322"/>
      <c r="V409" s="175" t="s">
        <v>3789</v>
      </c>
      <c r="W409" s="268" t="s">
        <v>824</v>
      </c>
    </row>
    <row r="410" spans="1:23" ht="71.25" customHeight="1" x14ac:dyDescent="0.2">
      <c r="A410" s="291"/>
      <c r="B410" s="268" t="s">
        <v>568</v>
      </c>
      <c r="C410" s="291" t="s">
        <v>73</v>
      </c>
      <c r="D410" s="291"/>
      <c r="E410" s="268" t="s">
        <v>6871</v>
      </c>
      <c r="F410" s="268" t="s">
        <v>6876</v>
      </c>
      <c r="G410" s="291" t="s">
        <v>6395</v>
      </c>
      <c r="H410" s="291" t="s">
        <v>6389</v>
      </c>
      <c r="I410" s="268" t="s">
        <v>6762</v>
      </c>
      <c r="J410" s="291" t="s">
        <v>3759</v>
      </c>
      <c r="K410" s="268" t="s">
        <v>7359</v>
      </c>
      <c r="L410" s="270">
        <v>0</v>
      </c>
      <c r="M410" s="291">
        <v>0</v>
      </c>
      <c r="N410" s="269">
        <v>41548</v>
      </c>
      <c r="O410" s="269">
        <v>42643</v>
      </c>
      <c r="P410" s="269">
        <v>43373</v>
      </c>
      <c r="Q410" s="294"/>
      <c r="R410" s="294">
        <v>45725.55</v>
      </c>
      <c r="S410" s="294">
        <v>45725.55</v>
      </c>
      <c r="T410" s="300"/>
      <c r="U410" s="322"/>
      <c r="V410" s="175" t="s">
        <v>3789</v>
      </c>
      <c r="W410" s="268" t="s">
        <v>824</v>
      </c>
    </row>
    <row r="411" spans="1:23" ht="28.5" customHeight="1" x14ac:dyDescent="0.2">
      <c r="A411" s="291"/>
      <c r="B411" s="268" t="s">
        <v>568</v>
      </c>
      <c r="C411" s="291" t="s">
        <v>73</v>
      </c>
      <c r="D411" s="291"/>
      <c r="E411" s="268" t="s">
        <v>6871</v>
      </c>
      <c r="F411" s="268" t="s">
        <v>6874</v>
      </c>
      <c r="G411" s="108" t="s">
        <v>6227</v>
      </c>
      <c r="H411" s="291" t="s">
        <v>6228</v>
      </c>
      <c r="I411" s="268" t="s">
        <v>6762</v>
      </c>
      <c r="J411" s="291" t="s">
        <v>5830</v>
      </c>
      <c r="K411" s="268" t="s">
        <v>7359</v>
      </c>
      <c r="L411" s="270">
        <v>0</v>
      </c>
      <c r="M411" s="291">
        <v>0</v>
      </c>
      <c r="N411" s="269">
        <v>41548</v>
      </c>
      <c r="O411" s="269">
        <v>42643</v>
      </c>
      <c r="P411" s="269">
        <v>42643</v>
      </c>
      <c r="Q411" s="294"/>
      <c r="R411" s="294">
        <v>506818</v>
      </c>
      <c r="S411" s="294">
        <v>1023636</v>
      </c>
      <c r="T411" s="300"/>
      <c r="U411" s="322"/>
      <c r="V411" s="175" t="s">
        <v>3789</v>
      </c>
      <c r="W411" s="268" t="s">
        <v>6776</v>
      </c>
    </row>
    <row r="412" spans="1:23" ht="28.5" customHeight="1" x14ac:dyDescent="0.2">
      <c r="A412" s="291"/>
      <c r="B412" s="268" t="s">
        <v>568</v>
      </c>
      <c r="C412" s="291" t="s">
        <v>73</v>
      </c>
      <c r="D412" s="268"/>
      <c r="E412" s="268" t="s">
        <v>6871</v>
      </c>
      <c r="F412" s="268" t="s">
        <v>6876</v>
      </c>
      <c r="G412" s="108" t="s">
        <v>6277</v>
      </c>
      <c r="H412" s="317" t="s">
        <v>6278</v>
      </c>
      <c r="I412" s="268" t="s">
        <v>7287</v>
      </c>
      <c r="J412" s="291" t="s">
        <v>5830</v>
      </c>
      <c r="K412" s="268" t="s">
        <v>7359</v>
      </c>
      <c r="L412" s="270">
        <v>0</v>
      </c>
      <c r="M412" s="291">
        <v>0</v>
      </c>
      <c r="N412" s="269">
        <v>41699</v>
      </c>
      <c r="O412" s="269">
        <v>42428</v>
      </c>
      <c r="P412" s="269">
        <v>42428</v>
      </c>
      <c r="Q412" s="292"/>
      <c r="R412" s="294">
        <v>240266</v>
      </c>
      <c r="S412" s="322">
        <v>480532</v>
      </c>
      <c r="T412" s="300">
        <v>2592202.1099999989</v>
      </c>
      <c r="U412" s="322">
        <v>2680681.6399999997</v>
      </c>
      <c r="V412" s="175" t="s">
        <v>3789</v>
      </c>
      <c r="W412" s="268" t="s">
        <v>824</v>
      </c>
    </row>
    <row r="413" spans="1:23" ht="85.5" customHeight="1" x14ac:dyDescent="0.2">
      <c r="A413" s="255"/>
      <c r="B413" s="268" t="s">
        <v>6220</v>
      </c>
      <c r="C413" s="291" t="s">
        <v>73</v>
      </c>
      <c r="D413" s="255"/>
      <c r="E413" s="268" t="s">
        <v>6872</v>
      </c>
      <c r="F413" s="268" t="s">
        <v>3010</v>
      </c>
      <c r="G413" s="176" t="s">
        <v>6217</v>
      </c>
      <c r="H413" s="291" t="s">
        <v>6218</v>
      </c>
      <c r="I413" s="268" t="s">
        <v>7288</v>
      </c>
      <c r="J413" s="291" t="s">
        <v>6219</v>
      </c>
      <c r="K413" s="268" t="s">
        <v>7397</v>
      </c>
      <c r="L413" s="270" t="s">
        <v>6679</v>
      </c>
      <c r="M413" s="291">
        <v>0</v>
      </c>
      <c r="N413" s="269">
        <v>41548</v>
      </c>
      <c r="O413" s="269">
        <v>42735</v>
      </c>
      <c r="P413" s="269">
        <v>43465</v>
      </c>
      <c r="Q413" s="95"/>
      <c r="R413" s="294">
        <v>166250</v>
      </c>
      <c r="S413" s="95">
        <f>R413*3</f>
        <v>498750</v>
      </c>
      <c r="T413" s="300">
        <v>150430.20000000001</v>
      </c>
      <c r="U413" s="322">
        <v>147743.47</v>
      </c>
      <c r="V413" s="304" t="s">
        <v>3788</v>
      </c>
      <c r="W413" s="268" t="s">
        <v>6776</v>
      </c>
    </row>
    <row r="414" spans="1:23" ht="57" customHeight="1" x14ac:dyDescent="0.2">
      <c r="A414" s="291"/>
      <c r="B414" s="268" t="s">
        <v>2595</v>
      </c>
      <c r="C414" s="291" t="s">
        <v>73</v>
      </c>
      <c r="D414" s="275"/>
      <c r="E414" s="268" t="s">
        <v>6872</v>
      </c>
      <c r="F414" s="268" t="s">
        <v>6854</v>
      </c>
      <c r="G414" s="271" t="s">
        <v>6384</v>
      </c>
      <c r="H414" s="291" t="s">
        <v>6382</v>
      </c>
      <c r="I414" s="268" t="s">
        <v>6773</v>
      </c>
      <c r="J414" s="291" t="s">
        <v>6383</v>
      </c>
      <c r="K414" s="268" t="s">
        <v>7398</v>
      </c>
      <c r="L414" s="270" t="s">
        <v>6679</v>
      </c>
      <c r="M414" s="291">
        <v>0</v>
      </c>
      <c r="N414" s="269">
        <v>41426</v>
      </c>
      <c r="O414" s="269">
        <v>43555</v>
      </c>
      <c r="P414" s="269">
        <v>43555</v>
      </c>
      <c r="Q414" s="294">
        <v>1367</v>
      </c>
      <c r="R414" s="294"/>
      <c r="S414" s="294">
        <v>8205</v>
      </c>
      <c r="T414" s="300">
        <v>2240</v>
      </c>
      <c r="U414" s="322"/>
      <c r="V414" s="291" t="s">
        <v>3789</v>
      </c>
      <c r="W414" s="268" t="s">
        <v>824</v>
      </c>
    </row>
    <row r="415" spans="1:23" ht="93.75" customHeight="1" x14ac:dyDescent="0.2">
      <c r="A415" s="291"/>
      <c r="B415" s="268" t="s">
        <v>568</v>
      </c>
      <c r="C415" s="291" t="s">
        <v>73</v>
      </c>
      <c r="D415" s="291"/>
      <c r="E415" s="268" t="s">
        <v>6644</v>
      </c>
      <c r="F415" s="268" t="s">
        <v>6193</v>
      </c>
      <c r="G415" s="291" t="s">
        <v>6199</v>
      </c>
      <c r="H415" s="269" t="s">
        <v>6380</v>
      </c>
      <c r="I415" s="268" t="s">
        <v>6762</v>
      </c>
      <c r="J415" s="291" t="s">
        <v>6200</v>
      </c>
      <c r="K415" s="268" t="s">
        <v>6691</v>
      </c>
      <c r="L415" s="270">
        <v>0</v>
      </c>
      <c r="M415" s="291">
        <v>0</v>
      </c>
      <c r="N415" s="269">
        <v>41729</v>
      </c>
      <c r="O415" s="269">
        <v>42277</v>
      </c>
      <c r="P415" s="269">
        <v>42277</v>
      </c>
      <c r="Q415" s="294"/>
      <c r="R415" s="294">
        <v>42544</v>
      </c>
      <c r="S415" s="294"/>
      <c r="T415" s="300">
        <v>78471.94</v>
      </c>
      <c r="U415" s="322">
        <v>65037.94</v>
      </c>
      <c r="V415" s="291" t="s">
        <v>3789</v>
      </c>
      <c r="W415" s="268" t="s">
        <v>824</v>
      </c>
    </row>
    <row r="416" spans="1:23" ht="28.5" customHeight="1" x14ac:dyDescent="0.2">
      <c r="A416" s="291"/>
      <c r="B416" s="268" t="s">
        <v>568</v>
      </c>
      <c r="C416" s="291" t="s">
        <v>73</v>
      </c>
      <c r="D416" s="291"/>
      <c r="E416" s="268" t="s">
        <v>6644</v>
      </c>
      <c r="F416" s="268" t="s">
        <v>6193</v>
      </c>
      <c r="G416" s="108" t="s">
        <v>6050</v>
      </c>
      <c r="H416" s="269" t="s">
        <v>7133</v>
      </c>
      <c r="I416" s="268" t="s">
        <v>6762</v>
      </c>
      <c r="J416" s="291" t="s">
        <v>6133</v>
      </c>
      <c r="K416" s="268" t="s">
        <v>6691</v>
      </c>
      <c r="L416" s="270">
        <v>0</v>
      </c>
      <c r="M416" s="291">
        <v>0</v>
      </c>
      <c r="N416" s="269">
        <v>41730</v>
      </c>
      <c r="O416" s="269">
        <v>42460</v>
      </c>
      <c r="P416" s="269">
        <v>42460</v>
      </c>
      <c r="Q416" s="291"/>
      <c r="R416" s="294">
        <v>149819</v>
      </c>
      <c r="S416" s="291"/>
      <c r="T416" s="300">
        <v>158523</v>
      </c>
      <c r="U416" s="322">
        <v>71714</v>
      </c>
      <c r="V416" s="291" t="s">
        <v>3789</v>
      </c>
      <c r="W416" s="268" t="s">
        <v>823</v>
      </c>
    </row>
    <row r="417" spans="1:23" ht="99.75" customHeight="1" x14ac:dyDescent="0.2">
      <c r="A417" s="291"/>
      <c r="B417" s="268" t="s">
        <v>71</v>
      </c>
      <c r="C417" s="291" t="s">
        <v>73</v>
      </c>
      <c r="D417" s="268"/>
      <c r="E417" s="268" t="s">
        <v>6872</v>
      </c>
      <c r="F417" s="268" t="s">
        <v>6867</v>
      </c>
      <c r="G417" s="108" t="s">
        <v>5757</v>
      </c>
      <c r="H417" s="268" t="s">
        <v>4544</v>
      </c>
      <c r="I417" s="268" t="s">
        <v>6768</v>
      </c>
      <c r="J417" s="291" t="s">
        <v>5906</v>
      </c>
      <c r="K417" s="268" t="s">
        <v>6691</v>
      </c>
      <c r="L417" s="270">
        <v>0</v>
      </c>
      <c r="M417" s="291">
        <v>0</v>
      </c>
      <c r="N417" s="269">
        <v>38718</v>
      </c>
      <c r="O417" s="269">
        <v>44196</v>
      </c>
      <c r="P417" s="269">
        <f>O417</f>
        <v>44196</v>
      </c>
      <c r="Q417" s="292"/>
      <c r="R417" s="294"/>
      <c r="S417" s="292">
        <v>66666666</v>
      </c>
      <c r="T417" s="299" t="s">
        <v>3138</v>
      </c>
      <c r="U417" s="322"/>
      <c r="V417" s="268" t="s">
        <v>3787</v>
      </c>
      <c r="W417" s="268" t="s">
        <v>823</v>
      </c>
    </row>
    <row r="418" spans="1:23" ht="71.25" customHeight="1" x14ac:dyDescent="0.2">
      <c r="A418" s="291"/>
      <c r="B418" s="268" t="s">
        <v>568</v>
      </c>
      <c r="C418" s="291" t="s">
        <v>73</v>
      </c>
      <c r="D418" s="268"/>
      <c r="E418" s="268" t="s">
        <v>6871</v>
      </c>
      <c r="F418" s="268" t="s">
        <v>6874</v>
      </c>
      <c r="G418" s="108" t="s">
        <v>5777</v>
      </c>
      <c r="H418" s="269" t="s">
        <v>6179</v>
      </c>
      <c r="I418" s="268" t="s">
        <v>6762</v>
      </c>
      <c r="J418" s="291" t="s">
        <v>5857</v>
      </c>
      <c r="K418" s="268" t="s">
        <v>7399</v>
      </c>
      <c r="L418" s="270">
        <v>0</v>
      </c>
      <c r="M418" s="291">
        <v>0</v>
      </c>
      <c r="N418" s="269">
        <v>40728</v>
      </c>
      <c r="O418" s="269">
        <v>42673</v>
      </c>
      <c r="P418" s="269">
        <v>42825</v>
      </c>
      <c r="Q418" s="328" t="s">
        <v>6713</v>
      </c>
      <c r="R418" s="294"/>
      <c r="S418" s="269"/>
      <c r="T418" s="300">
        <v>714592.42999999982</v>
      </c>
      <c r="U418" s="322">
        <v>229963.49000000005</v>
      </c>
      <c r="V418" s="175" t="s">
        <v>3789</v>
      </c>
      <c r="W418" s="268" t="s">
        <v>6776</v>
      </c>
    </row>
    <row r="419" spans="1:23" ht="28.5" customHeight="1" x14ac:dyDescent="0.2">
      <c r="A419" s="291"/>
      <c r="B419" s="268" t="s">
        <v>4616</v>
      </c>
      <c r="C419" s="291" t="s">
        <v>73</v>
      </c>
      <c r="D419" s="268"/>
      <c r="E419" s="268" t="s">
        <v>6871</v>
      </c>
      <c r="F419" s="268" t="s">
        <v>6876</v>
      </c>
      <c r="G419" s="108" t="s">
        <v>5746</v>
      </c>
      <c r="H419" s="268" t="s">
        <v>1967</v>
      </c>
      <c r="I419" s="268" t="s">
        <v>6767</v>
      </c>
      <c r="J419" s="291" t="s">
        <v>5882</v>
      </c>
      <c r="K419" s="268" t="s">
        <v>6691</v>
      </c>
      <c r="L419" s="270">
        <v>0</v>
      </c>
      <c r="M419" s="291">
        <v>0</v>
      </c>
      <c r="N419" s="269">
        <v>38991</v>
      </c>
      <c r="O419" s="269">
        <v>42595</v>
      </c>
      <c r="P419" s="269">
        <v>42595</v>
      </c>
      <c r="Q419" s="292"/>
      <c r="R419" s="292">
        <v>67942.600000000006</v>
      </c>
      <c r="S419" s="292">
        <v>339713</v>
      </c>
      <c r="T419" s="292"/>
      <c r="U419" s="322">
        <v>116823.47000000002</v>
      </c>
      <c r="V419" s="291" t="s">
        <v>3788</v>
      </c>
      <c r="W419" s="268" t="s">
        <v>823</v>
      </c>
    </row>
    <row r="420" spans="1:23" ht="43.5" customHeight="1" x14ac:dyDescent="0.2">
      <c r="A420" s="291"/>
      <c r="B420" s="268" t="s">
        <v>2694</v>
      </c>
      <c r="C420" s="291" t="s">
        <v>73</v>
      </c>
      <c r="D420" s="291"/>
      <c r="E420" s="268" t="s">
        <v>6871</v>
      </c>
      <c r="F420" s="268" t="s">
        <v>6875</v>
      </c>
      <c r="G420" s="108" t="s">
        <v>6139</v>
      </c>
      <c r="H420" s="291" t="s">
        <v>6140</v>
      </c>
      <c r="I420" s="268" t="s">
        <v>6762</v>
      </c>
      <c r="J420" s="291" t="s">
        <v>6268</v>
      </c>
      <c r="K420" s="268" t="s">
        <v>6691</v>
      </c>
      <c r="L420" s="270">
        <v>0</v>
      </c>
      <c r="M420" s="291">
        <v>0</v>
      </c>
      <c r="N420" s="269">
        <v>41395</v>
      </c>
      <c r="O420" s="269">
        <v>42490</v>
      </c>
      <c r="P420" s="269">
        <v>42490</v>
      </c>
      <c r="Q420" s="294"/>
      <c r="R420" s="294">
        <v>75000</v>
      </c>
      <c r="S420" s="294">
        <v>300000</v>
      </c>
      <c r="T420" s="300">
        <v>65996.44</v>
      </c>
      <c r="U420" s="322">
        <v>72613.51999999999</v>
      </c>
      <c r="V420" s="291" t="s">
        <v>3789</v>
      </c>
      <c r="W420" s="268" t="s">
        <v>823</v>
      </c>
    </row>
    <row r="421" spans="1:23" ht="67.5" customHeight="1" x14ac:dyDescent="0.2">
      <c r="A421" s="291"/>
      <c r="B421" s="268" t="s">
        <v>568</v>
      </c>
      <c r="C421" s="291" t="s">
        <v>73</v>
      </c>
      <c r="D421" s="268"/>
      <c r="E421" s="268" t="s">
        <v>6871</v>
      </c>
      <c r="F421" s="268" t="s">
        <v>6874</v>
      </c>
      <c r="G421" s="108" t="s">
        <v>5920</v>
      </c>
      <c r="H421" s="269" t="s">
        <v>7040</v>
      </c>
      <c r="I421" s="268" t="s">
        <v>6762</v>
      </c>
      <c r="J421" s="291" t="s">
        <v>6302</v>
      </c>
      <c r="K421" s="268" t="s">
        <v>6691</v>
      </c>
      <c r="L421" s="270">
        <v>0</v>
      </c>
      <c r="M421" s="291">
        <v>0</v>
      </c>
      <c r="N421" s="269">
        <v>41253</v>
      </c>
      <c r="O421" s="269">
        <v>43078</v>
      </c>
      <c r="P421" s="269">
        <v>43078</v>
      </c>
      <c r="Q421" s="292" t="s">
        <v>7044</v>
      </c>
      <c r="R421" s="269"/>
      <c r="S421" s="322"/>
      <c r="T421" s="300">
        <v>94978.449999999895</v>
      </c>
      <c r="U421" s="322">
        <v>12280.190000000002</v>
      </c>
      <c r="V421" s="175" t="s">
        <v>3789</v>
      </c>
      <c r="W421" s="268" t="s">
        <v>823</v>
      </c>
    </row>
    <row r="422" spans="1:23" ht="28.5" customHeight="1" x14ac:dyDescent="0.2">
      <c r="A422" s="291"/>
      <c r="B422" s="268" t="s">
        <v>568</v>
      </c>
      <c r="C422" s="291" t="s">
        <v>73</v>
      </c>
      <c r="D422" s="290"/>
      <c r="E422" s="268" t="s">
        <v>6644</v>
      </c>
      <c r="F422" s="268" t="s">
        <v>6193</v>
      </c>
      <c r="G422" s="253" t="s">
        <v>6043</v>
      </c>
      <c r="H422" s="254" t="s">
        <v>7081</v>
      </c>
      <c r="I422" s="268" t="s">
        <v>6762</v>
      </c>
      <c r="J422" s="290" t="s">
        <v>6126</v>
      </c>
      <c r="K422" s="268" t="s">
        <v>6691</v>
      </c>
      <c r="L422" s="270">
        <v>0</v>
      </c>
      <c r="M422" s="291">
        <v>0</v>
      </c>
      <c r="N422" s="269">
        <v>42278</v>
      </c>
      <c r="O422" s="269">
        <v>43008</v>
      </c>
      <c r="P422" s="269">
        <v>43008</v>
      </c>
      <c r="Q422" s="290"/>
      <c r="R422" s="88">
        <v>91500</v>
      </c>
      <c r="S422" s="88">
        <v>183680</v>
      </c>
      <c r="T422" s="309">
        <v>118139.45</v>
      </c>
      <c r="U422" s="322">
        <v>106785</v>
      </c>
      <c r="V422" s="291" t="s">
        <v>3789</v>
      </c>
      <c r="W422" s="268" t="s">
        <v>824</v>
      </c>
    </row>
    <row r="423" spans="1:23" ht="28.5" customHeight="1" x14ac:dyDescent="0.2">
      <c r="A423" s="291"/>
      <c r="B423" s="268" t="s">
        <v>2714</v>
      </c>
      <c r="C423" s="291" t="s">
        <v>73</v>
      </c>
      <c r="D423" s="291" t="s">
        <v>233</v>
      </c>
      <c r="E423" s="268" t="s">
        <v>6870</v>
      </c>
      <c r="F423" s="268" t="s">
        <v>5695</v>
      </c>
      <c r="G423" s="108" t="s">
        <v>6184</v>
      </c>
      <c r="H423" s="291" t="s">
        <v>6186</v>
      </c>
      <c r="I423" s="268" t="s">
        <v>7276</v>
      </c>
      <c r="J423" s="291" t="s">
        <v>6188</v>
      </c>
      <c r="K423" s="268" t="s">
        <v>6691</v>
      </c>
      <c r="L423" s="270" t="s">
        <v>6679</v>
      </c>
      <c r="M423" s="291">
        <v>0</v>
      </c>
      <c r="N423" s="269">
        <v>41487</v>
      </c>
      <c r="O423" s="269">
        <v>42582</v>
      </c>
      <c r="P423" s="269">
        <v>42947</v>
      </c>
      <c r="Q423" s="294"/>
      <c r="R423" s="294"/>
      <c r="S423" s="292">
        <v>100000</v>
      </c>
      <c r="T423" s="299" t="s">
        <v>3138</v>
      </c>
      <c r="U423" s="322"/>
      <c r="V423" s="291" t="s">
        <v>3788</v>
      </c>
      <c r="W423" s="268" t="s">
        <v>6683</v>
      </c>
    </row>
    <row r="424" spans="1:23" ht="42.75" customHeight="1" x14ac:dyDescent="0.2">
      <c r="A424" s="291"/>
      <c r="B424" s="268" t="s">
        <v>2694</v>
      </c>
      <c r="C424" s="291" t="s">
        <v>6980</v>
      </c>
      <c r="D424" s="249" t="s">
        <v>233</v>
      </c>
      <c r="E424" s="268" t="s">
        <v>6872</v>
      </c>
      <c r="F424" s="268" t="s">
        <v>3010</v>
      </c>
      <c r="G424" s="253" t="s">
        <v>3930</v>
      </c>
      <c r="H424" s="249" t="s">
        <v>4323</v>
      </c>
      <c r="I424" s="268" t="s">
        <v>7289</v>
      </c>
      <c r="J424" s="290" t="s">
        <v>5845</v>
      </c>
      <c r="K424" s="268" t="s">
        <v>7400</v>
      </c>
      <c r="L424" s="270" t="s">
        <v>6679</v>
      </c>
      <c r="M424" s="291">
        <v>0</v>
      </c>
      <c r="N424" s="269">
        <v>41791</v>
      </c>
      <c r="O424" s="269">
        <v>42521</v>
      </c>
      <c r="P424" s="269">
        <v>43251</v>
      </c>
      <c r="Q424" s="88"/>
      <c r="R424" s="88">
        <v>25000</v>
      </c>
      <c r="S424" s="88"/>
      <c r="T424" s="309">
        <v>13766.14</v>
      </c>
      <c r="U424" s="322">
        <v>19129.950000000008</v>
      </c>
      <c r="V424" s="268" t="s">
        <v>3788</v>
      </c>
      <c r="W424" s="268" t="s">
        <v>823</v>
      </c>
    </row>
    <row r="425" spans="1:23" ht="28.5" customHeight="1" x14ac:dyDescent="0.2">
      <c r="A425" s="291"/>
      <c r="B425" s="268" t="s">
        <v>6213</v>
      </c>
      <c r="C425" s="291" t="s">
        <v>73</v>
      </c>
      <c r="D425" s="291"/>
      <c r="E425" s="268" t="s">
        <v>6872</v>
      </c>
      <c r="F425" s="268" t="s">
        <v>3010</v>
      </c>
      <c r="G425" s="313" t="s">
        <v>6251</v>
      </c>
      <c r="H425" s="269" t="s">
        <v>6250</v>
      </c>
      <c r="I425" s="268" t="s">
        <v>6761</v>
      </c>
      <c r="J425" s="314" t="s">
        <v>6289</v>
      </c>
      <c r="K425" s="268" t="s">
        <v>6744</v>
      </c>
      <c r="L425" s="270" t="s">
        <v>6679</v>
      </c>
      <c r="M425" s="291">
        <v>0</v>
      </c>
      <c r="N425" s="269">
        <v>41575</v>
      </c>
      <c r="O425" s="269">
        <v>42671</v>
      </c>
      <c r="P425" s="269">
        <v>43036</v>
      </c>
      <c r="Q425" s="294"/>
      <c r="R425" s="294"/>
      <c r="S425" s="268" t="s">
        <v>3138</v>
      </c>
      <c r="T425" s="300">
        <v>110633.67</v>
      </c>
      <c r="U425" s="322">
        <v>42924</v>
      </c>
      <c r="V425" s="291" t="s">
        <v>3788</v>
      </c>
      <c r="W425" s="268" t="s">
        <v>823</v>
      </c>
    </row>
    <row r="426" spans="1:23" ht="67.5" customHeight="1" x14ac:dyDescent="0.2">
      <c r="A426" s="291"/>
      <c r="B426" s="268" t="s">
        <v>568</v>
      </c>
      <c r="C426" s="291" t="s">
        <v>73</v>
      </c>
      <c r="D426" s="268"/>
      <c r="E426" s="268" t="s">
        <v>6871</v>
      </c>
      <c r="F426" s="268" t="s">
        <v>6874</v>
      </c>
      <c r="G426" s="108" t="s">
        <v>5921</v>
      </c>
      <c r="H426" s="268" t="s">
        <v>7041</v>
      </c>
      <c r="I426" s="268" t="s">
        <v>6762</v>
      </c>
      <c r="J426" s="291" t="s">
        <v>6298</v>
      </c>
      <c r="K426" s="268" t="s">
        <v>7401</v>
      </c>
      <c r="L426" s="270">
        <v>0</v>
      </c>
      <c r="M426" s="291">
        <v>0</v>
      </c>
      <c r="N426" s="269">
        <v>41253</v>
      </c>
      <c r="O426" s="269">
        <v>43078</v>
      </c>
      <c r="P426" s="269">
        <v>43078</v>
      </c>
      <c r="Q426" s="292" t="s">
        <v>7045</v>
      </c>
      <c r="R426" s="269"/>
      <c r="S426" s="322"/>
      <c r="T426" s="300">
        <v>327965.12</v>
      </c>
      <c r="U426" s="322"/>
      <c r="V426" s="175" t="s">
        <v>3789</v>
      </c>
      <c r="W426" s="268" t="s">
        <v>823</v>
      </c>
    </row>
    <row r="427" spans="1:23" ht="99.75" customHeight="1" x14ac:dyDescent="0.2">
      <c r="A427" s="291"/>
      <c r="B427" s="268" t="s">
        <v>568</v>
      </c>
      <c r="C427" s="291" t="s">
        <v>73</v>
      </c>
      <c r="D427" s="268"/>
      <c r="E427" s="268" t="s">
        <v>6871</v>
      </c>
      <c r="F427" s="268" t="s">
        <v>6874</v>
      </c>
      <c r="G427" s="108" t="s">
        <v>5991</v>
      </c>
      <c r="H427" s="268" t="s">
        <v>6509</v>
      </c>
      <c r="I427" s="268" t="s">
        <v>6762</v>
      </c>
      <c r="J427" s="291" t="s">
        <v>5895</v>
      </c>
      <c r="K427" s="268" t="s">
        <v>7402</v>
      </c>
      <c r="L427" s="270">
        <v>0</v>
      </c>
      <c r="M427" s="291">
        <v>0</v>
      </c>
      <c r="N427" s="269">
        <v>41579</v>
      </c>
      <c r="O427" s="269">
        <v>42674</v>
      </c>
      <c r="P427" s="269">
        <v>43404</v>
      </c>
      <c r="Q427" s="294" t="s">
        <v>6246</v>
      </c>
      <c r="R427" s="294"/>
      <c r="S427" s="292"/>
      <c r="T427" s="300">
        <v>83133.490000000005</v>
      </c>
      <c r="U427" s="322">
        <v>90310.16</v>
      </c>
      <c r="V427" s="175" t="s">
        <v>3789</v>
      </c>
      <c r="W427" s="268" t="s">
        <v>823</v>
      </c>
    </row>
    <row r="428" spans="1:23" ht="28.5" customHeight="1" x14ac:dyDescent="0.2">
      <c r="A428" s="291"/>
      <c r="B428" s="268" t="s">
        <v>568</v>
      </c>
      <c r="C428" s="291" t="s">
        <v>73</v>
      </c>
      <c r="D428" s="291"/>
      <c r="E428" s="268" t="s">
        <v>6871</v>
      </c>
      <c r="F428" s="268" t="s">
        <v>6873</v>
      </c>
      <c r="G428" s="108" t="s">
        <v>6639</v>
      </c>
      <c r="H428" s="291" t="s">
        <v>6640</v>
      </c>
      <c r="I428" s="268" t="s">
        <v>6774</v>
      </c>
      <c r="J428" s="291" t="s">
        <v>6641</v>
      </c>
      <c r="K428" s="268" t="s">
        <v>6691</v>
      </c>
      <c r="L428" s="270">
        <v>0</v>
      </c>
      <c r="M428" s="291">
        <v>0</v>
      </c>
      <c r="N428" s="269">
        <v>41883</v>
      </c>
      <c r="O428" s="269">
        <v>42247</v>
      </c>
      <c r="P428" s="269">
        <v>42247</v>
      </c>
      <c r="Q428" s="294"/>
      <c r="R428" s="294">
        <v>24000</v>
      </c>
      <c r="S428" s="294">
        <v>24000</v>
      </c>
      <c r="T428" s="262"/>
      <c r="U428" s="322">
        <v>16000</v>
      </c>
      <c r="V428" s="291" t="s">
        <v>3789</v>
      </c>
      <c r="W428" s="268" t="s">
        <v>824</v>
      </c>
    </row>
    <row r="429" spans="1:23" ht="28.5" customHeight="1" x14ac:dyDescent="0.2">
      <c r="A429" s="291"/>
      <c r="B429" s="268" t="s">
        <v>568</v>
      </c>
      <c r="C429" s="291" t="s">
        <v>73</v>
      </c>
      <c r="D429" s="291"/>
      <c r="E429" s="268" t="s">
        <v>6644</v>
      </c>
      <c r="F429" s="268" t="s">
        <v>6193</v>
      </c>
      <c r="G429" s="108" t="s">
        <v>6028</v>
      </c>
      <c r="H429" s="269" t="s">
        <v>7144</v>
      </c>
      <c r="I429" s="268" t="s">
        <v>6762</v>
      </c>
      <c r="J429" s="291" t="s">
        <v>6110</v>
      </c>
      <c r="K429" s="268" t="s">
        <v>6691</v>
      </c>
      <c r="L429" s="270">
        <v>0</v>
      </c>
      <c r="M429" s="291">
        <v>0</v>
      </c>
      <c r="N429" s="269">
        <v>41730</v>
      </c>
      <c r="O429" s="269">
        <v>42825</v>
      </c>
      <c r="P429" s="269">
        <v>42825</v>
      </c>
      <c r="Q429" s="291"/>
      <c r="R429" s="294">
        <v>1168699</v>
      </c>
      <c r="S429" s="268"/>
      <c r="T429" s="300">
        <v>1479002.3499999999</v>
      </c>
      <c r="U429" s="322"/>
      <c r="V429" s="291" t="s">
        <v>3789</v>
      </c>
      <c r="W429" s="268" t="s">
        <v>823</v>
      </c>
    </row>
    <row r="430" spans="1:23" ht="28.5" customHeight="1" x14ac:dyDescent="0.2">
      <c r="A430" s="291"/>
      <c r="B430" s="268" t="s">
        <v>568</v>
      </c>
      <c r="C430" s="291" t="s">
        <v>73</v>
      </c>
      <c r="D430" s="291"/>
      <c r="E430" s="268" t="s">
        <v>6644</v>
      </c>
      <c r="F430" s="268" t="s">
        <v>6193</v>
      </c>
      <c r="G430" s="108" t="s">
        <v>6505</v>
      </c>
      <c r="H430" s="295" t="s">
        <v>6506</v>
      </c>
      <c r="I430" s="268" t="s">
        <v>6762</v>
      </c>
      <c r="J430" s="291" t="s">
        <v>6110</v>
      </c>
      <c r="K430" s="268" t="s">
        <v>6691</v>
      </c>
      <c r="L430" s="270">
        <v>0</v>
      </c>
      <c r="M430" s="291">
        <v>0</v>
      </c>
      <c r="N430" s="269">
        <v>41821</v>
      </c>
      <c r="O430" s="269">
        <v>42551</v>
      </c>
      <c r="P430" s="269">
        <v>42551</v>
      </c>
      <c r="Q430" s="294" t="s">
        <v>6507</v>
      </c>
      <c r="R430" s="294">
        <v>95900</v>
      </c>
      <c r="S430" s="294">
        <v>191200</v>
      </c>
      <c r="T430" s="262"/>
      <c r="U430" s="322">
        <v>1292631.3</v>
      </c>
      <c r="V430" s="291" t="s">
        <v>3789</v>
      </c>
      <c r="W430" s="268" t="s">
        <v>823</v>
      </c>
    </row>
    <row r="431" spans="1:23" ht="28.5" customHeight="1" x14ac:dyDescent="0.2">
      <c r="A431" s="291"/>
      <c r="B431" s="268" t="s">
        <v>568</v>
      </c>
      <c r="C431" s="291" t="s">
        <v>73</v>
      </c>
      <c r="D431" s="291"/>
      <c r="E431" s="268" t="s">
        <v>6644</v>
      </c>
      <c r="F431" s="268" t="s">
        <v>6193</v>
      </c>
      <c r="G431" s="108" t="s">
        <v>6624</v>
      </c>
      <c r="H431" s="291" t="s">
        <v>6448</v>
      </c>
      <c r="I431" s="268" t="s">
        <v>6909</v>
      </c>
      <c r="J431" s="291" t="s">
        <v>6626</v>
      </c>
      <c r="K431" s="268" t="s">
        <v>6691</v>
      </c>
      <c r="L431" s="270">
        <v>0</v>
      </c>
      <c r="M431" s="291">
        <v>0</v>
      </c>
      <c r="N431" s="269">
        <v>41730</v>
      </c>
      <c r="O431" s="269">
        <v>42460</v>
      </c>
      <c r="P431" s="269">
        <v>42460</v>
      </c>
      <c r="Q431" s="294"/>
      <c r="R431" s="294"/>
      <c r="S431" s="294"/>
      <c r="T431" s="262"/>
      <c r="U431" s="322">
        <v>9845</v>
      </c>
      <c r="V431" s="291" t="s">
        <v>3789</v>
      </c>
      <c r="W431" s="268" t="s">
        <v>824</v>
      </c>
    </row>
    <row r="432" spans="1:23" ht="71.25" customHeight="1" x14ac:dyDescent="0.2">
      <c r="A432" s="291"/>
      <c r="B432" s="268" t="s">
        <v>568</v>
      </c>
      <c r="C432" s="291" t="s">
        <v>73</v>
      </c>
      <c r="D432" s="291"/>
      <c r="E432" s="268" t="s">
        <v>6871</v>
      </c>
      <c r="F432" s="268" t="s">
        <v>6874</v>
      </c>
      <c r="G432" s="269" t="s">
        <v>6209</v>
      </c>
      <c r="H432" s="269" t="s">
        <v>6179</v>
      </c>
      <c r="I432" s="268" t="s">
        <v>6762</v>
      </c>
      <c r="J432" s="269" t="s">
        <v>6241</v>
      </c>
      <c r="K432" s="268" t="s">
        <v>7403</v>
      </c>
      <c r="L432" s="270">
        <v>0</v>
      </c>
      <c r="M432" s="291">
        <v>0</v>
      </c>
      <c r="N432" s="269">
        <v>40728</v>
      </c>
      <c r="O432" s="269">
        <v>42673</v>
      </c>
      <c r="P432" s="269">
        <v>42825</v>
      </c>
      <c r="Q432" s="328" t="s">
        <v>7020</v>
      </c>
      <c r="R432" s="294"/>
      <c r="S432" s="268" t="s">
        <v>3138</v>
      </c>
      <c r="T432" s="300">
        <v>47280.759999999987</v>
      </c>
      <c r="U432" s="322"/>
      <c r="V432" s="175" t="s">
        <v>3789</v>
      </c>
      <c r="W432" s="268" t="s">
        <v>824</v>
      </c>
    </row>
    <row r="433" spans="1:23" ht="28.5" customHeight="1" x14ac:dyDescent="0.2">
      <c r="A433" s="291"/>
      <c r="B433" s="268" t="s">
        <v>568</v>
      </c>
      <c r="C433" s="291" t="s">
        <v>73</v>
      </c>
      <c r="D433" s="291"/>
      <c r="E433" s="268" t="s">
        <v>6644</v>
      </c>
      <c r="F433" s="268" t="s">
        <v>6193</v>
      </c>
      <c r="G433" s="253" t="s">
        <v>6315</v>
      </c>
      <c r="H433" s="290" t="s">
        <v>6414</v>
      </c>
      <c r="I433" s="268" t="s">
        <v>7264</v>
      </c>
      <c r="J433" s="290" t="s">
        <v>6313</v>
      </c>
      <c r="K433" s="268" t="s">
        <v>7404</v>
      </c>
      <c r="L433" s="270">
        <v>0</v>
      </c>
      <c r="M433" s="291">
        <v>0</v>
      </c>
      <c r="N433" s="269">
        <v>41426</v>
      </c>
      <c r="O433" s="269">
        <v>43251</v>
      </c>
      <c r="P433" s="269">
        <v>43251</v>
      </c>
      <c r="Q433" s="88" t="s">
        <v>6258</v>
      </c>
      <c r="R433" s="88"/>
      <c r="S433" s="88"/>
      <c r="T433" s="327" t="s">
        <v>3138</v>
      </c>
      <c r="U433" s="322"/>
      <c r="V433" s="175" t="s">
        <v>3789</v>
      </c>
      <c r="W433" s="268" t="s">
        <v>823</v>
      </c>
    </row>
    <row r="434" spans="1:23" ht="28.5" customHeight="1" x14ac:dyDescent="0.2">
      <c r="A434" s="291"/>
      <c r="B434" s="268" t="s">
        <v>568</v>
      </c>
      <c r="C434" s="291" t="s">
        <v>73</v>
      </c>
      <c r="D434" s="291"/>
      <c r="E434" s="268" t="s">
        <v>6644</v>
      </c>
      <c r="F434" s="268" t="s">
        <v>6193</v>
      </c>
      <c r="G434" s="108" t="s">
        <v>6349</v>
      </c>
      <c r="H434" s="291" t="s">
        <v>6419</v>
      </c>
      <c r="I434" s="268" t="s">
        <v>6762</v>
      </c>
      <c r="J434" s="291" t="s">
        <v>6313</v>
      </c>
      <c r="K434" s="268" t="s">
        <v>7404</v>
      </c>
      <c r="L434" s="270">
        <v>0</v>
      </c>
      <c r="M434" s="291">
        <v>0</v>
      </c>
      <c r="N434" s="269">
        <v>41426</v>
      </c>
      <c r="O434" s="269">
        <v>43251</v>
      </c>
      <c r="P434" s="269">
        <v>43251</v>
      </c>
      <c r="Q434" s="294" t="s">
        <v>6258</v>
      </c>
      <c r="R434" s="294"/>
      <c r="S434" s="294"/>
      <c r="T434" s="299" t="s">
        <v>3138</v>
      </c>
      <c r="U434" s="322"/>
      <c r="V434" s="175" t="s">
        <v>3789</v>
      </c>
      <c r="W434" s="268" t="s">
        <v>823</v>
      </c>
    </row>
    <row r="435" spans="1:23" ht="40.9" customHeight="1" x14ac:dyDescent="0.2">
      <c r="A435" s="291"/>
      <c r="B435" s="268" t="s">
        <v>2519</v>
      </c>
      <c r="C435" s="291" t="s">
        <v>4682</v>
      </c>
      <c r="D435" s="291" t="s">
        <v>73</v>
      </c>
      <c r="E435" s="268" t="s">
        <v>6870</v>
      </c>
      <c r="F435" s="268" t="s">
        <v>5695</v>
      </c>
      <c r="G435" s="253" t="s">
        <v>6406</v>
      </c>
      <c r="H435" s="290" t="s">
        <v>6407</v>
      </c>
      <c r="I435" s="268" t="s">
        <v>7290</v>
      </c>
      <c r="J435" s="290" t="s">
        <v>6408</v>
      </c>
      <c r="K435" s="268" t="s">
        <v>7405</v>
      </c>
      <c r="L435" s="270" t="s">
        <v>6679</v>
      </c>
      <c r="M435" s="291">
        <v>0</v>
      </c>
      <c r="N435" s="269">
        <v>41426</v>
      </c>
      <c r="O435" s="269">
        <v>42521</v>
      </c>
      <c r="P435" s="269">
        <v>42521</v>
      </c>
      <c r="Q435" s="88" t="s">
        <v>6410</v>
      </c>
      <c r="R435" s="88">
        <v>68000</v>
      </c>
      <c r="S435" s="88"/>
      <c r="T435" s="309">
        <v>69054.000000000029</v>
      </c>
      <c r="U435" s="322">
        <v>55251.160000000033</v>
      </c>
      <c r="V435" s="291" t="s">
        <v>3788</v>
      </c>
      <c r="W435" s="268" t="s">
        <v>6683</v>
      </c>
    </row>
    <row r="436" spans="1:23" ht="28.5" customHeight="1" x14ac:dyDescent="0.2">
      <c r="A436" s="291"/>
      <c r="B436" s="268" t="s">
        <v>568</v>
      </c>
      <c r="C436" s="291" t="s">
        <v>73</v>
      </c>
      <c r="D436" s="291"/>
      <c r="E436" s="268" t="s">
        <v>6644</v>
      </c>
      <c r="F436" s="268" t="s">
        <v>6193</v>
      </c>
      <c r="G436" s="108" t="s">
        <v>6554</v>
      </c>
      <c r="H436" s="291" t="s">
        <v>6449</v>
      </c>
      <c r="I436" s="268" t="s">
        <v>6762</v>
      </c>
      <c r="J436" s="291" t="s">
        <v>6553</v>
      </c>
      <c r="K436" s="268" t="s">
        <v>6691</v>
      </c>
      <c r="L436" s="270">
        <v>0</v>
      </c>
      <c r="M436" s="291">
        <v>0</v>
      </c>
      <c r="N436" s="269">
        <v>41730</v>
      </c>
      <c r="O436" s="269">
        <v>42460</v>
      </c>
      <c r="P436" s="269">
        <v>42460</v>
      </c>
      <c r="Q436" s="294"/>
      <c r="R436" s="294"/>
      <c r="S436" s="294"/>
      <c r="T436" s="262"/>
      <c r="U436" s="322"/>
      <c r="V436" s="291" t="s">
        <v>3789</v>
      </c>
      <c r="W436" s="268" t="s">
        <v>824</v>
      </c>
    </row>
    <row r="437" spans="1:23" ht="71.25" customHeight="1" x14ac:dyDescent="0.2">
      <c r="A437" s="291"/>
      <c r="B437" s="268" t="s">
        <v>6667</v>
      </c>
      <c r="C437" s="291" t="s">
        <v>4678</v>
      </c>
      <c r="D437" s="291" t="s">
        <v>73</v>
      </c>
      <c r="E437" s="268" t="s">
        <v>6872</v>
      </c>
      <c r="F437" s="268" t="s">
        <v>6854</v>
      </c>
      <c r="G437" s="108" t="s">
        <v>6714</v>
      </c>
      <c r="H437" s="291" t="s">
        <v>6668</v>
      </c>
      <c r="I437" s="268" t="s">
        <v>7265</v>
      </c>
      <c r="J437" s="291" t="s">
        <v>6669</v>
      </c>
      <c r="K437" s="268" t="s">
        <v>7406</v>
      </c>
      <c r="L437" s="270" t="s">
        <v>6679</v>
      </c>
      <c r="M437" s="291">
        <v>0</v>
      </c>
      <c r="N437" s="269">
        <v>42043</v>
      </c>
      <c r="O437" s="269">
        <v>42773</v>
      </c>
      <c r="P437" s="269">
        <v>43138</v>
      </c>
      <c r="Q437" s="294" t="s">
        <v>6671</v>
      </c>
      <c r="R437" s="294">
        <v>615000</v>
      </c>
      <c r="S437" s="294">
        <v>1845000</v>
      </c>
      <c r="T437" s="262"/>
      <c r="U437" s="322"/>
      <c r="V437" s="291" t="s">
        <v>3787</v>
      </c>
      <c r="W437" s="268" t="s">
        <v>823</v>
      </c>
    </row>
    <row r="438" spans="1:23" ht="67.5" customHeight="1" x14ac:dyDescent="0.2">
      <c r="A438" s="291"/>
      <c r="B438" s="268" t="s">
        <v>568</v>
      </c>
      <c r="C438" s="291" t="s">
        <v>73</v>
      </c>
      <c r="D438" s="268"/>
      <c r="E438" s="268" t="s">
        <v>6871</v>
      </c>
      <c r="F438" s="268" t="s">
        <v>6874</v>
      </c>
      <c r="G438" s="108" t="s">
        <v>5924</v>
      </c>
      <c r="H438" s="269" t="s">
        <v>7040</v>
      </c>
      <c r="I438" s="268" t="s">
        <v>6762</v>
      </c>
      <c r="J438" s="291" t="s">
        <v>5839</v>
      </c>
      <c r="K438" s="268" t="s">
        <v>7407</v>
      </c>
      <c r="L438" s="270">
        <v>0</v>
      </c>
      <c r="M438" s="291">
        <v>0</v>
      </c>
      <c r="N438" s="269">
        <v>41253</v>
      </c>
      <c r="O438" s="269">
        <v>43078</v>
      </c>
      <c r="P438" s="269">
        <v>43078</v>
      </c>
      <c r="Q438" s="292" t="s">
        <v>7044</v>
      </c>
      <c r="R438" s="269"/>
      <c r="S438" s="322"/>
      <c r="T438" s="300">
        <v>20583.149999999994</v>
      </c>
      <c r="U438" s="322">
        <v>3952.1099999999992</v>
      </c>
      <c r="V438" s="175" t="s">
        <v>3789</v>
      </c>
      <c r="W438" s="268" t="s">
        <v>824</v>
      </c>
    </row>
    <row r="439" spans="1:23" ht="28.5" customHeight="1" x14ac:dyDescent="0.2">
      <c r="A439" s="94"/>
      <c r="B439" s="268" t="s">
        <v>568</v>
      </c>
      <c r="C439" s="291" t="s">
        <v>73</v>
      </c>
      <c r="D439" s="94"/>
      <c r="E439" s="268" t="s">
        <v>6872</v>
      </c>
      <c r="F439" s="268" t="s">
        <v>6854</v>
      </c>
      <c r="G439" s="264" t="s">
        <v>6273</v>
      </c>
      <c r="H439" s="94" t="s">
        <v>6274</v>
      </c>
      <c r="I439" s="268" t="s">
        <v>6762</v>
      </c>
      <c r="J439" s="94" t="s">
        <v>6275</v>
      </c>
      <c r="K439" s="268" t="s">
        <v>7408</v>
      </c>
      <c r="L439" s="270">
        <v>0</v>
      </c>
      <c r="M439" s="291">
        <v>0</v>
      </c>
      <c r="N439" s="269">
        <v>41983</v>
      </c>
      <c r="O439" s="269">
        <v>43078</v>
      </c>
      <c r="P439" s="269">
        <v>43808</v>
      </c>
      <c r="Q439" s="265"/>
      <c r="R439" s="265">
        <v>450000</v>
      </c>
      <c r="S439" s="294"/>
      <c r="T439" s="306">
        <v>377701.67000000004</v>
      </c>
      <c r="U439" s="322">
        <v>418841.05</v>
      </c>
      <c r="V439" s="175" t="s">
        <v>3789</v>
      </c>
      <c r="W439" s="268" t="s">
        <v>823</v>
      </c>
    </row>
    <row r="440" spans="1:23" ht="57" customHeight="1" x14ac:dyDescent="0.2">
      <c r="A440" s="291"/>
      <c r="B440" s="268" t="s">
        <v>5713</v>
      </c>
      <c r="C440" s="291" t="s">
        <v>73</v>
      </c>
      <c r="D440" s="291"/>
      <c r="E440" s="268" t="s">
        <v>6872</v>
      </c>
      <c r="F440" s="268" t="s">
        <v>3010</v>
      </c>
      <c r="G440" s="108" t="s">
        <v>6421</v>
      </c>
      <c r="H440" s="291" t="s">
        <v>5714</v>
      </c>
      <c r="I440" s="268" t="s">
        <v>7291</v>
      </c>
      <c r="J440" s="291" t="s">
        <v>6645</v>
      </c>
      <c r="K440" s="268" t="s">
        <v>7409</v>
      </c>
      <c r="L440" s="270" t="s">
        <v>6679</v>
      </c>
      <c r="M440" s="291">
        <v>0</v>
      </c>
      <c r="N440" s="269">
        <v>41821</v>
      </c>
      <c r="O440" s="269">
        <v>42551</v>
      </c>
      <c r="P440" s="269">
        <v>42551</v>
      </c>
      <c r="Q440" s="294"/>
      <c r="R440" s="294">
        <v>25000</v>
      </c>
      <c r="S440" s="294">
        <v>50000</v>
      </c>
      <c r="T440" s="262"/>
      <c r="U440" s="322">
        <v>22774.010000000002</v>
      </c>
      <c r="V440" s="291"/>
      <c r="W440" s="268" t="s">
        <v>823</v>
      </c>
    </row>
    <row r="441" spans="1:23" ht="28.5" customHeight="1" x14ac:dyDescent="0.2">
      <c r="A441" s="291"/>
      <c r="B441" s="268" t="s">
        <v>568</v>
      </c>
      <c r="C441" s="291" t="s">
        <v>73</v>
      </c>
      <c r="D441" s="291"/>
      <c r="E441" s="268" t="s">
        <v>6644</v>
      </c>
      <c r="F441" s="268" t="s">
        <v>6193</v>
      </c>
      <c r="G441" s="108" t="s">
        <v>6355</v>
      </c>
      <c r="H441" s="291" t="s">
        <v>6419</v>
      </c>
      <c r="I441" s="268" t="s">
        <v>7264</v>
      </c>
      <c r="J441" s="291" t="s">
        <v>6330</v>
      </c>
      <c r="K441" s="268" t="s">
        <v>7410</v>
      </c>
      <c r="L441" s="270">
        <v>0</v>
      </c>
      <c r="M441" s="291">
        <v>0</v>
      </c>
      <c r="N441" s="269">
        <v>41426</v>
      </c>
      <c r="O441" s="269">
        <v>43251</v>
      </c>
      <c r="P441" s="269">
        <v>43251</v>
      </c>
      <c r="Q441" s="294" t="s">
        <v>6258</v>
      </c>
      <c r="R441" s="294"/>
      <c r="S441" s="294"/>
      <c r="T441" s="299" t="s">
        <v>3138</v>
      </c>
      <c r="U441" s="322"/>
      <c r="V441" s="175" t="s">
        <v>3789</v>
      </c>
      <c r="W441" s="268" t="s">
        <v>824</v>
      </c>
    </row>
    <row r="442" spans="1:23" ht="71.25" customHeight="1" x14ac:dyDescent="0.2">
      <c r="A442" s="291"/>
      <c r="B442" s="268" t="s">
        <v>568</v>
      </c>
      <c r="C442" s="291" t="s">
        <v>73</v>
      </c>
      <c r="D442" s="268"/>
      <c r="E442" s="268" t="s">
        <v>6871</v>
      </c>
      <c r="F442" s="268" t="s">
        <v>6874</v>
      </c>
      <c r="G442" s="108" t="s">
        <v>5778</v>
      </c>
      <c r="H442" s="269" t="s">
        <v>6179</v>
      </c>
      <c r="I442" s="268" t="s">
        <v>6762</v>
      </c>
      <c r="J442" s="291" t="s">
        <v>5901</v>
      </c>
      <c r="K442" s="268" t="s">
        <v>7411</v>
      </c>
      <c r="L442" s="270">
        <v>0</v>
      </c>
      <c r="M442" s="291">
        <v>0</v>
      </c>
      <c r="N442" s="269">
        <v>40728</v>
      </c>
      <c r="O442" s="269">
        <v>42673</v>
      </c>
      <c r="P442" s="269">
        <v>42825</v>
      </c>
      <c r="Q442" s="328" t="s">
        <v>6713</v>
      </c>
      <c r="R442" s="269"/>
      <c r="S442" s="269"/>
      <c r="T442" s="299" t="s">
        <v>3138</v>
      </c>
      <c r="U442" s="322"/>
      <c r="V442" s="175" t="s">
        <v>3789</v>
      </c>
      <c r="W442" s="268" t="s">
        <v>824</v>
      </c>
    </row>
    <row r="443" spans="1:23" ht="28.5" customHeight="1" x14ac:dyDescent="0.2">
      <c r="A443" s="291"/>
      <c r="B443" s="268" t="s">
        <v>568</v>
      </c>
      <c r="C443" s="291" t="s">
        <v>73</v>
      </c>
      <c r="D443" s="291"/>
      <c r="E443" s="268" t="s">
        <v>6871</v>
      </c>
      <c r="F443" s="268" t="s">
        <v>6874</v>
      </c>
      <c r="G443" s="108" t="s">
        <v>6256</v>
      </c>
      <c r="H443" s="291" t="s">
        <v>6255</v>
      </c>
      <c r="I443" s="268" t="s">
        <v>6762</v>
      </c>
      <c r="J443" s="291" t="s">
        <v>6257</v>
      </c>
      <c r="K443" s="268" t="s">
        <v>7412</v>
      </c>
      <c r="L443" s="270">
        <v>0</v>
      </c>
      <c r="M443" s="291">
        <v>0</v>
      </c>
      <c r="N443" s="269">
        <v>41487</v>
      </c>
      <c r="O443" s="269">
        <v>42216</v>
      </c>
      <c r="P443" s="269">
        <v>42216</v>
      </c>
      <c r="Q443" s="294" t="s">
        <v>6404</v>
      </c>
      <c r="R443" s="294"/>
      <c r="S443" s="268" t="s">
        <v>3138</v>
      </c>
      <c r="T443" s="299" t="s">
        <v>3138</v>
      </c>
      <c r="U443" s="322"/>
      <c r="V443" s="175" t="s">
        <v>3789</v>
      </c>
      <c r="W443" s="268" t="s">
        <v>824</v>
      </c>
    </row>
    <row r="444" spans="1:23" ht="42.75" customHeight="1" x14ac:dyDescent="0.2">
      <c r="A444" s="291"/>
      <c r="B444" s="268" t="s">
        <v>71</v>
      </c>
      <c r="C444" s="291" t="s">
        <v>73</v>
      </c>
      <c r="D444" s="268" t="s">
        <v>4419</v>
      </c>
      <c r="E444" s="268" t="s">
        <v>6872</v>
      </c>
      <c r="F444" s="268" t="s">
        <v>6867</v>
      </c>
      <c r="G444" s="108" t="s">
        <v>5938</v>
      </c>
      <c r="H444" s="268" t="s">
        <v>4924</v>
      </c>
      <c r="I444" s="268" t="s">
        <v>6774</v>
      </c>
      <c r="J444" s="291" t="s">
        <v>5854</v>
      </c>
      <c r="K444" s="268" t="s">
        <v>6691</v>
      </c>
      <c r="L444" s="270">
        <v>0</v>
      </c>
      <c r="M444" s="291">
        <v>0</v>
      </c>
      <c r="N444" s="269">
        <v>37871</v>
      </c>
      <c r="O444" s="269">
        <v>48463</v>
      </c>
      <c r="P444" s="269">
        <f>O444</f>
        <v>48463</v>
      </c>
      <c r="Q444" s="292"/>
      <c r="R444" s="294">
        <v>2596782</v>
      </c>
      <c r="S444" s="292"/>
      <c r="T444" s="300">
        <v>275683.15999999997</v>
      </c>
      <c r="U444" s="322"/>
      <c r="V444" s="291" t="s">
        <v>3789</v>
      </c>
      <c r="W444" s="268" t="s">
        <v>823</v>
      </c>
    </row>
    <row r="445" spans="1:23" ht="42.75" customHeight="1" x14ac:dyDescent="0.2">
      <c r="A445" s="291"/>
      <c r="B445" s="268" t="s">
        <v>568</v>
      </c>
      <c r="C445" s="291" t="s">
        <v>73</v>
      </c>
      <c r="D445" s="291"/>
      <c r="E445" s="268" t="s">
        <v>6870</v>
      </c>
      <c r="F445" s="268" t="s">
        <v>6602</v>
      </c>
      <c r="G445" s="108" t="s">
        <v>6600</v>
      </c>
      <c r="H445" s="291" t="s">
        <v>6601</v>
      </c>
      <c r="I445" s="268" t="s">
        <v>6771</v>
      </c>
      <c r="J445" s="291" t="s">
        <v>6603</v>
      </c>
      <c r="K445" s="268" t="s">
        <v>7413</v>
      </c>
      <c r="L445" s="270" t="s">
        <v>6679</v>
      </c>
      <c r="M445" s="291">
        <v>0</v>
      </c>
      <c r="N445" s="269">
        <v>41934</v>
      </c>
      <c r="O445" s="269">
        <v>42084</v>
      </c>
      <c r="P445" s="269">
        <v>42084</v>
      </c>
      <c r="Q445" s="294"/>
      <c r="R445" s="294">
        <v>3000</v>
      </c>
      <c r="S445" s="294">
        <v>3000</v>
      </c>
      <c r="T445" s="262"/>
      <c r="U445" s="322">
        <v>1415</v>
      </c>
      <c r="V445" s="291" t="s">
        <v>3789</v>
      </c>
      <c r="W445" s="268" t="s">
        <v>824</v>
      </c>
    </row>
    <row r="446" spans="1:23" ht="28.5" customHeight="1" x14ac:dyDescent="0.2">
      <c r="A446" s="291"/>
      <c r="B446" s="268" t="s">
        <v>568</v>
      </c>
      <c r="C446" s="291" t="s">
        <v>73</v>
      </c>
      <c r="D446" s="291"/>
      <c r="E446" s="268" t="s">
        <v>6644</v>
      </c>
      <c r="F446" s="268" t="s">
        <v>6193</v>
      </c>
      <c r="G446" s="108" t="s">
        <v>6435</v>
      </c>
      <c r="H446" s="291" t="s">
        <v>6448</v>
      </c>
      <c r="I446" s="268" t="s">
        <v>6909</v>
      </c>
      <c r="J446" s="291" t="s">
        <v>6444</v>
      </c>
      <c r="K446" s="268" t="s">
        <v>7414</v>
      </c>
      <c r="L446" s="270">
        <v>0</v>
      </c>
      <c r="M446" s="291">
        <v>0</v>
      </c>
      <c r="N446" s="269">
        <v>41730</v>
      </c>
      <c r="O446" s="269">
        <v>42460</v>
      </c>
      <c r="P446" s="269">
        <v>42460</v>
      </c>
      <c r="Q446" s="294"/>
      <c r="R446" s="294"/>
      <c r="S446" s="294"/>
      <c r="T446" s="262"/>
      <c r="U446" s="322">
        <v>825.57</v>
      </c>
      <c r="V446" s="291" t="s">
        <v>3789</v>
      </c>
      <c r="W446" s="268" t="s">
        <v>824</v>
      </c>
    </row>
    <row r="447" spans="1:23" ht="28.5" customHeight="1" x14ac:dyDescent="0.2">
      <c r="A447" s="291"/>
      <c r="B447" s="268" t="s">
        <v>6213</v>
      </c>
      <c r="C447" s="291" t="s">
        <v>73</v>
      </c>
      <c r="D447" s="291"/>
      <c r="E447" s="268" t="s">
        <v>6872</v>
      </c>
      <c r="F447" s="268" t="s">
        <v>3010</v>
      </c>
      <c r="G447" s="313" t="s">
        <v>6251</v>
      </c>
      <c r="H447" s="269" t="s">
        <v>6250</v>
      </c>
      <c r="I447" s="268" t="s">
        <v>6761</v>
      </c>
      <c r="J447" s="291" t="s">
        <v>6499</v>
      </c>
      <c r="K447" s="268" t="s">
        <v>6744</v>
      </c>
      <c r="L447" s="270" t="s">
        <v>6679</v>
      </c>
      <c r="M447" s="291">
        <v>0</v>
      </c>
      <c r="N447" s="269">
        <v>41575</v>
      </c>
      <c r="O447" s="269">
        <v>42671</v>
      </c>
      <c r="P447" s="269">
        <v>43036</v>
      </c>
      <c r="Q447" s="294"/>
      <c r="R447" s="294"/>
      <c r="S447" s="294"/>
      <c r="T447" s="262"/>
      <c r="U447" s="322"/>
      <c r="V447" s="291" t="s">
        <v>3789</v>
      </c>
      <c r="W447" s="268" t="s">
        <v>823</v>
      </c>
    </row>
    <row r="448" spans="1:23" ht="67.5" customHeight="1" x14ac:dyDescent="0.2">
      <c r="A448" s="291"/>
      <c r="B448" s="268" t="s">
        <v>568</v>
      </c>
      <c r="C448" s="291" t="s">
        <v>73</v>
      </c>
      <c r="D448" s="268"/>
      <c r="E448" s="268" t="s">
        <v>6871</v>
      </c>
      <c r="F448" s="268" t="s">
        <v>6874</v>
      </c>
      <c r="G448" s="108" t="s">
        <v>5929</v>
      </c>
      <c r="H448" s="268" t="s">
        <v>7039</v>
      </c>
      <c r="I448" s="268" t="s">
        <v>6762</v>
      </c>
      <c r="J448" s="291" t="s">
        <v>5864</v>
      </c>
      <c r="K448" s="268" t="s">
        <v>7415</v>
      </c>
      <c r="L448" s="270">
        <v>0</v>
      </c>
      <c r="M448" s="291">
        <v>0</v>
      </c>
      <c r="N448" s="269">
        <v>41253</v>
      </c>
      <c r="O448" s="269">
        <v>43078</v>
      </c>
      <c r="P448" s="269">
        <v>43078</v>
      </c>
      <c r="Q448" s="292" t="s">
        <v>7043</v>
      </c>
      <c r="R448" s="269"/>
      <c r="S448" s="322"/>
      <c r="T448" s="300"/>
      <c r="U448" s="322"/>
      <c r="V448" s="175" t="s">
        <v>3789</v>
      </c>
      <c r="W448" s="268" t="s">
        <v>824</v>
      </c>
    </row>
    <row r="449" spans="1:23" ht="28.5" customHeight="1" x14ac:dyDescent="0.2">
      <c r="A449" s="291"/>
      <c r="B449" s="268" t="s">
        <v>568</v>
      </c>
      <c r="C449" s="291" t="s">
        <v>73</v>
      </c>
      <c r="D449" s="268"/>
      <c r="E449" s="268" t="s">
        <v>6871</v>
      </c>
      <c r="F449" s="268" t="s">
        <v>6874</v>
      </c>
      <c r="G449" s="108" t="s">
        <v>6238</v>
      </c>
      <c r="H449" s="268" t="s">
        <v>6239</v>
      </c>
      <c r="I449" s="268" t="s">
        <v>6762</v>
      </c>
      <c r="J449" s="291" t="s">
        <v>5841</v>
      </c>
      <c r="K449" s="268" t="s">
        <v>7416</v>
      </c>
      <c r="L449" s="270">
        <v>0</v>
      </c>
      <c r="M449" s="291">
        <v>0</v>
      </c>
      <c r="N449" s="269">
        <v>40452</v>
      </c>
      <c r="O449" s="269">
        <v>42277</v>
      </c>
      <c r="P449" s="269">
        <f>O449</f>
        <v>42277</v>
      </c>
      <c r="Q449" s="292"/>
      <c r="R449" s="294"/>
      <c r="S449" s="292"/>
      <c r="T449" s="300">
        <v>1295263.6700000002</v>
      </c>
      <c r="U449" s="322">
        <v>1362915.7800000003</v>
      </c>
      <c r="V449" s="175" t="s">
        <v>3789</v>
      </c>
      <c r="W449" s="268" t="s">
        <v>823</v>
      </c>
    </row>
    <row r="450" spans="1:23" ht="28.5" customHeight="1" x14ac:dyDescent="0.2">
      <c r="A450" s="291"/>
      <c r="B450" s="268" t="s">
        <v>6213</v>
      </c>
      <c r="C450" s="291" t="s">
        <v>73</v>
      </c>
      <c r="D450" s="291"/>
      <c r="E450" s="268" t="s">
        <v>6872</v>
      </c>
      <c r="F450" s="268" t="s">
        <v>3010</v>
      </c>
      <c r="G450" s="313" t="s">
        <v>6251</v>
      </c>
      <c r="H450" s="269" t="s">
        <v>6250</v>
      </c>
      <c r="I450" s="268" t="s">
        <v>6761</v>
      </c>
      <c r="J450" s="314" t="s">
        <v>6290</v>
      </c>
      <c r="K450" s="268" t="s">
        <v>6744</v>
      </c>
      <c r="L450" s="270" t="s">
        <v>6679</v>
      </c>
      <c r="M450" s="291">
        <v>0</v>
      </c>
      <c r="N450" s="269">
        <v>41575</v>
      </c>
      <c r="O450" s="269">
        <v>42671</v>
      </c>
      <c r="P450" s="269">
        <v>43036</v>
      </c>
      <c r="Q450" s="294"/>
      <c r="R450" s="294"/>
      <c r="S450" s="294"/>
      <c r="T450" s="300">
        <v>6800</v>
      </c>
      <c r="U450" s="322">
        <v>16900</v>
      </c>
      <c r="V450" s="291" t="s">
        <v>3788</v>
      </c>
      <c r="W450" s="268" t="s">
        <v>823</v>
      </c>
    </row>
    <row r="451" spans="1:23" ht="28.5" customHeight="1" x14ac:dyDescent="0.2">
      <c r="A451" s="291"/>
      <c r="B451" s="268" t="s">
        <v>568</v>
      </c>
      <c r="C451" s="291" t="s">
        <v>73</v>
      </c>
      <c r="D451" s="291"/>
      <c r="E451" s="268" t="s">
        <v>6644</v>
      </c>
      <c r="F451" s="268" t="s">
        <v>6193</v>
      </c>
      <c r="G451" s="108" t="s">
        <v>6436</v>
      </c>
      <c r="H451" s="291" t="s">
        <v>6448</v>
      </c>
      <c r="I451" s="268" t="s">
        <v>6909</v>
      </c>
      <c r="J451" s="291" t="s">
        <v>6445</v>
      </c>
      <c r="K451" s="268" t="s">
        <v>7417</v>
      </c>
      <c r="L451" s="270">
        <v>0</v>
      </c>
      <c r="M451" s="291">
        <v>0</v>
      </c>
      <c r="N451" s="269">
        <v>41730</v>
      </c>
      <c r="O451" s="269">
        <v>42460</v>
      </c>
      <c r="P451" s="269">
        <v>42460</v>
      </c>
      <c r="Q451" s="294"/>
      <c r="R451" s="294"/>
      <c r="S451" s="294"/>
      <c r="T451" s="262"/>
      <c r="U451" s="322">
        <v>6323.2300000000005</v>
      </c>
      <c r="V451" s="291" t="s">
        <v>3789</v>
      </c>
      <c r="W451" s="268" t="s">
        <v>824</v>
      </c>
    </row>
    <row r="452" spans="1:23" ht="28.5" customHeight="1" x14ac:dyDescent="0.2">
      <c r="A452" s="291"/>
      <c r="B452" s="268" t="s">
        <v>3010</v>
      </c>
      <c r="C452" s="291" t="s">
        <v>6980</v>
      </c>
      <c r="D452" s="291"/>
      <c r="E452" s="268" t="s">
        <v>6872</v>
      </c>
      <c r="F452" s="268" t="s">
        <v>3010</v>
      </c>
      <c r="G452" s="108" t="s">
        <v>6604</v>
      </c>
      <c r="H452" s="291" t="s">
        <v>6574</v>
      </c>
      <c r="I452" s="268" t="s">
        <v>7292</v>
      </c>
      <c r="J452" s="291" t="s">
        <v>6292</v>
      </c>
      <c r="K452" s="268" t="s">
        <v>7418</v>
      </c>
      <c r="L452" s="270" t="s">
        <v>6679</v>
      </c>
      <c r="M452" s="291">
        <v>0</v>
      </c>
      <c r="N452" s="269">
        <v>41760</v>
      </c>
      <c r="O452" s="269">
        <v>42490</v>
      </c>
      <c r="P452" s="269">
        <v>42490</v>
      </c>
      <c r="Q452" s="294"/>
      <c r="R452" s="294">
        <v>57500</v>
      </c>
      <c r="S452" s="294"/>
      <c r="T452" s="299" t="s">
        <v>3138</v>
      </c>
      <c r="U452" s="322">
        <v>23196.470000000005</v>
      </c>
      <c r="V452" s="291" t="s">
        <v>3787</v>
      </c>
      <c r="W452" s="268" t="s">
        <v>6685</v>
      </c>
    </row>
    <row r="453" spans="1:23" ht="28.5" customHeight="1" x14ac:dyDescent="0.2">
      <c r="A453" s="291"/>
      <c r="B453" s="268" t="s">
        <v>568</v>
      </c>
      <c r="C453" s="291" t="s">
        <v>73</v>
      </c>
      <c r="D453" s="291"/>
      <c r="E453" s="268" t="s">
        <v>6871</v>
      </c>
      <c r="F453" s="268" t="s">
        <v>6873</v>
      </c>
      <c r="G453" s="108" t="s">
        <v>6642</v>
      </c>
      <c r="H453" s="291" t="s">
        <v>6640</v>
      </c>
      <c r="I453" s="268" t="s">
        <v>6774</v>
      </c>
      <c r="J453" s="291" t="s">
        <v>6643</v>
      </c>
      <c r="K453" s="268" t="s">
        <v>6691</v>
      </c>
      <c r="L453" s="270">
        <v>0</v>
      </c>
      <c r="M453" s="291">
        <v>0</v>
      </c>
      <c r="N453" s="269">
        <v>41883</v>
      </c>
      <c r="O453" s="269">
        <v>42247</v>
      </c>
      <c r="P453" s="269">
        <v>42247</v>
      </c>
      <c r="Q453" s="294"/>
      <c r="R453" s="294">
        <v>45000</v>
      </c>
      <c r="S453" s="294">
        <v>45000</v>
      </c>
      <c r="T453" s="262"/>
      <c r="U453" s="322">
        <v>44276.159999999996</v>
      </c>
      <c r="V453" s="291" t="s">
        <v>3789</v>
      </c>
      <c r="W453" s="268" t="s">
        <v>824</v>
      </c>
    </row>
    <row r="454" spans="1:23" ht="28.5" customHeight="1" x14ac:dyDescent="0.2">
      <c r="A454" s="291"/>
      <c r="B454" s="268" t="s">
        <v>1899</v>
      </c>
      <c r="C454" s="291" t="s">
        <v>73</v>
      </c>
      <c r="D454" s="144"/>
      <c r="E454" s="268" t="s">
        <v>6870</v>
      </c>
      <c r="F454" s="268" t="s">
        <v>5695</v>
      </c>
      <c r="G454" s="108" t="s">
        <v>6004</v>
      </c>
      <c r="H454" s="268" t="s">
        <v>6005</v>
      </c>
      <c r="I454" s="268" t="s">
        <v>7281</v>
      </c>
      <c r="J454" s="291" t="s">
        <v>6972</v>
      </c>
      <c r="K454" s="268" t="s">
        <v>6691</v>
      </c>
      <c r="L454" s="270">
        <v>0</v>
      </c>
      <c r="M454" s="291">
        <v>0</v>
      </c>
      <c r="N454" s="269">
        <v>41183</v>
      </c>
      <c r="O454" s="269">
        <v>42277</v>
      </c>
      <c r="P454" s="269">
        <v>42277</v>
      </c>
      <c r="Q454" s="62"/>
      <c r="R454" s="294">
        <v>14500</v>
      </c>
      <c r="S454" s="268" t="s">
        <v>3138</v>
      </c>
      <c r="T454" s="299" t="s">
        <v>3138</v>
      </c>
      <c r="U454" s="322"/>
      <c r="V454" s="268" t="s">
        <v>3789</v>
      </c>
      <c r="W454" s="268" t="s">
        <v>823</v>
      </c>
    </row>
    <row r="455" spans="1:23" ht="28.5" customHeight="1" x14ac:dyDescent="0.2">
      <c r="A455" s="291"/>
      <c r="B455" s="268" t="s">
        <v>568</v>
      </c>
      <c r="C455" s="291" t="s">
        <v>73</v>
      </c>
      <c r="D455" s="291"/>
      <c r="E455" s="268" t="s">
        <v>6644</v>
      </c>
      <c r="F455" s="268" t="s">
        <v>6193</v>
      </c>
      <c r="G455" s="108" t="s">
        <v>6333</v>
      </c>
      <c r="H455" s="291" t="s">
        <v>6419</v>
      </c>
      <c r="I455" s="268" t="s">
        <v>7264</v>
      </c>
      <c r="J455" s="291" t="s">
        <v>6325</v>
      </c>
      <c r="K455" s="268" t="s">
        <v>7419</v>
      </c>
      <c r="L455" s="270">
        <v>0</v>
      </c>
      <c r="M455" s="291">
        <v>0</v>
      </c>
      <c r="N455" s="269">
        <v>41426</v>
      </c>
      <c r="O455" s="269">
        <v>43251</v>
      </c>
      <c r="P455" s="269">
        <v>43251</v>
      </c>
      <c r="Q455" s="294"/>
      <c r="R455" s="294"/>
      <c r="S455" s="294"/>
      <c r="T455" s="299" t="s">
        <v>3138</v>
      </c>
      <c r="U455" s="322"/>
      <c r="V455" s="175" t="s">
        <v>3789</v>
      </c>
      <c r="W455" s="268" t="s">
        <v>823</v>
      </c>
    </row>
    <row r="456" spans="1:23" ht="71.25" customHeight="1" x14ac:dyDescent="0.2">
      <c r="A456" s="291"/>
      <c r="B456" s="268" t="s">
        <v>568</v>
      </c>
      <c r="C456" s="291" t="s">
        <v>73</v>
      </c>
      <c r="D456" s="94"/>
      <c r="E456" s="268" t="s">
        <v>6871</v>
      </c>
      <c r="F456" s="268" t="s">
        <v>6874</v>
      </c>
      <c r="G456" s="264" t="s">
        <v>6510</v>
      </c>
      <c r="H456" s="94" t="s">
        <v>6179</v>
      </c>
      <c r="I456" s="268" t="s">
        <v>6762</v>
      </c>
      <c r="J456" s="94" t="s">
        <v>6511</v>
      </c>
      <c r="K456" s="268" t="s">
        <v>7420</v>
      </c>
      <c r="L456" s="270">
        <v>0</v>
      </c>
      <c r="M456" s="291">
        <v>0</v>
      </c>
      <c r="N456" s="269">
        <v>40728</v>
      </c>
      <c r="O456" s="269">
        <v>42673</v>
      </c>
      <c r="P456" s="269">
        <v>42825</v>
      </c>
      <c r="Q456" s="328" t="s">
        <v>7020</v>
      </c>
      <c r="R456" s="265"/>
      <c r="S456" s="265"/>
      <c r="T456" s="325"/>
      <c r="U456" s="322"/>
      <c r="V456" s="291" t="s">
        <v>3789</v>
      </c>
      <c r="W456" s="268" t="s">
        <v>823</v>
      </c>
    </row>
    <row r="457" spans="1:23" ht="28.5" customHeight="1" x14ac:dyDescent="0.2">
      <c r="A457" s="291"/>
      <c r="B457" s="268" t="s">
        <v>2714</v>
      </c>
      <c r="C457" s="291" t="s">
        <v>73</v>
      </c>
      <c r="D457" s="291"/>
      <c r="E457" s="268" t="s">
        <v>6870</v>
      </c>
      <c r="F457" s="268" t="s">
        <v>5695</v>
      </c>
      <c r="G457" s="108" t="s">
        <v>6304</v>
      </c>
      <c r="H457" s="291" t="s">
        <v>6305</v>
      </c>
      <c r="I457" s="268" t="s">
        <v>6767</v>
      </c>
      <c r="J457" s="291" t="s">
        <v>2376</v>
      </c>
      <c r="K457" s="268" t="s">
        <v>6707</v>
      </c>
      <c r="L457" s="270">
        <v>0</v>
      </c>
      <c r="M457" s="291">
        <v>0</v>
      </c>
      <c r="N457" s="269">
        <v>41730</v>
      </c>
      <c r="O457" s="269">
        <v>42460</v>
      </c>
      <c r="P457" s="269">
        <v>42460</v>
      </c>
      <c r="Q457" s="294"/>
      <c r="R457" s="294">
        <v>148828</v>
      </c>
      <c r="S457" s="294">
        <v>224818</v>
      </c>
      <c r="T457" s="300"/>
      <c r="U457" s="322"/>
      <c r="V457" s="291" t="s">
        <v>3788</v>
      </c>
      <c r="W457" s="268" t="s">
        <v>5679</v>
      </c>
    </row>
    <row r="458" spans="1:23" ht="57" customHeight="1" x14ac:dyDescent="0.2">
      <c r="A458" s="268"/>
      <c r="B458" s="268" t="s">
        <v>6211</v>
      </c>
      <c r="C458" s="291" t="s">
        <v>6293</v>
      </c>
      <c r="D458" s="268"/>
      <c r="E458" s="268" t="s">
        <v>6871</v>
      </c>
      <c r="F458" s="268" t="s">
        <v>6873</v>
      </c>
      <c r="G458" s="291" t="s">
        <v>5761</v>
      </c>
      <c r="H458" s="291" t="s">
        <v>6210</v>
      </c>
      <c r="I458" s="268" t="s">
        <v>7293</v>
      </c>
      <c r="J458" s="291" t="s">
        <v>6212</v>
      </c>
      <c r="K458" s="268" t="s">
        <v>6691</v>
      </c>
      <c r="L458" s="270">
        <v>0</v>
      </c>
      <c r="M458" s="291">
        <v>0</v>
      </c>
      <c r="N458" s="269">
        <v>41395</v>
      </c>
      <c r="O458" s="269">
        <v>42490</v>
      </c>
      <c r="P458" s="269">
        <v>42490</v>
      </c>
      <c r="Q458" s="294"/>
      <c r="R458" s="294"/>
      <c r="S458" s="294"/>
      <c r="T458" s="299" t="s">
        <v>3138</v>
      </c>
      <c r="U458" s="322"/>
      <c r="V458" s="291" t="s">
        <v>3789</v>
      </c>
      <c r="W458" s="268" t="s">
        <v>823</v>
      </c>
    </row>
    <row r="459" spans="1:23" ht="28.5" customHeight="1" x14ac:dyDescent="0.2">
      <c r="A459" s="291"/>
      <c r="B459" s="268" t="s">
        <v>568</v>
      </c>
      <c r="C459" s="291" t="s">
        <v>73</v>
      </c>
      <c r="D459" s="291"/>
      <c r="E459" s="268" t="s">
        <v>6644</v>
      </c>
      <c r="F459" s="268" t="s">
        <v>6193</v>
      </c>
      <c r="G459" s="108" t="s">
        <v>6464</v>
      </c>
      <c r="H459" s="291" t="s">
        <v>6449</v>
      </c>
      <c r="I459" s="268" t="s">
        <v>6762</v>
      </c>
      <c r="J459" s="291" t="s">
        <v>6484</v>
      </c>
      <c r="K459" s="268" t="s">
        <v>6691</v>
      </c>
      <c r="L459" s="270">
        <v>0</v>
      </c>
      <c r="M459" s="291">
        <v>0</v>
      </c>
      <c r="N459" s="269">
        <v>41730</v>
      </c>
      <c r="O459" s="269">
        <v>42460</v>
      </c>
      <c r="P459" s="269">
        <v>42460</v>
      </c>
      <c r="Q459" s="294"/>
      <c r="R459" s="294"/>
      <c r="S459" s="294"/>
      <c r="T459" s="262"/>
      <c r="U459" s="322">
        <v>21226.76</v>
      </c>
      <c r="V459" s="291" t="s">
        <v>3789</v>
      </c>
      <c r="W459" s="268" t="s">
        <v>824</v>
      </c>
    </row>
    <row r="460" spans="1:23" ht="67.5" customHeight="1" x14ac:dyDescent="0.2">
      <c r="A460" s="291"/>
      <c r="B460" s="268" t="s">
        <v>568</v>
      </c>
      <c r="C460" s="291" t="s">
        <v>73</v>
      </c>
      <c r="D460" s="268"/>
      <c r="E460" s="268" t="s">
        <v>6871</v>
      </c>
      <c r="F460" s="268" t="s">
        <v>6874</v>
      </c>
      <c r="G460" s="108" t="s">
        <v>5932</v>
      </c>
      <c r="H460" s="269" t="s">
        <v>7040</v>
      </c>
      <c r="I460" s="268" t="s">
        <v>6762</v>
      </c>
      <c r="J460" s="291" t="s">
        <v>6303</v>
      </c>
      <c r="K460" s="268" t="s">
        <v>6691</v>
      </c>
      <c r="L460" s="270">
        <v>0</v>
      </c>
      <c r="M460" s="291">
        <v>0</v>
      </c>
      <c r="N460" s="269">
        <v>41253</v>
      </c>
      <c r="O460" s="269">
        <v>43078</v>
      </c>
      <c r="P460" s="269">
        <v>43078</v>
      </c>
      <c r="Q460" s="292" t="s">
        <v>7044</v>
      </c>
      <c r="R460" s="269"/>
      <c r="S460" s="322"/>
      <c r="T460" s="300">
        <v>71842.37999999999</v>
      </c>
      <c r="U460" s="322">
        <v>1519.420000000001</v>
      </c>
      <c r="V460" s="175" t="s">
        <v>3789</v>
      </c>
      <c r="W460" s="268" t="s">
        <v>823</v>
      </c>
    </row>
    <row r="461" spans="1:23" ht="28.5" customHeight="1" x14ac:dyDescent="0.2">
      <c r="A461" s="291"/>
      <c r="B461" s="268" t="s">
        <v>6213</v>
      </c>
      <c r="C461" s="291" t="s">
        <v>73</v>
      </c>
      <c r="D461" s="291"/>
      <c r="E461" s="268" t="s">
        <v>6872</v>
      </c>
      <c r="F461" s="268" t="s">
        <v>3010</v>
      </c>
      <c r="G461" s="313" t="s">
        <v>6251</v>
      </c>
      <c r="H461" s="269" t="s">
        <v>6250</v>
      </c>
      <c r="I461" s="268" t="s">
        <v>6761</v>
      </c>
      <c r="J461" s="291" t="s">
        <v>6500</v>
      </c>
      <c r="K461" s="268" t="s">
        <v>6744</v>
      </c>
      <c r="L461" s="270" t="s">
        <v>6679</v>
      </c>
      <c r="M461" s="291">
        <v>0</v>
      </c>
      <c r="N461" s="269">
        <v>41575</v>
      </c>
      <c r="O461" s="269">
        <v>42671</v>
      </c>
      <c r="P461" s="269">
        <v>43036</v>
      </c>
      <c r="Q461" s="294"/>
      <c r="R461" s="294"/>
      <c r="S461" s="294"/>
      <c r="T461" s="262"/>
      <c r="U461" s="322">
        <v>385768.63</v>
      </c>
      <c r="V461" s="291" t="s">
        <v>3789</v>
      </c>
      <c r="W461" s="268" t="s">
        <v>823</v>
      </c>
    </row>
    <row r="462" spans="1:23" ht="28.5" customHeight="1" x14ac:dyDescent="0.2">
      <c r="A462" s="291"/>
      <c r="B462" s="268" t="s">
        <v>568</v>
      </c>
      <c r="C462" s="291" t="s">
        <v>73</v>
      </c>
      <c r="D462" s="291"/>
      <c r="E462" s="268" t="s">
        <v>6644</v>
      </c>
      <c r="F462" s="268" t="s">
        <v>6193</v>
      </c>
      <c r="G462" s="108" t="s">
        <v>6465</v>
      </c>
      <c r="H462" s="291" t="s">
        <v>6449</v>
      </c>
      <c r="I462" s="268" t="s">
        <v>6762</v>
      </c>
      <c r="J462" s="291" t="s">
        <v>6485</v>
      </c>
      <c r="K462" s="268" t="s">
        <v>6691</v>
      </c>
      <c r="L462" s="270">
        <v>0</v>
      </c>
      <c r="M462" s="291">
        <v>0</v>
      </c>
      <c r="N462" s="269">
        <v>41730</v>
      </c>
      <c r="O462" s="269">
        <v>42460</v>
      </c>
      <c r="P462" s="269">
        <v>42460</v>
      </c>
      <c r="Q462" s="294"/>
      <c r="R462" s="294"/>
      <c r="S462" s="294"/>
      <c r="T462" s="262"/>
      <c r="U462" s="322">
        <v>14527.32</v>
      </c>
      <c r="V462" s="291" t="s">
        <v>3789</v>
      </c>
      <c r="W462" s="268" t="s">
        <v>824</v>
      </c>
    </row>
    <row r="463" spans="1:23" ht="28.5" customHeight="1" x14ac:dyDescent="0.2">
      <c r="A463" s="291"/>
      <c r="B463" s="268" t="s">
        <v>568</v>
      </c>
      <c r="C463" s="291" t="s">
        <v>73</v>
      </c>
      <c r="D463" s="291"/>
      <c r="E463" s="268" t="s">
        <v>6644</v>
      </c>
      <c r="F463" s="268" t="s">
        <v>6193</v>
      </c>
      <c r="G463" s="108" t="s">
        <v>6466</v>
      </c>
      <c r="H463" s="291" t="s">
        <v>6449</v>
      </c>
      <c r="I463" s="268" t="s">
        <v>6762</v>
      </c>
      <c r="J463" s="291" t="s">
        <v>6486</v>
      </c>
      <c r="K463" s="268" t="s">
        <v>6691</v>
      </c>
      <c r="L463" s="270">
        <v>0</v>
      </c>
      <c r="M463" s="291">
        <v>0</v>
      </c>
      <c r="N463" s="269">
        <v>41730</v>
      </c>
      <c r="O463" s="269">
        <v>42460</v>
      </c>
      <c r="P463" s="269">
        <v>42460</v>
      </c>
      <c r="Q463" s="294"/>
      <c r="R463" s="294"/>
      <c r="S463" s="294"/>
      <c r="T463" s="262"/>
      <c r="U463" s="322">
        <v>7233.3999999999987</v>
      </c>
      <c r="V463" s="291" t="s">
        <v>3789</v>
      </c>
      <c r="W463" s="268" t="s">
        <v>824</v>
      </c>
    </row>
    <row r="464" spans="1:23" ht="28.5" customHeight="1" x14ac:dyDescent="0.2">
      <c r="A464" s="291"/>
      <c r="B464" s="268" t="s">
        <v>568</v>
      </c>
      <c r="C464" s="291" t="s">
        <v>73</v>
      </c>
      <c r="D464" s="291"/>
      <c r="E464" s="268" t="s">
        <v>6644</v>
      </c>
      <c r="F464" s="268" t="s">
        <v>6193</v>
      </c>
      <c r="G464" s="108" t="s">
        <v>6017</v>
      </c>
      <c r="H464" s="269" t="s">
        <v>6562</v>
      </c>
      <c r="I464" s="268" t="s">
        <v>6762</v>
      </c>
      <c r="J464" s="291" t="s">
        <v>6100</v>
      </c>
      <c r="K464" s="268" t="s">
        <v>6691</v>
      </c>
      <c r="L464" s="270">
        <v>0</v>
      </c>
      <c r="M464" s="291">
        <v>0</v>
      </c>
      <c r="N464" s="269">
        <v>41730</v>
      </c>
      <c r="O464" s="269">
        <v>42460</v>
      </c>
      <c r="P464" s="269">
        <v>42460</v>
      </c>
      <c r="Q464" s="291"/>
      <c r="R464" s="294">
        <v>3475136</v>
      </c>
      <c r="S464" s="291"/>
      <c r="T464" s="300">
        <v>3139079.5700000003</v>
      </c>
      <c r="U464" s="322">
        <v>3587077.6100000003</v>
      </c>
      <c r="V464" s="291" t="s">
        <v>3789</v>
      </c>
      <c r="W464" s="268" t="s">
        <v>823</v>
      </c>
    </row>
    <row r="465" spans="1:23" ht="28.5" customHeight="1" x14ac:dyDescent="0.2">
      <c r="A465" s="291"/>
      <c r="B465" s="268" t="s">
        <v>1803</v>
      </c>
      <c r="C465" s="291" t="s">
        <v>2996</v>
      </c>
      <c r="D465" s="291"/>
      <c r="E465" s="268" t="s">
        <v>6870</v>
      </c>
      <c r="F465" s="268" t="s">
        <v>5695</v>
      </c>
      <c r="G465" s="108" t="s">
        <v>6141</v>
      </c>
      <c r="H465" s="291" t="s">
        <v>6142</v>
      </c>
      <c r="I465" s="268" t="s">
        <v>7294</v>
      </c>
      <c r="J465" s="291" t="s">
        <v>6294</v>
      </c>
      <c r="K465" s="268" t="s">
        <v>7421</v>
      </c>
      <c r="L465" s="270" t="s">
        <v>6679</v>
      </c>
      <c r="M465" s="291">
        <v>0</v>
      </c>
      <c r="N465" s="269">
        <v>41241</v>
      </c>
      <c r="O465" s="269">
        <v>42701</v>
      </c>
      <c r="P465" s="269">
        <v>42701</v>
      </c>
      <c r="Q465" s="291"/>
      <c r="R465" s="294"/>
      <c r="S465" s="88">
        <v>260000</v>
      </c>
      <c r="T465" s="300">
        <v>38751.899999999987</v>
      </c>
      <c r="U465" s="322">
        <v>49356.230000000018</v>
      </c>
      <c r="V465" s="291" t="s">
        <v>3788</v>
      </c>
      <c r="W465" s="268" t="s">
        <v>6684</v>
      </c>
    </row>
    <row r="466" spans="1:23" ht="28.5" customHeight="1" x14ac:dyDescent="0.2">
      <c r="A466" s="291"/>
      <c r="B466" s="268" t="s">
        <v>568</v>
      </c>
      <c r="C466" s="291" t="s">
        <v>73</v>
      </c>
      <c r="D466" s="291"/>
      <c r="E466" s="268" t="s">
        <v>6644</v>
      </c>
      <c r="F466" s="268" t="s">
        <v>6193</v>
      </c>
      <c r="G466" s="108" t="s">
        <v>6467</v>
      </c>
      <c r="H466" s="291" t="s">
        <v>6449</v>
      </c>
      <c r="I466" s="268" t="s">
        <v>6762</v>
      </c>
      <c r="J466" s="291" t="s">
        <v>6488</v>
      </c>
      <c r="K466" s="268" t="s">
        <v>6691</v>
      </c>
      <c r="L466" s="270">
        <v>0</v>
      </c>
      <c r="M466" s="291">
        <v>0</v>
      </c>
      <c r="N466" s="269">
        <v>41730</v>
      </c>
      <c r="O466" s="269">
        <v>42460</v>
      </c>
      <c r="P466" s="269">
        <v>42460</v>
      </c>
      <c r="Q466" s="294"/>
      <c r="R466" s="294"/>
      <c r="S466" s="294"/>
      <c r="T466" s="262"/>
      <c r="U466" s="322">
        <v>17377.48</v>
      </c>
      <c r="V466" s="291" t="s">
        <v>3789</v>
      </c>
      <c r="W466" s="268" t="s">
        <v>824</v>
      </c>
    </row>
    <row r="467" spans="1:23" ht="28.5" customHeight="1" x14ac:dyDescent="0.2">
      <c r="A467" s="291"/>
      <c r="B467" s="268" t="s">
        <v>568</v>
      </c>
      <c r="C467" s="291" t="s">
        <v>73</v>
      </c>
      <c r="D467" s="290"/>
      <c r="E467" s="268" t="s">
        <v>6871</v>
      </c>
      <c r="F467" s="268" t="s">
        <v>6874</v>
      </c>
      <c r="G467" s="254" t="s">
        <v>6175</v>
      </c>
      <c r="H467" s="254" t="s">
        <v>6234</v>
      </c>
      <c r="I467" s="268" t="s">
        <v>6762</v>
      </c>
      <c r="J467" s="254" t="s">
        <v>6159</v>
      </c>
      <c r="K467" s="268" t="s">
        <v>7422</v>
      </c>
      <c r="L467" s="270">
        <v>0</v>
      </c>
      <c r="M467" s="291">
        <v>0</v>
      </c>
      <c r="N467" s="269">
        <v>41487</v>
      </c>
      <c r="O467" s="269">
        <v>42216</v>
      </c>
      <c r="P467" s="269">
        <v>42216</v>
      </c>
      <c r="Q467" s="88" t="s">
        <v>6404</v>
      </c>
      <c r="R467" s="290"/>
      <c r="S467" s="290"/>
      <c r="T467" s="309">
        <v>42430</v>
      </c>
      <c r="U467" s="322">
        <v>55838.399999999994</v>
      </c>
      <c r="V467" s="259" t="s">
        <v>3789</v>
      </c>
      <c r="W467" s="268" t="s">
        <v>823</v>
      </c>
    </row>
    <row r="468" spans="1:23" ht="57" customHeight="1" x14ac:dyDescent="0.2">
      <c r="A468" s="291"/>
      <c r="B468" s="268" t="s">
        <v>568</v>
      </c>
      <c r="C468" s="291" t="s">
        <v>73</v>
      </c>
      <c r="D468" s="291"/>
      <c r="E468" s="268" t="s">
        <v>6871</v>
      </c>
      <c r="F468" s="268" t="s">
        <v>6876</v>
      </c>
      <c r="G468" s="108" t="s">
        <v>6399</v>
      </c>
      <c r="H468" s="291" t="s">
        <v>6728</v>
      </c>
      <c r="I468" s="268" t="s">
        <v>7295</v>
      </c>
      <c r="J468" s="319" t="s">
        <v>6197</v>
      </c>
      <c r="K468" s="268" t="s">
        <v>7423</v>
      </c>
      <c r="L468" s="270" t="s">
        <v>6680</v>
      </c>
      <c r="M468" s="291">
        <v>0</v>
      </c>
      <c r="N468" s="269">
        <v>42095</v>
      </c>
      <c r="O468" s="269">
        <v>42460</v>
      </c>
      <c r="P468" s="269">
        <v>42460</v>
      </c>
      <c r="Q468" s="294"/>
      <c r="R468" s="294">
        <v>156070</v>
      </c>
      <c r="S468" s="294">
        <v>684280</v>
      </c>
      <c r="T468" s="294"/>
      <c r="U468" s="322">
        <v>197841.5</v>
      </c>
      <c r="V468" s="294" t="s">
        <v>3789</v>
      </c>
      <c r="W468" s="268" t="s">
        <v>823</v>
      </c>
    </row>
    <row r="469" spans="1:23" ht="28.5" customHeight="1" x14ac:dyDescent="0.2">
      <c r="A469" s="291"/>
      <c r="B469" s="268" t="s">
        <v>568</v>
      </c>
      <c r="C469" s="291" t="s">
        <v>73</v>
      </c>
      <c r="D469" s="291"/>
      <c r="E469" s="268" t="s">
        <v>6871</v>
      </c>
      <c r="F469" s="268" t="s">
        <v>6874</v>
      </c>
      <c r="G469" s="269" t="s">
        <v>6177</v>
      </c>
      <c r="H469" s="269" t="s">
        <v>6236</v>
      </c>
      <c r="I469" s="268" t="s">
        <v>6762</v>
      </c>
      <c r="J469" s="269" t="s">
        <v>6161</v>
      </c>
      <c r="K469" s="268" t="s">
        <v>7424</v>
      </c>
      <c r="L469" s="270" t="s">
        <v>6680</v>
      </c>
      <c r="M469" s="291">
        <v>0</v>
      </c>
      <c r="N469" s="269">
        <v>40634</v>
      </c>
      <c r="O469" s="269" t="s">
        <v>6237</v>
      </c>
      <c r="P469" s="269" t="s">
        <v>6237</v>
      </c>
      <c r="Q469" s="291"/>
      <c r="R469" s="294">
        <v>259435.28</v>
      </c>
      <c r="S469" s="291"/>
      <c r="T469" s="300">
        <v>223337.49000000014</v>
      </c>
      <c r="U469" s="322">
        <v>180640.47000000003</v>
      </c>
      <c r="V469" s="175" t="s">
        <v>3789</v>
      </c>
      <c r="W469" s="268" t="s">
        <v>824</v>
      </c>
    </row>
    <row r="470" spans="1:23" ht="28.5" customHeight="1" x14ac:dyDescent="0.2">
      <c r="A470" s="291"/>
      <c r="B470" s="268" t="s">
        <v>568</v>
      </c>
      <c r="C470" s="291" t="s">
        <v>73</v>
      </c>
      <c r="D470" s="291"/>
      <c r="E470" s="268" t="s">
        <v>6644</v>
      </c>
      <c r="F470" s="268" t="s">
        <v>6193</v>
      </c>
      <c r="G470" s="108" t="s">
        <v>6051</v>
      </c>
      <c r="H470" s="269" t="s">
        <v>7094</v>
      </c>
      <c r="I470" s="268" t="s">
        <v>6762</v>
      </c>
      <c r="J470" s="291" t="s">
        <v>6125</v>
      </c>
      <c r="K470" s="268" t="s">
        <v>6691</v>
      </c>
      <c r="L470" s="270">
        <v>0</v>
      </c>
      <c r="M470" s="291">
        <v>0</v>
      </c>
      <c r="N470" s="269">
        <v>42095</v>
      </c>
      <c r="O470" s="269">
        <v>42460</v>
      </c>
      <c r="P470" s="269">
        <v>42460</v>
      </c>
      <c r="Q470" s="291"/>
      <c r="R470" s="294">
        <v>62300</v>
      </c>
      <c r="S470" s="291"/>
      <c r="T470" s="300">
        <v>69025.77</v>
      </c>
      <c r="U470" s="322">
        <v>114261.51000000001</v>
      </c>
      <c r="V470" s="291" t="s">
        <v>3789</v>
      </c>
      <c r="W470" s="268" t="s">
        <v>823</v>
      </c>
    </row>
    <row r="471" spans="1:23" ht="71.25" customHeight="1" x14ac:dyDescent="0.2">
      <c r="A471" s="291"/>
      <c r="B471" s="268" t="s">
        <v>568</v>
      </c>
      <c r="C471" s="291" t="s">
        <v>73</v>
      </c>
      <c r="D471" s="291"/>
      <c r="E471" s="268" t="s">
        <v>6871</v>
      </c>
      <c r="F471" s="268" t="s">
        <v>6874</v>
      </c>
      <c r="G471" s="269" t="s">
        <v>6167</v>
      </c>
      <c r="H471" s="269" t="s">
        <v>6091</v>
      </c>
      <c r="I471" s="268" t="s">
        <v>6762</v>
      </c>
      <c r="J471" s="269" t="s">
        <v>6160</v>
      </c>
      <c r="K471" s="268" t="s">
        <v>7425</v>
      </c>
      <c r="L471" s="270">
        <v>0</v>
      </c>
      <c r="M471" s="291">
        <v>0</v>
      </c>
      <c r="N471" s="269">
        <v>39539</v>
      </c>
      <c r="O471" s="269">
        <v>42825</v>
      </c>
      <c r="P471" s="269">
        <v>42825</v>
      </c>
      <c r="Q471" s="291"/>
      <c r="R471" s="294">
        <v>215840</v>
      </c>
      <c r="S471" s="291"/>
      <c r="T471" s="300"/>
      <c r="U471" s="322"/>
      <c r="V471" s="175" t="s">
        <v>3789</v>
      </c>
      <c r="W471" s="268" t="s">
        <v>823</v>
      </c>
    </row>
    <row r="472" spans="1:23" ht="28.5" customHeight="1" x14ac:dyDescent="0.2">
      <c r="A472" s="291"/>
      <c r="B472" s="268" t="s">
        <v>568</v>
      </c>
      <c r="C472" s="291" t="s">
        <v>73</v>
      </c>
      <c r="D472" s="291"/>
      <c r="E472" s="268" t="s">
        <v>6644</v>
      </c>
      <c r="F472" s="268" t="s">
        <v>6193</v>
      </c>
      <c r="G472" s="108" t="s">
        <v>6637</v>
      </c>
      <c r="H472" s="291" t="s">
        <v>6638</v>
      </c>
      <c r="I472" s="268" t="s">
        <v>6762</v>
      </c>
      <c r="J472" s="291" t="s">
        <v>6160</v>
      </c>
      <c r="K472" s="268" t="s">
        <v>7425</v>
      </c>
      <c r="L472" s="270">
        <v>0</v>
      </c>
      <c r="M472" s="291">
        <v>0</v>
      </c>
      <c r="N472" s="269">
        <v>41944</v>
      </c>
      <c r="O472" s="269">
        <v>42308</v>
      </c>
      <c r="P472" s="269">
        <v>42674</v>
      </c>
      <c r="Q472" s="291"/>
      <c r="R472" s="294">
        <v>16000</v>
      </c>
      <c r="S472" s="294">
        <v>32000</v>
      </c>
      <c r="T472" s="291"/>
      <c r="U472" s="322"/>
      <c r="V472" s="291" t="s">
        <v>3789</v>
      </c>
      <c r="W472" s="268" t="s">
        <v>823</v>
      </c>
    </row>
    <row r="473" spans="1:23" ht="28.5" customHeight="1" x14ac:dyDescent="0.2">
      <c r="A473" s="291"/>
      <c r="B473" s="268" t="s">
        <v>568</v>
      </c>
      <c r="C473" s="291" t="s">
        <v>73</v>
      </c>
      <c r="D473" s="291"/>
      <c r="E473" s="268" t="s">
        <v>6871</v>
      </c>
      <c r="F473" s="268" t="s">
        <v>6874</v>
      </c>
      <c r="G473" s="108" t="s">
        <v>6605</v>
      </c>
      <c r="H473" s="291" t="s">
        <v>6606</v>
      </c>
      <c r="I473" s="268" t="s">
        <v>6762</v>
      </c>
      <c r="J473" s="291" t="s">
        <v>6157</v>
      </c>
      <c r="K473" s="268" t="s">
        <v>6751</v>
      </c>
      <c r="L473" s="270">
        <v>0</v>
      </c>
      <c r="M473" s="291">
        <v>0</v>
      </c>
      <c r="N473" s="269">
        <v>41548</v>
      </c>
      <c r="O473" s="269">
        <v>42216</v>
      </c>
      <c r="P473" s="269">
        <v>42216</v>
      </c>
      <c r="Q473" s="294" t="s">
        <v>6607</v>
      </c>
      <c r="R473" s="294"/>
      <c r="S473" s="294"/>
      <c r="T473" s="262"/>
      <c r="U473" s="322"/>
      <c r="V473" s="291" t="s">
        <v>3789</v>
      </c>
      <c r="W473" s="268" t="s">
        <v>824</v>
      </c>
    </row>
    <row r="474" spans="1:23" ht="28.5" customHeight="1" x14ac:dyDescent="0.2">
      <c r="A474" s="291"/>
      <c r="B474" s="268" t="s">
        <v>2716</v>
      </c>
      <c r="C474" s="291" t="s">
        <v>73</v>
      </c>
      <c r="D474" s="268"/>
      <c r="E474" s="268" t="s">
        <v>6644</v>
      </c>
      <c r="F474" s="268" t="s">
        <v>6193</v>
      </c>
      <c r="G474" s="108" t="s">
        <v>5747</v>
      </c>
      <c r="H474" s="268" t="s">
        <v>4688</v>
      </c>
      <c r="I474" s="268" t="s">
        <v>7296</v>
      </c>
      <c r="J474" s="291" t="s">
        <v>6157</v>
      </c>
      <c r="K474" s="268" t="s">
        <v>6751</v>
      </c>
      <c r="L474" s="270">
        <v>0</v>
      </c>
      <c r="M474" s="291">
        <v>0</v>
      </c>
      <c r="N474" s="269">
        <v>36251</v>
      </c>
      <c r="O474" s="269">
        <v>45382</v>
      </c>
      <c r="P474" s="269">
        <f>O474</f>
        <v>45382</v>
      </c>
      <c r="Q474" s="292"/>
      <c r="R474" s="294">
        <v>1887140</v>
      </c>
      <c r="S474" s="292" t="e">
        <f>R474*#REF!</f>
        <v>#REF!</v>
      </c>
      <c r="T474" s="300"/>
      <c r="U474" s="322"/>
      <c r="V474" s="175" t="s">
        <v>3789</v>
      </c>
      <c r="W474" s="268" t="s">
        <v>823</v>
      </c>
    </row>
    <row r="475" spans="1:23" ht="28.5" customHeight="1" x14ac:dyDescent="0.2">
      <c r="A475" s="291"/>
      <c r="B475" s="268" t="s">
        <v>6372</v>
      </c>
      <c r="C475" s="291" t="s">
        <v>73</v>
      </c>
      <c r="D475" s="291"/>
      <c r="E475" s="268" t="s">
        <v>6870</v>
      </c>
      <c r="F475" s="268" t="s">
        <v>2734</v>
      </c>
      <c r="G475" s="291" t="s">
        <v>6370</v>
      </c>
      <c r="H475" s="291" t="s">
        <v>6371</v>
      </c>
      <c r="I475" s="268" t="s">
        <v>7297</v>
      </c>
      <c r="J475" s="319" t="s">
        <v>6197</v>
      </c>
      <c r="K475" s="268" t="s">
        <v>7423</v>
      </c>
      <c r="L475" s="270" t="s">
        <v>6680</v>
      </c>
      <c r="M475" s="291">
        <v>0</v>
      </c>
      <c r="N475" s="269">
        <v>42095</v>
      </c>
      <c r="O475" s="269">
        <v>42460</v>
      </c>
      <c r="P475" s="269">
        <v>42460</v>
      </c>
      <c r="Q475" s="291"/>
      <c r="R475" s="294">
        <v>29555</v>
      </c>
      <c r="S475" s="294">
        <v>29555</v>
      </c>
      <c r="T475" s="300"/>
      <c r="U475" s="322"/>
      <c r="V475" s="291" t="s">
        <v>3789</v>
      </c>
      <c r="W475" s="268" t="s">
        <v>824</v>
      </c>
    </row>
    <row r="476" spans="1:23" ht="28.5" customHeight="1" x14ac:dyDescent="0.2">
      <c r="A476" s="291"/>
      <c r="B476" s="268" t="s">
        <v>6213</v>
      </c>
      <c r="C476" s="291" t="s">
        <v>73</v>
      </c>
      <c r="D476" s="291"/>
      <c r="E476" s="268" t="s">
        <v>6872</v>
      </c>
      <c r="F476" s="268" t="s">
        <v>3010</v>
      </c>
      <c r="G476" s="313" t="s">
        <v>6251</v>
      </c>
      <c r="H476" s="269" t="s">
        <v>6250</v>
      </c>
      <c r="I476" s="268" t="s">
        <v>6761</v>
      </c>
      <c r="J476" s="314" t="s">
        <v>6286</v>
      </c>
      <c r="K476" s="268" t="s">
        <v>6744</v>
      </c>
      <c r="L476" s="270" t="s">
        <v>6679</v>
      </c>
      <c r="M476" s="291">
        <v>0</v>
      </c>
      <c r="N476" s="269">
        <v>41575</v>
      </c>
      <c r="O476" s="269">
        <v>42671</v>
      </c>
      <c r="P476" s="269">
        <v>43036</v>
      </c>
      <c r="Q476" s="294"/>
      <c r="R476" s="294"/>
      <c r="S476" s="294"/>
      <c r="T476" s="307" t="s">
        <v>3138</v>
      </c>
      <c r="U476" s="322"/>
      <c r="V476" s="291" t="s">
        <v>3788</v>
      </c>
      <c r="W476" s="268" t="s">
        <v>823</v>
      </c>
    </row>
    <row r="477" spans="1:23" ht="28.5" customHeight="1" x14ac:dyDescent="0.2">
      <c r="A477" s="291"/>
      <c r="B477" s="268" t="s">
        <v>568</v>
      </c>
      <c r="C477" s="291" t="s">
        <v>73</v>
      </c>
      <c r="D477" s="291"/>
      <c r="E477" s="268" t="s">
        <v>6644</v>
      </c>
      <c r="F477" s="268" t="s">
        <v>6193</v>
      </c>
      <c r="G477" s="108" t="s">
        <v>6437</v>
      </c>
      <c r="H477" s="291" t="s">
        <v>6448</v>
      </c>
      <c r="I477" s="268" t="s">
        <v>6909</v>
      </c>
      <c r="J477" s="291" t="s">
        <v>6447</v>
      </c>
      <c r="K477" s="268" t="s">
        <v>7426</v>
      </c>
      <c r="L477" s="270">
        <v>0</v>
      </c>
      <c r="M477" s="291">
        <v>0</v>
      </c>
      <c r="N477" s="269">
        <v>41730</v>
      </c>
      <c r="O477" s="269">
        <v>42460</v>
      </c>
      <c r="P477" s="269">
        <v>42460</v>
      </c>
      <c r="Q477" s="294"/>
      <c r="R477" s="294"/>
      <c r="S477" s="294"/>
      <c r="T477" s="262"/>
      <c r="U477" s="322">
        <v>2407.02</v>
      </c>
      <c r="V477" s="291" t="s">
        <v>3789</v>
      </c>
      <c r="W477" s="268" t="s">
        <v>824</v>
      </c>
    </row>
    <row r="478" spans="1:23" ht="28.5" customHeight="1" x14ac:dyDescent="0.2">
      <c r="A478" s="291"/>
      <c r="B478" s="268" t="s">
        <v>568</v>
      </c>
      <c r="C478" s="291" t="s">
        <v>73</v>
      </c>
      <c r="D478" s="291"/>
      <c r="E478" s="268" t="s">
        <v>6871</v>
      </c>
      <c r="F478" s="268" t="s">
        <v>6874</v>
      </c>
      <c r="G478" s="108" t="s">
        <v>6596</v>
      </c>
      <c r="H478" s="291" t="s">
        <v>6597</v>
      </c>
      <c r="I478" s="268" t="s">
        <v>7298</v>
      </c>
      <c r="J478" s="291" t="s">
        <v>6598</v>
      </c>
      <c r="K478" s="268" t="s">
        <v>7427</v>
      </c>
      <c r="L478" s="270">
        <v>0</v>
      </c>
      <c r="M478" s="291">
        <v>0</v>
      </c>
      <c r="N478" s="269">
        <v>41904</v>
      </c>
      <c r="O478" s="269">
        <v>42268</v>
      </c>
      <c r="P478" s="269">
        <v>42999</v>
      </c>
      <c r="Q478" s="291"/>
      <c r="R478" s="294">
        <v>70000</v>
      </c>
      <c r="S478" s="291"/>
      <c r="T478" s="291"/>
      <c r="U478" s="322">
        <v>753.11</v>
      </c>
      <c r="V478" s="291" t="s">
        <v>3789</v>
      </c>
      <c r="W478" s="268" t="s">
        <v>823</v>
      </c>
    </row>
    <row r="479" spans="1:23" ht="28.5" customHeight="1" x14ac:dyDescent="0.2">
      <c r="A479" s="291"/>
      <c r="B479" s="268" t="s">
        <v>568</v>
      </c>
      <c r="C479" s="291" t="s">
        <v>73</v>
      </c>
      <c r="D479" s="291"/>
      <c r="E479" s="268" t="s">
        <v>6644</v>
      </c>
      <c r="F479" s="268" t="s">
        <v>6193</v>
      </c>
      <c r="G479" s="108" t="s">
        <v>6541</v>
      </c>
      <c r="H479" s="291" t="s">
        <v>6449</v>
      </c>
      <c r="I479" s="268" t="s">
        <v>6762</v>
      </c>
      <c r="J479" s="291" t="s">
        <v>6545</v>
      </c>
      <c r="K479" s="268" t="s">
        <v>6691</v>
      </c>
      <c r="L479" s="270">
        <v>0</v>
      </c>
      <c r="M479" s="291">
        <v>0</v>
      </c>
      <c r="N479" s="269">
        <v>41730</v>
      </c>
      <c r="O479" s="269">
        <v>42460</v>
      </c>
      <c r="P479" s="269">
        <v>42460</v>
      </c>
      <c r="Q479" s="294"/>
      <c r="R479" s="294"/>
      <c r="S479" s="294"/>
      <c r="T479" s="262"/>
      <c r="U479" s="322">
        <v>26306.52</v>
      </c>
      <c r="V479" s="291" t="s">
        <v>3789</v>
      </c>
      <c r="W479" s="268" t="s">
        <v>824</v>
      </c>
    </row>
    <row r="480" spans="1:23" ht="85.5" customHeight="1" x14ac:dyDescent="0.2">
      <c r="A480" s="291"/>
      <c r="B480" s="268" t="s">
        <v>568</v>
      </c>
      <c r="C480" s="291" t="s">
        <v>73</v>
      </c>
      <c r="D480" s="291"/>
      <c r="E480" s="268" t="s">
        <v>6871</v>
      </c>
      <c r="F480" s="268" t="s">
        <v>6876</v>
      </c>
      <c r="G480" s="108" t="s">
        <v>6045</v>
      </c>
      <c r="H480" s="291" t="s">
        <v>6088</v>
      </c>
      <c r="I480" s="268" t="s">
        <v>6762</v>
      </c>
      <c r="J480" s="291" t="s">
        <v>6998</v>
      </c>
      <c r="K480" s="268" t="s">
        <v>6691</v>
      </c>
      <c r="L480" s="270">
        <v>0</v>
      </c>
      <c r="M480" s="291">
        <v>0</v>
      </c>
      <c r="N480" s="269">
        <v>41365</v>
      </c>
      <c r="O480" s="269">
        <v>42825</v>
      </c>
      <c r="P480" s="269">
        <v>42825</v>
      </c>
      <c r="Q480" s="294" t="s">
        <v>6136</v>
      </c>
      <c r="R480" s="294"/>
      <c r="S480" s="291"/>
      <c r="T480" s="300">
        <v>202503.18</v>
      </c>
      <c r="U480" s="322">
        <v>363467.35000000015</v>
      </c>
      <c r="V480" s="291" t="s">
        <v>3789</v>
      </c>
      <c r="W480" s="268" t="s">
        <v>6685</v>
      </c>
    </row>
    <row r="481" spans="1:23" ht="28.5" customHeight="1" x14ac:dyDescent="0.2">
      <c r="A481" s="291"/>
      <c r="B481" s="268" t="s">
        <v>568</v>
      </c>
      <c r="C481" s="291" t="s">
        <v>73</v>
      </c>
      <c r="D481" s="291"/>
      <c r="E481" s="268" t="s">
        <v>6644</v>
      </c>
      <c r="F481" s="268" t="s">
        <v>6193</v>
      </c>
      <c r="G481" s="253" t="s">
        <v>6468</v>
      </c>
      <c r="H481" s="290" t="s">
        <v>6449</v>
      </c>
      <c r="I481" s="268" t="s">
        <v>6762</v>
      </c>
      <c r="J481" s="290" t="s">
        <v>6487</v>
      </c>
      <c r="K481" s="268" t="s">
        <v>6691</v>
      </c>
      <c r="L481" s="270">
        <v>0</v>
      </c>
      <c r="M481" s="291">
        <v>0</v>
      </c>
      <c r="N481" s="269">
        <v>41730</v>
      </c>
      <c r="O481" s="269">
        <v>42460</v>
      </c>
      <c r="P481" s="269">
        <v>42460</v>
      </c>
      <c r="Q481" s="88"/>
      <c r="R481" s="88"/>
      <c r="S481" s="88"/>
      <c r="T481" s="297"/>
      <c r="U481" s="322"/>
      <c r="V481" s="291" t="s">
        <v>3789</v>
      </c>
      <c r="W481" s="268" t="s">
        <v>824</v>
      </c>
    </row>
    <row r="482" spans="1:23" ht="71.25" customHeight="1" x14ac:dyDescent="0.2">
      <c r="A482" s="291"/>
      <c r="B482" s="268" t="s">
        <v>568</v>
      </c>
      <c r="C482" s="291" t="s">
        <v>73</v>
      </c>
      <c r="D482" s="268"/>
      <c r="E482" s="268" t="s">
        <v>6871</v>
      </c>
      <c r="F482" s="268" t="s">
        <v>6874</v>
      </c>
      <c r="G482" s="108" t="s">
        <v>5779</v>
      </c>
      <c r="H482" s="269" t="s">
        <v>6179</v>
      </c>
      <c r="I482" s="268" t="s">
        <v>6762</v>
      </c>
      <c r="J482" s="291" t="s">
        <v>5655</v>
      </c>
      <c r="K482" s="268" t="s">
        <v>7428</v>
      </c>
      <c r="L482" s="270">
        <v>0</v>
      </c>
      <c r="M482" s="291">
        <v>0</v>
      </c>
      <c r="N482" s="269">
        <v>40728</v>
      </c>
      <c r="O482" s="269">
        <v>42673</v>
      </c>
      <c r="P482" s="269">
        <v>42825</v>
      </c>
      <c r="Q482" s="247" t="s">
        <v>6713</v>
      </c>
      <c r="R482" s="269"/>
      <c r="S482" s="269"/>
      <c r="T482" s="327" t="s">
        <v>3138</v>
      </c>
      <c r="U482" s="322"/>
      <c r="V482" s="175" t="s">
        <v>3789</v>
      </c>
      <c r="W482" s="268" t="s">
        <v>823</v>
      </c>
    </row>
    <row r="483" spans="1:23" ht="42.75" customHeight="1" x14ac:dyDescent="0.2">
      <c r="A483" s="291"/>
      <c r="B483" s="268" t="s">
        <v>568</v>
      </c>
      <c r="C483" s="291" t="s">
        <v>73</v>
      </c>
      <c r="D483" s="291"/>
      <c r="E483" s="268" t="s">
        <v>6644</v>
      </c>
      <c r="F483" s="268" t="s">
        <v>6193</v>
      </c>
      <c r="G483" s="108" t="s">
        <v>6341</v>
      </c>
      <c r="H483" s="291" t="s">
        <v>6414</v>
      </c>
      <c r="I483" s="268" t="s">
        <v>7264</v>
      </c>
      <c r="J483" s="291" t="s">
        <v>6321</v>
      </c>
      <c r="K483" s="268" t="s">
        <v>7429</v>
      </c>
      <c r="L483" s="270">
        <v>0</v>
      </c>
      <c r="M483" s="291">
        <v>0</v>
      </c>
      <c r="N483" s="269">
        <v>41426</v>
      </c>
      <c r="O483" s="269">
        <v>43251</v>
      </c>
      <c r="P483" s="269">
        <v>43251</v>
      </c>
      <c r="Q483" s="294" t="s">
        <v>6258</v>
      </c>
      <c r="R483" s="294"/>
      <c r="S483" s="294"/>
      <c r="T483" s="299" t="s">
        <v>3138</v>
      </c>
      <c r="U483" s="322"/>
      <c r="V483" s="175" t="s">
        <v>3789</v>
      </c>
      <c r="W483" s="268" t="s">
        <v>823</v>
      </c>
    </row>
    <row r="484" spans="1:23" ht="28.5" customHeight="1" x14ac:dyDescent="0.2">
      <c r="A484" s="291"/>
      <c r="B484" s="268" t="s">
        <v>568</v>
      </c>
      <c r="C484" s="291" t="s">
        <v>73</v>
      </c>
      <c r="D484" s="291"/>
      <c r="E484" s="268" t="s">
        <v>6644</v>
      </c>
      <c r="F484" s="268" t="s">
        <v>6193</v>
      </c>
      <c r="G484" s="108" t="s">
        <v>6346</v>
      </c>
      <c r="H484" s="291" t="s">
        <v>6419</v>
      </c>
      <c r="I484" s="268" t="s">
        <v>6762</v>
      </c>
      <c r="J484" s="291" t="s">
        <v>6314</v>
      </c>
      <c r="K484" s="268" t="s">
        <v>7430</v>
      </c>
      <c r="L484" s="270">
        <v>0</v>
      </c>
      <c r="M484" s="291">
        <v>0</v>
      </c>
      <c r="N484" s="269">
        <v>41426</v>
      </c>
      <c r="O484" s="269">
        <v>43251</v>
      </c>
      <c r="P484" s="269">
        <v>43251</v>
      </c>
      <c r="Q484" s="294" t="s">
        <v>6258</v>
      </c>
      <c r="R484" s="294"/>
      <c r="S484" s="294"/>
      <c r="T484" s="299" t="s">
        <v>3138</v>
      </c>
      <c r="U484" s="322"/>
      <c r="V484" s="175" t="s">
        <v>3789</v>
      </c>
      <c r="W484" s="268" t="s">
        <v>823</v>
      </c>
    </row>
    <row r="485" spans="1:23" ht="28.5" customHeight="1" x14ac:dyDescent="0.2">
      <c r="A485" s="291"/>
      <c r="B485" s="268" t="s">
        <v>568</v>
      </c>
      <c r="C485" s="291" t="s">
        <v>73</v>
      </c>
      <c r="D485" s="291"/>
      <c r="E485" s="268" t="s">
        <v>6644</v>
      </c>
      <c r="F485" s="268" t="s">
        <v>6193</v>
      </c>
      <c r="G485" s="108" t="s">
        <v>6616</v>
      </c>
      <c r="H485" s="291" t="s">
        <v>6449</v>
      </c>
      <c r="I485" s="268" t="s">
        <v>6762</v>
      </c>
      <c r="J485" s="291" t="s">
        <v>6619</v>
      </c>
      <c r="K485" s="268" t="s">
        <v>6691</v>
      </c>
      <c r="L485" s="270">
        <v>0</v>
      </c>
      <c r="M485" s="291">
        <v>0</v>
      </c>
      <c r="N485" s="269">
        <v>41730</v>
      </c>
      <c r="O485" s="269">
        <v>42460</v>
      </c>
      <c r="P485" s="269">
        <v>42460</v>
      </c>
      <c r="Q485" s="294"/>
      <c r="R485" s="294"/>
      <c r="S485" s="294"/>
      <c r="T485" s="262"/>
      <c r="U485" s="322"/>
      <c r="V485" s="291" t="s">
        <v>3789</v>
      </c>
      <c r="W485" s="268" t="s">
        <v>824</v>
      </c>
    </row>
    <row r="486" spans="1:23" ht="42.75" customHeight="1" x14ac:dyDescent="0.2">
      <c r="A486" s="291"/>
      <c r="B486" s="268" t="s">
        <v>3010</v>
      </c>
      <c r="C486" s="291" t="s">
        <v>73</v>
      </c>
      <c r="D486" s="268"/>
      <c r="E486" s="268" t="s">
        <v>6872</v>
      </c>
      <c r="F486" s="268" t="s">
        <v>3010</v>
      </c>
      <c r="G486" s="271" t="s">
        <v>6635</v>
      </c>
      <c r="H486" s="321" t="s">
        <v>6937</v>
      </c>
      <c r="I486" s="268" t="s">
        <v>6765</v>
      </c>
      <c r="J486" s="167" t="s">
        <v>6636</v>
      </c>
      <c r="K486" s="268" t="s">
        <v>7054</v>
      </c>
      <c r="L486" s="270" t="s">
        <v>6679</v>
      </c>
      <c r="M486" s="291">
        <v>0</v>
      </c>
      <c r="N486" s="269">
        <v>41783</v>
      </c>
      <c r="O486" s="269">
        <v>42512</v>
      </c>
      <c r="P486" s="269">
        <v>42512</v>
      </c>
      <c r="Q486" s="291"/>
      <c r="R486" s="294">
        <v>8000</v>
      </c>
      <c r="S486" s="294">
        <v>2500000</v>
      </c>
      <c r="T486" s="291"/>
      <c r="U486" s="322"/>
      <c r="V486" s="291" t="s">
        <v>3788</v>
      </c>
      <c r="W486" s="268" t="s">
        <v>823</v>
      </c>
    </row>
    <row r="487" spans="1:23" ht="28.5" customHeight="1" x14ac:dyDescent="0.2">
      <c r="A487" s="291"/>
      <c r="B487" s="268" t="s">
        <v>568</v>
      </c>
      <c r="C487" s="291" t="s">
        <v>73</v>
      </c>
      <c r="D487" s="291"/>
      <c r="E487" s="268" t="s">
        <v>6871</v>
      </c>
      <c r="F487" s="268" t="s">
        <v>6876</v>
      </c>
      <c r="G487" s="108" t="s">
        <v>6006</v>
      </c>
      <c r="H487" s="291" t="s">
        <v>6243</v>
      </c>
      <c r="I487" s="268" t="s">
        <v>7265</v>
      </c>
      <c r="J487" s="291" t="s">
        <v>6008</v>
      </c>
      <c r="K487" s="268" t="s">
        <v>7431</v>
      </c>
      <c r="L487" s="270">
        <v>0</v>
      </c>
      <c r="M487" s="291">
        <v>0</v>
      </c>
      <c r="N487" s="269">
        <v>41365</v>
      </c>
      <c r="O487" s="269">
        <v>42460</v>
      </c>
      <c r="P487" s="269">
        <v>42460</v>
      </c>
      <c r="Q487" s="294"/>
      <c r="R487" s="294">
        <v>327117</v>
      </c>
      <c r="S487" s="294"/>
      <c r="T487" s="300">
        <v>587336.04999999993</v>
      </c>
      <c r="U487" s="322">
        <v>455048.57999999996</v>
      </c>
      <c r="V487" s="175" t="s">
        <v>3789</v>
      </c>
      <c r="W487" s="268" t="s">
        <v>823</v>
      </c>
    </row>
    <row r="488" spans="1:23" ht="42.75" customHeight="1" x14ac:dyDescent="0.2">
      <c r="A488" s="291"/>
      <c r="B488" s="268" t="s">
        <v>568</v>
      </c>
      <c r="C488" s="291" t="s">
        <v>73</v>
      </c>
      <c r="D488" s="291"/>
      <c r="E488" s="268" t="s">
        <v>6644</v>
      </c>
      <c r="F488" s="268" t="s">
        <v>6193</v>
      </c>
      <c r="G488" s="108" t="s">
        <v>6550</v>
      </c>
      <c r="H488" s="291" t="s">
        <v>6548</v>
      </c>
      <c r="I488" s="268" t="s">
        <v>6762</v>
      </c>
      <c r="J488" s="291" t="s">
        <v>6118</v>
      </c>
      <c r="K488" s="268" t="s">
        <v>6691</v>
      </c>
      <c r="L488" s="270">
        <v>0</v>
      </c>
      <c r="M488" s="291">
        <v>0</v>
      </c>
      <c r="N488" s="269">
        <v>41852</v>
      </c>
      <c r="O488" s="269">
        <v>42400</v>
      </c>
      <c r="P488" s="269">
        <v>42400</v>
      </c>
      <c r="Q488" s="323" t="s">
        <v>6549</v>
      </c>
      <c r="R488" s="294">
        <v>7122</v>
      </c>
      <c r="S488" s="294">
        <v>7122</v>
      </c>
      <c r="T488" s="262"/>
      <c r="U488" s="322"/>
      <c r="V488" s="291" t="s">
        <v>3789</v>
      </c>
      <c r="W488" s="268" t="s">
        <v>824</v>
      </c>
    </row>
    <row r="489" spans="1:23" ht="28.5" customHeight="1" x14ac:dyDescent="0.2">
      <c r="A489" s="291"/>
      <c r="B489" s="268" t="s">
        <v>568</v>
      </c>
      <c r="C489" s="291" t="s">
        <v>73</v>
      </c>
      <c r="D489" s="291"/>
      <c r="E489" s="268" t="s">
        <v>6644</v>
      </c>
      <c r="F489" s="268" t="s">
        <v>6193</v>
      </c>
      <c r="G489" s="108" t="s">
        <v>6542</v>
      </c>
      <c r="H489" s="291" t="s">
        <v>6449</v>
      </c>
      <c r="I489" s="268" t="s">
        <v>6762</v>
      </c>
      <c r="J489" s="291" t="s">
        <v>6546</v>
      </c>
      <c r="K489" s="268" t="s">
        <v>6691</v>
      </c>
      <c r="L489" s="270">
        <v>0</v>
      </c>
      <c r="M489" s="291">
        <v>0</v>
      </c>
      <c r="N489" s="269">
        <v>41730</v>
      </c>
      <c r="O489" s="269">
        <v>42460</v>
      </c>
      <c r="P489" s="269">
        <v>42460</v>
      </c>
      <c r="Q489" s="294"/>
      <c r="R489" s="294"/>
      <c r="S489" s="294"/>
      <c r="T489" s="262"/>
      <c r="U489" s="322">
        <v>3049.5</v>
      </c>
      <c r="V489" s="291" t="s">
        <v>3789</v>
      </c>
      <c r="W489" s="268" t="s">
        <v>824</v>
      </c>
    </row>
    <row r="490" spans="1:23" ht="28.5" customHeight="1" x14ac:dyDescent="0.2">
      <c r="A490" s="291"/>
      <c r="B490" s="268" t="s">
        <v>568</v>
      </c>
      <c r="C490" s="291" t="s">
        <v>73</v>
      </c>
      <c r="D490" s="291"/>
      <c r="E490" s="268" t="s">
        <v>6644</v>
      </c>
      <c r="F490" s="268" t="s">
        <v>6193</v>
      </c>
      <c r="G490" s="108" t="s">
        <v>6543</v>
      </c>
      <c r="H490" s="291" t="s">
        <v>6449</v>
      </c>
      <c r="I490" s="268" t="s">
        <v>6762</v>
      </c>
      <c r="J490" s="291" t="s">
        <v>6551</v>
      </c>
      <c r="K490" s="268" t="s">
        <v>6691</v>
      </c>
      <c r="L490" s="270">
        <v>0</v>
      </c>
      <c r="M490" s="291">
        <v>0</v>
      </c>
      <c r="N490" s="269">
        <v>41730</v>
      </c>
      <c r="O490" s="269">
        <v>42460</v>
      </c>
      <c r="P490" s="269">
        <v>42460</v>
      </c>
      <c r="Q490" s="294"/>
      <c r="R490" s="294"/>
      <c r="S490" s="294"/>
      <c r="T490" s="262"/>
      <c r="U490" s="322">
        <v>5822</v>
      </c>
      <c r="V490" s="291" t="s">
        <v>3789</v>
      </c>
      <c r="W490" s="268" t="s">
        <v>824</v>
      </c>
    </row>
    <row r="491" spans="1:23" ht="42.75" customHeight="1" x14ac:dyDescent="0.2">
      <c r="A491" s="291"/>
      <c r="B491" s="268" t="s">
        <v>568</v>
      </c>
      <c r="C491" s="291" t="s">
        <v>73</v>
      </c>
      <c r="D491" s="291"/>
      <c r="E491" s="268" t="s">
        <v>6644</v>
      </c>
      <c r="F491" s="268" t="s">
        <v>6193</v>
      </c>
      <c r="G491" s="108" t="s">
        <v>6352</v>
      </c>
      <c r="H491" s="291" t="s">
        <v>6419</v>
      </c>
      <c r="I491" s="268" t="s">
        <v>6762</v>
      </c>
      <c r="J491" s="291" t="s">
        <v>6327</v>
      </c>
      <c r="K491" s="268" t="s">
        <v>7432</v>
      </c>
      <c r="L491" s="270">
        <v>0</v>
      </c>
      <c r="M491" s="291">
        <v>0</v>
      </c>
      <c r="N491" s="269">
        <v>41426</v>
      </c>
      <c r="O491" s="269">
        <v>43251</v>
      </c>
      <c r="P491" s="269">
        <v>43251</v>
      </c>
      <c r="Q491" s="294"/>
      <c r="R491" s="294"/>
      <c r="S491" s="294"/>
      <c r="T491" s="299" t="s">
        <v>3138</v>
      </c>
      <c r="U491" s="322"/>
      <c r="V491" s="175" t="s">
        <v>3789</v>
      </c>
      <c r="W491" s="268" t="s">
        <v>823</v>
      </c>
    </row>
    <row r="492" spans="1:23" ht="42.75" customHeight="1" x14ac:dyDescent="0.2">
      <c r="A492" s="291"/>
      <c r="B492" s="268" t="s">
        <v>2714</v>
      </c>
      <c r="C492" s="291" t="s">
        <v>73</v>
      </c>
      <c r="D492" s="291"/>
      <c r="E492" s="268" t="s">
        <v>6871</v>
      </c>
      <c r="F492" s="268" t="s">
        <v>6877</v>
      </c>
      <c r="G492" s="108" t="s">
        <v>6569</v>
      </c>
      <c r="H492" s="291" t="s">
        <v>6570</v>
      </c>
      <c r="I492" s="268" t="s">
        <v>6767</v>
      </c>
      <c r="J492" s="291" t="s">
        <v>6571</v>
      </c>
      <c r="K492" s="268" t="s">
        <v>6691</v>
      </c>
      <c r="L492" s="270">
        <v>0</v>
      </c>
      <c r="M492" s="291">
        <v>0</v>
      </c>
      <c r="N492" s="269">
        <v>41900</v>
      </c>
      <c r="O492" s="269">
        <v>42995</v>
      </c>
      <c r="P492" s="269">
        <v>43725</v>
      </c>
      <c r="Q492" s="294"/>
      <c r="R492" s="294">
        <v>40200</v>
      </c>
      <c r="S492" s="294">
        <v>45200</v>
      </c>
      <c r="T492" s="262"/>
      <c r="U492" s="322">
        <v>112549.4</v>
      </c>
      <c r="V492" s="291" t="s">
        <v>3788</v>
      </c>
      <c r="W492" s="268" t="s">
        <v>824</v>
      </c>
    </row>
    <row r="493" spans="1:23" ht="28.5" customHeight="1" x14ac:dyDescent="0.2">
      <c r="A493" s="291"/>
      <c r="B493" s="268" t="s">
        <v>568</v>
      </c>
      <c r="C493" s="291" t="s">
        <v>73</v>
      </c>
      <c r="D493" s="291"/>
      <c r="E493" s="268" t="s">
        <v>6644</v>
      </c>
      <c r="F493" s="268" t="s">
        <v>6193</v>
      </c>
      <c r="G493" s="108" t="s">
        <v>6340</v>
      </c>
      <c r="H493" s="291" t="s">
        <v>6414</v>
      </c>
      <c r="I493" s="268" t="s">
        <v>7264</v>
      </c>
      <c r="J493" s="291" t="s">
        <v>6320</v>
      </c>
      <c r="K493" s="268" t="s">
        <v>7433</v>
      </c>
      <c r="L493" s="270">
        <v>0</v>
      </c>
      <c r="M493" s="291">
        <v>0</v>
      </c>
      <c r="N493" s="269">
        <v>41426</v>
      </c>
      <c r="O493" s="269">
        <v>43251</v>
      </c>
      <c r="P493" s="269">
        <v>43251</v>
      </c>
      <c r="Q493" s="294" t="s">
        <v>6258</v>
      </c>
      <c r="R493" s="294"/>
      <c r="S493" s="268" t="s">
        <v>3138</v>
      </c>
      <c r="T493" s="300" t="s">
        <v>3138</v>
      </c>
      <c r="U493" s="322"/>
      <c r="V493" s="175" t="s">
        <v>3789</v>
      </c>
      <c r="W493" s="268" t="s">
        <v>823</v>
      </c>
    </row>
    <row r="494" spans="1:23" ht="42.75" customHeight="1" x14ac:dyDescent="0.2">
      <c r="A494" s="291"/>
      <c r="B494" s="268" t="s">
        <v>568</v>
      </c>
      <c r="C494" s="291" t="s">
        <v>73</v>
      </c>
      <c r="D494" s="291"/>
      <c r="E494" s="268" t="s">
        <v>6644</v>
      </c>
      <c r="F494" s="268" t="s">
        <v>6193</v>
      </c>
      <c r="G494" s="108" t="s">
        <v>6348</v>
      </c>
      <c r="H494" s="291" t="s">
        <v>6419</v>
      </c>
      <c r="I494" s="268" t="s">
        <v>6762</v>
      </c>
      <c r="J494" s="291" t="s">
        <v>6324</v>
      </c>
      <c r="K494" s="268" t="s">
        <v>7433</v>
      </c>
      <c r="L494" s="270">
        <v>0</v>
      </c>
      <c r="M494" s="291">
        <v>0</v>
      </c>
      <c r="N494" s="269">
        <v>41426</v>
      </c>
      <c r="O494" s="269">
        <v>43251</v>
      </c>
      <c r="P494" s="269">
        <v>43251</v>
      </c>
      <c r="Q494" s="294" t="s">
        <v>6258</v>
      </c>
      <c r="R494" s="294"/>
      <c r="S494" s="268" t="s">
        <v>3138</v>
      </c>
      <c r="T494" s="300" t="s">
        <v>3138</v>
      </c>
      <c r="U494" s="322"/>
      <c r="V494" s="175" t="s">
        <v>3789</v>
      </c>
      <c r="W494" s="268" t="s">
        <v>823</v>
      </c>
    </row>
    <row r="495" spans="1:23" ht="28.5" customHeight="1" x14ac:dyDescent="0.2">
      <c r="A495" s="291"/>
      <c r="B495" s="268" t="s">
        <v>568</v>
      </c>
      <c r="C495" s="291" t="s">
        <v>73</v>
      </c>
      <c r="D495" s="291"/>
      <c r="E495" s="268" t="s">
        <v>6644</v>
      </c>
      <c r="F495" s="268" t="s">
        <v>6193</v>
      </c>
      <c r="G495" s="108" t="s">
        <v>6345</v>
      </c>
      <c r="H495" s="291" t="s">
        <v>6419</v>
      </c>
      <c r="I495" s="268" t="s">
        <v>7264</v>
      </c>
      <c r="J495" s="291" t="s">
        <v>5851</v>
      </c>
      <c r="K495" s="268" t="s">
        <v>7434</v>
      </c>
      <c r="L495" s="270">
        <v>0</v>
      </c>
      <c r="M495" s="291">
        <v>0</v>
      </c>
      <c r="N495" s="269">
        <v>41426</v>
      </c>
      <c r="O495" s="269">
        <v>43251</v>
      </c>
      <c r="P495" s="269">
        <v>43251</v>
      </c>
      <c r="Q495" s="294" t="s">
        <v>6258</v>
      </c>
      <c r="R495" s="294"/>
      <c r="S495" s="294"/>
      <c r="T495" s="300"/>
      <c r="U495" s="322">
        <v>155232.12</v>
      </c>
      <c r="V495" s="175" t="s">
        <v>3789</v>
      </c>
      <c r="W495" s="268" t="s">
        <v>823</v>
      </c>
    </row>
    <row r="496" spans="1:23" ht="42.75" customHeight="1" x14ac:dyDescent="0.2">
      <c r="A496" s="291"/>
      <c r="B496" s="268" t="s">
        <v>568</v>
      </c>
      <c r="C496" s="291" t="s">
        <v>73</v>
      </c>
      <c r="D496" s="291"/>
      <c r="E496" s="268" t="s">
        <v>6871</v>
      </c>
      <c r="F496" s="268" t="s">
        <v>6874</v>
      </c>
      <c r="G496" s="108" t="s">
        <v>6591</v>
      </c>
      <c r="H496" s="268" t="s">
        <v>6565</v>
      </c>
      <c r="I496" s="268" t="s">
        <v>7265</v>
      </c>
      <c r="J496" s="268" t="s">
        <v>5851</v>
      </c>
      <c r="K496" s="268" t="s">
        <v>7435</v>
      </c>
      <c r="L496" s="270">
        <v>0</v>
      </c>
      <c r="M496" s="291">
        <v>0</v>
      </c>
      <c r="N496" s="269">
        <v>41791</v>
      </c>
      <c r="O496" s="269">
        <v>42886</v>
      </c>
      <c r="P496" s="269">
        <v>43616</v>
      </c>
      <c r="Q496" s="294"/>
      <c r="R496" s="294">
        <v>558800</v>
      </c>
      <c r="S496" s="294">
        <v>558800</v>
      </c>
      <c r="T496" s="300"/>
      <c r="U496" s="322"/>
      <c r="V496" s="175" t="s">
        <v>3789</v>
      </c>
      <c r="W496" s="268" t="s">
        <v>823</v>
      </c>
    </row>
    <row r="497" spans="1:23" ht="28.5" customHeight="1" x14ac:dyDescent="0.2">
      <c r="A497" s="291"/>
      <c r="B497" s="268" t="s">
        <v>568</v>
      </c>
      <c r="C497" s="291" t="s">
        <v>73</v>
      </c>
      <c r="D497" s="291"/>
      <c r="E497" s="268" t="s">
        <v>6644</v>
      </c>
      <c r="F497" s="268" t="s">
        <v>6193</v>
      </c>
      <c r="G497" s="108" t="s">
        <v>6336</v>
      </c>
      <c r="H497" s="291" t="s">
        <v>6414</v>
      </c>
      <c r="I497" s="268" t="s">
        <v>7264</v>
      </c>
      <c r="J497" s="291" t="s">
        <v>5852</v>
      </c>
      <c r="K497" s="268" t="s">
        <v>6753</v>
      </c>
      <c r="L497" s="270">
        <v>0</v>
      </c>
      <c r="M497" s="291">
        <v>0</v>
      </c>
      <c r="N497" s="269">
        <v>41426</v>
      </c>
      <c r="O497" s="269">
        <v>43251</v>
      </c>
      <c r="P497" s="269">
        <v>43251</v>
      </c>
      <c r="Q497" s="294" t="s">
        <v>6258</v>
      </c>
      <c r="R497" s="294"/>
      <c r="S497" s="294"/>
      <c r="T497" s="300">
        <v>106857.62000000001</v>
      </c>
      <c r="U497" s="322"/>
      <c r="V497" s="175" t="s">
        <v>3789</v>
      </c>
      <c r="W497" s="268" t="s">
        <v>823</v>
      </c>
    </row>
    <row r="498" spans="1:23" ht="14.25" customHeight="1" x14ac:dyDescent="0.2">
      <c r="A498" s="291"/>
      <c r="B498" s="268" t="s">
        <v>6678</v>
      </c>
      <c r="C498" s="291" t="s">
        <v>73</v>
      </c>
      <c r="D498" s="291" t="s">
        <v>6192</v>
      </c>
      <c r="E498" s="268" t="s">
        <v>6644</v>
      </c>
      <c r="F498" s="268" t="s">
        <v>6193</v>
      </c>
      <c r="G498" s="108" t="s">
        <v>6194</v>
      </c>
      <c r="H498" s="320" t="s">
        <v>6195</v>
      </c>
      <c r="I498" s="268" t="s">
        <v>6762</v>
      </c>
      <c r="J498" s="291" t="s">
        <v>6196</v>
      </c>
      <c r="K498" s="268" t="s">
        <v>6691</v>
      </c>
      <c r="L498" s="270">
        <v>0</v>
      </c>
      <c r="M498" s="291">
        <v>0</v>
      </c>
      <c r="N498" s="269">
        <v>41365</v>
      </c>
      <c r="O498" s="269">
        <v>43190</v>
      </c>
      <c r="P498" s="269">
        <v>43190</v>
      </c>
      <c r="Q498" s="294"/>
      <c r="R498" s="294">
        <v>2000</v>
      </c>
      <c r="S498" s="294">
        <v>10000</v>
      </c>
      <c r="T498" s="300">
        <v>2000</v>
      </c>
      <c r="U498" s="322">
        <v>2200</v>
      </c>
      <c r="V498" s="291" t="s">
        <v>4857</v>
      </c>
      <c r="W498" s="268" t="s">
        <v>824</v>
      </c>
    </row>
    <row r="499" spans="1:23" ht="57" customHeight="1" x14ac:dyDescent="0.2">
      <c r="A499" s="291"/>
      <c r="B499" s="268" t="s">
        <v>71</v>
      </c>
      <c r="C499" s="291" t="s">
        <v>73</v>
      </c>
      <c r="D499" s="291"/>
      <c r="E499" s="268" t="s">
        <v>6872</v>
      </c>
      <c r="F499" s="268" t="s">
        <v>3010</v>
      </c>
      <c r="G499" s="108" t="s">
        <v>5995</v>
      </c>
      <c r="H499" s="291" t="s">
        <v>5994</v>
      </c>
      <c r="I499" s="268" t="s">
        <v>7299</v>
      </c>
      <c r="J499" s="291" t="s">
        <v>6564</v>
      </c>
      <c r="K499" s="268" t="s">
        <v>7436</v>
      </c>
      <c r="L499" s="270">
        <v>0</v>
      </c>
      <c r="M499" s="291">
        <v>0</v>
      </c>
      <c r="N499" s="269">
        <v>41183</v>
      </c>
      <c r="O499" s="269">
        <v>42643</v>
      </c>
      <c r="P499" s="269">
        <v>42643</v>
      </c>
      <c r="Q499" s="294"/>
      <c r="R499" s="294">
        <v>167000</v>
      </c>
      <c r="S499" s="294">
        <v>500000</v>
      </c>
      <c r="T499" s="300">
        <v>14067.22</v>
      </c>
      <c r="U499" s="322">
        <v>17344.5</v>
      </c>
      <c r="V499" s="291" t="s">
        <v>3789</v>
      </c>
      <c r="W499" s="268" t="s">
        <v>823</v>
      </c>
    </row>
    <row r="500" spans="1:23" ht="42.75" customHeight="1" x14ac:dyDescent="0.2">
      <c r="A500" s="291"/>
      <c r="B500" s="268" t="s">
        <v>4459</v>
      </c>
      <c r="C500" s="291" t="s">
        <v>5975</v>
      </c>
      <c r="D500" s="291"/>
      <c r="E500" s="268" t="s">
        <v>6870</v>
      </c>
      <c r="F500" s="268" t="s">
        <v>6602</v>
      </c>
      <c r="G500" s="108" t="s">
        <v>5979</v>
      </c>
      <c r="H500" s="291" t="s">
        <v>5977</v>
      </c>
      <c r="I500" s="268" t="s">
        <v>7300</v>
      </c>
      <c r="J500" s="291" t="s">
        <v>5978</v>
      </c>
      <c r="K500" s="268" t="s">
        <v>7437</v>
      </c>
      <c r="L500" s="270">
        <v>0</v>
      </c>
      <c r="M500" s="291">
        <v>0</v>
      </c>
      <c r="N500" s="269">
        <v>41000</v>
      </c>
      <c r="O500" s="269">
        <v>42460</v>
      </c>
      <c r="P500" s="269">
        <v>42460</v>
      </c>
      <c r="Q500" s="302"/>
      <c r="R500" s="294">
        <v>8170</v>
      </c>
      <c r="S500" s="294">
        <v>32681</v>
      </c>
      <c r="T500" s="300">
        <v>10899</v>
      </c>
      <c r="U500" s="322">
        <v>3873</v>
      </c>
      <c r="V500" s="294" t="s">
        <v>3789</v>
      </c>
      <c r="W500" s="268" t="s">
        <v>2433</v>
      </c>
    </row>
    <row r="501" spans="1:23" ht="28.5" customHeight="1" x14ac:dyDescent="0.2">
      <c r="A501" s="291"/>
      <c r="B501" s="268" t="s">
        <v>568</v>
      </c>
      <c r="C501" s="291" t="s">
        <v>73</v>
      </c>
      <c r="D501" s="291"/>
      <c r="E501" s="268" t="s">
        <v>6644</v>
      </c>
      <c r="F501" s="268" t="s">
        <v>6193</v>
      </c>
      <c r="G501" s="108" t="s">
        <v>6617</v>
      </c>
      <c r="H501" s="291" t="s">
        <v>6449</v>
      </c>
      <c r="I501" s="268" t="s">
        <v>6762</v>
      </c>
      <c r="J501" s="291" t="s">
        <v>6620</v>
      </c>
      <c r="K501" s="268" t="s">
        <v>6691</v>
      </c>
      <c r="L501" s="270">
        <v>0</v>
      </c>
      <c r="M501" s="291">
        <v>0</v>
      </c>
      <c r="N501" s="269">
        <v>41730</v>
      </c>
      <c r="O501" s="269">
        <v>42460</v>
      </c>
      <c r="P501" s="269">
        <v>42460</v>
      </c>
      <c r="Q501" s="294"/>
      <c r="R501" s="294"/>
      <c r="S501" s="294"/>
      <c r="T501" s="262"/>
      <c r="U501" s="322">
        <v>66.5</v>
      </c>
      <c r="V501" s="291" t="s">
        <v>3789</v>
      </c>
      <c r="W501" s="268" t="s">
        <v>824</v>
      </c>
    </row>
    <row r="502" spans="1:23" ht="28.5" customHeight="1" x14ac:dyDescent="0.2">
      <c r="A502" s="291"/>
      <c r="B502" s="268" t="s">
        <v>568</v>
      </c>
      <c r="C502" s="291" t="s">
        <v>73</v>
      </c>
      <c r="D502" s="291"/>
      <c r="E502" s="268" t="s">
        <v>6644</v>
      </c>
      <c r="F502" s="268" t="s">
        <v>6193</v>
      </c>
      <c r="G502" s="108" t="s">
        <v>6356</v>
      </c>
      <c r="H502" s="291" t="s">
        <v>6419</v>
      </c>
      <c r="I502" s="268" t="s">
        <v>7264</v>
      </c>
      <c r="J502" s="291" t="s">
        <v>6418</v>
      </c>
      <c r="K502" s="268" t="s">
        <v>7438</v>
      </c>
      <c r="L502" s="270">
        <v>0</v>
      </c>
      <c r="M502" s="291">
        <v>0</v>
      </c>
      <c r="N502" s="269">
        <v>41426</v>
      </c>
      <c r="O502" s="269">
        <v>43251</v>
      </c>
      <c r="P502" s="269">
        <v>43251</v>
      </c>
      <c r="Q502" s="294" t="s">
        <v>6258</v>
      </c>
      <c r="R502" s="294"/>
      <c r="S502" s="294"/>
      <c r="T502" s="294" t="s">
        <v>3138</v>
      </c>
      <c r="U502" s="322">
        <v>5979.23</v>
      </c>
      <c r="V502" s="175" t="s">
        <v>3789</v>
      </c>
      <c r="W502" s="268" t="s">
        <v>823</v>
      </c>
    </row>
    <row r="503" spans="1:23" s="273" customFormat="1" ht="28.5" customHeight="1" x14ac:dyDescent="0.2">
      <c r="A503" s="291"/>
      <c r="B503" s="268" t="s">
        <v>568</v>
      </c>
      <c r="C503" s="291" t="s">
        <v>73</v>
      </c>
      <c r="D503" s="291"/>
      <c r="E503" s="268" t="s">
        <v>6644</v>
      </c>
      <c r="F503" s="268" t="s">
        <v>6193</v>
      </c>
      <c r="G503" s="108" t="s">
        <v>6332</v>
      </c>
      <c r="H503" s="291" t="s">
        <v>6414</v>
      </c>
      <c r="I503" s="268" t="s">
        <v>7264</v>
      </c>
      <c r="J503" s="291" t="s">
        <v>6418</v>
      </c>
      <c r="K503" s="268" t="s">
        <v>7438</v>
      </c>
      <c r="L503" s="270">
        <v>0</v>
      </c>
      <c r="M503" s="291">
        <v>0</v>
      </c>
      <c r="N503" s="269">
        <v>41426</v>
      </c>
      <c r="O503" s="269">
        <v>43251</v>
      </c>
      <c r="P503" s="269">
        <v>43251</v>
      </c>
      <c r="Q503" s="294" t="s">
        <v>6258</v>
      </c>
      <c r="R503" s="294"/>
      <c r="S503" s="294"/>
      <c r="T503" s="299" t="s">
        <v>3138</v>
      </c>
      <c r="U503" s="322"/>
      <c r="V503" s="175" t="s">
        <v>3789</v>
      </c>
      <c r="W503" s="268" t="s">
        <v>823</v>
      </c>
    </row>
    <row r="504" spans="1:23" ht="28.5" customHeight="1" x14ac:dyDescent="0.2">
      <c r="A504" s="291"/>
      <c r="B504" s="268" t="s">
        <v>568</v>
      </c>
      <c r="C504" s="291" t="s">
        <v>73</v>
      </c>
      <c r="D504" s="291"/>
      <c r="E504" s="268" t="s">
        <v>6644</v>
      </c>
      <c r="F504" s="268" t="s">
        <v>6193</v>
      </c>
      <c r="G504" s="108" t="s">
        <v>6469</v>
      </c>
      <c r="H504" s="291" t="s">
        <v>6449</v>
      </c>
      <c r="I504" s="268" t="s">
        <v>6762</v>
      </c>
      <c r="J504" s="291" t="s">
        <v>6489</v>
      </c>
      <c r="K504" s="268" t="s">
        <v>6691</v>
      </c>
      <c r="L504" s="270">
        <v>0</v>
      </c>
      <c r="M504" s="291">
        <v>0</v>
      </c>
      <c r="N504" s="269">
        <v>41730</v>
      </c>
      <c r="O504" s="269">
        <v>42460</v>
      </c>
      <c r="P504" s="269">
        <v>42460</v>
      </c>
      <c r="Q504" s="294"/>
      <c r="R504" s="294"/>
      <c r="S504" s="294"/>
      <c r="T504" s="262"/>
      <c r="U504" s="322">
        <v>19097</v>
      </c>
      <c r="V504" s="291" t="s">
        <v>3789</v>
      </c>
      <c r="W504" s="268" t="s">
        <v>824</v>
      </c>
    </row>
    <row r="505" spans="1:23" ht="28.5" customHeight="1" x14ac:dyDescent="0.2">
      <c r="A505" s="291"/>
      <c r="B505" s="268" t="s">
        <v>568</v>
      </c>
      <c r="C505" s="291" t="s">
        <v>73</v>
      </c>
      <c r="D505" s="291"/>
      <c r="E505" s="268" t="s">
        <v>6644</v>
      </c>
      <c r="F505" s="268" t="s">
        <v>6193</v>
      </c>
      <c r="G505" s="108" t="s">
        <v>6311</v>
      </c>
      <c r="H505" s="291" t="s">
        <v>6414</v>
      </c>
      <c r="I505" s="268" t="s">
        <v>7264</v>
      </c>
      <c r="J505" s="291" t="s">
        <v>6312</v>
      </c>
      <c r="K505" s="268" t="s">
        <v>7439</v>
      </c>
      <c r="L505" s="270">
        <v>0</v>
      </c>
      <c r="M505" s="291">
        <v>0</v>
      </c>
      <c r="N505" s="269">
        <v>41426</v>
      </c>
      <c r="O505" s="269">
        <v>43251</v>
      </c>
      <c r="P505" s="269">
        <v>43251</v>
      </c>
      <c r="Q505" s="294" t="s">
        <v>6258</v>
      </c>
      <c r="R505" s="294"/>
      <c r="S505" s="294"/>
      <c r="T505" s="299" t="s">
        <v>3138</v>
      </c>
      <c r="U505" s="322"/>
      <c r="V505" s="175" t="s">
        <v>3789</v>
      </c>
      <c r="W505" s="268" t="s">
        <v>823</v>
      </c>
    </row>
    <row r="506" spans="1:23" s="273" customFormat="1" ht="28.5" customHeight="1" x14ac:dyDescent="0.2">
      <c r="A506" s="291"/>
      <c r="B506" s="268" t="s">
        <v>568</v>
      </c>
      <c r="C506" s="291" t="s">
        <v>73</v>
      </c>
      <c r="D506" s="291"/>
      <c r="E506" s="268" t="s">
        <v>6644</v>
      </c>
      <c r="F506" s="268" t="s">
        <v>6193</v>
      </c>
      <c r="G506" s="108" t="s">
        <v>6351</v>
      </c>
      <c r="H506" s="291" t="s">
        <v>6419</v>
      </c>
      <c r="I506" s="268" t="s">
        <v>6762</v>
      </c>
      <c r="J506" s="291" t="s">
        <v>6312</v>
      </c>
      <c r="K506" s="268" t="s">
        <v>7439</v>
      </c>
      <c r="L506" s="270">
        <v>0</v>
      </c>
      <c r="M506" s="291">
        <v>0</v>
      </c>
      <c r="N506" s="269">
        <v>41426</v>
      </c>
      <c r="O506" s="269">
        <v>43251</v>
      </c>
      <c r="P506" s="269">
        <v>43251</v>
      </c>
      <c r="Q506" s="294" t="s">
        <v>6258</v>
      </c>
      <c r="R506" s="294"/>
      <c r="S506" s="294"/>
      <c r="T506" s="299" t="s">
        <v>3138</v>
      </c>
      <c r="U506" s="322">
        <v>1514.7099999999998</v>
      </c>
      <c r="V506" s="175" t="s">
        <v>3789</v>
      </c>
      <c r="W506" s="268" t="s">
        <v>823</v>
      </c>
    </row>
    <row r="507" spans="1:23" ht="28.5" customHeight="1" x14ac:dyDescent="0.2">
      <c r="A507" s="291"/>
      <c r="B507" s="268" t="s">
        <v>2714</v>
      </c>
      <c r="C507" s="291" t="s">
        <v>73</v>
      </c>
      <c r="D507" s="291"/>
      <c r="E507" s="268" t="s">
        <v>6870</v>
      </c>
      <c r="F507" s="268" t="s">
        <v>5695</v>
      </c>
      <c r="G507" s="108" t="s">
        <v>6423</v>
      </c>
      <c r="H507" s="291" t="s">
        <v>6424</v>
      </c>
      <c r="I507" s="268" t="s">
        <v>6767</v>
      </c>
      <c r="J507" s="291" t="s">
        <v>6425</v>
      </c>
      <c r="K507" s="268" t="s">
        <v>7440</v>
      </c>
      <c r="L507" s="270">
        <v>0</v>
      </c>
      <c r="M507" s="291">
        <v>0</v>
      </c>
      <c r="N507" s="269">
        <v>41786</v>
      </c>
      <c r="O507" s="269">
        <v>43246</v>
      </c>
      <c r="P507" s="269">
        <v>43246</v>
      </c>
      <c r="Q507" s="294" t="s">
        <v>6426</v>
      </c>
      <c r="R507" s="294">
        <v>124500</v>
      </c>
      <c r="S507" s="294">
        <v>416000</v>
      </c>
      <c r="T507" s="291"/>
      <c r="U507" s="322">
        <v>154635.66999999998</v>
      </c>
      <c r="V507" s="291" t="s">
        <v>3788</v>
      </c>
      <c r="W507" s="268" t="s">
        <v>6684</v>
      </c>
    </row>
    <row r="508" spans="1:23" ht="28.5" customHeight="1" x14ac:dyDescent="0.2">
      <c r="A508" s="291"/>
      <c r="B508" s="268" t="s">
        <v>568</v>
      </c>
      <c r="C508" s="291" t="s">
        <v>73</v>
      </c>
      <c r="D508" s="291"/>
      <c r="E508" s="268" t="s">
        <v>6644</v>
      </c>
      <c r="F508" s="268" t="s">
        <v>6193</v>
      </c>
      <c r="G508" s="108" t="s">
        <v>6618</v>
      </c>
      <c r="H508" s="291" t="s">
        <v>6449</v>
      </c>
      <c r="I508" s="268" t="s">
        <v>6762</v>
      </c>
      <c r="J508" s="291" t="s">
        <v>6621</v>
      </c>
      <c r="K508" s="268" t="s">
        <v>6691</v>
      </c>
      <c r="L508" s="270">
        <v>0</v>
      </c>
      <c r="M508" s="291">
        <v>0</v>
      </c>
      <c r="N508" s="269">
        <v>41730</v>
      </c>
      <c r="O508" s="269">
        <v>42460</v>
      </c>
      <c r="P508" s="269">
        <v>42460</v>
      </c>
      <c r="Q508" s="294"/>
      <c r="R508" s="294"/>
      <c r="S508" s="294"/>
      <c r="T508" s="262"/>
      <c r="U508" s="322">
        <v>24852.960000000003</v>
      </c>
      <c r="V508" s="291" t="s">
        <v>3789</v>
      </c>
      <c r="W508" s="268" t="s">
        <v>824</v>
      </c>
    </row>
    <row r="509" spans="1:23" ht="28.5" customHeight="1" x14ac:dyDescent="0.2">
      <c r="A509" s="291"/>
      <c r="B509" s="268" t="s">
        <v>568</v>
      </c>
      <c r="C509" s="291" t="s">
        <v>73</v>
      </c>
      <c r="D509" s="291"/>
      <c r="E509" s="268" t="s">
        <v>6644</v>
      </c>
      <c r="F509" s="268" t="s">
        <v>6193</v>
      </c>
      <c r="G509" s="108" t="s">
        <v>6536</v>
      </c>
      <c r="H509" s="295" t="s">
        <v>6538</v>
      </c>
      <c r="I509" s="268" t="s">
        <v>6762</v>
      </c>
      <c r="J509" s="291" t="s">
        <v>6537</v>
      </c>
      <c r="K509" s="268" t="s">
        <v>6691</v>
      </c>
      <c r="L509" s="270">
        <v>0</v>
      </c>
      <c r="M509" s="291">
        <v>0</v>
      </c>
      <c r="N509" s="269">
        <v>41821</v>
      </c>
      <c r="O509" s="269">
        <v>42551</v>
      </c>
      <c r="P509" s="269">
        <v>42551</v>
      </c>
      <c r="Q509" s="294"/>
      <c r="R509" s="294">
        <v>1540</v>
      </c>
      <c r="S509" s="294">
        <v>1540</v>
      </c>
      <c r="T509" s="262"/>
      <c r="U509" s="322">
        <v>1631.4</v>
      </c>
      <c r="V509" s="291" t="s">
        <v>3789</v>
      </c>
      <c r="W509" s="268" t="s">
        <v>824</v>
      </c>
    </row>
    <row r="510" spans="1:23" ht="28.5" x14ac:dyDescent="0.2">
      <c r="A510" s="291"/>
      <c r="B510" s="291" t="s">
        <v>3010</v>
      </c>
      <c r="C510" s="291" t="s">
        <v>73</v>
      </c>
      <c r="D510" s="291"/>
      <c r="E510" s="291" t="s">
        <v>6872</v>
      </c>
      <c r="F510" s="291" t="s">
        <v>3010</v>
      </c>
      <c r="G510" s="108" t="s">
        <v>7441</v>
      </c>
      <c r="H510" s="291" t="s">
        <v>7442</v>
      </c>
      <c r="I510" s="291" t="s">
        <v>7443</v>
      </c>
      <c r="J510" s="291" t="s">
        <v>7444</v>
      </c>
      <c r="K510" s="312" t="s">
        <v>7445</v>
      </c>
      <c r="L510" s="291">
        <v>0</v>
      </c>
      <c r="M510" s="291">
        <v>0</v>
      </c>
      <c r="N510" s="293">
        <v>42491</v>
      </c>
      <c r="O510" s="293">
        <v>43769</v>
      </c>
      <c r="P510" s="293">
        <v>43769</v>
      </c>
      <c r="Q510" s="294"/>
      <c r="R510" s="294">
        <v>750</v>
      </c>
      <c r="S510" s="262">
        <v>2500</v>
      </c>
      <c r="T510" s="262"/>
      <c r="U510" s="262"/>
      <c r="V510" s="291" t="s">
        <v>3789</v>
      </c>
      <c r="W510" s="291"/>
    </row>
    <row r="511" spans="1:23" ht="28.5" x14ac:dyDescent="0.2">
      <c r="A511" s="291"/>
      <c r="B511" s="291" t="s">
        <v>568</v>
      </c>
      <c r="C511" s="291" t="s">
        <v>73</v>
      </c>
      <c r="D511" s="291"/>
      <c r="E511" s="268" t="s">
        <v>6872</v>
      </c>
      <c r="F511" s="291" t="s">
        <v>6854</v>
      </c>
      <c r="G511" s="108" t="s">
        <v>7447</v>
      </c>
      <c r="H511" s="108" t="s">
        <v>7145</v>
      </c>
      <c r="I511" s="108" t="s">
        <v>7145</v>
      </c>
      <c r="J511" s="108" t="s">
        <v>7446</v>
      </c>
      <c r="K511" s="353"/>
      <c r="L511" s="108"/>
      <c r="M511" s="108">
        <v>0</v>
      </c>
      <c r="N511" s="293">
        <v>42296</v>
      </c>
      <c r="O511" s="293">
        <v>43026</v>
      </c>
      <c r="P511" s="293">
        <v>43391</v>
      </c>
      <c r="Q511" s="294"/>
      <c r="R511" s="294">
        <v>850000</v>
      </c>
      <c r="S511" s="276">
        <v>2550000</v>
      </c>
      <c r="T511" s="291"/>
      <c r="U511" s="291"/>
      <c r="V511" s="291"/>
      <c r="W511" s="291"/>
    </row>
    <row r="512" spans="1:23" ht="28.5" x14ac:dyDescent="0.2">
      <c r="A512" s="291"/>
      <c r="B512" s="268" t="s">
        <v>568</v>
      </c>
      <c r="C512" s="291" t="s">
        <v>73</v>
      </c>
      <c r="D512" s="291"/>
      <c r="E512" s="268" t="s">
        <v>6644</v>
      </c>
      <c r="F512" s="268" t="s">
        <v>6193</v>
      </c>
      <c r="G512" s="108" t="s">
        <v>6550</v>
      </c>
      <c r="H512" s="291" t="s">
        <v>7448</v>
      </c>
      <c r="I512" s="291"/>
      <c r="J512" s="291" t="s">
        <v>6578</v>
      </c>
      <c r="K512" s="291"/>
      <c r="L512" s="291"/>
      <c r="M512" s="291">
        <v>0</v>
      </c>
      <c r="N512" s="293">
        <v>42468</v>
      </c>
      <c r="O512" s="293">
        <v>42735</v>
      </c>
      <c r="P512" s="293">
        <v>42735</v>
      </c>
      <c r="Q512" s="294"/>
      <c r="R512" s="294">
        <v>18811</v>
      </c>
      <c r="S512" s="294">
        <v>18811</v>
      </c>
      <c r="T512" s="262"/>
      <c r="U512" s="262"/>
      <c r="V512" s="291"/>
      <c r="W512" s="291"/>
    </row>
    <row r="513" spans="1:23" ht="28.5" x14ac:dyDescent="0.2">
      <c r="A513" s="291"/>
      <c r="B513" s="268" t="s">
        <v>568</v>
      </c>
      <c r="C513" s="291" t="s">
        <v>73</v>
      </c>
      <c r="D513" s="291"/>
      <c r="E513" s="268" t="s">
        <v>6644</v>
      </c>
      <c r="F513" s="268" t="s">
        <v>6193</v>
      </c>
      <c r="G513" s="108" t="s">
        <v>6568</v>
      </c>
      <c r="H513" s="291" t="s">
        <v>7449</v>
      </c>
      <c r="I513" s="291"/>
      <c r="J513" s="291" t="s">
        <v>6578</v>
      </c>
      <c r="K513" s="291"/>
      <c r="L513" s="291"/>
      <c r="M513" s="291">
        <v>0</v>
      </c>
      <c r="N513" s="293">
        <v>42468</v>
      </c>
      <c r="O513" s="293">
        <v>42735</v>
      </c>
      <c r="P513" s="293">
        <v>42735</v>
      </c>
      <c r="Q513" s="294"/>
      <c r="R513" s="294">
        <v>16068</v>
      </c>
      <c r="S513" s="294">
        <v>16068</v>
      </c>
      <c r="T513" s="262"/>
      <c r="U513" s="262"/>
      <c r="V513" s="291"/>
      <c r="W513" s="291"/>
    </row>
    <row r="514" spans="1:23" ht="28.5" x14ac:dyDescent="0.2">
      <c r="A514" s="291"/>
      <c r="B514" s="291" t="s">
        <v>5300</v>
      </c>
      <c r="C514" s="291" t="s">
        <v>73</v>
      </c>
      <c r="D514" s="291"/>
      <c r="E514" s="291" t="s">
        <v>6872</v>
      </c>
      <c r="F514" s="291" t="s">
        <v>6854</v>
      </c>
      <c r="G514" s="108" t="s">
        <v>7451</v>
      </c>
      <c r="H514" s="291" t="s">
        <v>7450</v>
      </c>
      <c r="I514" s="291" t="s">
        <v>7452</v>
      </c>
      <c r="J514" s="291" t="s">
        <v>7453</v>
      </c>
      <c r="K514" s="291"/>
      <c r="L514" s="291"/>
      <c r="M514" s="291"/>
      <c r="N514" s="293">
        <v>42487</v>
      </c>
      <c r="O514" s="293">
        <v>42583</v>
      </c>
      <c r="P514" s="293">
        <v>42583</v>
      </c>
      <c r="Q514" s="294"/>
      <c r="R514" s="294">
        <v>5000</v>
      </c>
      <c r="S514" s="349">
        <v>5000</v>
      </c>
      <c r="T514" s="262"/>
      <c r="U514" s="262"/>
      <c r="V514" s="291" t="s">
        <v>3789</v>
      </c>
      <c r="W514" s="291"/>
    </row>
    <row r="515" spans="1:23" ht="28.5" x14ac:dyDescent="0.2">
      <c r="A515" s="371"/>
      <c r="B515" s="282" t="s">
        <v>2714</v>
      </c>
      <c r="C515" s="372" t="s">
        <v>7454</v>
      </c>
      <c r="D515" s="282" t="s">
        <v>6823</v>
      </c>
      <c r="E515" s="373" t="s">
        <v>6872</v>
      </c>
      <c r="F515" s="371"/>
      <c r="G515" s="248" t="s">
        <v>6306</v>
      </c>
      <c r="H515" s="282" t="s">
        <v>6824</v>
      </c>
      <c r="I515" s="282" t="s">
        <v>6307</v>
      </c>
      <c r="J515" s="372" t="s">
        <v>7455</v>
      </c>
      <c r="K515" s="282" t="s">
        <v>6708</v>
      </c>
      <c r="L515" s="282">
        <v>0</v>
      </c>
      <c r="M515" s="282">
        <v>0</v>
      </c>
      <c r="N515" s="287">
        <v>42523</v>
      </c>
      <c r="O515" s="287">
        <v>43253</v>
      </c>
      <c r="P515" s="287">
        <v>43252</v>
      </c>
      <c r="Q515" s="288"/>
      <c r="R515" s="294"/>
      <c r="S515" s="294"/>
      <c r="T515" s="291" t="s">
        <v>3788</v>
      </c>
      <c r="U515" s="268" t="s">
        <v>5679</v>
      </c>
      <c r="V515" s="286"/>
      <c r="W515" s="175"/>
    </row>
    <row r="516" spans="1:23" ht="15" x14ac:dyDescent="0.2">
      <c r="A516" s="351"/>
      <c r="B516" s="374"/>
      <c r="C516" s="375"/>
      <c r="D516" s="351"/>
      <c r="E516" s="374"/>
      <c r="F516" s="375"/>
      <c r="G516" s="376"/>
      <c r="H516" s="375"/>
      <c r="I516" s="375"/>
      <c r="J516" s="375"/>
      <c r="K516" s="351"/>
      <c r="L516" s="351"/>
      <c r="M516" s="351"/>
      <c r="N516" s="377"/>
      <c r="O516" s="377"/>
      <c r="P516" s="377"/>
      <c r="Q516" s="378"/>
      <c r="R516" s="379"/>
      <c r="S516" s="380"/>
      <c r="T516" s="375" t="s">
        <v>3788</v>
      </c>
      <c r="U516" s="375"/>
      <c r="V516" s="375"/>
      <c r="W516" s="351"/>
    </row>
    <row r="517" spans="1:23" ht="15" x14ac:dyDescent="0.2">
      <c r="A517" s="351"/>
      <c r="B517" s="374"/>
      <c r="C517" s="375"/>
      <c r="D517" s="351"/>
      <c r="E517" s="374"/>
      <c r="F517" s="375"/>
      <c r="G517" s="376"/>
      <c r="H517" s="375"/>
      <c r="I517" s="375"/>
      <c r="J517" s="351"/>
      <c r="K517" s="351"/>
      <c r="L517" s="351"/>
      <c r="M517" s="351"/>
      <c r="N517" s="381"/>
      <c r="O517" s="381"/>
      <c r="P517" s="381"/>
      <c r="Q517" s="378"/>
      <c r="R517" s="378"/>
      <c r="S517" s="382"/>
      <c r="T517" s="375" t="s">
        <v>3788</v>
      </c>
      <c r="U517" s="375"/>
      <c r="V517" s="375"/>
      <c r="W517" s="351"/>
    </row>
  </sheetData>
  <customSheetViews>
    <customSheetView guid="{A7262B3C-C1C8-4CF7-A2DA-10A2289A6C50}" scale="75" showPageBreaks="1" showGridLines="0" fitToPage="1" printArea="1" filter="1" showAutoFilter="1" showRuler="0" topLeftCell="I506">
      <selection activeCell="J507" sqref="J507"/>
      <pageMargins left="0.74803149606299213" right="0.74803149606299213" top="0.36" bottom="0.35" header="0.51181102362204722" footer="0.51181102362204722"/>
      <printOptions horizontalCentered="1" verticalCentered="1"/>
      <pageSetup paperSize="8" scale="10" orientation="portrait" r:id="rId1"/>
      <headerFooter alignWithMargins="0"/>
      <autoFilter ref="B1:AH1">
        <filterColumn colId="19">
          <filters>
            <filter val="Live"/>
          </filters>
        </filterColumn>
      </autoFilter>
    </customSheetView>
    <customSheetView guid="{6EA2E4B1-1818-4D23-8323-534762E86BAB}" showPageBreaks="1" showGridLines="0" filter="1" showAutoFilter="1" showRuler="0" topLeftCell="A1263">
      <selection activeCell="L1283" sqref="L1283"/>
      <pageMargins left="0.75" right="0.75" top="1" bottom="1" header="0.5" footer="0.5"/>
      <pageSetup paperSize="8" scale="37" orientation="landscape" r:id="rId2"/>
      <headerFooter alignWithMargins="0"/>
      <autoFilter ref="B1:AH1">
        <filterColumn colId="19">
          <filters>
            <filter val="Live"/>
          </filters>
        </filterColumn>
      </autoFilter>
    </customSheetView>
    <customSheetView guid="{D23C7A63-4CC9-4560-A82D-983546AC29A9}" showPageBreaks="1" showGridLines="0" showAutoFilter="1" showRuler="0" topLeftCell="C661">
      <selection activeCell="C666" sqref="C666"/>
      <pageMargins left="0.75" right="0.75" top="1" bottom="1" header="0.5" footer="0.5"/>
      <pageSetup paperSize="8" scale="37" orientation="landscape" r:id="rId3"/>
      <headerFooter alignWithMargins="0"/>
      <autoFilter ref="B1:AF1"/>
    </customSheetView>
    <customSheetView guid="{DFED832F-3F8B-4A09-BFF7-8D6595CBC6A7}" showPageBreaks="1" showGridLines="0" filter="1" showAutoFilter="1" showRuler="0">
      <selection activeCell="E1331" sqref="E1331"/>
      <pageMargins left="0.75" right="0.75" top="1" bottom="1" header="0.5" footer="0.5"/>
      <pageSetup paperSize="8" scale="37" orientation="landscape" r:id="rId4"/>
      <headerFooter alignWithMargins="0"/>
      <autoFilter ref="B1:AF1">
        <filterColumn colId="4">
          <filters>
            <filter val="Jody Stewart"/>
          </filters>
        </filterColumn>
        <filterColumn colId="17">
          <filters>
            <filter val="Live"/>
          </filters>
        </filterColumn>
      </autoFilter>
    </customSheetView>
    <customSheetView guid="{415B0F28-B441-4C53-8DD5-75802AEA050B}" scale="85" showPageBreaks="1" showGridLines="0" filter="1" showAutoFilter="1" hiddenRows="1" showRuler="0" topLeftCell="F782">
      <selection activeCell="J1283" sqref="J1283:K1287"/>
      <pageMargins left="0.75" right="0.75" top="1" bottom="1" header="0.5" footer="0.5"/>
      <pageSetup paperSize="8" scale="37" orientation="landscape" r:id="rId5"/>
      <headerFooter alignWithMargins="0"/>
      <autoFilter ref="B1:AB1">
        <filterColumn colId="4">
          <filters>
            <filter val="Alan Hamilton"/>
          </filters>
        </filterColumn>
      </autoFilter>
    </customSheetView>
    <customSheetView guid="{A5466FD0-53D6-4123-A4FC-EA0EF7628429}" scale="75" showGridLines="0" filter="1" showAutoFilter="1" hiddenRows="1" showRuler="0" topLeftCell="H3">
      <selection activeCell="N1633" sqref="N1633"/>
      <pageMargins left="0.75" right="0.75" top="1" bottom="1" header="0.5" footer="0.5"/>
      <pageSetup paperSize="8" scale="37" orientation="landscape" r:id="rId6"/>
      <headerFooter alignWithMargins="0"/>
      <autoFilter ref="B1:AB1">
        <filterColumn colId="3">
          <filters>
            <filter val="Ann Noi"/>
          </filters>
        </filterColumn>
        <filterColumn colId="5">
          <filters>
            <filter val="Community Safety"/>
          </filters>
        </filterColumn>
      </autoFilter>
    </customSheetView>
    <customSheetView guid="{6CDA5590-4C78-4F46-BDBB-E176606D100F}" showGridLines="0" showAutoFilter="1" showRuler="0">
      <selection activeCell="L981" sqref="L981"/>
      <pageMargins left="0.75" right="0.75" top="1" bottom="1" header="0.5" footer="0.5"/>
      <pageSetup paperSize="8" scale="37" orientation="landscape" r:id="rId7"/>
      <headerFooter alignWithMargins="0"/>
      <autoFilter ref="B1:AB1"/>
    </customSheetView>
    <customSheetView guid="{D84FE74D-7653-4F11-8FF4-8D3F854352CF}" showGridLines="0" showAutoFilter="1" hiddenRows="1" showRuler="0" topLeftCell="K1222">
      <selection activeCell="R1241" sqref="R1241"/>
      <pageMargins left="0.75" right="0.75" top="1" bottom="1" header="0.5" footer="0.5"/>
      <pageSetup paperSize="8" scale="37" orientation="landscape" r:id="rId8"/>
      <headerFooter alignWithMargins="0"/>
      <autoFilter ref="B1:AB1"/>
    </customSheetView>
    <customSheetView guid="{DEBEFEF1-EA9C-40E0-B665-52743954C80A}" scale="75" showPageBreaks="1" showGridLines="0" filter="1" showAutoFilter="1" hiddenRows="1" showRuler="0" topLeftCell="I497">
      <selection activeCell="K502" sqref="K502"/>
      <pageMargins left="0.75" right="0.75" top="1" bottom="1" header="0.5" footer="0.5"/>
      <pageSetup paperSize="8" scale="37" orientation="landscape" r:id="rId9"/>
      <headerFooter alignWithMargins="0"/>
      <autoFilter ref="B1:AB1">
        <filterColumn colId="4">
          <filters>
            <filter val="Roger Booth"/>
          </filters>
        </filterColumn>
      </autoFilter>
    </customSheetView>
    <customSheetView guid="{04BE2F06-068F-46C1-8F18-782D73DAC1C3}" showGridLines="0" showRuler="0">
      <pane ySplit="9" topLeftCell="A10" activePane="bottomLeft" state="frozen"/>
      <selection pane="bottomLeft" activeCell="A10" sqref="A10"/>
      <pageMargins left="0.75" right="0.75" top="1" bottom="1" header="0.5" footer="0.5"/>
      <pageSetup paperSize="8" scale="37" orientation="landscape" r:id="rId10"/>
      <headerFooter alignWithMargins="0"/>
    </customSheetView>
    <customSheetView guid="{B17F4642-7F48-45C1-8497-5E8B110C96F9}" showPageBreaks="1" showGridLines="0" filter="1" showAutoFilter="1" hiddenRows="1" showRuler="0" topLeftCell="O171">
      <selection activeCell="X176" sqref="X176"/>
      <pageMargins left="0.75" right="0.75" top="1" bottom="1" header="0.5" footer="0.5"/>
      <pageSetup paperSize="8" scale="37" orientation="landscape" r:id="rId11"/>
      <headerFooter alignWithMargins="0"/>
      <autoFilter ref="B1:AB1">
        <filterColumn colId="4">
          <filters>
            <filter val="Gemma Clayton"/>
          </filters>
        </filterColumn>
      </autoFilter>
    </customSheetView>
    <customSheetView guid="{6A6780E3-8294-4D95-BA71-3753232DE36F}" showPageBreaks="1" showGridLines="0" filter="1" showAutoFilter="1" showRuler="0" topLeftCell="X9">
      <selection activeCell="AA635" sqref="AA635"/>
      <pageMargins left="0.75" right="0.75" top="1" bottom="1" header="0.5" footer="0.5"/>
      <pageSetup paperSize="8" scale="37" orientation="landscape" r:id="rId12"/>
      <headerFooter alignWithMargins="0"/>
      <autoFilter ref="B1:AB1">
        <filterColumn colId="4">
          <filters>
            <filter val="Diane Barkley"/>
          </filters>
        </filterColumn>
      </autoFilter>
    </customSheetView>
    <customSheetView guid="{EEBCFB27-64D6-4D86-BD05-E8D1EEF75C06}" scale="75" showPageBreaks="1" showGridLines="0" filter="1" showAutoFilter="1" hiddenColumns="1" showRuler="0" topLeftCell="P6">
      <selection activeCell="X61" sqref="X61"/>
      <pageMargins left="0.75" right="0.75" top="1" bottom="1" header="0.5" footer="0.5"/>
      <pageSetup paperSize="8" scale="37" orientation="landscape" r:id="rId13"/>
      <headerFooter alignWithMargins="0"/>
      <autoFilter ref="B1:AB1">
        <filterColumn colId="3">
          <filters>
            <filter val="Dave Wilson"/>
          </filters>
        </filterColumn>
        <filterColumn colId="15">
          <filters>
            <filter val="Live"/>
          </filters>
        </filterColumn>
      </autoFilter>
    </customSheetView>
    <customSheetView guid="{1BCF3093-C1C7-426B-A6B5-9C498B936215}" scale="75" showPageBreaks="1" showGridLines="0" filter="1" showAutoFilter="1" hiddenColumns="1" showRuler="0" topLeftCell="E1">
      <selection activeCell="R103" sqref="R103"/>
      <pageMargins left="0.75" right="0.75" top="1" bottom="1" header="0.5" footer="0.5"/>
      <pageSetup paperSize="8" scale="37" orientation="landscape" r:id="rId14"/>
      <headerFooter alignWithMargins="0"/>
      <autoFilter ref="B1:AB1">
        <filterColumn colId="5">
          <filters>
            <filter val="Adult Services LD"/>
          </filters>
        </filterColumn>
        <filterColumn colId="15">
          <filters>
            <filter val="Live"/>
          </filters>
        </filterColumn>
      </autoFilter>
    </customSheetView>
    <customSheetView guid="{4C5F2DF4-1081-49C8-86DA-F32EFEE33192}" scale="75" showGridLines="0" filter="1" showAutoFilter="1" hiddenColumns="1" showRuler="0" topLeftCell="A6">
      <selection activeCell="H1068" sqref="H1068"/>
      <pageMargins left="0.75" right="0.75" top="1" bottom="1" header="0.5" footer="0.5"/>
      <pageSetup paperSize="8" scale="37" orientation="landscape" r:id="rId15"/>
      <headerFooter alignWithMargins="0"/>
      <autoFilter ref="B1:AB1">
        <filterColumn colId="3">
          <filters>
            <filter val="Dave Wilson"/>
          </filters>
        </filterColumn>
        <filterColumn colId="4">
          <filters>
            <filter val="Sandra Whitehead"/>
          </filters>
        </filterColumn>
      </autoFilter>
    </customSheetView>
    <customSheetView guid="{44475B13-33C9-49F5-B5F7-B2A8451BC0B0}" showGridLines="0" filter="1" showAutoFilter="1" hiddenColumns="1" showRuler="0" topLeftCell="A7">
      <selection activeCell="P550" sqref="P550"/>
      <pageMargins left="0.75" right="0.75" top="1" bottom="1" header="0.5" footer="0.5"/>
      <pageSetup paperSize="8" scale="37" orientation="landscape" r:id="rId16"/>
      <headerFooter alignWithMargins="0"/>
      <autoFilter ref="B1:AB1">
        <filterColumn colId="4">
          <filters>
            <filter val="Russell Page"/>
          </filters>
        </filterColumn>
      </autoFilter>
    </customSheetView>
    <customSheetView guid="{6880C711-A5C9-4DD8-9BBF-EF5E52D915A7}" showGridLines="0" showAutoFilter="1" showRuler="0" topLeftCell="A9">
      <pane ySplit="1" topLeftCell="A690" activePane="bottomLeft" state="frozen"/>
      <selection pane="bottomLeft" activeCell="H694" sqref="H694"/>
      <pageMargins left="0.75" right="0.75" top="1" bottom="1" header="0.5" footer="0.5"/>
      <pageSetup paperSize="8" scale="37" orientation="landscape" r:id="rId17"/>
      <headerFooter alignWithMargins="0"/>
      <autoFilter ref="B1:AB1"/>
    </customSheetView>
    <customSheetView guid="{E63834FD-7F07-460E-856B-7CB57BE2519F}" showGridLines="0" showAutoFilter="1" hiddenColumns="1" showRuler="0" topLeftCell="M978">
      <selection activeCell="N987" sqref="N987"/>
      <pageMargins left="0.75" right="0.75" top="1" bottom="1" header="0.5" footer="0.5"/>
      <pageSetup paperSize="8" scale="37" orientation="landscape" r:id="rId18"/>
      <headerFooter alignWithMargins="0"/>
      <autoFilter ref="B1:AB1"/>
    </customSheetView>
    <customSheetView guid="{FC07CF34-9859-41ED-B83A-9DB8BD4E81C0}" scale="75" showGridLines="0" filter="1" showAutoFilter="1">
      <selection activeCell="H333" sqref="H333"/>
      <pageMargins left="0.75" right="0.75" top="1" bottom="1" header="0.5" footer="0.5"/>
      <pageSetup paperSize="8" scale="35" orientation="landscape" r:id="rId19"/>
      <headerFooter alignWithMargins="0"/>
      <autoFilter ref="B1:AB1">
        <filterColumn colId="4">
          <filters>
            <filter val="Pete Townsend"/>
          </filters>
        </filterColumn>
        <filterColumn colId="15">
          <filters>
            <filter val="Live"/>
          </filters>
        </filterColumn>
      </autoFilter>
    </customSheetView>
    <customSheetView guid="{AE0C0ED2-ECA5-4734-BFAC-95C24A92C11D}" scale="75" showGridLines="0" showAutoFilter="1" hiddenColumns="1" showRuler="0" topLeftCell="C9">
      <pane ySplit="1" topLeftCell="A521" activePane="bottomLeft"/>
      <selection pane="bottomLeft" activeCell="G533" sqref="G533"/>
      <pageMargins left="0.75" right="0.75" top="1" bottom="1" header="0.5" footer="0.5"/>
      <pageSetup paperSize="8" scale="37" orientation="landscape" r:id="rId20"/>
      <headerFooter alignWithMargins="0"/>
      <autoFilter ref="B1:AB1"/>
    </customSheetView>
    <customSheetView guid="{EDC1FCB0-897C-4A77-8D16-0EE17DD846DD}" showGridLines="0" showAutoFilter="1" hiddenColumns="1" showRuler="0" topLeftCell="A8">
      <pane ySplit="2.1538461538461537" topLeftCell="A748" activePane="bottomLeft"/>
      <selection pane="bottomLeft" activeCell="G754" sqref="G754"/>
      <pageMargins left="0.75" right="0.75" top="1" bottom="1" header="0.5" footer="0.5"/>
      <pageSetup paperSize="8" scale="37" orientation="landscape" r:id="rId21"/>
      <headerFooter alignWithMargins="0"/>
      <autoFilter ref="B1:AB1"/>
    </customSheetView>
    <customSheetView guid="{C0DE670B-09D6-4CF0-B907-61807E8A1ACA}" showPageBreaks="1" showGridLines="0" showAutoFilter="1" showRuler="0" topLeftCell="A8">
      <selection activeCell="A12" sqref="A12"/>
      <pageMargins left="0.75" right="0.75" top="1" bottom="1" header="0.5" footer="0.5"/>
      <pageSetup paperSize="8" scale="37" orientation="landscape" r:id="rId22"/>
      <headerFooter alignWithMargins="0"/>
      <autoFilter ref="B1:AB1"/>
    </customSheetView>
    <customSheetView guid="{00E570F0-A5BF-48DD-A1B0-A1DD034D211F}" showGridLines="0" showAutoFilter="1" showRuler="0" topLeftCell="R1062">
      <selection activeCell="W1070" sqref="W1070"/>
      <pageMargins left="0.75" right="0.75" top="1" bottom="1" header="0.5" footer="0.5"/>
      <pageSetup paperSize="8" scale="37" orientation="landscape" r:id="rId23"/>
      <headerFooter alignWithMargins="0"/>
      <autoFilter ref="B1:AB1"/>
    </customSheetView>
    <customSheetView guid="{A2A54FFA-4C3F-4A2B-9446-F2EC5D9A857D}" showGridLines="0" showAutoFilter="1" showRuler="0" topLeftCell="A146">
      <selection activeCell="A153" sqref="A153"/>
      <pageMargins left="0.75" right="0.75" top="1" bottom="1" header="0.5" footer="0.5"/>
      <pageSetup paperSize="8" scale="37" orientation="landscape" r:id="rId24"/>
      <headerFooter alignWithMargins="0"/>
      <autoFilter ref="B1:AB1"/>
    </customSheetView>
    <customSheetView guid="{1295C5D0-50B6-4DF3-9A94-A01A7D9F2A45}" showGridLines="0" showAutoFilter="1" showRuler="0" topLeftCell="A1058">
      <selection activeCell="Y1065" sqref="Y1065"/>
      <pageMargins left="0.75" right="0.75" top="1" bottom="1" header="0.5" footer="0.5"/>
      <pageSetup paperSize="8" scale="37" orientation="landscape" r:id="rId25"/>
      <headerFooter alignWithMargins="0"/>
      <autoFilter ref="B1:AB1"/>
    </customSheetView>
    <customSheetView guid="{D80B0B97-5FED-4D50-810B-C787B05669A1}" showGridLines="0" showAutoFilter="1" showRuler="0" topLeftCell="R1026">
      <selection activeCell="X1026" sqref="X1026"/>
      <pageMargins left="0.75" right="0.75" top="1" bottom="1" header="0.5" footer="0.5"/>
      <pageSetup paperSize="8" scale="37" orientation="landscape" r:id="rId26"/>
      <headerFooter alignWithMargins="0"/>
      <autoFilter ref="B1:AB1"/>
    </customSheetView>
    <customSheetView guid="{3365BAB3-A04C-42C6-ADD7-9C1458D2EA06}" scale="75" showGridLines="0" filter="1" showAutoFilter="1" showRuler="0" topLeftCell="A827">
      <selection activeCell="K961" sqref="K961"/>
      <pageMargins left="0.75" right="0.75" top="1" bottom="1" header="0.5" footer="0.5"/>
      <pageSetup paperSize="8" scale="37" orientation="landscape" r:id="rId27"/>
      <headerFooter alignWithMargins="0"/>
      <autoFilter ref="B1:AB1">
        <filterColumn colId="4">
          <filters>
            <filter val="Philip Jones"/>
          </filters>
        </filterColumn>
      </autoFilter>
    </customSheetView>
    <customSheetView guid="{AE9D8EC2-BDDC-404A-B294-057C75A19337}" showGridLines="0" showAutoFilter="1" showRuler="0" topLeftCell="M150">
      <selection activeCell="W157" sqref="W157"/>
      <pageMargins left="0.75" right="0.75" top="1" bottom="1" header="0.5" footer="0.5"/>
      <pageSetup paperSize="8" scale="37" orientation="landscape" r:id="rId28"/>
      <headerFooter alignWithMargins="0"/>
      <autoFilter ref="B1:AB1"/>
    </customSheetView>
    <customSheetView guid="{1DC56B55-E64C-4C35-81E0-E4E64121D7CC}" scale="75" showGridLines="0" hiddenColumns="1" showRuler="0" topLeftCell="A125">
      <selection activeCell="A130" sqref="A130:AA130"/>
      <pageMargins left="0.75" right="0.75" top="1" bottom="1" header="0.5" footer="0.5"/>
      <pageSetup paperSize="8" scale="37" orientation="landscape" r:id="rId29"/>
      <headerFooter alignWithMargins="0"/>
    </customSheetView>
    <customSheetView guid="{D40E02CB-250A-43D5-913E-CE69D56C098D}" scale="75" showGridLines="0" filter="1" showAutoFilter="1" showRuler="0" topLeftCell="D9">
      <selection activeCell="H78" sqref="H78"/>
      <pageMargins left="0.75" right="0.75" top="1" bottom="1" header="0.5" footer="0.5"/>
      <pageSetup paperSize="8" scale="37" orientation="landscape" r:id="rId30"/>
      <headerFooter alignWithMargins="0"/>
      <autoFilter ref="B1:AB1">
        <filterColumn colId="3">
          <filters>
            <filter val="Sue Hogan"/>
          </filters>
        </filterColumn>
        <filterColumn colId="5">
          <filters>
            <filter val="Adult Services - Mental Health"/>
          </filters>
        </filterColumn>
      </autoFilter>
    </customSheetView>
    <customSheetView guid="{A9D258BF-5CBB-476A-A72C-87CE4BE4C93D}" scale="75" showGridLines="0" showAutoFilter="1" showRuler="0">
      <pane ySplit="14" topLeftCell="A1063" activePane="bottomLeft" state="frozen"/>
      <selection pane="bottomLeft" activeCell="I1081" sqref="I1081"/>
      <pageMargins left="0.75" right="0.75" top="1" bottom="1" header="0.5" footer="0.5"/>
      <pageSetup paperSize="8" scale="37" orientation="landscape" r:id="rId31"/>
      <headerFooter alignWithMargins="0"/>
      <autoFilter ref="B1:AB1"/>
    </customSheetView>
    <customSheetView guid="{65DE4B96-C34F-4503-8168-F791E0A6D596}" showGridLines="0" filter="1" showAutoFilter="1" showRuler="0" topLeftCell="V55">
      <selection activeCell="W131" sqref="W131"/>
      <pageMargins left="0.75" right="0.75" top="1" bottom="1" header="0.5" footer="0.5"/>
      <pageSetup paperSize="8" scale="37" orientation="landscape" r:id="rId32"/>
      <headerFooter alignWithMargins="0"/>
      <autoFilter ref="B1:AB1">
        <filterColumn colId="3">
          <filters>
            <filter val="Linsey Bell"/>
          </filters>
        </filterColumn>
        <filterColumn colId="15">
          <filters>
            <filter val="Live"/>
          </filters>
        </filterColumn>
      </autoFilter>
    </customSheetView>
    <customSheetView guid="{F83769C7-D7DB-41D4-8411-D12605B9DBFD}" showPageBreaks="1" showGridLines="0" showAutoFilter="1" showRuler="0">
      <selection activeCell="A4" sqref="A4"/>
      <pageMargins left="0.75" right="0.75" top="1" bottom="1" header="0.5" footer="0.5"/>
      <pageSetup paperSize="8" scale="37" orientation="landscape" r:id="rId33"/>
      <headerFooter alignWithMargins="0"/>
      <autoFilter ref="B1:AB1"/>
    </customSheetView>
    <customSheetView guid="{F7581F19-6F49-4387-AED4-957D74B01797}" scale="60" showPageBreaks="1" filter="1" showAutoFilter="1" view="pageBreakPreview" showRuler="0" topLeftCell="A1206">
      <selection activeCell="A1226" sqref="A1226"/>
      <rowBreaks count="77" manualBreakCount="77">
        <brk id="18" max="31" man="1"/>
        <brk id="32" max="31" man="1"/>
        <brk id="46" max="31" man="1"/>
        <brk id="65" max="31" man="1"/>
        <brk id="91" max="31" man="1"/>
        <brk id="116" max="31" man="1"/>
        <brk id="140" max="31" man="1"/>
        <brk id="158" max="31" man="1"/>
        <brk id="181" max="31" man="1"/>
        <brk id="205" max="31" man="1"/>
        <brk id="209" max="16383" man="1"/>
        <brk id="235" max="31" man="1"/>
        <brk id="251" max="31" man="1"/>
        <brk id="269" max="31" man="1"/>
        <brk id="287" max="31" man="1"/>
        <brk id="305" max="31" man="1"/>
        <brk id="323" max="31" man="1"/>
        <brk id="341" max="31" man="1"/>
        <brk id="359" max="31" man="1"/>
        <brk id="377" max="31" man="1"/>
        <brk id="395" max="31" man="1"/>
        <brk id="400" max="16383" man="1"/>
        <brk id="418" max="31" man="1"/>
        <brk id="436" max="31" man="1"/>
        <brk id="454" max="31" man="1"/>
        <brk id="472" max="31" man="1"/>
        <brk id="490" max="31" man="1"/>
        <brk id="508" max="31" man="1"/>
        <brk id="526" max="31" man="1"/>
        <brk id="544" max="31" man="1"/>
        <brk id="562" max="31" man="1"/>
        <brk id="580" max="31" man="1"/>
        <brk id="586" max="16383" man="1"/>
        <brk id="604" max="31" man="1"/>
        <brk id="622" max="31" man="1"/>
        <brk id="638" max="31" man="1"/>
        <brk id="656" max="31" man="1"/>
        <brk id="678" max="31" man="1"/>
        <brk id="696" max="31" man="1"/>
        <brk id="714" max="31" man="1"/>
        <brk id="732" max="31" man="1"/>
        <brk id="749" max="31" man="1"/>
        <brk id="763" max="31" man="1"/>
        <brk id="769" max="16383" man="1"/>
        <brk id="787" max="31" man="1"/>
        <brk id="806" max="31" man="1"/>
        <brk id="824" max="31" man="1"/>
        <brk id="842" max="31" man="1"/>
        <brk id="860" max="31" man="1"/>
        <brk id="878" max="31" man="1"/>
        <brk id="896" max="31" man="1"/>
        <brk id="914" max="31" man="1"/>
        <brk id="932" max="31" man="1"/>
        <brk id="950" max="31" man="1"/>
        <brk id="957" max="16383" man="1"/>
        <brk id="975" max="31" man="1"/>
        <brk id="993" max="31" man="1"/>
        <brk id="1014" max="31" man="1"/>
        <brk id="1040" max="31" man="1"/>
        <brk id="1068" max="31" man="1"/>
        <brk id="1092" max="31" man="1"/>
        <brk id="1114" max="31" man="1"/>
        <brk id="1132" max="31" man="1"/>
        <brk id="1149" max="31" man="1"/>
        <brk id="1168" max="31" man="1"/>
        <brk id="1171" max="16383" man="1"/>
        <brk id="1190" max="31" man="1"/>
        <brk id="1213" max="31" man="1"/>
        <brk id="1232" max="31" man="1"/>
        <brk id="1251" max="31" man="1"/>
        <brk id="1266" max="31" man="1"/>
        <brk id="1289" max="31" man="1"/>
        <brk id="1309" max="31" man="1"/>
        <brk id="1333" max="31" man="1"/>
        <brk id="1336" max="16383" man="1"/>
        <brk id="1436" max="16383" man="1"/>
        <brk id="2016" max="16383" man="1"/>
      </rowBreaks>
      <pageMargins left="0.75" right="0.75" top="1" bottom="1" header="0.5" footer="0.5"/>
      <pageSetup paperSize="8" scale="10" orientation="landscape" r:id="rId34"/>
      <headerFooter alignWithMargins="0"/>
      <autoFilter ref="B1:AG1">
        <filterColumn colId="18">
          <filters>
            <filter val="Live"/>
          </filters>
        </filterColumn>
      </autoFilter>
    </customSheetView>
    <customSheetView guid="{01A937C1-7DF2-425C-A0A8-40BCB18B65AA}" scale="75" showPageBreaks="1" fitToPage="1" printArea="1" showAutoFilter="1" showRuler="0">
      <selection activeCell="A2" sqref="A2"/>
      <pageMargins left="0.74803149606299213" right="0.55000000000000004" top="0.98425196850393704" bottom="0.98425196850393704" header="0.51181102362204722" footer="0.51181102362204722"/>
      <printOptions horizontalCentered="1" verticalCentered="1"/>
      <pageSetup paperSize="8" scale="10" orientation="landscape" r:id="rId35"/>
      <headerFooter alignWithMargins="0">
        <oddHeader>&amp;CCorporate Contracts Register
Value of LIVE and EXPIRED Contracts</oddHeader>
        <oddFooter>&amp;C&amp;P&amp;R&amp;D</oddFooter>
      </headerFooter>
      <autoFilter ref="B1:AG1"/>
    </customSheetView>
    <customSheetView guid="{CFD9DC10-A509-4223-AE9D-7D62883DC955}" scale="85" showPageBreaks="1" filter="1" showAutoFilter="1" showRuler="0" topLeftCell="E14">
      <selection activeCell="K16" sqref="K16"/>
      <pageMargins left="0.74803149606299213" right="0.55118110236220474" top="0.98425196850393704" bottom="0.98425196850393704" header="0.51181102362204722" footer="0.51181102362204722"/>
      <printOptions horizontalCentered="1" verticalCentered="1"/>
      <pageSetup paperSize="8" scale="40" orientation="landscape" r:id="rId36"/>
      <headerFooter alignWithMargins="0">
        <oddHeader>&amp;CCorporate Contracts Register
Value of LIVE and EXPIRED Contracts</oddHeader>
        <oddFooter>&amp;C&amp;P&amp;R&amp;D</oddFooter>
      </headerFooter>
      <autoFilter ref="B1:EP1">
        <filterColumn colId="5">
          <filters>
            <filter val="Adult Services"/>
            <filter val="Adult Services - DIS"/>
            <filter val="Adult Services - Learning Disabilities, Mental Health and Physical Disabilities"/>
            <filter val="Adult Services - Mental Health"/>
            <filter val="Adult Services - OP"/>
          </filters>
        </filterColumn>
        <filterColumn colId="18">
          <filters>
            <filter val="Live"/>
          </filters>
        </filterColumn>
      </autoFilter>
    </customSheetView>
    <customSheetView guid="{DA058580-F501-4026-93CA-563992083613}" scale="55" showAutoFilter="1" hiddenColumns="1" showRuler="0" topLeftCell="H299">
      <selection activeCell="M306" sqref="M306"/>
      <pageMargins left="0.74803149606299213" right="0.55118110236220474" top="0.98425196850393704" bottom="0.98425196850393704" header="0.51181102362204722" footer="0.51181102362204722"/>
      <printOptions horizontalCentered="1" verticalCentered="1"/>
      <pageSetup paperSize="8" scale="40" orientation="landscape" r:id="rId37"/>
      <headerFooter alignWithMargins="0">
        <oddHeader>&amp;CCorporate Contracts Register
Value of LIVE and EXPIRED Contracts</oddHeader>
        <oddFooter>&amp;C&amp;P&amp;R&amp;D</oddFooter>
      </headerFooter>
      <autoFilter ref="B1:EQ1"/>
    </customSheetView>
    <customSheetView guid="{B7A36877-86E6-4167-A42C-F208B9788E52}" scale="55" showAutoFilter="1" hiddenColumns="1" showRuler="0">
      <selection activeCell="B5" sqref="B5"/>
      <pageMargins left="0.74803149606299213" right="0.55118110236220474" top="0.98425196850393704" bottom="0.98425196850393704" header="0.51181102362204722" footer="0.51181102362204722"/>
      <printOptions horizontalCentered="1" verticalCentered="1"/>
      <pageSetup paperSize="8" scale="40" orientation="landscape" r:id="rId38"/>
      <headerFooter alignWithMargins="0">
        <oddHeader>&amp;CCorporate Contracts Register
Value of LIVE and EXPIRED Contracts</oddHeader>
        <oddFooter>&amp;C&amp;P&amp;R&amp;D</oddFooter>
      </headerFooter>
      <autoFilter ref="B1:EQ1"/>
    </customSheetView>
  </customSheetViews>
  <mergeCells count="3">
    <mergeCell ref="N4:O4"/>
    <mergeCell ref="Q4:U4"/>
    <mergeCell ref="A1:D1"/>
  </mergeCells>
  <phoneticPr fontId="0" type="noConversion"/>
  <conditionalFormatting sqref="G65">
    <cfRule type="duplicateValues" dxfId="33" priority="154"/>
  </conditionalFormatting>
  <conditionalFormatting sqref="B113:B115 D113:D114 V113:W114">
    <cfRule type="expression" priority="128" stopIfTrue="1">
      <formula>#REF!&lt;=#REF!</formula>
    </cfRule>
    <cfRule type="expression" dxfId="32" priority="129" stopIfTrue="1">
      <formula>#REF!="Live"</formula>
    </cfRule>
  </conditionalFormatting>
  <conditionalFormatting sqref="G113:G115">
    <cfRule type="duplicateValues" dxfId="31" priority="130"/>
  </conditionalFormatting>
  <conditionalFormatting sqref="G120:G121">
    <cfRule type="duplicateValues" dxfId="30" priority="116"/>
  </conditionalFormatting>
  <conditionalFormatting sqref="B159 G159 D159 U159:W159">
    <cfRule type="expression" priority="86" stopIfTrue="1">
      <formula>#REF!&lt;=#REF!</formula>
    </cfRule>
    <cfRule type="expression" dxfId="29" priority="87" stopIfTrue="1">
      <formula>#REF!="Live"</formula>
    </cfRule>
  </conditionalFormatting>
  <conditionalFormatting sqref="G159">
    <cfRule type="duplicateValues" dxfId="28" priority="88"/>
  </conditionalFormatting>
  <conditionalFormatting sqref="B162">
    <cfRule type="expression" priority="84" stopIfTrue="1">
      <formula>#REF!&lt;=#REF!</formula>
    </cfRule>
    <cfRule type="expression" dxfId="27" priority="85" stopIfTrue="1">
      <formula>#REF!="Live"</formula>
    </cfRule>
  </conditionalFormatting>
  <conditionalFormatting sqref="B171 D171">
    <cfRule type="expression" priority="74" stopIfTrue="1">
      <formula>#REF!&lt;=#REF!</formula>
    </cfRule>
    <cfRule type="expression" dxfId="26" priority="75" stopIfTrue="1">
      <formula>#REF!="Live"</formula>
    </cfRule>
  </conditionalFormatting>
  <conditionalFormatting sqref="V171 D195">
    <cfRule type="expression" priority="72" stopIfTrue="1">
      <formula>#REF!&lt;=#REF!</formula>
    </cfRule>
    <cfRule type="expression" dxfId="25" priority="73" stopIfTrue="1">
      <formula>#REF!="Live"</formula>
    </cfRule>
  </conditionalFormatting>
  <conditionalFormatting sqref="B168">
    <cfRule type="expression" priority="67" stopIfTrue="1">
      <formula>#REF!&lt;=#REF!</formula>
    </cfRule>
    <cfRule type="expression" dxfId="24" priority="68" stopIfTrue="1">
      <formula>#REF!="Live"</formula>
    </cfRule>
  </conditionalFormatting>
  <conditionalFormatting sqref="V179:W179">
    <cfRule type="expression" priority="58" stopIfTrue="1">
      <formula>#REF!&lt;=#REF!</formula>
    </cfRule>
    <cfRule type="expression" dxfId="23" priority="59" stopIfTrue="1">
      <formula>#REF!="Live"</formula>
    </cfRule>
  </conditionalFormatting>
  <conditionalFormatting sqref="B194 D194">
    <cfRule type="expression" priority="40" stopIfTrue="1">
      <formula>#REF!&lt;=#REF!</formula>
    </cfRule>
    <cfRule type="expression" dxfId="22" priority="41" stopIfTrue="1">
      <formula>#REF!="Live"</formula>
    </cfRule>
  </conditionalFormatting>
  <conditionalFormatting sqref="B195">
    <cfRule type="expression" priority="38" stopIfTrue="1">
      <formula>#REF!&lt;=#REF!</formula>
    </cfRule>
    <cfRule type="expression" dxfId="21" priority="39" stopIfTrue="1">
      <formula>#REF!="Live"</formula>
    </cfRule>
  </conditionalFormatting>
  <conditionalFormatting sqref="V194:W195">
    <cfRule type="expression" priority="32" stopIfTrue="1">
      <formula>#REF!&lt;=#REF!</formula>
    </cfRule>
    <cfRule type="expression" dxfId="20" priority="33" stopIfTrue="1">
      <formula>#REF!="Live"</formula>
    </cfRule>
  </conditionalFormatting>
  <conditionalFormatting sqref="Q211">
    <cfRule type="iconSet" priority="24">
      <iconSet>
        <cfvo type="percent" val="0"/>
        <cfvo type="num" val="60"/>
        <cfvo type="num" val="90"/>
      </iconSet>
    </cfRule>
  </conditionalFormatting>
  <printOptions horizontalCentered="1" verticalCentered="1"/>
  <pageMargins left="0.25" right="0.25" top="0.75" bottom="0.75" header="0.3" footer="0.3"/>
  <pageSetup paperSize="8" scale="21" fitToHeight="0" orientation="landscape" r:id="rId39"/>
  <headerFooter alignWithMargins="0">
    <oddHeader>&amp;CCorporate Contracts Register</oddHeader>
    <oddFooter>&amp;C&amp;P&amp;R&amp;D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Sheet6!$H$2:$H$16</xm:f>
          </x14:formula1>
          <xm:sqref>F91:F95 F97:F119 F192:F196 F186:F187 F205:F206 F208:F209 F203 F211:F217 F219:F220 F222:F509 F512:F513 F6:F89 F122:F159 F161:F184</xm:sqref>
        </x14:dataValidation>
        <x14:dataValidation type="list" allowBlank="1" showInputMessage="1" showErrorMessage="1">
          <x14:formula1>
            <xm:f>Sheet6!#REF!</xm:f>
          </x14:formula1>
          <xm:sqref>F199 F204 F221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5"/>
  <sheetViews>
    <sheetView showRuler="0" workbookViewId="0">
      <selection activeCell="F18" sqref="F18"/>
    </sheetView>
  </sheetViews>
  <sheetFormatPr defaultRowHeight="12.75" x14ac:dyDescent="0.2"/>
  <cols>
    <col min="1" max="1" width="9.7109375" bestFit="1" customWidth="1"/>
    <col min="2" max="2" width="10.140625" bestFit="1" customWidth="1"/>
    <col min="3" max="3" width="7.28515625" bestFit="1" customWidth="1"/>
    <col min="4" max="4" width="16.28515625" bestFit="1" customWidth="1"/>
    <col min="5" max="5" width="11.140625" bestFit="1" customWidth="1"/>
    <col min="6" max="6" width="16.5703125" bestFit="1" customWidth="1"/>
    <col min="7" max="7" width="25" bestFit="1" customWidth="1"/>
    <col min="8" max="8" width="115.28515625" bestFit="1" customWidth="1"/>
    <col min="9" max="9" width="30" bestFit="1" customWidth="1"/>
    <col min="10" max="10" width="8.42578125" bestFit="1" customWidth="1"/>
    <col min="11" max="11" width="8.7109375" bestFit="1" customWidth="1"/>
  </cols>
  <sheetData>
    <row r="1" spans="1:11" s="8" customFormat="1" ht="24" x14ac:dyDescent="0.2">
      <c r="A1" s="6" t="s">
        <v>4502</v>
      </c>
      <c r="B1" s="7" t="s">
        <v>4503</v>
      </c>
      <c r="C1" s="7" t="s">
        <v>4504</v>
      </c>
      <c r="D1" s="7" t="s">
        <v>4505</v>
      </c>
      <c r="E1" s="7" t="s">
        <v>4506</v>
      </c>
      <c r="F1" s="7" t="s">
        <v>4507</v>
      </c>
      <c r="G1" s="7" t="s">
        <v>4508</v>
      </c>
      <c r="H1" s="6" t="s">
        <v>4509</v>
      </c>
      <c r="I1" s="6" t="s">
        <v>4510</v>
      </c>
      <c r="J1" s="6" t="s">
        <v>4511</v>
      </c>
      <c r="K1" s="6" t="s">
        <v>4512</v>
      </c>
    </row>
    <row r="2" spans="1:11" x14ac:dyDescent="0.2">
      <c r="A2">
        <v>1</v>
      </c>
      <c r="B2" s="5">
        <v>39954</v>
      </c>
      <c r="C2" s="9">
        <v>0.50416666666666665</v>
      </c>
      <c r="D2" t="s">
        <v>4513</v>
      </c>
      <c r="E2" t="s">
        <v>4514</v>
      </c>
      <c r="F2" t="s">
        <v>4515</v>
      </c>
      <c r="G2" s="10" t="s">
        <v>4516</v>
      </c>
    </row>
    <row r="3" spans="1:11" x14ac:dyDescent="0.2">
      <c r="A3">
        <v>2</v>
      </c>
      <c r="B3" s="5">
        <v>39954</v>
      </c>
      <c r="C3" s="9">
        <v>0.50416666666666665</v>
      </c>
      <c r="D3" t="s">
        <v>4513</v>
      </c>
      <c r="E3" t="s">
        <v>4517</v>
      </c>
      <c r="F3" t="s">
        <v>4515</v>
      </c>
      <c r="G3" t="s">
        <v>4518</v>
      </c>
      <c r="H3" t="s">
        <v>69</v>
      </c>
      <c r="I3" t="s">
        <v>4519</v>
      </c>
    </row>
    <row r="4" spans="1:11" x14ac:dyDescent="0.2">
      <c r="A4">
        <v>3</v>
      </c>
      <c r="B4" s="5">
        <v>39954</v>
      </c>
      <c r="C4" s="9">
        <v>0.50416666666666665</v>
      </c>
      <c r="D4" t="s">
        <v>4513</v>
      </c>
      <c r="E4" t="s">
        <v>4517</v>
      </c>
      <c r="F4" t="s">
        <v>4515</v>
      </c>
      <c r="G4" t="s">
        <v>4520</v>
      </c>
      <c r="H4" t="s">
        <v>4684</v>
      </c>
      <c r="I4" t="s">
        <v>4519</v>
      </c>
    </row>
    <row r="5" spans="1:11" x14ac:dyDescent="0.2">
      <c r="A5">
        <v>4</v>
      </c>
      <c r="B5" s="5">
        <v>39954</v>
      </c>
      <c r="C5" s="9">
        <v>0.50416666666666665</v>
      </c>
      <c r="D5" t="s">
        <v>4513</v>
      </c>
      <c r="E5" t="s">
        <v>4517</v>
      </c>
      <c r="F5" t="s">
        <v>4515</v>
      </c>
      <c r="G5" t="s">
        <v>1319</v>
      </c>
      <c r="H5" t="s">
        <v>3595</v>
      </c>
      <c r="I5" t="s">
        <v>4519</v>
      </c>
    </row>
    <row r="6" spans="1:11" x14ac:dyDescent="0.2">
      <c r="A6">
        <v>5</v>
      </c>
      <c r="B6" s="5">
        <v>39954</v>
      </c>
      <c r="C6" s="9">
        <v>0.50416666666666665</v>
      </c>
      <c r="D6" t="s">
        <v>4513</v>
      </c>
      <c r="E6" t="s">
        <v>4517</v>
      </c>
      <c r="F6" t="s">
        <v>4515</v>
      </c>
      <c r="G6" t="s">
        <v>1320</v>
      </c>
      <c r="H6" t="s">
        <v>1945</v>
      </c>
      <c r="I6" t="s">
        <v>4519</v>
      </c>
    </row>
    <row r="7" spans="1:11" x14ac:dyDescent="0.2">
      <c r="A7">
        <v>6</v>
      </c>
      <c r="B7" s="5">
        <v>39954</v>
      </c>
      <c r="C7" s="9">
        <v>0.50416666666666665</v>
      </c>
      <c r="D7" t="s">
        <v>4513</v>
      </c>
      <c r="E7" t="s">
        <v>4517</v>
      </c>
      <c r="F7" t="s">
        <v>4515</v>
      </c>
      <c r="G7" t="s">
        <v>4711</v>
      </c>
      <c r="H7" t="s">
        <v>822</v>
      </c>
      <c r="I7" t="s">
        <v>4519</v>
      </c>
    </row>
    <row r="8" spans="1:11" x14ac:dyDescent="0.2">
      <c r="A8">
        <v>7</v>
      </c>
      <c r="B8" s="5">
        <v>39954</v>
      </c>
      <c r="C8" s="9">
        <v>0.50416666666666665</v>
      </c>
      <c r="D8" t="s">
        <v>4513</v>
      </c>
      <c r="E8" t="s">
        <v>4517</v>
      </c>
      <c r="F8" t="s">
        <v>4515</v>
      </c>
      <c r="G8" t="s">
        <v>4712</v>
      </c>
      <c r="H8" t="s">
        <v>3844</v>
      </c>
      <c r="I8" t="s">
        <v>4519</v>
      </c>
    </row>
    <row r="9" spans="1:11" x14ac:dyDescent="0.2">
      <c r="A9">
        <v>8</v>
      </c>
      <c r="B9" s="5">
        <v>39954</v>
      </c>
      <c r="C9" s="9">
        <v>0.50416666666666665</v>
      </c>
      <c r="D9" t="s">
        <v>4513</v>
      </c>
      <c r="E9" t="s">
        <v>4517</v>
      </c>
      <c r="F9" t="s">
        <v>4515</v>
      </c>
      <c r="G9" t="s">
        <v>4713</v>
      </c>
      <c r="H9" t="s">
        <v>4560</v>
      </c>
      <c r="I9" t="s">
        <v>4519</v>
      </c>
    </row>
    <row r="10" spans="1:11" x14ac:dyDescent="0.2">
      <c r="A10">
        <v>9</v>
      </c>
      <c r="B10" s="5">
        <v>39954</v>
      </c>
      <c r="C10" s="9">
        <v>0.50416666666666665</v>
      </c>
      <c r="D10" t="s">
        <v>4513</v>
      </c>
      <c r="E10" t="s">
        <v>4517</v>
      </c>
      <c r="F10" t="s">
        <v>4515</v>
      </c>
      <c r="G10" t="s">
        <v>3500</v>
      </c>
      <c r="H10" t="s">
        <v>2148</v>
      </c>
      <c r="I10" t="s">
        <v>4519</v>
      </c>
    </row>
    <row r="11" spans="1:11" x14ac:dyDescent="0.2">
      <c r="A11">
        <v>10</v>
      </c>
      <c r="B11" s="5">
        <v>39954</v>
      </c>
      <c r="C11" s="9">
        <v>0.50416666666666665</v>
      </c>
      <c r="D11" t="s">
        <v>4513</v>
      </c>
      <c r="E11" t="s">
        <v>4517</v>
      </c>
      <c r="F11" t="s">
        <v>4515</v>
      </c>
      <c r="G11" t="s">
        <v>3501</v>
      </c>
      <c r="H11" s="10" t="s">
        <v>3502</v>
      </c>
      <c r="I11" t="s">
        <v>4519</v>
      </c>
    </row>
    <row r="12" spans="1:11" x14ac:dyDescent="0.2">
      <c r="A12">
        <v>11</v>
      </c>
      <c r="B12" s="5">
        <v>39954</v>
      </c>
      <c r="C12" s="9">
        <v>0.50416666666666665</v>
      </c>
      <c r="D12" t="s">
        <v>4513</v>
      </c>
      <c r="E12" t="s">
        <v>4517</v>
      </c>
      <c r="F12" t="s">
        <v>4515</v>
      </c>
      <c r="G12" t="s">
        <v>3503</v>
      </c>
      <c r="H12" t="s">
        <v>3474</v>
      </c>
      <c r="I12" t="s">
        <v>4519</v>
      </c>
    </row>
    <row r="13" spans="1:11" x14ac:dyDescent="0.2">
      <c r="A13">
        <v>12</v>
      </c>
      <c r="B13" s="5">
        <v>39954</v>
      </c>
      <c r="C13" s="9">
        <v>0.50416666666666665</v>
      </c>
      <c r="D13" t="s">
        <v>4513</v>
      </c>
      <c r="E13" t="s">
        <v>4517</v>
      </c>
      <c r="F13" t="s">
        <v>4515</v>
      </c>
      <c r="G13" t="s">
        <v>3504</v>
      </c>
      <c r="H13" t="s">
        <v>3788</v>
      </c>
      <c r="I13" t="s">
        <v>4519</v>
      </c>
    </row>
    <row r="14" spans="1:11" x14ac:dyDescent="0.2">
      <c r="A14">
        <v>13</v>
      </c>
      <c r="B14" s="5">
        <v>39954</v>
      </c>
      <c r="C14" s="9">
        <v>0.50416666666666665</v>
      </c>
      <c r="D14" t="s">
        <v>4513</v>
      </c>
      <c r="E14" t="s">
        <v>4517</v>
      </c>
      <c r="F14" t="s">
        <v>4515</v>
      </c>
      <c r="G14" t="s">
        <v>3513</v>
      </c>
      <c r="H14" s="11">
        <v>1060000</v>
      </c>
      <c r="I14" t="s">
        <v>4519</v>
      </c>
    </row>
    <row r="15" spans="1:11" x14ac:dyDescent="0.2">
      <c r="A15">
        <v>14</v>
      </c>
      <c r="B15" s="5">
        <v>39954</v>
      </c>
      <c r="C15" s="9">
        <v>0.50416666666666665</v>
      </c>
      <c r="D15" t="s">
        <v>4513</v>
      </c>
      <c r="E15" t="s">
        <v>4517</v>
      </c>
      <c r="F15" t="s">
        <v>4515</v>
      </c>
      <c r="G15" t="s">
        <v>3514</v>
      </c>
      <c r="H15" s="11">
        <v>5300000</v>
      </c>
      <c r="I15" t="s">
        <v>4519</v>
      </c>
    </row>
    <row r="16" spans="1:11" x14ac:dyDescent="0.2">
      <c r="A16">
        <v>15</v>
      </c>
      <c r="B16" s="5">
        <v>39954</v>
      </c>
      <c r="C16" s="9">
        <v>0.50416666666666665</v>
      </c>
      <c r="D16" t="s">
        <v>4513</v>
      </c>
      <c r="E16" t="s">
        <v>4517</v>
      </c>
      <c r="F16" t="s">
        <v>4515</v>
      </c>
      <c r="G16" t="s">
        <v>3515</v>
      </c>
      <c r="H16" t="s">
        <v>823</v>
      </c>
      <c r="I16" t="s">
        <v>4519</v>
      </c>
    </row>
    <row r="17" spans="1:9" x14ac:dyDescent="0.2">
      <c r="A17">
        <v>16</v>
      </c>
      <c r="B17" s="5">
        <v>39954</v>
      </c>
      <c r="C17" s="9">
        <v>0.50416666666666665</v>
      </c>
      <c r="D17" t="s">
        <v>4513</v>
      </c>
      <c r="E17" t="s">
        <v>4517</v>
      </c>
      <c r="F17" t="s">
        <v>4515</v>
      </c>
      <c r="G17" t="s">
        <v>4935</v>
      </c>
      <c r="H17" t="s">
        <v>1826</v>
      </c>
      <c r="I17" t="s">
        <v>4519</v>
      </c>
    </row>
    <row r="18" spans="1:9" x14ac:dyDescent="0.2">
      <c r="A18">
        <v>17</v>
      </c>
      <c r="B18" s="5">
        <v>39954</v>
      </c>
      <c r="C18" s="9">
        <v>0.50416666666666665</v>
      </c>
      <c r="D18" t="s">
        <v>4513</v>
      </c>
      <c r="E18" t="s">
        <v>4517</v>
      </c>
      <c r="F18" t="s">
        <v>4515</v>
      </c>
      <c r="G18" t="s">
        <v>4936</v>
      </c>
      <c r="H18" s="10" t="s">
        <v>4937</v>
      </c>
      <c r="I18" t="s">
        <v>4519</v>
      </c>
    </row>
    <row r="19" spans="1:9" x14ac:dyDescent="0.2">
      <c r="A19">
        <v>18</v>
      </c>
      <c r="B19" s="5">
        <v>39954</v>
      </c>
      <c r="C19" s="9">
        <v>0.50416666666666665</v>
      </c>
      <c r="D19" t="s">
        <v>4513</v>
      </c>
      <c r="E19" t="s">
        <v>4517</v>
      </c>
      <c r="F19" t="s">
        <v>4515</v>
      </c>
      <c r="G19" t="s">
        <v>4938</v>
      </c>
      <c r="H19">
        <v>4</v>
      </c>
      <c r="I19" t="s">
        <v>4519</v>
      </c>
    </row>
    <row r="20" spans="1:9" x14ac:dyDescent="0.2">
      <c r="A20">
        <v>19</v>
      </c>
      <c r="B20" s="5">
        <v>39954</v>
      </c>
      <c r="C20" s="9">
        <v>0.50416666666666665</v>
      </c>
      <c r="D20" t="s">
        <v>4513</v>
      </c>
      <c r="E20" t="s">
        <v>4517</v>
      </c>
      <c r="F20" t="s">
        <v>4515</v>
      </c>
      <c r="G20" t="s">
        <v>4939</v>
      </c>
      <c r="H20" t="s">
        <v>5207</v>
      </c>
      <c r="I20" t="s">
        <v>4519</v>
      </c>
    </row>
    <row r="21" spans="1:9" x14ac:dyDescent="0.2">
      <c r="A21">
        <v>20</v>
      </c>
      <c r="B21" s="5">
        <v>39954</v>
      </c>
      <c r="C21" s="9">
        <v>0.50416666666666665</v>
      </c>
      <c r="D21" t="s">
        <v>4513</v>
      </c>
      <c r="E21" t="s">
        <v>4517</v>
      </c>
      <c r="F21" t="s">
        <v>4515</v>
      </c>
      <c r="G21" t="s">
        <v>4940</v>
      </c>
      <c r="H21" s="11">
        <v>1620000</v>
      </c>
      <c r="I21" t="s">
        <v>4519</v>
      </c>
    </row>
    <row r="22" spans="1:9" x14ac:dyDescent="0.2">
      <c r="A22">
        <v>21</v>
      </c>
      <c r="B22" s="5">
        <v>39954</v>
      </c>
      <c r="C22" s="9">
        <v>0.50416666666666665</v>
      </c>
      <c r="D22" t="s">
        <v>4513</v>
      </c>
      <c r="E22" t="s">
        <v>4517</v>
      </c>
      <c r="F22" t="s">
        <v>4515</v>
      </c>
      <c r="G22" t="s">
        <v>4941</v>
      </c>
      <c r="H22" s="5">
        <v>39722</v>
      </c>
      <c r="I22" t="s">
        <v>4519</v>
      </c>
    </row>
    <row r="23" spans="1:9" x14ac:dyDescent="0.2">
      <c r="A23">
        <v>22</v>
      </c>
      <c r="B23" s="5">
        <v>39954</v>
      </c>
      <c r="C23" s="9">
        <v>0.50416666666666665</v>
      </c>
      <c r="D23" t="s">
        <v>4513</v>
      </c>
      <c r="E23" t="s">
        <v>4517</v>
      </c>
      <c r="F23" t="s">
        <v>4515</v>
      </c>
      <c r="G23" t="s">
        <v>4942</v>
      </c>
      <c r="H23" s="5">
        <v>40786</v>
      </c>
      <c r="I23" t="s">
        <v>4519</v>
      </c>
    </row>
    <row r="24" spans="1:9" x14ac:dyDescent="0.2">
      <c r="A24">
        <v>23</v>
      </c>
      <c r="B24" s="5">
        <v>39954</v>
      </c>
      <c r="C24" s="9">
        <v>0.50416666666666665</v>
      </c>
      <c r="D24" t="s">
        <v>4513</v>
      </c>
      <c r="E24" t="s">
        <v>4517</v>
      </c>
      <c r="F24" t="s">
        <v>4515</v>
      </c>
      <c r="G24" t="s">
        <v>4943</v>
      </c>
      <c r="H24" s="5">
        <v>41152</v>
      </c>
      <c r="I24" t="s">
        <v>4519</v>
      </c>
    </row>
    <row r="25" spans="1:9" x14ac:dyDescent="0.2">
      <c r="A25">
        <v>24</v>
      </c>
      <c r="B25" s="5">
        <v>39954</v>
      </c>
      <c r="C25" s="9">
        <v>0.50416666666666665</v>
      </c>
      <c r="D25" t="s">
        <v>4513</v>
      </c>
      <c r="E25" t="s">
        <v>4517</v>
      </c>
      <c r="F25" t="s">
        <v>4515</v>
      </c>
      <c r="G25" t="s">
        <v>4944</v>
      </c>
      <c r="H25" t="s">
        <v>1970</v>
      </c>
      <c r="I25" t="s">
        <v>4945</v>
      </c>
    </row>
    <row r="26" spans="1:9" x14ac:dyDescent="0.2">
      <c r="A26">
        <v>25</v>
      </c>
      <c r="B26" s="5">
        <v>39954</v>
      </c>
      <c r="C26" s="9">
        <v>0.50416666666666665</v>
      </c>
      <c r="D26" t="s">
        <v>4513</v>
      </c>
      <c r="E26" t="s">
        <v>4517</v>
      </c>
      <c r="F26" t="s">
        <v>4515</v>
      </c>
      <c r="G26" t="s">
        <v>4946</v>
      </c>
      <c r="H26" s="5">
        <v>39904</v>
      </c>
      <c r="I26" s="5">
        <v>38078</v>
      </c>
    </row>
    <row r="27" spans="1:9" x14ac:dyDescent="0.2">
      <c r="A27">
        <v>26</v>
      </c>
      <c r="B27" s="5">
        <v>39954</v>
      </c>
      <c r="C27" s="9">
        <v>0.50416666666666665</v>
      </c>
      <c r="D27" t="s">
        <v>4513</v>
      </c>
      <c r="E27" t="s">
        <v>4517</v>
      </c>
      <c r="F27" t="s">
        <v>4515</v>
      </c>
      <c r="G27" t="s">
        <v>4947</v>
      </c>
      <c r="H27" s="5">
        <v>40268</v>
      </c>
      <c r="I27" s="5">
        <v>39903</v>
      </c>
    </row>
    <row r="28" spans="1:9" x14ac:dyDescent="0.2">
      <c r="A28">
        <v>27</v>
      </c>
      <c r="B28" s="5">
        <v>39954</v>
      </c>
      <c r="C28" s="9">
        <v>0.50416666666666665</v>
      </c>
      <c r="D28" t="s">
        <v>4513</v>
      </c>
      <c r="E28" t="s">
        <v>4517</v>
      </c>
      <c r="F28" t="s">
        <v>4515</v>
      </c>
      <c r="G28" t="s">
        <v>4948</v>
      </c>
      <c r="H28">
        <v>4</v>
      </c>
      <c r="I28">
        <v>5</v>
      </c>
    </row>
    <row r="29" spans="1:9" x14ac:dyDescent="0.2">
      <c r="A29">
        <v>28</v>
      </c>
      <c r="B29" s="5">
        <v>39954</v>
      </c>
      <c r="C29" s="9">
        <v>0.50416666666666665</v>
      </c>
      <c r="D29" t="s">
        <v>4513</v>
      </c>
      <c r="E29" t="s">
        <v>4517</v>
      </c>
      <c r="F29" t="s">
        <v>4515</v>
      </c>
      <c r="G29" t="s">
        <v>4949</v>
      </c>
      <c r="H29" s="5">
        <v>41364</v>
      </c>
      <c r="I29" t="s">
        <v>672</v>
      </c>
    </row>
    <row r="30" spans="1:9" x14ac:dyDescent="0.2">
      <c r="A30">
        <v>29</v>
      </c>
      <c r="B30" s="5">
        <v>39954</v>
      </c>
      <c r="C30" s="9">
        <v>0.50416666666666665</v>
      </c>
      <c r="D30" t="s">
        <v>4513</v>
      </c>
      <c r="E30" t="s">
        <v>4517</v>
      </c>
      <c r="F30" t="s">
        <v>4515</v>
      </c>
      <c r="G30" t="s">
        <v>4950</v>
      </c>
      <c r="H30" s="10" t="s">
        <v>4951</v>
      </c>
      <c r="I30" s="11">
        <v>0</v>
      </c>
    </row>
    <row r="31" spans="1:9" s="8" customFormat="1" x14ac:dyDescent="0.2">
      <c r="A31" s="8">
        <v>30</v>
      </c>
      <c r="B31" s="12">
        <v>39954</v>
      </c>
      <c r="C31" s="13">
        <v>0.50416666666666665</v>
      </c>
      <c r="D31" s="8" t="s">
        <v>4513</v>
      </c>
      <c r="E31" s="8" t="s">
        <v>4517</v>
      </c>
      <c r="F31" s="8" t="s">
        <v>4515</v>
      </c>
      <c r="G31" s="8" t="s">
        <v>4952</v>
      </c>
      <c r="H31" s="14" t="s">
        <v>4951</v>
      </c>
      <c r="I31" s="8" t="s">
        <v>4519</v>
      </c>
    </row>
    <row r="32" spans="1:9" x14ac:dyDescent="0.2">
      <c r="A32">
        <v>31</v>
      </c>
      <c r="B32" s="5">
        <v>39954</v>
      </c>
      <c r="C32" s="9">
        <v>0.50624999999999998</v>
      </c>
      <c r="D32" t="s">
        <v>4513</v>
      </c>
      <c r="E32" t="s">
        <v>4514</v>
      </c>
      <c r="F32" t="s">
        <v>4515</v>
      </c>
      <c r="G32" s="10" t="s">
        <v>4953</v>
      </c>
    </row>
    <row r="33" spans="1:9" x14ac:dyDescent="0.2">
      <c r="A33">
        <v>32</v>
      </c>
      <c r="B33" s="5">
        <v>39954</v>
      </c>
      <c r="C33" s="9">
        <v>0.50624999999999998</v>
      </c>
      <c r="D33" t="s">
        <v>4513</v>
      </c>
      <c r="E33" t="s">
        <v>4517</v>
      </c>
      <c r="F33" t="s">
        <v>4515</v>
      </c>
      <c r="G33" t="s">
        <v>4954</v>
      </c>
      <c r="H33" t="s">
        <v>1901</v>
      </c>
      <c r="I33" t="s">
        <v>4519</v>
      </c>
    </row>
    <row r="34" spans="1:9" x14ac:dyDescent="0.2">
      <c r="A34">
        <v>33</v>
      </c>
      <c r="B34" s="5">
        <v>39954</v>
      </c>
      <c r="C34" s="9">
        <v>0.50624999999999998</v>
      </c>
      <c r="D34" t="s">
        <v>4513</v>
      </c>
      <c r="E34" t="s">
        <v>4517</v>
      </c>
      <c r="F34" t="s">
        <v>4515</v>
      </c>
      <c r="G34" t="s">
        <v>4955</v>
      </c>
      <c r="H34" t="s">
        <v>4677</v>
      </c>
      <c r="I34" t="s">
        <v>4519</v>
      </c>
    </row>
    <row r="35" spans="1:9" x14ac:dyDescent="0.2">
      <c r="A35">
        <v>34</v>
      </c>
      <c r="B35" s="5">
        <v>39954</v>
      </c>
      <c r="C35" s="9">
        <v>0.50624999999999998</v>
      </c>
      <c r="D35" t="s">
        <v>4513</v>
      </c>
      <c r="E35" t="s">
        <v>4517</v>
      </c>
      <c r="F35" t="s">
        <v>4515</v>
      </c>
      <c r="G35" t="s">
        <v>4956</v>
      </c>
      <c r="H35" t="s">
        <v>4675</v>
      </c>
      <c r="I35" t="s">
        <v>4519</v>
      </c>
    </row>
    <row r="36" spans="1:9" x14ac:dyDescent="0.2">
      <c r="A36">
        <v>35</v>
      </c>
      <c r="B36" s="5">
        <v>39954</v>
      </c>
      <c r="C36" s="9">
        <v>0.50624999999999998</v>
      </c>
      <c r="D36" t="s">
        <v>4513</v>
      </c>
      <c r="E36" t="s">
        <v>4517</v>
      </c>
      <c r="F36" t="s">
        <v>4515</v>
      </c>
      <c r="G36" t="s">
        <v>4957</v>
      </c>
      <c r="H36" t="s">
        <v>3595</v>
      </c>
      <c r="I36" t="s">
        <v>4519</v>
      </c>
    </row>
    <row r="37" spans="1:9" x14ac:dyDescent="0.2">
      <c r="A37">
        <v>36</v>
      </c>
      <c r="B37" s="5">
        <v>39954</v>
      </c>
      <c r="C37" s="9">
        <v>0.50624999999999998</v>
      </c>
      <c r="D37" t="s">
        <v>4513</v>
      </c>
      <c r="E37" t="s">
        <v>4517</v>
      </c>
      <c r="F37" t="s">
        <v>4515</v>
      </c>
      <c r="G37" t="s">
        <v>4958</v>
      </c>
      <c r="H37" t="s">
        <v>1945</v>
      </c>
      <c r="I37" t="s">
        <v>4519</v>
      </c>
    </row>
    <row r="38" spans="1:9" x14ac:dyDescent="0.2">
      <c r="A38">
        <v>37</v>
      </c>
      <c r="B38" s="5">
        <v>39954</v>
      </c>
      <c r="C38" s="9">
        <v>0.50624999999999998</v>
      </c>
      <c r="D38" t="s">
        <v>4513</v>
      </c>
      <c r="E38" t="s">
        <v>4517</v>
      </c>
      <c r="F38" t="s">
        <v>4515</v>
      </c>
      <c r="G38" t="s">
        <v>4959</v>
      </c>
      <c r="H38" t="s">
        <v>822</v>
      </c>
      <c r="I38" t="s">
        <v>4519</v>
      </c>
    </row>
    <row r="39" spans="1:9" x14ac:dyDescent="0.2">
      <c r="A39">
        <v>38</v>
      </c>
      <c r="B39" s="5">
        <v>39954</v>
      </c>
      <c r="C39" s="9">
        <v>0.50624999999999998</v>
      </c>
      <c r="D39" t="s">
        <v>4513</v>
      </c>
      <c r="E39" t="s">
        <v>4517</v>
      </c>
      <c r="F39" t="s">
        <v>4515</v>
      </c>
      <c r="G39" t="s">
        <v>4960</v>
      </c>
      <c r="H39" t="s">
        <v>3927</v>
      </c>
      <c r="I39" t="s">
        <v>4519</v>
      </c>
    </row>
    <row r="40" spans="1:9" x14ac:dyDescent="0.2">
      <c r="A40">
        <v>39</v>
      </c>
      <c r="B40" s="5">
        <v>39954</v>
      </c>
      <c r="C40" s="9">
        <v>0.50624999999999998</v>
      </c>
      <c r="D40" t="s">
        <v>4513</v>
      </c>
      <c r="E40" t="s">
        <v>4517</v>
      </c>
      <c r="F40" t="s">
        <v>4515</v>
      </c>
      <c r="G40" t="s">
        <v>4961</v>
      </c>
      <c r="H40" t="s">
        <v>2519</v>
      </c>
      <c r="I40" t="s">
        <v>4519</v>
      </c>
    </row>
    <row r="41" spans="1:9" x14ac:dyDescent="0.2">
      <c r="A41">
        <v>40</v>
      </c>
      <c r="B41" s="5">
        <v>39954</v>
      </c>
      <c r="C41" s="9">
        <v>0.50624999999999998</v>
      </c>
      <c r="D41" t="s">
        <v>4513</v>
      </c>
      <c r="E41" t="s">
        <v>4517</v>
      </c>
      <c r="F41" t="s">
        <v>4515</v>
      </c>
      <c r="G41" t="s">
        <v>4962</v>
      </c>
      <c r="H41" t="s">
        <v>1281</v>
      </c>
      <c r="I41" t="s">
        <v>4519</v>
      </c>
    </row>
    <row r="42" spans="1:9" x14ac:dyDescent="0.2">
      <c r="A42">
        <v>41</v>
      </c>
      <c r="B42" s="5">
        <v>39954</v>
      </c>
      <c r="C42" s="9">
        <v>0.50624999999999998</v>
      </c>
      <c r="D42" t="s">
        <v>4513</v>
      </c>
      <c r="E42" t="s">
        <v>4517</v>
      </c>
      <c r="F42" t="s">
        <v>4515</v>
      </c>
      <c r="G42" t="s">
        <v>4963</v>
      </c>
      <c r="H42">
        <v>4</v>
      </c>
      <c r="I42" t="s">
        <v>4519</v>
      </c>
    </row>
    <row r="43" spans="1:9" x14ac:dyDescent="0.2">
      <c r="A43">
        <v>42</v>
      </c>
      <c r="B43" s="5">
        <v>39954</v>
      </c>
      <c r="C43" s="9">
        <v>0.50624999999999998</v>
      </c>
      <c r="D43" t="s">
        <v>4513</v>
      </c>
      <c r="E43" t="s">
        <v>4517</v>
      </c>
      <c r="F43" t="s">
        <v>4515</v>
      </c>
      <c r="G43" t="s">
        <v>4964</v>
      </c>
      <c r="H43" s="11">
        <v>21840</v>
      </c>
      <c r="I43" t="s">
        <v>4519</v>
      </c>
    </row>
    <row r="44" spans="1:9" x14ac:dyDescent="0.2">
      <c r="A44">
        <v>43</v>
      </c>
      <c r="B44" s="5">
        <v>39954</v>
      </c>
      <c r="C44" s="9">
        <v>0.50624999999999998</v>
      </c>
      <c r="D44" t="s">
        <v>4513</v>
      </c>
      <c r="E44" t="s">
        <v>4517</v>
      </c>
      <c r="F44" t="s">
        <v>4515</v>
      </c>
      <c r="G44" t="s">
        <v>4965</v>
      </c>
      <c r="H44" s="10" t="s">
        <v>4966</v>
      </c>
      <c r="I44" t="s">
        <v>4519</v>
      </c>
    </row>
    <row r="45" spans="1:9" x14ac:dyDescent="0.2">
      <c r="A45">
        <v>44</v>
      </c>
      <c r="B45" s="5">
        <v>39954</v>
      </c>
      <c r="C45" s="9">
        <v>0.50624999999999998</v>
      </c>
      <c r="D45" t="s">
        <v>4513</v>
      </c>
      <c r="E45" t="s">
        <v>4517</v>
      </c>
      <c r="F45" t="s">
        <v>4515</v>
      </c>
      <c r="G45" t="s">
        <v>4967</v>
      </c>
      <c r="H45" t="s">
        <v>5207</v>
      </c>
      <c r="I45" t="s">
        <v>4519</v>
      </c>
    </row>
    <row r="46" spans="1:9" x14ac:dyDescent="0.2">
      <c r="A46">
        <v>45</v>
      </c>
      <c r="B46" s="5">
        <v>39954</v>
      </c>
      <c r="C46" s="9">
        <v>0.50624999999999998</v>
      </c>
      <c r="D46" t="s">
        <v>4513</v>
      </c>
      <c r="E46" t="s">
        <v>4517</v>
      </c>
      <c r="F46" t="s">
        <v>4515</v>
      </c>
      <c r="G46" t="s">
        <v>4968</v>
      </c>
      <c r="H46" t="s">
        <v>3474</v>
      </c>
      <c r="I46" t="s">
        <v>4519</v>
      </c>
    </row>
    <row r="47" spans="1:9" x14ac:dyDescent="0.2">
      <c r="A47">
        <v>46</v>
      </c>
      <c r="B47" s="5">
        <v>39954</v>
      </c>
      <c r="C47" s="9">
        <v>0.50624999999999998</v>
      </c>
      <c r="D47" t="s">
        <v>4513</v>
      </c>
      <c r="E47" t="s">
        <v>4517</v>
      </c>
      <c r="F47" t="s">
        <v>4515</v>
      </c>
      <c r="G47" t="s">
        <v>4969</v>
      </c>
      <c r="H47" t="s">
        <v>3788</v>
      </c>
      <c r="I47" t="s">
        <v>4519</v>
      </c>
    </row>
    <row r="48" spans="1:9" x14ac:dyDescent="0.2">
      <c r="A48">
        <v>47</v>
      </c>
      <c r="B48" s="5">
        <v>39954</v>
      </c>
      <c r="C48" s="9">
        <v>0.50624999999999998</v>
      </c>
      <c r="D48" t="s">
        <v>4513</v>
      </c>
      <c r="E48" t="s">
        <v>4517</v>
      </c>
      <c r="F48" t="s">
        <v>4515</v>
      </c>
      <c r="G48" t="s">
        <v>4970</v>
      </c>
      <c r="H48" t="s">
        <v>823</v>
      </c>
      <c r="I48" t="s">
        <v>4519</v>
      </c>
    </row>
    <row r="49" spans="1:9" x14ac:dyDescent="0.2">
      <c r="A49">
        <v>48</v>
      </c>
      <c r="B49" s="5">
        <v>39954</v>
      </c>
      <c r="C49" s="9">
        <v>0.50624999999999998</v>
      </c>
      <c r="D49" t="s">
        <v>4513</v>
      </c>
      <c r="E49" t="s">
        <v>4517</v>
      </c>
      <c r="F49" t="s">
        <v>4515</v>
      </c>
      <c r="G49" t="s">
        <v>4971</v>
      </c>
      <c r="H49" t="s">
        <v>1826</v>
      </c>
      <c r="I49" t="s">
        <v>4519</v>
      </c>
    </row>
    <row r="50" spans="1:9" x14ac:dyDescent="0.2">
      <c r="A50">
        <v>49</v>
      </c>
      <c r="B50" s="5">
        <v>39954</v>
      </c>
      <c r="C50" s="9">
        <v>0.50624999999999998</v>
      </c>
      <c r="D50" t="s">
        <v>4513</v>
      </c>
      <c r="E50" t="s">
        <v>4517</v>
      </c>
      <c r="F50" t="s">
        <v>4515</v>
      </c>
      <c r="G50" t="s">
        <v>4972</v>
      </c>
      <c r="H50" s="10" t="s">
        <v>4623</v>
      </c>
      <c r="I50" t="s">
        <v>4519</v>
      </c>
    </row>
    <row r="51" spans="1:9" x14ac:dyDescent="0.2">
      <c r="A51">
        <v>50</v>
      </c>
      <c r="B51" s="5">
        <v>39954</v>
      </c>
      <c r="C51" s="9">
        <v>0.50624999999999998</v>
      </c>
      <c r="D51" t="s">
        <v>4513</v>
      </c>
      <c r="E51" t="s">
        <v>4517</v>
      </c>
      <c r="F51" t="s">
        <v>4515</v>
      </c>
      <c r="G51" t="s">
        <v>4624</v>
      </c>
      <c r="H51" t="s">
        <v>5208</v>
      </c>
      <c r="I51" t="s">
        <v>5207</v>
      </c>
    </row>
    <row r="52" spans="1:9" x14ac:dyDescent="0.2">
      <c r="A52">
        <v>51</v>
      </c>
      <c r="B52" s="5">
        <v>39954</v>
      </c>
      <c r="C52" s="9">
        <v>0.50624999999999998</v>
      </c>
      <c r="D52" t="s">
        <v>4513</v>
      </c>
      <c r="E52" t="s">
        <v>4625</v>
      </c>
      <c r="F52" t="s">
        <v>4515</v>
      </c>
      <c r="G52" t="s">
        <v>4626</v>
      </c>
    </row>
    <row r="53" spans="1:9" x14ac:dyDescent="0.2">
      <c r="A53">
        <v>52</v>
      </c>
      <c r="B53" s="5">
        <v>39954</v>
      </c>
      <c r="C53" s="9">
        <v>0.50624999999999998</v>
      </c>
      <c r="D53" t="s">
        <v>4513</v>
      </c>
      <c r="E53" t="s">
        <v>4517</v>
      </c>
      <c r="F53" t="s">
        <v>4515</v>
      </c>
      <c r="G53" t="s">
        <v>4627</v>
      </c>
      <c r="H53" t="s">
        <v>1521</v>
      </c>
      <c r="I53" t="s">
        <v>4519</v>
      </c>
    </row>
    <row r="54" spans="1:9" x14ac:dyDescent="0.2">
      <c r="A54">
        <v>53</v>
      </c>
      <c r="B54" s="5">
        <v>39954</v>
      </c>
      <c r="C54" s="9">
        <v>0.50624999999999998</v>
      </c>
      <c r="D54" t="s">
        <v>4513</v>
      </c>
      <c r="E54" t="s">
        <v>4517</v>
      </c>
      <c r="F54" t="s">
        <v>4515</v>
      </c>
      <c r="G54" t="s">
        <v>4628</v>
      </c>
      <c r="H54" t="s">
        <v>1521</v>
      </c>
      <c r="I54" t="s">
        <v>4519</v>
      </c>
    </row>
    <row r="55" spans="1:9" s="8" customFormat="1" x14ac:dyDescent="0.2">
      <c r="A55" s="8">
        <v>54</v>
      </c>
      <c r="B55" s="12">
        <v>39954</v>
      </c>
      <c r="C55" s="13">
        <v>0.50624999999999998</v>
      </c>
      <c r="D55" s="8" t="s">
        <v>4513</v>
      </c>
      <c r="E55" s="8" t="s">
        <v>4517</v>
      </c>
      <c r="F55" s="8" t="s">
        <v>4515</v>
      </c>
      <c r="G55" s="8" t="s">
        <v>4629</v>
      </c>
      <c r="H55" s="8" t="s">
        <v>1521</v>
      </c>
      <c r="I55" s="8" t="s">
        <v>4519</v>
      </c>
    </row>
    <row r="56" spans="1:9" s="8" customFormat="1" x14ac:dyDescent="0.2">
      <c r="A56" s="8">
        <v>55</v>
      </c>
      <c r="B56" s="12">
        <v>39960</v>
      </c>
      <c r="C56" s="13">
        <v>0.6430555555555556</v>
      </c>
      <c r="D56" s="8" t="s">
        <v>4630</v>
      </c>
      <c r="E56" s="8" t="s">
        <v>4517</v>
      </c>
      <c r="F56" s="8" t="s">
        <v>4515</v>
      </c>
      <c r="G56" s="8" t="s">
        <v>4631</v>
      </c>
      <c r="H56" s="8" t="s">
        <v>5207</v>
      </c>
      <c r="I56" s="8" t="s">
        <v>5208</v>
      </c>
    </row>
    <row r="57" spans="1:9" s="8" customFormat="1" x14ac:dyDescent="0.2">
      <c r="A57" s="8">
        <v>56</v>
      </c>
      <c r="B57" s="12">
        <v>39961</v>
      </c>
      <c r="C57" s="13">
        <v>0.39374999999999999</v>
      </c>
      <c r="D57" s="8" t="s">
        <v>4632</v>
      </c>
      <c r="E57" s="8" t="s">
        <v>4633</v>
      </c>
      <c r="F57" s="8" t="s">
        <v>4515</v>
      </c>
      <c r="G57" s="14" t="s">
        <v>2857</v>
      </c>
    </row>
    <row r="58" spans="1:9" s="8" customFormat="1" x14ac:dyDescent="0.2">
      <c r="A58" s="8">
        <v>57</v>
      </c>
      <c r="B58" s="12">
        <v>39961</v>
      </c>
      <c r="C58" s="13">
        <v>0.4069444444444445</v>
      </c>
      <c r="D58" s="8" t="s">
        <v>4632</v>
      </c>
      <c r="E58" s="8" t="s">
        <v>4517</v>
      </c>
      <c r="F58" s="8" t="s">
        <v>4515</v>
      </c>
      <c r="G58" s="8" t="s">
        <v>2858</v>
      </c>
      <c r="H58" s="8" t="s">
        <v>818</v>
      </c>
      <c r="I58" s="8" t="s">
        <v>40</v>
      </c>
    </row>
    <row r="59" spans="1:9" x14ac:dyDescent="0.2">
      <c r="A59">
        <v>58</v>
      </c>
      <c r="B59" s="5">
        <v>39961</v>
      </c>
      <c r="C59" s="9">
        <v>0.44027777777777777</v>
      </c>
      <c r="D59" t="s">
        <v>4632</v>
      </c>
      <c r="E59" t="s">
        <v>4514</v>
      </c>
      <c r="F59" t="s">
        <v>4515</v>
      </c>
      <c r="G59" s="10" t="s">
        <v>2859</v>
      </c>
    </row>
    <row r="60" spans="1:9" x14ac:dyDescent="0.2">
      <c r="A60">
        <v>59</v>
      </c>
      <c r="B60" s="5">
        <v>39961</v>
      </c>
      <c r="C60" s="9">
        <v>0.44027777777777777</v>
      </c>
      <c r="D60" t="s">
        <v>4632</v>
      </c>
      <c r="E60" t="s">
        <v>4517</v>
      </c>
      <c r="F60" t="s">
        <v>4515</v>
      </c>
      <c r="G60" t="s">
        <v>2860</v>
      </c>
      <c r="H60" t="s">
        <v>1804</v>
      </c>
      <c r="I60" t="s">
        <v>4519</v>
      </c>
    </row>
    <row r="61" spans="1:9" x14ac:dyDescent="0.2">
      <c r="A61">
        <v>60</v>
      </c>
      <c r="B61" s="5">
        <v>39961</v>
      </c>
      <c r="C61" s="9">
        <v>0.44027777777777777</v>
      </c>
      <c r="D61" t="s">
        <v>4632</v>
      </c>
      <c r="E61" t="s">
        <v>4517</v>
      </c>
      <c r="F61" t="s">
        <v>4515</v>
      </c>
      <c r="G61" t="s">
        <v>2861</v>
      </c>
      <c r="H61" t="s">
        <v>819</v>
      </c>
      <c r="I61" t="s">
        <v>4519</v>
      </c>
    </row>
    <row r="62" spans="1:9" x14ac:dyDescent="0.2">
      <c r="A62">
        <v>61</v>
      </c>
      <c r="B62" s="5">
        <v>39961</v>
      </c>
      <c r="C62" s="9">
        <v>0.44027777777777777</v>
      </c>
      <c r="D62" t="s">
        <v>4632</v>
      </c>
      <c r="E62" t="s">
        <v>4517</v>
      </c>
      <c r="F62" t="s">
        <v>4515</v>
      </c>
      <c r="G62" t="s">
        <v>2862</v>
      </c>
      <c r="H62" t="s">
        <v>4500</v>
      </c>
      <c r="I62" t="s">
        <v>4519</v>
      </c>
    </row>
    <row r="63" spans="1:9" s="8" customFormat="1" x14ac:dyDescent="0.2">
      <c r="A63" s="8">
        <v>62</v>
      </c>
      <c r="B63" s="12">
        <v>39961</v>
      </c>
      <c r="C63" s="13">
        <v>0.44027777777777777</v>
      </c>
      <c r="D63" s="8" t="s">
        <v>4632</v>
      </c>
      <c r="E63" s="8" t="s">
        <v>4517</v>
      </c>
      <c r="F63" s="8" t="s">
        <v>4515</v>
      </c>
      <c r="G63" s="8" t="s">
        <v>2863</v>
      </c>
      <c r="H63" s="8" t="s">
        <v>4501</v>
      </c>
      <c r="I63" s="8" t="s">
        <v>4519</v>
      </c>
    </row>
    <row r="65" spans="1:1" x14ac:dyDescent="0.2">
      <c r="A65" t="s">
        <v>2864</v>
      </c>
    </row>
  </sheetData>
  <customSheetViews>
    <customSheetView guid="{A7262B3C-C1C8-4CF7-A2DA-10A2289A6C50}" state="hidden" showRuler="0">
      <selection activeCell="F18" sqref="F18"/>
      <pageMargins left="0.75" right="0.75" top="1" bottom="1" header="0.5" footer="0.5"/>
      <pageSetup paperSize="9" orientation="portrait" r:id="rId1"/>
      <headerFooter alignWithMargins="0"/>
    </customSheetView>
    <customSheetView guid="{6EA2E4B1-1818-4D23-8323-534762E86BAB}" state="hidden" showRuler="0">
      <selection activeCell="F18" sqref="F18"/>
      <pageMargins left="0.75" right="0.75" top="1" bottom="1" header="0.5" footer="0.5"/>
      <pageSetup paperSize="9" orientation="portrait" r:id="rId2"/>
      <headerFooter alignWithMargins="0"/>
    </customSheetView>
    <customSheetView guid="{D23C7A63-4CC9-4560-A82D-983546AC29A9}" showPageBreaks="1" state="hidden" showRuler="0">
      <selection activeCell="F18" sqref="F18"/>
      <pageMargins left="0.75" right="0.75" top="1" bottom="1" header="0.5" footer="0.5"/>
      <pageSetup paperSize="9" orientation="portrait" r:id="rId3"/>
      <headerFooter alignWithMargins="0"/>
    </customSheetView>
    <customSheetView guid="{DFED832F-3F8B-4A09-BFF7-8D6595CBC6A7}" showPageBreaks="1" state="hidden" showRuler="0">
      <selection activeCell="F18" sqref="F18"/>
      <pageMargins left="0.75" right="0.75" top="1" bottom="1" header="0.5" footer="0.5"/>
      <pageSetup paperSize="9" orientation="portrait" r:id="rId4"/>
      <headerFooter alignWithMargins="0"/>
    </customSheetView>
    <customSheetView guid="{415B0F28-B441-4C53-8DD5-75802AEA050B}" showPageBreaks="1" state="hidden" showRuler="0">
      <selection activeCell="F18" sqref="F18"/>
      <pageMargins left="0.75" right="0.75" top="1" bottom="1" header="0.5" footer="0.5"/>
      <pageSetup paperSize="9" orientation="portrait" r:id="rId5"/>
      <headerFooter alignWithMargins="0"/>
    </customSheetView>
    <customSheetView guid="{A5466FD0-53D6-4123-A4FC-EA0EF7628429}" state="hidden" showRuler="0">
      <selection activeCell="F18" sqref="F18"/>
      <pageMargins left="0.75" right="0.75" top="1" bottom="1" header="0.5" footer="0.5"/>
      <pageSetup paperSize="9" orientation="portrait" r:id="rId6"/>
      <headerFooter alignWithMargins="0"/>
    </customSheetView>
    <customSheetView guid="{6CDA5590-4C78-4F46-BDBB-E176606D100F}" state="hidden" showRuler="0">
      <selection activeCell="F18" sqref="F18"/>
      <pageMargins left="0.75" right="0.75" top="1" bottom="1" header="0.5" footer="0.5"/>
      <pageSetup paperSize="9" orientation="portrait" r:id="rId7"/>
      <headerFooter alignWithMargins="0"/>
    </customSheetView>
    <customSheetView guid="{D84FE74D-7653-4F11-8FF4-8D3F854352CF}" state="hidden" showRuler="0">
      <selection activeCell="F18" sqref="F18"/>
      <pageMargins left="0.75" right="0.75" top="1" bottom="1" header="0.5" footer="0.5"/>
      <pageSetup paperSize="9" orientation="portrait" r:id="rId8"/>
      <headerFooter alignWithMargins="0"/>
    </customSheetView>
    <customSheetView guid="{DEBEFEF1-EA9C-40E0-B665-52743954C80A}" state="hidden" showRuler="0">
      <selection activeCell="F18" sqref="F18"/>
      <pageMargins left="0.75" right="0.75" top="1" bottom="1" header="0.5" footer="0.5"/>
      <pageSetup paperSize="9" orientation="portrait" r:id="rId9"/>
      <headerFooter alignWithMargins="0"/>
    </customSheetView>
    <customSheetView guid="{04BE2F06-068F-46C1-8F18-782D73DAC1C3}" state="hidden" showRuler="0">
      <selection activeCell="F18" sqref="F18"/>
      <pageMargins left="0.75" right="0.75" top="1" bottom="1" header="0.5" footer="0.5"/>
      <pageSetup paperSize="9" orientation="portrait" r:id="rId10"/>
      <headerFooter alignWithMargins="0"/>
    </customSheetView>
    <customSheetView guid="{B17F4642-7F48-45C1-8497-5E8B110C96F9}" showPageBreaks="1" state="hidden" showRuler="0">
      <selection activeCell="F18" sqref="F18"/>
      <pageMargins left="0.75" right="0.75" top="1" bottom="1" header="0.5" footer="0.5"/>
      <pageSetup paperSize="9" orientation="portrait" r:id="rId11"/>
      <headerFooter alignWithMargins="0"/>
    </customSheetView>
    <customSheetView guid="{1DC56B55-E64C-4C35-81E0-E4E64121D7CC}" state="hidden" showRuler="0">
      <selection activeCell="F18" sqref="F18"/>
      <pageMargins left="0.75" right="0.75" top="1" bottom="1" header="0.5" footer="0.5"/>
      <pageSetup paperSize="9" orientation="portrait" r:id="rId12"/>
      <headerFooter alignWithMargins="0"/>
    </customSheetView>
    <customSheetView guid="{D40E02CB-250A-43D5-913E-CE69D56C098D}" state="hidden" showRuler="0">
      <selection activeCell="F18" sqref="F18"/>
      <pageMargins left="0.75" right="0.75" top="1" bottom="1" header="0.5" footer="0.5"/>
      <pageSetup paperSize="9" orientation="portrait" r:id="rId13"/>
      <headerFooter alignWithMargins="0"/>
    </customSheetView>
    <customSheetView guid="{A9D258BF-5CBB-476A-A72C-87CE4BE4C93D}" state="hidden" showRuler="0">
      <selection activeCell="F18" sqref="F18"/>
      <pageMargins left="0.75" right="0.75" top="1" bottom="1" header="0.5" footer="0.5"/>
      <pageSetup paperSize="9" orientation="portrait" r:id="rId14"/>
      <headerFooter alignWithMargins="0"/>
    </customSheetView>
    <customSheetView guid="{65DE4B96-C34F-4503-8168-F791E0A6D596}" state="hidden" showRuler="0">
      <selection activeCell="F18" sqref="F18"/>
      <pageMargins left="0.75" right="0.75" top="1" bottom="1" header="0.5" footer="0.5"/>
      <pageSetup paperSize="9" orientation="portrait" r:id="rId15"/>
      <headerFooter alignWithMargins="0"/>
    </customSheetView>
    <customSheetView guid="{F83769C7-D7DB-41D4-8411-D12605B9DBFD}" showPageBreaks="1" state="hidden" showRuler="0">
      <selection activeCell="F18" sqref="F18"/>
      <pageMargins left="0.75" right="0.75" top="1" bottom="1" header="0.5" footer="0.5"/>
      <pageSetup paperSize="9" orientation="portrait" r:id="rId16"/>
      <headerFooter alignWithMargins="0"/>
    </customSheetView>
    <customSheetView guid="{F7581F19-6F49-4387-AED4-957D74B01797}" state="hidden" showRuler="0">
      <selection activeCell="F18" sqref="F18"/>
      <pageMargins left="0.75" right="0.75" top="1" bottom="1" header="0.5" footer="0.5"/>
      <pageSetup paperSize="9" orientation="portrait" r:id="rId17"/>
      <headerFooter alignWithMargins="0"/>
    </customSheetView>
    <customSheetView guid="{01A937C1-7DF2-425C-A0A8-40BCB18B65AA}" showPageBreaks="1" state="hidden" showRuler="0">
      <selection activeCell="F18" sqref="F18"/>
      <pageMargins left="0.75" right="0.75" top="1" bottom="1" header="0.5" footer="0.5"/>
      <pageSetup paperSize="9" orientation="portrait" r:id="rId18"/>
      <headerFooter alignWithMargins="0"/>
    </customSheetView>
    <customSheetView guid="{CFD9DC10-A509-4223-AE9D-7D62883DC955}" state="hidden" showRuler="0">
      <selection activeCell="F18" sqref="F18"/>
      <pageMargins left="0.75" right="0.75" top="1" bottom="1" header="0.5" footer="0.5"/>
      <pageSetup paperSize="9" orientation="portrait" r:id="rId19"/>
      <headerFooter alignWithMargins="0"/>
    </customSheetView>
    <customSheetView guid="{DA058580-F501-4026-93CA-563992083613}" state="hidden" showRuler="0">
      <selection activeCell="F18" sqref="F18"/>
      <pageMargins left="0.75" right="0.75" top="1" bottom="1" header="0.5" footer="0.5"/>
      <pageSetup paperSize="9" orientation="portrait" r:id="rId20"/>
      <headerFooter alignWithMargins="0"/>
    </customSheetView>
    <customSheetView guid="{B7A36877-86E6-4167-A42C-F208B9788E52}" state="hidden" showRuler="0">
      <selection activeCell="F18" sqref="F18"/>
      <pageMargins left="0.75" right="0.75" top="1" bottom="1" header="0.5" footer="0.5"/>
      <pageSetup paperSize="9" orientation="portrait" r:id="rId21"/>
      <headerFooter alignWithMargins="0"/>
    </customSheetView>
  </customSheetViews>
  <phoneticPr fontId="0" type="noConversion"/>
  <pageMargins left="0.75" right="0.75" top="1" bottom="1" header="0.5" footer="0.5"/>
  <pageSetup paperSize="9" orientation="portrait" r:id="rId2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O2139"/>
  <sheetViews>
    <sheetView zoomScale="82" zoomScaleNormal="82" workbookViewId="0">
      <selection activeCell="D21" sqref="D21"/>
    </sheetView>
  </sheetViews>
  <sheetFormatPr defaultColWidth="9.140625" defaultRowHeight="14.25" x14ac:dyDescent="0.2"/>
  <cols>
    <col min="1" max="1" width="37.5703125" style="42" bestFit="1" customWidth="1"/>
    <col min="2" max="2" width="14.85546875" style="42" customWidth="1"/>
    <col min="3" max="3" width="15.5703125" style="42" bestFit="1" customWidth="1"/>
    <col min="4" max="4" width="18.7109375" style="42" customWidth="1"/>
    <col min="5" max="5" width="24.85546875" style="42" bestFit="1" customWidth="1"/>
    <col min="6" max="6" width="25.7109375" style="42" bestFit="1" customWidth="1"/>
    <col min="7" max="7" width="13.5703125" style="54" bestFit="1" customWidth="1"/>
    <col min="8" max="8" width="52.28515625" style="42" customWidth="1"/>
    <col min="9" max="9" width="26.28515625" style="42" customWidth="1"/>
    <col min="10" max="10" width="17.140625" style="55" bestFit="1" customWidth="1"/>
    <col min="11" max="11" width="23.42578125" style="55" customWidth="1"/>
    <col min="12" max="12" width="27" style="55" bestFit="1" customWidth="1"/>
    <col min="13" max="13" width="15.42578125" style="56" customWidth="1"/>
    <col min="14" max="14" width="16.5703125" style="57" bestFit="1" customWidth="1"/>
    <col min="15" max="15" width="15.5703125" style="57" bestFit="1" customWidth="1"/>
    <col min="16" max="16" width="12.5703125" style="42" customWidth="1"/>
    <col min="17" max="17" width="19.85546875" style="42" customWidth="1"/>
    <col min="18" max="18" width="20.5703125" style="42" customWidth="1"/>
    <col min="19" max="19" width="47.5703125" style="42" customWidth="1"/>
    <col min="20" max="20" width="21" style="57" customWidth="1"/>
    <col min="21" max="21" width="20.42578125" style="57" bestFit="1" customWidth="1"/>
    <col min="22" max="131" width="9.140625" style="42"/>
    <col min="132" max="16384" width="9.140625" style="41"/>
  </cols>
  <sheetData>
    <row r="1" spans="1:24" ht="20.25" x14ac:dyDescent="0.2">
      <c r="A1" s="101">
        <v>40939</v>
      </c>
      <c r="C1" s="52"/>
      <c r="D1" s="52"/>
      <c r="E1" s="52"/>
      <c r="F1" s="52"/>
      <c r="G1" s="45"/>
      <c r="H1" s="52"/>
      <c r="I1" s="52"/>
      <c r="J1" s="112"/>
      <c r="K1" s="112"/>
      <c r="L1" s="112"/>
      <c r="M1" s="113"/>
      <c r="N1" s="114"/>
      <c r="O1" s="114"/>
    </row>
    <row r="2" spans="1:24" ht="20.25" x14ac:dyDescent="0.2">
      <c r="A2" s="115"/>
      <c r="C2" s="52"/>
      <c r="D2" s="52"/>
      <c r="E2" s="52"/>
      <c r="F2" s="52"/>
      <c r="G2" s="45"/>
      <c r="H2" s="52"/>
      <c r="I2" s="52"/>
      <c r="J2" s="112"/>
      <c r="K2" s="112"/>
      <c r="L2" s="112"/>
      <c r="M2" s="113"/>
      <c r="N2" s="114"/>
      <c r="O2" s="114"/>
    </row>
    <row r="3" spans="1:24" s="44" customFormat="1" ht="43.5" customHeight="1" x14ac:dyDescent="0.3">
      <c r="A3" s="116" t="s">
        <v>5689</v>
      </c>
      <c r="C3" s="58"/>
      <c r="D3" s="117"/>
      <c r="E3" s="52"/>
      <c r="F3" s="52"/>
      <c r="G3" s="45"/>
      <c r="H3" s="58"/>
      <c r="I3" s="45"/>
      <c r="J3" s="118"/>
      <c r="K3" s="118"/>
      <c r="L3" s="118"/>
      <c r="M3" s="119"/>
      <c r="N3" s="120"/>
      <c r="O3" s="58"/>
      <c r="Q3" s="121"/>
      <c r="T3" s="122"/>
      <c r="U3" s="122"/>
    </row>
    <row r="4" spans="1:24" s="44" customFormat="1" ht="30" customHeight="1" x14ac:dyDescent="0.3">
      <c r="A4" s="116"/>
      <c r="C4" s="58"/>
      <c r="D4" s="123"/>
      <c r="E4" s="52"/>
      <c r="F4" s="52"/>
      <c r="G4" s="45"/>
      <c r="H4" s="58"/>
      <c r="I4" s="45"/>
      <c r="J4" s="118"/>
      <c r="K4" s="118"/>
      <c r="L4" s="118"/>
      <c r="M4" s="119"/>
      <c r="N4" s="120"/>
      <c r="O4" s="58"/>
      <c r="Q4" s="121"/>
      <c r="T4" s="122"/>
      <c r="U4" s="122"/>
    </row>
    <row r="5" spans="1:24" s="44" customFormat="1" ht="24" customHeight="1" x14ac:dyDescent="0.2">
      <c r="A5" s="124"/>
      <c r="C5" s="58"/>
      <c r="D5" s="123"/>
      <c r="E5" s="58"/>
      <c r="F5" s="58"/>
      <c r="G5" s="45"/>
      <c r="H5" s="58"/>
      <c r="I5" s="45"/>
      <c r="J5" s="112"/>
      <c r="K5" s="112"/>
      <c r="L5" s="112"/>
      <c r="M5" s="125"/>
      <c r="N5" s="120"/>
      <c r="O5" s="58"/>
      <c r="Q5" s="121"/>
      <c r="T5" s="57"/>
      <c r="U5" s="57"/>
    </row>
    <row r="6" spans="1:24" s="44" customFormat="1" ht="27" customHeight="1" x14ac:dyDescent="0.2">
      <c r="C6" s="58"/>
      <c r="D6" s="123"/>
      <c r="E6" s="58"/>
      <c r="F6" s="58"/>
      <c r="G6" s="45"/>
      <c r="H6" s="58"/>
      <c r="I6" s="45"/>
      <c r="J6" s="112"/>
      <c r="K6" s="112"/>
      <c r="L6" s="112"/>
      <c r="M6" s="125"/>
      <c r="N6" s="120"/>
      <c r="O6" s="58"/>
      <c r="Q6" s="121"/>
    </row>
    <row r="7" spans="1:24" s="44" customFormat="1" ht="21.75" customHeight="1" thickBot="1" x14ac:dyDescent="0.25">
      <c r="C7" s="58"/>
      <c r="D7" s="123"/>
      <c r="E7" s="58"/>
      <c r="F7" s="58"/>
      <c r="G7" s="45"/>
      <c r="H7" s="58"/>
      <c r="I7" s="45"/>
      <c r="J7" s="112"/>
      <c r="K7" s="112"/>
      <c r="L7" s="112"/>
      <c r="M7" s="125"/>
      <c r="N7" s="120"/>
      <c r="O7" s="58"/>
      <c r="Q7" s="121"/>
      <c r="T7" s="57"/>
      <c r="U7" s="57"/>
    </row>
    <row r="8" spans="1:24" s="44" customFormat="1" ht="28.5" customHeight="1" thickBot="1" x14ac:dyDescent="0.25">
      <c r="D8" s="126"/>
      <c r="G8" s="54"/>
      <c r="I8" s="54"/>
      <c r="J8" s="389" t="s">
        <v>5606</v>
      </c>
      <c r="K8" s="390"/>
      <c r="L8" s="127" t="s">
        <v>5609</v>
      </c>
      <c r="M8" s="125"/>
      <c r="N8" s="128"/>
      <c r="P8" s="121"/>
      <c r="Q8" s="121"/>
      <c r="T8" s="129" t="s">
        <v>5612</v>
      </c>
      <c r="U8" s="111"/>
    </row>
    <row r="9" spans="1:24" s="91" customFormat="1" ht="60" x14ac:dyDescent="0.2">
      <c r="A9" s="130" t="s">
        <v>5696</v>
      </c>
      <c r="B9" s="131" t="s">
        <v>2186</v>
      </c>
      <c r="C9" s="131" t="s">
        <v>2192</v>
      </c>
      <c r="D9" s="131" t="s">
        <v>2193</v>
      </c>
      <c r="E9" s="131" t="s">
        <v>5605</v>
      </c>
      <c r="F9" s="70" t="s">
        <v>5681</v>
      </c>
      <c r="G9" s="131" t="s">
        <v>2601</v>
      </c>
      <c r="H9" s="131" t="s">
        <v>5687</v>
      </c>
      <c r="I9" s="131" t="s">
        <v>5690</v>
      </c>
      <c r="J9" s="132" t="s">
        <v>5607</v>
      </c>
      <c r="K9" s="132" t="s">
        <v>5608</v>
      </c>
      <c r="L9" s="132" t="s">
        <v>5608</v>
      </c>
      <c r="M9" s="133" t="s">
        <v>3493</v>
      </c>
      <c r="N9" s="134" t="s">
        <v>5610</v>
      </c>
      <c r="O9" s="135" t="s">
        <v>5611</v>
      </c>
      <c r="P9" s="131" t="s">
        <v>3786</v>
      </c>
      <c r="Q9" s="131" t="s">
        <v>5613</v>
      </c>
      <c r="R9" s="131" t="s">
        <v>5614</v>
      </c>
      <c r="S9" s="136" t="s">
        <v>5615</v>
      </c>
      <c r="T9" s="134" t="s">
        <v>5610</v>
      </c>
      <c r="U9" s="134" t="s">
        <v>5611</v>
      </c>
      <c r="V9" s="45"/>
      <c r="W9" s="45"/>
      <c r="X9" s="45"/>
    </row>
    <row r="10" spans="1:24" s="45" customFormat="1" ht="28.5" x14ac:dyDescent="0.2">
      <c r="A10" s="46" t="s">
        <v>568</v>
      </c>
      <c r="B10" s="46" t="s">
        <v>73</v>
      </c>
      <c r="C10" s="46"/>
      <c r="D10" s="46" t="s">
        <v>2231</v>
      </c>
      <c r="E10" s="46" t="s">
        <v>1938</v>
      </c>
      <c r="F10" s="63" t="s">
        <v>984</v>
      </c>
      <c r="G10" s="47" t="s">
        <v>1704</v>
      </c>
      <c r="H10" s="46" t="s">
        <v>560</v>
      </c>
      <c r="I10" s="46" t="s">
        <v>623</v>
      </c>
      <c r="J10" s="48">
        <v>36617</v>
      </c>
      <c r="K10" s="48">
        <v>38807</v>
      </c>
      <c r="L10" s="48">
        <v>39233</v>
      </c>
      <c r="M10" s="49">
        <v>7</v>
      </c>
      <c r="N10" s="50"/>
      <c r="O10" s="50">
        <f>N10*M10</f>
        <v>0</v>
      </c>
      <c r="P10" s="46"/>
      <c r="Q10" s="46" t="s">
        <v>825</v>
      </c>
      <c r="R10" s="46" t="s">
        <v>3487</v>
      </c>
      <c r="S10" s="46" t="s">
        <v>1918</v>
      </c>
      <c r="T10" s="50">
        <v>721456</v>
      </c>
      <c r="U10" s="50">
        <v>5050192</v>
      </c>
    </row>
    <row r="11" spans="1:24" s="52" customFormat="1" ht="28.5" x14ac:dyDescent="0.2">
      <c r="A11" s="46" t="s">
        <v>568</v>
      </c>
      <c r="B11" s="46" t="s">
        <v>73</v>
      </c>
      <c r="C11" s="46"/>
      <c r="D11" s="46" t="s">
        <v>1903</v>
      </c>
      <c r="E11" s="46" t="s">
        <v>1938</v>
      </c>
      <c r="F11" s="63" t="s">
        <v>984</v>
      </c>
      <c r="G11" s="47" t="s">
        <v>1691</v>
      </c>
      <c r="H11" s="46" t="s">
        <v>1835</v>
      </c>
      <c r="I11" s="46" t="s">
        <v>2132</v>
      </c>
      <c r="J11" s="48">
        <v>37627</v>
      </c>
      <c r="K11" s="48">
        <v>38077</v>
      </c>
      <c r="L11" s="48">
        <v>38807</v>
      </c>
      <c r="M11" s="49">
        <v>3</v>
      </c>
      <c r="N11" s="50"/>
      <c r="O11" s="50">
        <f>N11*M11</f>
        <v>0</v>
      </c>
      <c r="P11" s="46"/>
      <c r="Q11" s="46" t="s">
        <v>825</v>
      </c>
      <c r="R11" s="46" t="s">
        <v>3487</v>
      </c>
      <c r="S11" s="46" t="s">
        <v>1918</v>
      </c>
      <c r="T11" s="50">
        <v>6912</v>
      </c>
      <c r="U11" s="50">
        <v>20736</v>
      </c>
    </row>
    <row r="12" spans="1:24" s="52" customFormat="1" ht="28.5" x14ac:dyDescent="0.2">
      <c r="A12" s="46" t="s">
        <v>568</v>
      </c>
      <c r="B12" s="46" t="s">
        <v>73</v>
      </c>
      <c r="C12" s="46"/>
      <c r="D12" s="46" t="s">
        <v>2169</v>
      </c>
      <c r="E12" s="46" t="s">
        <v>1938</v>
      </c>
      <c r="F12" s="63" t="s">
        <v>984</v>
      </c>
      <c r="G12" s="47" t="s">
        <v>1691</v>
      </c>
      <c r="H12" s="46" t="s">
        <v>1835</v>
      </c>
      <c r="I12" s="46" t="s">
        <v>2133</v>
      </c>
      <c r="J12" s="48">
        <v>37712</v>
      </c>
      <c r="K12" s="48">
        <v>39903</v>
      </c>
      <c r="L12" s="48">
        <v>39903</v>
      </c>
      <c r="M12" s="49">
        <v>6</v>
      </c>
      <c r="N12" s="50">
        <v>0</v>
      </c>
      <c r="O12" s="50">
        <f>N12*M12</f>
        <v>0</v>
      </c>
      <c r="P12" s="46"/>
      <c r="Q12" s="46" t="s">
        <v>824</v>
      </c>
      <c r="R12" s="46" t="s">
        <v>3487</v>
      </c>
      <c r="S12" s="46"/>
      <c r="T12" s="50">
        <v>6912</v>
      </c>
      <c r="U12" s="50">
        <v>41472</v>
      </c>
    </row>
    <row r="13" spans="1:24" s="45" customFormat="1" ht="28.5" x14ac:dyDescent="0.2">
      <c r="A13" s="46" t="s">
        <v>568</v>
      </c>
      <c r="B13" s="46" t="s">
        <v>73</v>
      </c>
      <c r="C13" s="46"/>
      <c r="D13" s="46" t="s">
        <v>2169</v>
      </c>
      <c r="E13" s="46" t="s">
        <v>1938</v>
      </c>
      <c r="F13" s="63" t="s">
        <v>984</v>
      </c>
      <c r="G13" s="47" t="s">
        <v>3627</v>
      </c>
      <c r="H13" s="46" t="s">
        <v>1143</v>
      </c>
      <c r="I13" s="46" t="s">
        <v>624</v>
      </c>
      <c r="J13" s="48">
        <v>37895</v>
      </c>
      <c r="K13" s="48">
        <v>40451</v>
      </c>
      <c r="L13" s="48"/>
      <c r="M13" s="49">
        <v>7</v>
      </c>
      <c r="N13" s="50" t="s">
        <v>672</v>
      </c>
      <c r="O13" s="50" t="s">
        <v>672</v>
      </c>
      <c r="P13" s="46"/>
      <c r="Q13" s="46" t="s">
        <v>823</v>
      </c>
      <c r="R13" s="46" t="s">
        <v>3487</v>
      </c>
      <c r="S13" s="46"/>
      <c r="T13" s="50">
        <v>600000</v>
      </c>
      <c r="U13" s="50">
        <v>4200000</v>
      </c>
    </row>
    <row r="14" spans="1:24" s="52" customFormat="1" ht="28.5" x14ac:dyDescent="0.2">
      <c r="A14" s="46" t="s">
        <v>568</v>
      </c>
      <c r="B14" s="46" t="s">
        <v>73</v>
      </c>
      <c r="C14" s="46"/>
      <c r="D14" s="46" t="s">
        <v>1917</v>
      </c>
      <c r="E14" s="46" t="s">
        <v>1938</v>
      </c>
      <c r="F14" s="63" t="s">
        <v>984</v>
      </c>
      <c r="G14" s="47"/>
      <c r="H14" s="46" t="s">
        <v>3492</v>
      </c>
      <c r="I14" s="46" t="s">
        <v>1326</v>
      </c>
      <c r="J14" s="48"/>
      <c r="K14" s="48"/>
      <c r="L14" s="48"/>
      <c r="M14" s="49"/>
      <c r="N14" s="50"/>
      <c r="O14" s="50"/>
      <c r="P14" s="46"/>
      <c r="Q14" s="46" t="s">
        <v>825</v>
      </c>
      <c r="R14" s="46"/>
      <c r="S14" s="46" t="s">
        <v>1291</v>
      </c>
      <c r="T14" s="50"/>
      <c r="U14" s="50"/>
    </row>
    <row r="15" spans="1:24" s="52" customFormat="1" ht="28.5" x14ac:dyDescent="0.2">
      <c r="A15" s="46" t="s">
        <v>2714</v>
      </c>
      <c r="B15" s="46" t="s">
        <v>73</v>
      </c>
      <c r="C15" s="46"/>
      <c r="D15" s="46" t="s">
        <v>1218</v>
      </c>
      <c r="E15" s="46" t="s">
        <v>1938</v>
      </c>
      <c r="F15" s="63" t="s">
        <v>984</v>
      </c>
      <c r="G15" s="47"/>
      <c r="H15" s="46" t="s">
        <v>1219</v>
      </c>
      <c r="I15" s="46" t="s">
        <v>890</v>
      </c>
      <c r="J15" s="48">
        <v>37622</v>
      </c>
      <c r="K15" s="48">
        <v>40178</v>
      </c>
      <c r="L15" s="48"/>
      <c r="M15" s="49">
        <v>7</v>
      </c>
      <c r="N15" s="50"/>
      <c r="O15" s="50"/>
      <c r="P15" s="46"/>
      <c r="Q15" s="46"/>
      <c r="R15" s="46"/>
      <c r="S15" s="46"/>
      <c r="T15" s="50">
        <v>286513</v>
      </c>
      <c r="U15" s="50">
        <v>2005591</v>
      </c>
    </row>
    <row r="16" spans="1:24" s="52" customFormat="1" ht="57" x14ac:dyDescent="0.2">
      <c r="A16" s="46" t="s">
        <v>568</v>
      </c>
      <c r="B16" s="46" t="s">
        <v>73</v>
      </c>
      <c r="C16" s="46"/>
      <c r="D16" s="46" t="s">
        <v>1902</v>
      </c>
      <c r="E16" s="46" t="s">
        <v>1938</v>
      </c>
      <c r="F16" s="63" t="s">
        <v>984</v>
      </c>
      <c r="G16" s="47" t="s">
        <v>1699</v>
      </c>
      <c r="H16" s="46" t="s">
        <v>3764</v>
      </c>
      <c r="I16" s="46" t="s">
        <v>3871</v>
      </c>
      <c r="J16" s="48">
        <v>38078</v>
      </c>
      <c r="K16" s="48">
        <v>38807</v>
      </c>
      <c r="L16" s="48"/>
      <c r="M16" s="49">
        <v>2</v>
      </c>
      <c r="N16" s="50"/>
      <c r="O16" s="50"/>
      <c r="P16" s="46"/>
      <c r="Q16" s="46" t="s">
        <v>823</v>
      </c>
      <c r="R16" s="46" t="s">
        <v>3487</v>
      </c>
      <c r="S16" s="46"/>
      <c r="T16" s="50">
        <v>43864</v>
      </c>
      <c r="U16" s="50">
        <v>87728</v>
      </c>
    </row>
    <row r="17" spans="1:21" s="52" customFormat="1" ht="51" customHeight="1" x14ac:dyDescent="0.2">
      <c r="A17" s="46" t="s">
        <v>568</v>
      </c>
      <c r="B17" s="46" t="s">
        <v>73</v>
      </c>
      <c r="C17" s="46"/>
      <c r="D17" s="46" t="s">
        <v>1903</v>
      </c>
      <c r="E17" s="46" t="s">
        <v>1938</v>
      </c>
      <c r="F17" s="63" t="s">
        <v>984</v>
      </c>
      <c r="G17" s="47" t="s">
        <v>3628</v>
      </c>
      <c r="H17" s="46" t="s">
        <v>1144</v>
      </c>
      <c r="I17" s="46" t="s">
        <v>3584</v>
      </c>
      <c r="J17" s="48">
        <v>38628</v>
      </c>
      <c r="K17" s="48">
        <v>39903</v>
      </c>
      <c r="L17" s="48" t="s">
        <v>672</v>
      </c>
      <c r="M17" s="49">
        <v>3.5</v>
      </c>
      <c r="N17" s="50"/>
      <c r="O17" s="50">
        <f>N17*M17</f>
        <v>0</v>
      </c>
      <c r="P17" s="46"/>
      <c r="Q17" s="46" t="s">
        <v>823</v>
      </c>
      <c r="R17" s="46" t="s">
        <v>3487</v>
      </c>
      <c r="S17" s="46"/>
      <c r="T17" s="50">
        <v>136530</v>
      </c>
      <c r="U17" s="50">
        <v>477855</v>
      </c>
    </row>
    <row r="18" spans="1:21" s="52" customFormat="1" ht="28.5" x14ac:dyDescent="0.2">
      <c r="A18" s="46" t="s">
        <v>568</v>
      </c>
      <c r="B18" s="46" t="s">
        <v>73</v>
      </c>
      <c r="C18" s="46"/>
      <c r="D18" s="46" t="s">
        <v>2169</v>
      </c>
      <c r="E18" s="46" t="s">
        <v>1938</v>
      </c>
      <c r="F18" s="63" t="s">
        <v>984</v>
      </c>
      <c r="G18" s="47"/>
      <c r="H18" s="46" t="s">
        <v>2170</v>
      </c>
      <c r="I18" s="46" t="s">
        <v>1552</v>
      </c>
      <c r="J18" s="48">
        <v>39897</v>
      </c>
      <c r="K18" s="48">
        <v>40025</v>
      </c>
      <c r="L18" s="48">
        <v>40025</v>
      </c>
      <c r="M18" s="49">
        <v>1</v>
      </c>
      <c r="N18" s="50">
        <v>0</v>
      </c>
      <c r="O18" s="50">
        <v>0</v>
      </c>
      <c r="P18" s="46" t="s">
        <v>3789</v>
      </c>
      <c r="Q18" s="46" t="s">
        <v>824</v>
      </c>
      <c r="R18" s="46" t="s">
        <v>3487</v>
      </c>
      <c r="S18" s="46"/>
      <c r="T18" s="50">
        <v>40000</v>
      </c>
      <c r="U18" s="50">
        <v>40000</v>
      </c>
    </row>
    <row r="19" spans="1:21" s="52" customFormat="1" ht="28.5" x14ac:dyDescent="0.2">
      <c r="A19" s="46" t="s">
        <v>568</v>
      </c>
      <c r="B19" s="46" t="s">
        <v>73</v>
      </c>
      <c r="C19" s="46"/>
      <c r="D19" s="46" t="s">
        <v>1903</v>
      </c>
      <c r="E19" s="46" t="s">
        <v>1938</v>
      </c>
      <c r="F19" s="63" t="s">
        <v>984</v>
      </c>
      <c r="G19" s="47"/>
      <c r="H19" s="46" t="s">
        <v>1641</v>
      </c>
      <c r="I19" s="46" t="s">
        <v>2245</v>
      </c>
      <c r="J19" s="48">
        <v>38761</v>
      </c>
      <c r="K19" s="48">
        <v>39490</v>
      </c>
      <c r="L19" s="48">
        <v>39856</v>
      </c>
      <c r="M19" s="49">
        <v>3</v>
      </c>
      <c r="N19" s="50"/>
      <c r="O19" s="50"/>
      <c r="P19" s="46"/>
      <c r="Q19" s="46" t="s">
        <v>823</v>
      </c>
      <c r="R19" s="46" t="s">
        <v>3487</v>
      </c>
      <c r="S19" s="46"/>
      <c r="T19" s="50"/>
      <c r="U19" s="50"/>
    </row>
    <row r="20" spans="1:21" s="52" customFormat="1" ht="28.5" x14ac:dyDescent="0.2">
      <c r="A20" s="46" t="s">
        <v>568</v>
      </c>
      <c r="B20" s="46" t="s">
        <v>73</v>
      </c>
      <c r="C20" s="46"/>
      <c r="D20" s="46" t="s">
        <v>2521</v>
      </c>
      <c r="E20" s="46" t="s">
        <v>1938</v>
      </c>
      <c r="F20" s="63" t="s">
        <v>984</v>
      </c>
      <c r="G20" s="47" t="s">
        <v>3654</v>
      </c>
      <c r="H20" s="46" t="s">
        <v>1894</v>
      </c>
      <c r="I20" s="46" t="s">
        <v>2246</v>
      </c>
      <c r="J20" s="48">
        <v>36495</v>
      </c>
      <c r="K20" s="48">
        <v>38807</v>
      </c>
      <c r="L20" s="48">
        <v>39538</v>
      </c>
      <c r="M20" s="49">
        <v>9</v>
      </c>
      <c r="N20" s="50"/>
      <c r="O20" s="50"/>
      <c r="P20" s="46"/>
      <c r="Q20" s="46" t="s">
        <v>823</v>
      </c>
      <c r="R20" s="46" t="s">
        <v>3487</v>
      </c>
      <c r="S20" s="46"/>
      <c r="T20" s="50">
        <v>126000</v>
      </c>
      <c r="U20" s="50">
        <v>693000</v>
      </c>
    </row>
    <row r="21" spans="1:21" s="52" customFormat="1" ht="71.25" x14ac:dyDescent="0.2">
      <c r="A21" s="46" t="s">
        <v>568</v>
      </c>
      <c r="B21" s="46" t="s">
        <v>73</v>
      </c>
      <c r="C21" s="46"/>
      <c r="D21" s="46" t="s">
        <v>2521</v>
      </c>
      <c r="E21" s="46" t="s">
        <v>1938</v>
      </c>
      <c r="F21" s="63" t="s">
        <v>984</v>
      </c>
      <c r="G21" s="47" t="s">
        <v>1693</v>
      </c>
      <c r="H21" s="46" t="s">
        <v>622</v>
      </c>
      <c r="I21" s="46" t="s">
        <v>2247</v>
      </c>
      <c r="J21" s="48">
        <v>37239</v>
      </c>
      <c r="K21" s="48">
        <v>39172</v>
      </c>
      <c r="L21" s="48" t="s">
        <v>672</v>
      </c>
      <c r="M21" s="49">
        <v>6</v>
      </c>
      <c r="N21" s="50"/>
      <c r="O21" s="50"/>
      <c r="P21" s="46"/>
      <c r="Q21" s="46" t="s">
        <v>825</v>
      </c>
      <c r="R21" s="46" t="s">
        <v>3487</v>
      </c>
      <c r="S21" s="46" t="s">
        <v>1918</v>
      </c>
      <c r="T21" s="50">
        <v>10000</v>
      </c>
      <c r="U21" s="50">
        <v>244000</v>
      </c>
    </row>
    <row r="22" spans="1:21" s="52" customFormat="1" ht="71.25" x14ac:dyDescent="0.2">
      <c r="A22" s="46" t="s">
        <v>568</v>
      </c>
      <c r="B22" s="46" t="s">
        <v>73</v>
      </c>
      <c r="C22" s="46"/>
      <c r="D22" s="46" t="s">
        <v>2521</v>
      </c>
      <c r="E22" s="46" t="s">
        <v>1938</v>
      </c>
      <c r="F22" s="63" t="s">
        <v>984</v>
      </c>
      <c r="G22" s="47" t="s">
        <v>1693</v>
      </c>
      <c r="H22" s="46" t="s">
        <v>622</v>
      </c>
      <c r="I22" s="46" t="s">
        <v>2247</v>
      </c>
      <c r="J22" s="48">
        <v>37239</v>
      </c>
      <c r="K22" s="48">
        <v>39172</v>
      </c>
      <c r="L22" s="48" t="s">
        <v>672</v>
      </c>
      <c r="M22" s="49">
        <v>6</v>
      </c>
      <c r="N22" s="50"/>
      <c r="O22" s="50"/>
      <c r="P22" s="46"/>
      <c r="Q22" s="46"/>
      <c r="R22" s="46" t="s">
        <v>3487</v>
      </c>
      <c r="S22" s="46" t="s">
        <v>1918</v>
      </c>
      <c r="T22" s="50">
        <v>10000</v>
      </c>
      <c r="U22" s="50">
        <v>244000</v>
      </c>
    </row>
    <row r="23" spans="1:21" s="52" customFormat="1" ht="42.75" x14ac:dyDescent="0.2">
      <c r="A23" s="46" t="s">
        <v>568</v>
      </c>
      <c r="B23" s="46" t="s">
        <v>73</v>
      </c>
      <c r="C23" s="46"/>
      <c r="D23" s="46" t="s">
        <v>2521</v>
      </c>
      <c r="E23" s="46" t="s">
        <v>1938</v>
      </c>
      <c r="F23" s="63" t="s">
        <v>984</v>
      </c>
      <c r="G23" s="47" t="s">
        <v>3655</v>
      </c>
      <c r="H23" s="46" t="s">
        <v>5368</v>
      </c>
      <c r="I23" s="46" t="s">
        <v>4233</v>
      </c>
      <c r="J23" s="48">
        <v>37347</v>
      </c>
      <c r="K23" s="48">
        <v>38807</v>
      </c>
      <c r="L23" s="48"/>
      <c r="M23" s="49">
        <v>4</v>
      </c>
      <c r="N23" s="50"/>
      <c r="O23" s="50"/>
      <c r="P23" s="46"/>
      <c r="Q23" s="46" t="s">
        <v>823</v>
      </c>
      <c r="R23" s="46"/>
      <c r="S23" s="46"/>
      <c r="T23" s="50">
        <v>25000</v>
      </c>
      <c r="U23" s="50">
        <v>100000</v>
      </c>
    </row>
    <row r="24" spans="1:21" s="52" customFormat="1" ht="42.75" x14ac:dyDescent="0.2">
      <c r="A24" s="46" t="s">
        <v>568</v>
      </c>
      <c r="B24" s="46" t="s">
        <v>73</v>
      </c>
      <c r="C24" s="46"/>
      <c r="D24" s="46" t="s">
        <v>2521</v>
      </c>
      <c r="E24" s="46" t="s">
        <v>1938</v>
      </c>
      <c r="F24" s="63" t="s">
        <v>984</v>
      </c>
      <c r="G24" s="47" t="s">
        <v>3655</v>
      </c>
      <c r="H24" s="46" t="s">
        <v>5481</v>
      </c>
      <c r="I24" s="46" t="s">
        <v>4233</v>
      </c>
      <c r="J24" s="48">
        <v>36831</v>
      </c>
      <c r="K24" s="48">
        <v>38807</v>
      </c>
      <c r="L24" s="48"/>
      <c r="M24" s="49">
        <v>6</v>
      </c>
      <c r="N24" s="50"/>
      <c r="O24" s="50"/>
      <c r="P24" s="46"/>
      <c r="Q24" s="46" t="s">
        <v>823</v>
      </c>
      <c r="R24" s="46"/>
      <c r="S24" s="46"/>
      <c r="T24" s="50">
        <v>254335</v>
      </c>
      <c r="U24" s="50">
        <v>1526010</v>
      </c>
    </row>
    <row r="25" spans="1:21" s="52" customFormat="1" ht="42.75" x14ac:dyDescent="0.2">
      <c r="A25" s="46" t="s">
        <v>568</v>
      </c>
      <c r="B25" s="46" t="s">
        <v>73</v>
      </c>
      <c r="C25" s="46"/>
      <c r="D25" s="46" t="s">
        <v>2521</v>
      </c>
      <c r="E25" s="46" t="s">
        <v>1938</v>
      </c>
      <c r="F25" s="63" t="s">
        <v>984</v>
      </c>
      <c r="G25" s="47" t="s">
        <v>3655</v>
      </c>
      <c r="H25" s="46" t="s">
        <v>5367</v>
      </c>
      <c r="I25" s="46" t="s">
        <v>4233</v>
      </c>
      <c r="J25" s="48">
        <v>36831</v>
      </c>
      <c r="K25" s="48">
        <v>38807</v>
      </c>
      <c r="L25" s="48" t="s">
        <v>672</v>
      </c>
      <c r="M25" s="49">
        <v>6</v>
      </c>
      <c r="N25" s="50"/>
      <c r="O25" s="50"/>
      <c r="P25" s="46"/>
      <c r="Q25" s="46" t="s">
        <v>823</v>
      </c>
      <c r="R25" s="46"/>
      <c r="S25" s="46"/>
      <c r="T25" s="50">
        <v>226197</v>
      </c>
      <c r="U25" s="50">
        <v>1357182</v>
      </c>
    </row>
    <row r="26" spans="1:21" s="52" customFormat="1" ht="42.75" x14ac:dyDescent="0.2">
      <c r="A26" s="46" t="s">
        <v>568</v>
      </c>
      <c r="B26" s="46" t="s">
        <v>73</v>
      </c>
      <c r="C26" s="46"/>
      <c r="D26" s="46" t="s">
        <v>2521</v>
      </c>
      <c r="E26" s="46" t="s">
        <v>1938</v>
      </c>
      <c r="F26" s="63" t="s">
        <v>984</v>
      </c>
      <c r="G26" s="47" t="s">
        <v>1692</v>
      </c>
      <c r="H26" s="46" t="s">
        <v>1836</v>
      </c>
      <c r="I26" s="46" t="s">
        <v>1550</v>
      </c>
      <c r="J26" s="48">
        <v>37165</v>
      </c>
      <c r="K26" s="48">
        <v>38260</v>
      </c>
      <c r="L26" s="48">
        <v>39172</v>
      </c>
      <c r="M26" s="49">
        <v>6</v>
      </c>
      <c r="N26" s="50"/>
      <c r="O26" s="50"/>
      <c r="P26" s="46"/>
      <c r="Q26" s="46" t="s">
        <v>825</v>
      </c>
      <c r="R26" s="46" t="s">
        <v>3487</v>
      </c>
      <c r="S26" s="46" t="s">
        <v>1918</v>
      </c>
      <c r="T26" s="50">
        <v>87931</v>
      </c>
      <c r="U26" s="50">
        <v>527586</v>
      </c>
    </row>
    <row r="27" spans="1:21" s="52" customFormat="1" ht="42.75" x14ac:dyDescent="0.2">
      <c r="A27" s="46" t="s">
        <v>568</v>
      </c>
      <c r="B27" s="46" t="s">
        <v>73</v>
      </c>
      <c r="C27" s="46"/>
      <c r="D27" s="46" t="s">
        <v>2521</v>
      </c>
      <c r="E27" s="46" t="s">
        <v>1938</v>
      </c>
      <c r="F27" s="63" t="s">
        <v>984</v>
      </c>
      <c r="G27" s="47" t="s">
        <v>3656</v>
      </c>
      <c r="H27" s="46" t="s">
        <v>4182</v>
      </c>
      <c r="I27" s="46" t="s">
        <v>4233</v>
      </c>
      <c r="J27" s="48">
        <v>38808</v>
      </c>
      <c r="K27" s="48">
        <v>39903</v>
      </c>
      <c r="L27" s="48">
        <v>40268</v>
      </c>
      <c r="M27" s="49">
        <v>4</v>
      </c>
      <c r="N27" s="50" t="s">
        <v>672</v>
      </c>
      <c r="O27" s="50" t="s">
        <v>672</v>
      </c>
      <c r="P27" s="46"/>
      <c r="Q27" s="46" t="s">
        <v>823</v>
      </c>
      <c r="R27" s="46" t="s">
        <v>3487</v>
      </c>
      <c r="S27" s="46"/>
      <c r="T27" s="50">
        <v>222720</v>
      </c>
      <c r="U27" s="50">
        <v>890880</v>
      </c>
    </row>
    <row r="28" spans="1:21" s="52" customFormat="1" ht="42.75" x14ac:dyDescent="0.2">
      <c r="A28" s="46" t="s">
        <v>568</v>
      </c>
      <c r="B28" s="46" t="s">
        <v>73</v>
      </c>
      <c r="C28" s="46"/>
      <c r="D28" s="46" t="s">
        <v>2521</v>
      </c>
      <c r="E28" s="46" t="s">
        <v>1938</v>
      </c>
      <c r="F28" s="63" t="s">
        <v>984</v>
      </c>
      <c r="G28" s="47" t="s">
        <v>3656</v>
      </c>
      <c r="H28" s="46" t="s">
        <v>4181</v>
      </c>
      <c r="I28" s="46" t="s">
        <v>663</v>
      </c>
      <c r="J28" s="48">
        <v>37464</v>
      </c>
      <c r="K28" s="48">
        <v>38554</v>
      </c>
      <c r="L28" s="48">
        <v>38807</v>
      </c>
      <c r="M28" s="49">
        <v>4</v>
      </c>
      <c r="N28" s="50"/>
      <c r="O28" s="50"/>
      <c r="P28" s="46"/>
      <c r="Q28" s="46" t="s">
        <v>823</v>
      </c>
      <c r="R28" s="46" t="s">
        <v>3487</v>
      </c>
      <c r="S28" s="46"/>
      <c r="T28" s="50">
        <v>81839</v>
      </c>
      <c r="U28" s="50">
        <v>327356</v>
      </c>
    </row>
    <row r="29" spans="1:21" s="52" customFormat="1" ht="42.75" x14ac:dyDescent="0.2">
      <c r="A29" s="46" t="s">
        <v>568</v>
      </c>
      <c r="B29" s="46" t="s">
        <v>73</v>
      </c>
      <c r="C29" s="46"/>
      <c r="D29" s="46" t="s">
        <v>2521</v>
      </c>
      <c r="E29" s="46" t="s">
        <v>1938</v>
      </c>
      <c r="F29" s="63" t="s">
        <v>984</v>
      </c>
      <c r="G29" s="47" t="s">
        <v>3657</v>
      </c>
      <c r="H29" s="46" t="s">
        <v>4183</v>
      </c>
      <c r="I29" s="46" t="s">
        <v>1427</v>
      </c>
      <c r="J29" s="48">
        <v>36982</v>
      </c>
      <c r="K29" s="48">
        <v>38077</v>
      </c>
      <c r="L29" s="48">
        <v>39172</v>
      </c>
      <c r="M29" s="49">
        <v>6</v>
      </c>
      <c r="N29" s="50"/>
      <c r="O29" s="50"/>
      <c r="P29" s="46"/>
      <c r="Q29" s="46"/>
      <c r="R29" s="46" t="s">
        <v>3487</v>
      </c>
      <c r="S29" s="46" t="s">
        <v>1918</v>
      </c>
      <c r="T29" s="50">
        <v>115000</v>
      </c>
      <c r="U29" s="50">
        <v>690000</v>
      </c>
    </row>
    <row r="30" spans="1:21" s="52" customFormat="1" ht="28.5" x14ac:dyDescent="0.2">
      <c r="A30" s="46" t="s">
        <v>568</v>
      </c>
      <c r="B30" s="46" t="s">
        <v>73</v>
      </c>
      <c r="C30" s="46"/>
      <c r="D30" s="46" t="s">
        <v>2521</v>
      </c>
      <c r="E30" s="46" t="s">
        <v>1938</v>
      </c>
      <c r="F30" s="63" t="s">
        <v>984</v>
      </c>
      <c r="G30" s="47" t="s">
        <v>3658</v>
      </c>
      <c r="H30" s="46" t="s">
        <v>4184</v>
      </c>
      <c r="I30" s="46" t="s">
        <v>623</v>
      </c>
      <c r="J30" s="48">
        <v>38285</v>
      </c>
      <c r="K30" s="48">
        <v>39379</v>
      </c>
      <c r="L30" s="48">
        <v>40110</v>
      </c>
      <c r="M30" s="49">
        <v>5</v>
      </c>
      <c r="N30" s="50"/>
      <c r="O30" s="50"/>
      <c r="P30" s="46"/>
      <c r="Q30" s="46" t="s">
        <v>823</v>
      </c>
      <c r="R30" s="46" t="s">
        <v>3487</v>
      </c>
      <c r="S30" s="46"/>
      <c r="T30" s="50"/>
      <c r="U30" s="50"/>
    </row>
    <row r="31" spans="1:21" s="52" customFormat="1" ht="42.75" x14ac:dyDescent="0.2">
      <c r="A31" s="46" t="s">
        <v>568</v>
      </c>
      <c r="B31" s="46" t="s">
        <v>73</v>
      </c>
      <c r="C31" s="46"/>
      <c r="D31" s="46" t="s">
        <v>2521</v>
      </c>
      <c r="E31" s="46" t="s">
        <v>1938</v>
      </c>
      <c r="F31" s="63" t="s">
        <v>984</v>
      </c>
      <c r="G31" s="47" t="s">
        <v>3659</v>
      </c>
      <c r="H31" s="46" t="s">
        <v>1639</v>
      </c>
      <c r="I31" s="46" t="s">
        <v>4233</v>
      </c>
      <c r="J31" s="48">
        <v>38078</v>
      </c>
      <c r="K31" s="48">
        <v>39172</v>
      </c>
      <c r="L31" s="48"/>
      <c r="M31" s="49">
        <v>3</v>
      </c>
      <c r="N31" s="50"/>
      <c r="O31" s="50"/>
      <c r="P31" s="46"/>
      <c r="Q31" s="46"/>
      <c r="R31" s="46" t="s">
        <v>3487</v>
      </c>
      <c r="S31" s="46" t="s">
        <v>1918</v>
      </c>
      <c r="T31" s="50">
        <v>76500</v>
      </c>
      <c r="U31" s="50">
        <v>229500</v>
      </c>
    </row>
    <row r="32" spans="1:21" s="52" customFormat="1" ht="42.75" x14ac:dyDescent="0.2">
      <c r="A32" s="46" t="s">
        <v>568</v>
      </c>
      <c r="B32" s="46" t="s">
        <v>73</v>
      </c>
      <c r="C32" s="46"/>
      <c r="D32" s="46" t="s">
        <v>2521</v>
      </c>
      <c r="E32" s="46" t="s">
        <v>1938</v>
      </c>
      <c r="F32" s="63" t="s">
        <v>984</v>
      </c>
      <c r="G32" s="47"/>
      <c r="H32" s="46" t="s">
        <v>1639</v>
      </c>
      <c r="I32" s="46" t="s">
        <v>4233</v>
      </c>
      <c r="J32" s="48">
        <v>38078</v>
      </c>
      <c r="K32" s="48">
        <v>40269</v>
      </c>
      <c r="L32" s="48"/>
      <c r="M32" s="49">
        <v>6</v>
      </c>
      <c r="N32" s="50" t="s">
        <v>672</v>
      </c>
      <c r="O32" s="50" t="s">
        <v>672</v>
      </c>
      <c r="P32" s="46"/>
      <c r="Q32" s="46"/>
      <c r="R32" s="46" t="s">
        <v>3487</v>
      </c>
      <c r="S32" s="46" t="s">
        <v>2524</v>
      </c>
      <c r="T32" s="50">
        <v>76287</v>
      </c>
      <c r="U32" s="50">
        <v>457722</v>
      </c>
    </row>
    <row r="33" spans="1:21" s="52" customFormat="1" ht="28.5" x14ac:dyDescent="0.2">
      <c r="A33" s="46" t="s">
        <v>568</v>
      </c>
      <c r="B33" s="46" t="s">
        <v>73</v>
      </c>
      <c r="C33" s="46"/>
      <c r="D33" s="46" t="s">
        <v>2521</v>
      </c>
      <c r="E33" s="46" t="s">
        <v>1938</v>
      </c>
      <c r="F33" s="63" t="s">
        <v>984</v>
      </c>
      <c r="G33" s="47"/>
      <c r="H33" s="46" t="s">
        <v>5370</v>
      </c>
      <c r="I33" s="46" t="s">
        <v>3805</v>
      </c>
      <c r="J33" s="48">
        <v>38443</v>
      </c>
      <c r="K33" s="48">
        <v>39162</v>
      </c>
      <c r="L33" s="48">
        <v>40268</v>
      </c>
      <c r="M33" s="49">
        <v>4</v>
      </c>
      <c r="N33" s="50"/>
      <c r="O33" s="50"/>
      <c r="P33" s="46"/>
      <c r="Q33" s="46" t="s">
        <v>823</v>
      </c>
      <c r="R33" s="46" t="s">
        <v>3487</v>
      </c>
      <c r="S33" s="46"/>
      <c r="T33" s="50">
        <v>102820</v>
      </c>
      <c r="U33" s="50">
        <v>411280</v>
      </c>
    </row>
    <row r="34" spans="1:21" s="52" customFormat="1" ht="42.75" x14ac:dyDescent="0.2">
      <c r="A34" s="46" t="s">
        <v>568</v>
      </c>
      <c r="B34" s="46" t="s">
        <v>73</v>
      </c>
      <c r="C34" s="46"/>
      <c r="D34" s="46" t="s">
        <v>2521</v>
      </c>
      <c r="E34" s="46" t="s">
        <v>1938</v>
      </c>
      <c r="F34" s="63" t="s">
        <v>984</v>
      </c>
      <c r="G34" s="47"/>
      <c r="H34" s="46" t="s">
        <v>4182</v>
      </c>
      <c r="I34" s="46" t="s">
        <v>4233</v>
      </c>
      <c r="J34" s="48">
        <v>38808</v>
      </c>
      <c r="K34" s="48">
        <v>38808</v>
      </c>
      <c r="L34" s="48">
        <v>39903</v>
      </c>
      <c r="M34" s="49">
        <v>3</v>
      </c>
      <c r="N34" s="50"/>
      <c r="O34" s="50"/>
      <c r="P34" s="46"/>
      <c r="Q34" s="46" t="s">
        <v>823</v>
      </c>
      <c r="R34" s="46" t="s">
        <v>3487</v>
      </c>
      <c r="S34" s="46"/>
      <c r="T34" s="50">
        <v>217406</v>
      </c>
      <c r="U34" s="50">
        <v>652218</v>
      </c>
    </row>
    <row r="35" spans="1:21" s="52" customFormat="1" ht="42.75" x14ac:dyDescent="0.2">
      <c r="A35" s="46" t="s">
        <v>568</v>
      </c>
      <c r="B35" s="46" t="s">
        <v>73</v>
      </c>
      <c r="C35" s="46"/>
      <c r="D35" s="46" t="s">
        <v>2521</v>
      </c>
      <c r="E35" s="46" t="s">
        <v>1938</v>
      </c>
      <c r="F35" s="63" t="s">
        <v>984</v>
      </c>
      <c r="G35" s="47"/>
      <c r="H35" s="46" t="s">
        <v>4181</v>
      </c>
      <c r="I35" s="46" t="s">
        <v>663</v>
      </c>
      <c r="J35" s="48">
        <v>37464</v>
      </c>
      <c r="K35" s="48">
        <v>38554</v>
      </c>
      <c r="L35" s="48">
        <v>38807</v>
      </c>
      <c r="M35" s="49">
        <v>4</v>
      </c>
      <c r="N35" s="50"/>
      <c r="O35" s="50"/>
      <c r="P35" s="46"/>
      <c r="Q35" s="46" t="s">
        <v>823</v>
      </c>
      <c r="R35" s="46" t="s">
        <v>3487</v>
      </c>
      <c r="S35" s="46"/>
      <c r="T35" s="50">
        <v>81839</v>
      </c>
      <c r="U35" s="50">
        <v>327356</v>
      </c>
    </row>
    <row r="36" spans="1:21" s="52" customFormat="1" ht="57" x14ac:dyDescent="0.2">
      <c r="A36" s="46" t="s">
        <v>568</v>
      </c>
      <c r="B36" s="46" t="s">
        <v>73</v>
      </c>
      <c r="C36" s="46"/>
      <c r="D36" s="46" t="s">
        <v>2521</v>
      </c>
      <c r="E36" s="46" t="s">
        <v>1938</v>
      </c>
      <c r="F36" s="63" t="s">
        <v>984</v>
      </c>
      <c r="G36" s="47"/>
      <c r="H36" s="46" t="s">
        <v>622</v>
      </c>
      <c r="I36" s="46" t="s">
        <v>2929</v>
      </c>
      <c r="J36" s="48">
        <v>37239</v>
      </c>
      <c r="K36" s="48">
        <v>40268</v>
      </c>
      <c r="L36" s="48"/>
      <c r="M36" s="49">
        <v>9</v>
      </c>
      <c r="N36" s="50" t="s">
        <v>672</v>
      </c>
      <c r="O36" s="50" t="s">
        <v>672</v>
      </c>
      <c r="P36" s="46"/>
      <c r="Q36" s="46" t="s">
        <v>823</v>
      </c>
      <c r="R36" s="46" t="s">
        <v>3487</v>
      </c>
      <c r="S36" s="46"/>
      <c r="T36" s="50">
        <v>10000</v>
      </c>
      <c r="U36" s="50">
        <v>90000</v>
      </c>
    </row>
    <row r="37" spans="1:21" s="52" customFormat="1" ht="28.5" x14ac:dyDescent="0.2">
      <c r="A37" s="46" t="s">
        <v>568</v>
      </c>
      <c r="B37" s="46" t="s">
        <v>73</v>
      </c>
      <c r="C37" s="46"/>
      <c r="D37" s="46" t="s">
        <v>1902</v>
      </c>
      <c r="E37" s="46" t="s">
        <v>1938</v>
      </c>
      <c r="F37" s="63" t="s">
        <v>984</v>
      </c>
      <c r="G37" s="47" t="s">
        <v>1687</v>
      </c>
      <c r="H37" s="46" t="s">
        <v>1716</v>
      </c>
      <c r="I37" s="46" t="s">
        <v>3998</v>
      </c>
      <c r="J37" s="48">
        <v>37347</v>
      </c>
      <c r="K37" s="48">
        <v>38442</v>
      </c>
      <c r="L37" s="48">
        <v>39172</v>
      </c>
      <c r="M37" s="49">
        <v>5</v>
      </c>
      <c r="N37" s="50"/>
      <c r="O37" s="50"/>
      <c r="P37" s="46"/>
      <c r="Q37" s="46" t="s">
        <v>825</v>
      </c>
      <c r="R37" s="46" t="s">
        <v>3487</v>
      </c>
      <c r="S37" s="46" t="s">
        <v>1918</v>
      </c>
      <c r="T37" s="50">
        <v>162625</v>
      </c>
      <c r="U37" s="50">
        <v>813125</v>
      </c>
    </row>
    <row r="38" spans="1:21" s="52" customFormat="1" ht="28.5" x14ac:dyDescent="0.2">
      <c r="A38" s="46" t="s">
        <v>568</v>
      </c>
      <c r="B38" s="46" t="s">
        <v>73</v>
      </c>
      <c r="C38" s="46"/>
      <c r="D38" s="46" t="s">
        <v>1917</v>
      </c>
      <c r="E38" s="46" t="s">
        <v>1938</v>
      </c>
      <c r="F38" s="63" t="s">
        <v>984</v>
      </c>
      <c r="G38" s="47" t="s">
        <v>1687</v>
      </c>
      <c r="H38" s="46" t="s">
        <v>1983</v>
      </c>
      <c r="I38" s="46" t="s">
        <v>3805</v>
      </c>
      <c r="J38" s="48">
        <v>38443</v>
      </c>
      <c r="K38" s="48">
        <v>39172</v>
      </c>
      <c r="L38" s="48">
        <v>40057</v>
      </c>
      <c r="M38" s="49">
        <v>4</v>
      </c>
      <c r="N38" s="50">
        <v>0</v>
      </c>
      <c r="O38" s="50">
        <f>N38*M38</f>
        <v>0</v>
      </c>
      <c r="P38" s="46"/>
      <c r="Q38" s="46" t="s">
        <v>825</v>
      </c>
      <c r="R38" s="46"/>
      <c r="S38" s="46" t="s">
        <v>2523</v>
      </c>
      <c r="T38" s="50">
        <v>77944</v>
      </c>
      <c r="U38" s="50">
        <v>311775</v>
      </c>
    </row>
    <row r="39" spans="1:21" s="52" customFormat="1" ht="42.75" x14ac:dyDescent="0.2">
      <c r="A39" s="46" t="s">
        <v>568</v>
      </c>
      <c r="B39" s="46" t="s">
        <v>73</v>
      </c>
      <c r="C39" s="46"/>
      <c r="D39" s="46" t="s">
        <v>2231</v>
      </c>
      <c r="E39" s="46" t="s">
        <v>1938</v>
      </c>
      <c r="F39" s="63" t="s">
        <v>984</v>
      </c>
      <c r="G39" s="47" t="s">
        <v>1701</v>
      </c>
      <c r="H39" s="46" t="s">
        <v>3765</v>
      </c>
      <c r="I39" s="46" t="s">
        <v>4702</v>
      </c>
      <c r="J39" s="48">
        <v>38078</v>
      </c>
      <c r="K39" s="48">
        <v>39172</v>
      </c>
      <c r="L39" s="48">
        <v>40268</v>
      </c>
      <c r="M39" s="49">
        <v>6</v>
      </c>
      <c r="N39" s="63"/>
      <c r="O39" s="63"/>
      <c r="P39" s="46"/>
      <c r="Q39" s="46" t="s">
        <v>825</v>
      </c>
      <c r="R39" s="46" t="s">
        <v>3487</v>
      </c>
      <c r="S39" s="46" t="s">
        <v>1918</v>
      </c>
      <c r="T39" s="50">
        <v>21520.799999999999</v>
      </c>
      <c r="U39" s="50" t="e">
        <f>T39*#REF!</f>
        <v>#REF!</v>
      </c>
    </row>
    <row r="40" spans="1:21" s="52" customFormat="1" ht="42.75" x14ac:dyDescent="0.2">
      <c r="A40" s="46" t="s">
        <v>568</v>
      </c>
      <c r="B40" s="46" t="s">
        <v>73</v>
      </c>
      <c r="C40" s="46"/>
      <c r="D40" s="46" t="s">
        <v>2231</v>
      </c>
      <c r="E40" s="46" t="s">
        <v>1938</v>
      </c>
      <c r="F40" s="63" t="s">
        <v>984</v>
      </c>
      <c r="G40" s="47" t="s">
        <v>1701</v>
      </c>
      <c r="H40" s="46" t="s">
        <v>3765</v>
      </c>
      <c r="I40" s="46" t="s">
        <v>4702</v>
      </c>
      <c r="J40" s="48">
        <v>37349</v>
      </c>
      <c r="K40" s="48">
        <v>38077</v>
      </c>
      <c r="L40" s="48"/>
      <c r="M40" s="49">
        <v>2</v>
      </c>
      <c r="N40" s="63"/>
      <c r="O40" s="63"/>
      <c r="P40" s="46"/>
      <c r="Q40" s="46" t="s">
        <v>825</v>
      </c>
      <c r="R40" s="46" t="s">
        <v>3487</v>
      </c>
      <c r="S40" s="46" t="s">
        <v>1918</v>
      </c>
      <c r="T40" s="50"/>
      <c r="U40" s="50"/>
    </row>
    <row r="41" spans="1:21" s="52" customFormat="1" ht="28.5" x14ac:dyDescent="0.2">
      <c r="A41" s="46" t="s">
        <v>568</v>
      </c>
      <c r="B41" s="46" t="s">
        <v>73</v>
      </c>
      <c r="C41" s="46"/>
      <c r="D41" s="46" t="s">
        <v>2231</v>
      </c>
      <c r="E41" s="46" t="s">
        <v>1938</v>
      </c>
      <c r="F41" s="63" t="s">
        <v>984</v>
      </c>
      <c r="G41" s="47" t="s">
        <v>1702</v>
      </c>
      <c r="H41" s="46" t="s">
        <v>3760</v>
      </c>
      <c r="I41" s="46" t="s">
        <v>3313</v>
      </c>
      <c r="J41" s="48">
        <v>38078</v>
      </c>
      <c r="K41" s="48">
        <v>39172</v>
      </c>
      <c r="L41" s="48">
        <v>40268</v>
      </c>
      <c r="M41" s="49">
        <v>6</v>
      </c>
      <c r="N41" s="63"/>
      <c r="O41" s="63"/>
      <c r="P41" s="46"/>
      <c r="Q41" s="46" t="s">
        <v>825</v>
      </c>
      <c r="R41" s="46" t="s">
        <v>3487</v>
      </c>
      <c r="S41" s="46" t="s">
        <v>1918</v>
      </c>
      <c r="T41" s="50">
        <v>4193.28</v>
      </c>
      <c r="U41" s="50" t="e">
        <f>T41*#REF!</f>
        <v>#REF!</v>
      </c>
    </row>
    <row r="42" spans="1:21" s="52" customFormat="1" ht="28.5" x14ac:dyDescent="0.2">
      <c r="A42" s="46" t="s">
        <v>568</v>
      </c>
      <c r="B42" s="46" t="s">
        <v>73</v>
      </c>
      <c r="C42" s="46"/>
      <c r="D42" s="46" t="s">
        <v>2231</v>
      </c>
      <c r="E42" s="46" t="s">
        <v>1938</v>
      </c>
      <c r="F42" s="63" t="s">
        <v>984</v>
      </c>
      <c r="G42" s="47" t="s">
        <v>1702</v>
      </c>
      <c r="H42" s="46" t="s">
        <v>3760</v>
      </c>
      <c r="I42" s="46" t="s">
        <v>3313</v>
      </c>
      <c r="J42" s="48">
        <v>37349</v>
      </c>
      <c r="K42" s="48">
        <v>38077</v>
      </c>
      <c r="L42" s="48"/>
      <c r="M42" s="49">
        <v>2</v>
      </c>
      <c r="N42" s="63"/>
      <c r="O42" s="63"/>
      <c r="P42" s="46"/>
      <c r="Q42" s="46" t="s">
        <v>825</v>
      </c>
      <c r="R42" s="46" t="s">
        <v>3487</v>
      </c>
      <c r="S42" s="46" t="s">
        <v>1918</v>
      </c>
      <c r="T42" s="50"/>
      <c r="U42" s="50"/>
    </row>
    <row r="43" spans="1:21" s="52" customFormat="1" ht="57" x14ac:dyDescent="0.2">
      <c r="A43" s="46" t="s">
        <v>568</v>
      </c>
      <c r="B43" s="46" t="s">
        <v>73</v>
      </c>
      <c r="C43" s="46"/>
      <c r="D43" s="46" t="s">
        <v>1902</v>
      </c>
      <c r="E43" s="46" t="s">
        <v>1938</v>
      </c>
      <c r="F43" s="63" t="s">
        <v>984</v>
      </c>
      <c r="G43" s="47" t="s">
        <v>1703</v>
      </c>
      <c r="H43" s="46" t="s">
        <v>559</v>
      </c>
      <c r="I43" s="46" t="s">
        <v>3871</v>
      </c>
      <c r="J43" s="48">
        <v>37347</v>
      </c>
      <c r="K43" s="48">
        <v>38077</v>
      </c>
      <c r="L43" s="48">
        <v>38807</v>
      </c>
      <c r="M43" s="49">
        <v>4</v>
      </c>
      <c r="N43" s="63"/>
      <c r="O43" s="63"/>
      <c r="P43" s="46"/>
      <c r="Q43" s="46" t="s">
        <v>825</v>
      </c>
      <c r="R43" s="46" t="s">
        <v>3487</v>
      </c>
      <c r="S43" s="46" t="s">
        <v>1918</v>
      </c>
      <c r="T43" s="50"/>
      <c r="U43" s="50"/>
    </row>
    <row r="44" spans="1:21" s="45" customFormat="1" ht="28.5" x14ac:dyDescent="0.2">
      <c r="A44" s="46" t="s">
        <v>568</v>
      </c>
      <c r="B44" s="46" t="s">
        <v>73</v>
      </c>
      <c r="C44" s="46"/>
      <c r="D44" s="46" t="s">
        <v>2231</v>
      </c>
      <c r="E44" s="46" t="s">
        <v>1938</v>
      </c>
      <c r="F44" s="63" t="s">
        <v>984</v>
      </c>
      <c r="G44" s="47" t="s">
        <v>1696</v>
      </c>
      <c r="H44" s="46" t="s">
        <v>3760</v>
      </c>
      <c r="I44" s="46" t="s">
        <v>1469</v>
      </c>
      <c r="J44" s="48">
        <v>38078</v>
      </c>
      <c r="K44" s="48">
        <v>39172</v>
      </c>
      <c r="L44" s="48">
        <v>40268</v>
      </c>
      <c r="M44" s="49">
        <v>6</v>
      </c>
      <c r="N44" s="63"/>
      <c r="O44" s="63"/>
      <c r="P44" s="46"/>
      <c r="Q44" s="46" t="s">
        <v>825</v>
      </c>
      <c r="R44" s="46" t="s">
        <v>3487</v>
      </c>
      <c r="S44" s="46" t="s">
        <v>1918</v>
      </c>
      <c r="T44" s="50">
        <v>6802</v>
      </c>
      <c r="U44" s="50" t="e">
        <f>T44*#REF!</f>
        <v>#REF!</v>
      </c>
    </row>
    <row r="45" spans="1:21" s="45" customFormat="1" ht="28.5" x14ac:dyDescent="0.2">
      <c r="A45" s="46" t="s">
        <v>568</v>
      </c>
      <c r="B45" s="46" t="s">
        <v>73</v>
      </c>
      <c r="C45" s="46"/>
      <c r="D45" s="46" t="s">
        <v>1902</v>
      </c>
      <c r="E45" s="46" t="s">
        <v>1938</v>
      </c>
      <c r="F45" s="63" t="s">
        <v>984</v>
      </c>
      <c r="G45" s="47" t="s">
        <v>1705</v>
      </c>
      <c r="H45" s="46" t="s">
        <v>561</v>
      </c>
      <c r="I45" s="46" t="s">
        <v>623</v>
      </c>
      <c r="J45" s="48">
        <v>37347</v>
      </c>
      <c r="K45" s="48">
        <v>38807</v>
      </c>
      <c r="L45" s="48" t="s">
        <v>672</v>
      </c>
      <c r="M45" s="49">
        <v>4</v>
      </c>
      <c r="N45" s="63"/>
      <c r="O45" s="63"/>
      <c r="P45" s="46"/>
      <c r="Q45" s="46" t="s">
        <v>825</v>
      </c>
      <c r="R45" s="46" t="s">
        <v>3487</v>
      </c>
      <c r="S45" s="46" t="s">
        <v>1918</v>
      </c>
      <c r="T45" s="50"/>
      <c r="U45" s="50"/>
    </row>
    <row r="46" spans="1:21" s="45" customFormat="1" ht="28.5" x14ac:dyDescent="0.2">
      <c r="A46" s="46" t="s">
        <v>568</v>
      </c>
      <c r="B46" s="46" t="s">
        <v>73</v>
      </c>
      <c r="C46" s="46"/>
      <c r="D46" s="46" t="s">
        <v>1917</v>
      </c>
      <c r="E46" s="46" t="s">
        <v>1938</v>
      </c>
      <c r="F46" s="63" t="s">
        <v>984</v>
      </c>
      <c r="G46" s="47" t="s">
        <v>1705</v>
      </c>
      <c r="H46" s="46" t="s">
        <v>561</v>
      </c>
      <c r="I46" s="46" t="s">
        <v>623</v>
      </c>
      <c r="J46" s="48">
        <v>37347</v>
      </c>
      <c r="K46" s="48">
        <v>38807</v>
      </c>
      <c r="L46" s="48" t="s">
        <v>672</v>
      </c>
      <c r="M46" s="49">
        <v>4</v>
      </c>
      <c r="N46" s="63"/>
      <c r="O46" s="63"/>
      <c r="P46" s="46"/>
      <c r="Q46" s="46" t="s">
        <v>825</v>
      </c>
      <c r="R46" s="46" t="s">
        <v>3487</v>
      </c>
      <c r="S46" s="46" t="s">
        <v>1918</v>
      </c>
      <c r="T46" s="50"/>
      <c r="U46" s="50"/>
    </row>
    <row r="47" spans="1:21" s="52" customFormat="1" ht="28.5" x14ac:dyDescent="0.2">
      <c r="A47" s="46" t="s">
        <v>568</v>
      </c>
      <c r="B47" s="46" t="s">
        <v>73</v>
      </c>
      <c r="C47" s="46"/>
      <c r="D47" s="46" t="s">
        <v>1917</v>
      </c>
      <c r="E47" s="46" t="s">
        <v>1938</v>
      </c>
      <c r="F47" s="63" t="s">
        <v>984</v>
      </c>
      <c r="G47" s="47" t="s">
        <v>1706</v>
      </c>
      <c r="H47" s="46" t="s">
        <v>562</v>
      </c>
      <c r="I47" s="46" t="s">
        <v>3105</v>
      </c>
      <c r="J47" s="48">
        <v>38443</v>
      </c>
      <c r="K47" s="48">
        <v>39538</v>
      </c>
      <c r="L47" s="48">
        <v>40086</v>
      </c>
      <c r="M47" s="49">
        <v>4</v>
      </c>
      <c r="N47" s="63"/>
      <c r="O47" s="63"/>
      <c r="P47" s="46"/>
      <c r="Q47" s="46" t="s">
        <v>823</v>
      </c>
      <c r="R47" s="46" t="s">
        <v>3487</v>
      </c>
      <c r="S47" s="46"/>
      <c r="T47" s="73"/>
      <c r="U47" s="73"/>
    </row>
    <row r="48" spans="1:21" s="52" customFormat="1" ht="28.5" x14ac:dyDescent="0.2">
      <c r="A48" s="46" t="s">
        <v>568</v>
      </c>
      <c r="B48" s="46" t="s">
        <v>73</v>
      </c>
      <c r="C48" s="46"/>
      <c r="D48" s="46" t="s">
        <v>1906</v>
      </c>
      <c r="E48" s="46" t="s">
        <v>1938</v>
      </c>
      <c r="F48" s="63" t="s">
        <v>984</v>
      </c>
      <c r="G48" s="47" t="s">
        <v>1706</v>
      </c>
      <c r="H48" s="46" t="s">
        <v>562</v>
      </c>
      <c r="I48" s="46" t="s">
        <v>3105</v>
      </c>
      <c r="J48" s="48">
        <v>38443</v>
      </c>
      <c r="K48" s="48">
        <v>39538</v>
      </c>
      <c r="L48" s="48"/>
      <c r="M48" s="49">
        <v>3</v>
      </c>
      <c r="N48" s="63"/>
      <c r="O48" s="63"/>
      <c r="P48" s="46"/>
      <c r="Q48" s="46" t="s">
        <v>823</v>
      </c>
      <c r="R48" s="46" t="s">
        <v>3487</v>
      </c>
      <c r="S48" s="46"/>
      <c r="T48" s="50"/>
      <c r="U48" s="50"/>
    </row>
    <row r="49" spans="1:21" s="52" customFormat="1" ht="28.5" x14ac:dyDescent="0.2">
      <c r="A49" s="46" t="s">
        <v>568</v>
      </c>
      <c r="B49" s="46" t="s">
        <v>73</v>
      </c>
      <c r="C49" s="46"/>
      <c r="D49" s="46" t="s">
        <v>2231</v>
      </c>
      <c r="E49" s="46" t="s">
        <v>1938</v>
      </c>
      <c r="F49" s="63" t="s">
        <v>984</v>
      </c>
      <c r="G49" s="47" t="s">
        <v>1707</v>
      </c>
      <c r="H49" s="46" t="s">
        <v>563</v>
      </c>
      <c r="I49" s="46" t="s">
        <v>1430</v>
      </c>
      <c r="J49" s="48">
        <v>38838</v>
      </c>
      <c r="K49" s="48">
        <v>39599</v>
      </c>
      <c r="L49" s="48">
        <v>40329</v>
      </c>
      <c r="M49" s="49">
        <v>4</v>
      </c>
      <c r="N49" s="63"/>
      <c r="O49" s="63"/>
      <c r="P49" s="46" t="s">
        <v>4857</v>
      </c>
      <c r="Q49" s="46" t="s">
        <v>824</v>
      </c>
      <c r="R49" s="46" t="s">
        <v>3487</v>
      </c>
      <c r="S49" s="46"/>
      <c r="T49" s="50">
        <v>64605</v>
      </c>
      <c r="U49" s="50" t="e">
        <f>T49*#REF!</f>
        <v>#REF!</v>
      </c>
    </row>
    <row r="50" spans="1:21" s="52" customFormat="1" ht="28.5" x14ac:dyDescent="0.2">
      <c r="A50" s="46" t="s">
        <v>568</v>
      </c>
      <c r="B50" s="46" t="s">
        <v>73</v>
      </c>
      <c r="C50" s="46"/>
      <c r="D50" s="46" t="s">
        <v>2231</v>
      </c>
      <c r="E50" s="46" t="s">
        <v>1938</v>
      </c>
      <c r="F50" s="63" t="s">
        <v>984</v>
      </c>
      <c r="G50" s="47" t="s">
        <v>1707</v>
      </c>
      <c r="H50" s="46" t="s">
        <v>563</v>
      </c>
      <c r="I50" s="46"/>
      <c r="J50" s="48">
        <v>40330</v>
      </c>
      <c r="K50" s="48">
        <v>40329</v>
      </c>
      <c r="L50" s="48"/>
      <c r="M50" s="49">
        <v>2</v>
      </c>
      <c r="N50" s="63"/>
      <c r="O50" s="63"/>
      <c r="P50" s="46"/>
      <c r="Q50" s="46" t="s">
        <v>823</v>
      </c>
      <c r="R50" s="46" t="s">
        <v>3487</v>
      </c>
      <c r="S50" s="46"/>
      <c r="T50" s="50"/>
      <c r="U50" s="50"/>
    </row>
    <row r="51" spans="1:21" s="52" customFormat="1" ht="28.5" x14ac:dyDescent="0.2">
      <c r="A51" s="46" t="s">
        <v>568</v>
      </c>
      <c r="B51" s="46" t="s">
        <v>73</v>
      </c>
      <c r="C51" s="46"/>
      <c r="D51" s="46" t="s">
        <v>1906</v>
      </c>
      <c r="E51" s="46" t="s">
        <v>1938</v>
      </c>
      <c r="F51" s="63" t="s">
        <v>984</v>
      </c>
      <c r="G51" s="47" t="s">
        <v>1708</v>
      </c>
      <c r="H51" s="46" t="s">
        <v>564</v>
      </c>
      <c r="I51" s="46" t="s">
        <v>3805</v>
      </c>
      <c r="J51" s="48">
        <v>38565</v>
      </c>
      <c r="K51" s="48">
        <v>38929</v>
      </c>
      <c r="L51" s="48">
        <v>39660</v>
      </c>
      <c r="M51" s="49">
        <v>3</v>
      </c>
      <c r="N51" s="63"/>
      <c r="O51" s="63"/>
      <c r="P51" s="46"/>
      <c r="Q51" s="46" t="s">
        <v>823</v>
      </c>
      <c r="R51" s="46" t="s">
        <v>3487</v>
      </c>
      <c r="S51" s="46"/>
      <c r="T51" s="50"/>
      <c r="U51" s="50" t="e">
        <f>T51*#REF!</f>
        <v>#REF!</v>
      </c>
    </row>
    <row r="52" spans="1:21" s="52" customFormat="1" ht="28.5" x14ac:dyDescent="0.2">
      <c r="A52" s="46" t="s">
        <v>568</v>
      </c>
      <c r="B52" s="46" t="s">
        <v>73</v>
      </c>
      <c r="C52" s="46"/>
      <c r="D52" s="46" t="s">
        <v>1906</v>
      </c>
      <c r="E52" s="46" t="s">
        <v>1938</v>
      </c>
      <c r="F52" s="63" t="s">
        <v>984</v>
      </c>
      <c r="G52" s="47" t="s">
        <v>1709</v>
      </c>
      <c r="H52" s="46" t="s">
        <v>565</v>
      </c>
      <c r="I52" s="46" t="s">
        <v>623</v>
      </c>
      <c r="J52" s="48">
        <v>38139</v>
      </c>
      <c r="K52" s="48">
        <v>39964</v>
      </c>
      <c r="L52" s="48"/>
      <c r="M52" s="49">
        <v>5</v>
      </c>
      <c r="N52" s="63"/>
      <c r="O52" s="63"/>
      <c r="P52" s="46"/>
      <c r="Q52" s="46" t="s">
        <v>823</v>
      </c>
      <c r="R52" s="46" t="s">
        <v>3487</v>
      </c>
      <c r="S52" s="46"/>
      <c r="T52" s="50"/>
      <c r="U52" s="50"/>
    </row>
    <row r="53" spans="1:21" s="52" customFormat="1" ht="28.5" x14ac:dyDescent="0.2">
      <c r="A53" s="46" t="s">
        <v>568</v>
      </c>
      <c r="B53" s="46" t="s">
        <v>73</v>
      </c>
      <c r="C53" s="46"/>
      <c r="D53" s="46" t="s">
        <v>1917</v>
      </c>
      <c r="E53" s="46" t="s">
        <v>1938</v>
      </c>
      <c r="F53" s="63" t="s">
        <v>984</v>
      </c>
      <c r="G53" s="47" t="s">
        <v>1688</v>
      </c>
      <c r="H53" s="46" t="s">
        <v>1292</v>
      </c>
      <c r="I53" s="46" t="s">
        <v>5133</v>
      </c>
      <c r="J53" s="48">
        <v>38841</v>
      </c>
      <c r="K53" s="48">
        <v>38840</v>
      </c>
      <c r="L53" s="48">
        <v>39936</v>
      </c>
      <c r="M53" s="49">
        <v>5</v>
      </c>
      <c r="N53" s="63"/>
      <c r="O53" s="63"/>
      <c r="P53" s="46"/>
      <c r="Q53" s="46"/>
      <c r="R53" s="46"/>
      <c r="S53" s="46" t="s">
        <v>2522</v>
      </c>
      <c r="T53" s="50"/>
      <c r="U53" s="50"/>
    </row>
    <row r="54" spans="1:21" s="52" customFormat="1" ht="28.5" x14ac:dyDescent="0.2">
      <c r="A54" s="46" t="s">
        <v>568</v>
      </c>
      <c r="B54" s="46" t="s">
        <v>73</v>
      </c>
      <c r="C54" s="46"/>
      <c r="D54" s="46" t="s">
        <v>2231</v>
      </c>
      <c r="E54" s="46" t="s">
        <v>1938</v>
      </c>
      <c r="F54" s="63" t="s">
        <v>984</v>
      </c>
      <c r="G54" s="47" t="s">
        <v>1688</v>
      </c>
      <c r="H54" s="46" t="s">
        <v>1717</v>
      </c>
      <c r="I54" s="46" t="s">
        <v>2632</v>
      </c>
      <c r="J54" s="48">
        <v>38111</v>
      </c>
      <c r="K54" s="48">
        <v>38840</v>
      </c>
      <c r="L54" s="48"/>
      <c r="M54" s="49">
        <v>2</v>
      </c>
      <c r="N54" s="63"/>
      <c r="O54" s="63"/>
      <c r="P54" s="46"/>
      <c r="Q54" s="46" t="s">
        <v>823</v>
      </c>
      <c r="R54" s="46" t="s">
        <v>3487</v>
      </c>
      <c r="S54" s="46"/>
      <c r="T54" s="50"/>
      <c r="U54" s="50"/>
    </row>
    <row r="55" spans="1:21" s="52" customFormat="1" ht="28.5" x14ac:dyDescent="0.2">
      <c r="A55" s="46" t="s">
        <v>568</v>
      </c>
      <c r="B55" s="46" t="s">
        <v>73</v>
      </c>
      <c r="C55" s="46"/>
      <c r="D55" s="46" t="s">
        <v>1917</v>
      </c>
      <c r="E55" s="46" t="s">
        <v>1938</v>
      </c>
      <c r="F55" s="63" t="s">
        <v>984</v>
      </c>
      <c r="G55" s="47" t="s">
        <v>3618</v>
      </c>
      <c r="H55" s="46" t="s">
        <v>2666</v>
      </c>
      <c r="I55" s="46" t="s">
        <v>2134</v>
      </c>
      <c r="J55" s="48">
        <v>38108</v>
      </c>
      <c r="K55" s="48">
        <v>39497</v>
      </c>
      <c r="L55" s="48"/>
      <c r="M55" s="49">
        <v>7</v>
      </c>
      <c r="N55" s="63"/>
      <c r="O55" s="63"/>
      <c r="P55" s="46"/>
      <c r="Q55" s="46" t="s">
        <v>823</v>
      </c>
      <c r="R55" s="46" t="s">
        <v>3487</v>
      </c>
      <c r="S55" s="46"/>
      <c r="T55" s="50"/>
      <c r="U55" s="50"/>
    </row>
    <row r="56" spans="1:21" s="52" customFormat="1" ht="28.5" x14ac:dyDescent="0.2">
      <c r="A56" s="46" t="s">
        <v>568</v>
      </c>
      <c r="B56" s="46" t="s">
        <v>73</v>
      </c>
      <c r="C56" s="46"/>
      <c r="D56" s="46" t="s">
        <v>1906</v>
      </c>
      <c r="E56" s="46" t="s">
        <v>1938</v>
      </c>
      <c r="F56" s="63" t="s">
        <v>984</v>
      </c>
      <c r="G56" s="47" t="s">
        <v>3619</v>
      </c>
      <c r="H56" s="46" t="s">
        <v>566</v>
      </c>
      <c r="I56" s="46" t="s">
        <v>3805</v>
      </c>
      <c r="J56" s="48">
        <v>38507</v>
      </c>
      <c r="K56" s="48">
        <v>39607</v>
      </c>
      <c r="L56" s="48"/>
      <c r="M56" s="49">
        <v>3</v>
      </c>
      <c r="N56" s="63"/>
      <c r="O56" s="63"/>
      <c r="P56" s="46"/>
      <c r="Q56" s="46" t="s">
        <v>825</v>
      </c>
      <c r="R56" s="46" t="s">
        <v>3487</v>
      </c>
      <c r="S56" s="46" t="s">
        <v>1918</v>
      </c>
      <c r="T56" s="50"/>
      <c r="U56" s="50"/>
    </row>
    <row r="57" spans="1:21" s="52" customFormat="1" ht="42.75" x14ac:dyDescent="0.2">
      <c r="A57" s="46" t="s">
        <v>568</v>
      </c>
      <c r="B57" s="46" t="s">
        <v>73</v>
      </c>
      <c r="C57" s="46"/>
      <c r="D57" s="46" t="s">
        <v>1902</v>
      </c>
      <c r="E57" s="46" t="s">
        <v>1938</v>
      </c>
      <c r="F57" s="63" t="s">
        <v>984</v>
      </c>
      <c r="G57" s="47" t="s">
        <v>1689</v>
      </c>
      <c r="H57" s="46" t="s">
        <v>1833</v>
      </c>
      <c r="I57" s="46" t="s">
        <v>2632</v>
      </c>
      <c r="J57" s="48">
        <v>36808</v>
      </c>
      <c r="K57" s="48">
        <v>38998</v>
      </c>
      <c r="L57" s="48" t="s">
        <v>672</v>
      </c>
      <c r="M57" s="49">
        <v>6</v>
      </c>
      <c r="N57" s="63"/>
      <c r="O57" s="63"/>
      <c r="P57" s="46"/>
      <c r="Q57" s="46" t="s">
        <v>823</v>
      </c>
      <c r="R57" s="46" t="s">
        <v>3487</v>
      </c>
      <c r="S57" s="46"/>
      <c r="T57" s="50"/>
      <c r="U57" s="50"/>
    </row>
    <row r="58" spans="1:21" s="52" customFormat="1" ht="42.75" x14ac:dyDescent="0.2">
      <c r="A58" s="46" t="s">
        <v>568</v>
      </c>
      <c r="B58" s="46" t="s">
        <v>73</v>
      </c>
      <c r="C58" s="46"/>
      <c r="D58" s="46" t="s">
        <v>1917</v>
      </c>
      <c r="E58" s="46" t="s">
        <v>1938</v>
      </c>
      <c r="F58" s="63" t="s">
        <v>984</v>
      </c>
      <c r="G58" s="47" t="s">
        <v>1689</v>
      </c>
      <c r="H58" s="46" t="s">
        <v>1833</v>
      </c>
      <c r="I58" s="46" t="s">
        <v>5133</v>
      </c>
      <c r="J58" s="48">
        <v>36808</v>
      </c>
      <c r="K58" s="48">
        <v>38998</v>
      </c>
      <c r="L58" s="48"/>
      <c r="M58" s="49">
        <v>6</v>
      </c>
      <c r="N58" s="63"/>
      <c r="O58" s="63"/>
      <c r="P58" s="46"/>
      <c r="Q58" s="46"/>
      <c r="R58" s="46"/>
      <c r="S58" s="46"/>
      <c r="T58" s="50"/>
      <c r="U58" s="50"/>
    </row>
    <row r="59" spans="1:21" s="52" customFormat="1" ht="42.75" x14ac:dyDescent="0.2">
      <c r="A59" s="46" t="s">
        <v>568</v>
      </c>
      <c r="B59" s="46" t="s">
        <v>73</v>
      </c>
      <c r="C59" s="46"/>
      <c r="D59" s="46" t="s">
        <v>1902</v>
      </c>
      <c r="E59" s="46" t="s">
        <v>1938</v>
      </c>
      <c r="F59" s="63" t="s">
        <v>984</v>
      </c>
      <c r="G59" s="47" t="s">
        <v>1690</v>
      </c>
      <c r="H59" s="46" t="s">
        <v>1834</v>
      </c>
      <c r="I59" s="46" t="s">
        <v>2683</v>
      </c>
      <c r="J59" s="48">
        <v>36831</v>
      </c>
      <c r="K59" s="48">
        <v>38807</v>
      </c>
      <c r="L59" s="48" t="s">
        <v>672</v>
      </c>
      <c r="M59" s="49">
        <v>6</v>
      </c>
      <c r="N59" s="63"/>
      <c r="O59" s="63"/>
      <c r="P59" s="46"/>
      <c r="Q59" s="46" t="s">
        <v>825</v>
      </c>
      <c r="R59" s="46" t="s">
        <v>3487</v>
      </c>
      <c r="S59" s="46" t="s">
        <v>1918</v>
      </c>
      <c r="T59" s="50"/>
      <c r="U59" s="50"/>
    </row>
    <row r="60" spans="1:21" s="52" customFormat="1" ht="28.5" x14ac:dyDescent="0.2">
      <c r="A60" s="46" t="s">
        <v>568</v>
      </c>
      <c r="B60" s="46" t="s">
        <v>73</v>
      </c>
      <c r="C60" s="46"/>
      <c r="D60" s="46" t="s">
        <v>2231</v>
      </c>
      <c r="E60" s="46" t="s">
        <v>1938</v>
      </c>
      <c r="F60" s="63" t="s">
        <v>984</v>
      </c>
      <c r="G60" s="47" t="s">
        <v>1697</v>
      </c>
      <c r="H60" s="46" t="s">
        <v>3762</v>
      </c>
      <c r="I60" s="46" t="s">
        <v>2246</v>
      </c>
      <c r="J60" s="48">
        <v>38808</v>
      </c>
      <c r="K60" s="48">
        <v>39903</v>
      </c>
      <c r="L60" s="48">
        <v>39903</v>
      </c>
      <c r="M60" s="49">
        <v>3</v>
      </c>
      <c r="N60" s="63"/>
      <c r="O60" s="63"/>
      <c r="P60" s="46"/>
      <c r="Q60" s="46"/>
      <c r="R60" s="46"/>
      <c r="S60" s="46"/>
      <c r="T60" s="50"/>
      <c r="U60" s="50"/>
    </row>
    <row r="61" spans="1:21" s="52" customFormat="1" ht="28.5" x14ac:dyDescent="0.2">
      <c r="A61" s="46" t="s">
        <v>568</v>
      </c>
      <c r="B61" s="46" t="s">
        <v>73</v>
      </c>
      <c r="C61" s="46"/>
      <c r="D61" s="46" t="s">
        <v>1917</v>
      </c>
      <c r="E61" s="46" t="s">
        <v>1938</v>
      </c>
      <c r="F61" s="63" t="s">
        <v>984</v>
      </c>
      <c r="G61" s="47" t="s">
        <v>1697</v>
      </c>
      <c r="H61" s="46" t="s">
        <v>3762</v>
      </c>
      <c r="I61" s="46" t="s">
        <v>2246</v>
      </c>
      <c r="J61" s="48">
        <v>37195</v>
      </c>
      <c r="K61" s="48">
        <v>38077</v>
      </c>
      <c r="L61" s="48">
        <v>38807</v>
      </c>
      <c r="M61" s="49">
        <v>5</v>
      </c>
      <c r="N61" s="63"/>
      <c r="O61" s="63"/>
      <c r="P61" s="46"/>
      <c r="Q61" s="46" t="s">
        <v>823</v>
      </c>
      <c r="R61" s="46" t="s">
        <v>3487</v>
      </c>
      <c r="S61" s="46"/>
      <c r="T61" s="50"/>
      <c r="U61" s="50"/>
    </row>
    <row r="62" spans="1:21" s="52" customFormat="1" ht="42.75" x14ac:dyDescent="0.2">
      <c r="A62" s="46" t="s">
        <v>568</v>
      </c>
      <c r="B62" s="46" t="s">
        <v>73</v>
      </c>
      <c r="C62" s="46"/>
      <c r="D62" s="46" t="s">
        <v>1902</v>
      </c>
      <c r="E62" s="46" t="s">
        <v>1938</v>
      </c>
      <c r="F62" s="63" t="s">
        <v>984</v>
      </c>
      <c r="G62" s="47" t="s">
        <v>1698</v>
      </c>
      <c r="H62" s="46" t="s">
        <v>3763</v>
      </c>
      <c r="I62" s="46" t="s">
        <v>3584</v>
      </c>
      <c r="J62" s="48">
        <v>36773</v>
      </c>
      <c r="K62" s="48">
        <v>37867</v>
      </c>
      <c r="L62" s="48">
        <v>38963</v>
      </c>
      <c r="M62" s="49">
        <v>6</v>
      </c>
      <c r="N62" s="63"/>
      <c r="O62" s="63"/>
      <c r="P62" s="46"/>
      <c r="Q62" s="46" t="s">
        <v>823</v>
      </c>
      <c r="R62" s="46" t="s">
        <v>3487</v>
      </c>
      <c r="S62" s="46"/>
      <c r="T62" s="50"/>
      <c r="U62" s="50"/>
    </row>
    <row r="63" spans="1:21" s="52" customFormat="1" ht="57" x14ac:dyDescent="0.2">
      <c r="A63" s="46" t="s">
        <v>568</v>
      </c>
      <c r="B63" s="46" t="s">
        <v>73</v>
      </c>
      <c r="C63" s="46"/>
      <c r="D63" s="46" t="s">
        <v>1917</v>
      </c>
      <c r="E63" s="46" t="s">
        <v>1938</v>
      </c>
      <c r="F63" s="63" t="s">
        <v>984</v>
      </c>
      <c r="G63" s="47" t="s">
        <v>1699</v>
      </c>
      <c r="H63" s="46" t="s">
        <v>3764</v>
      </c>
      <c r="I63" s="46" t="s">
        <v>3871</v>
      </c>
      <c r="J63" s="48">
        <v>38078</v>
      </c>
      <c r="K63" s="48">
        <v>38807</v>
      </c>
      <c r="L63" s="48">
        <v>39903</v>
      </c>
      <c r="M63" s="49">
        <v>5</v>
      </c>
      <c r="N63" s="63"/>
      <c r="O63" s="63"/>
      <c r="P63" s="46"/>
      <c r="Q63" s="46" t="s">
        <v>823</v>
      </c>
      <c r="R63" s="46" t="s">
        <v>3487</v>
      </c>
      <c r="S63" s="46"/>
      <c r="T63" s="50"/>
      <c r="U63" s="50"/>
    </row>
    <row r="64" spans="1:21" s="52" customFormat="1" ht="28.5" x14ac:dyDescent="0.2">
      <c r="A64" s="46" t="s">
        <v>568</v>
      </c>
      <c r="B64" s="46" t="s">
        <v>73</v>
      </c>
      <c r="C64" s="46"/>
      <c r="D64" s="46" t="s">
        <v>2231</v>
      </c>
      <c r="E64" s="46" t="s">
        <v>1938</v>
      </c>
      <c r="F64" s="63" t="s">
        <v>984</v>
      </c>
      <c r="G64" s="47" t="s">
        <v>1700</v>
      </c>
      <c r="H64" s="46" t="s">
        <v>3760</v>
      </c>
      <c r="I64" s="46" t="s">
        <v>4869</v>
      </c>
      <c r="J64" s="48">
        <v>38078</v>
      </c>
      <c r="K64" s="48">
        <v>39172</v>
      </c>
      <c r="L64" s="48">
        <v>40268</v>
      </c>
      <c r="M64" s="49">
        <v>6</v>
      </c>
      <c r="N64" s="63"/>
      <c r="O64" s="63"/>
      <c r="P64" s="46"/>
      <c r="Q64" s="46" t="s">
        <v>825</v>
      </c>
      <c r="R64" s="46" t="s">
        <v>3487</v>
      </c>
      <c r="S64" s="46" t="s">
        <v>1918</v>
      </c>
      <c r="T64" s="50">
        <v>10248</v>
      </c>
      <c r="U64" s="50" t="e">
        <f>T64*#REF!</f>
        <v>#REF!</v>
      </c>
    </row>
    <row r="65" spans="1:21" s="52" customFormat="1" ht="28.5" x14ac:dyDescent="0.2">
      <c r="A65" s="46" t="s">
        <v>568</v>
      </c>
      <c r="B65" s="46" t="s">
        <v>73</v>
      </c>
      <c r="C65" s="46"/>
      <c r="D65" s="46" t="s">
        <v>2231</v>
      </c>
      <c r="E65" s="46" t="s">
        <v>1938</v>
      </c>
      <c r="F65" s="63" t="s">
        <v>984</v>
      </c>
      <c r="G65" s="47" t="s">
        <v>1700</v>
      </c>
      <c r="H65" s="46" t="s">
        <v>3760</v>
      </c>
      <c r="I65" s="46" t="s">
        <v>4869</v>
      </c>
      <c r="J65" s="48">
        <v>37803</v>
      </c>
      <c r="K65" s="48">
        <v>38077</v>
      </c>
      <c r="L65" s="48"/>
      <c r="M65" s="49">
        <v>1</v>
      </c>
      <c r="N65" s="50"/>
      <c r="O65" s="50"/>
      <c r="P65" s="46"/>
      <c r="Q65" s="46" t="s">
        <v>825</v>
      </c>
      <c r="R65" s="46" t="s">
        <v>3487</v>
      </c>
      <c r="S65" s="46" t="s">
        <v>1918</v>
      </c>
      <c r="T65" s="50">
        <v>10962</v>
      </c>
      <c r="U65" s="50">
        <v>42766</v>
      </c>
    </row>
    <row r="66" spans="1:21" s="52" customFormat="1" ht="42.75" x14ac:dyDescent="0.2">
      <c r="A66" s="46" t="s">
        <v>568</v>
      </c>
      <c r="B66" s="46" t="s">
        <v>73</v>
      </c>
      <c r="C66" s="46"/>
      <c r="D66" s="46" t="s">
        <v>1902</v>
      </c>
      <c r="E66" s="46" t="s">
        <v>1938</v>
      </c>
      <c r="F66" s="63" t="s">
        <v>984</v>
      </c>
      <c r="G66" s="47" t="s">
        <v>3626</v>
      </c>
      <c r="H66" s="46" t="s">
        <v>1142</v>
      </c>
      <c r="I66" s="46" t="s">
        <v>2136</v>
      </c>
      <c r="J66" s="48">
        <v>37347</v>
      </c>
      <c r="K66" s="48">
        <v>37711</v>
      </c>
      <c r="L66" s="48">
        <v>39172</v>
      </c>
      <c r="M66" s="49">
        <v>5</v>
      </c>
      <c r="N66" s="50"/>
      <c r="O66" s="50"/>
      <c r="P66" s="46"/>
      <c r="Q66" s="46" t="s">
        <v>825</v>
      </c>
      <c r="R66" s="46" t="s">
        <v>3487</v>
      </c>
      <c r="S66" s="46" t="s">
        <v>1919</v>
      </c>
      <c r="T66" s="50">
        <v>18062044</v>
      </c>
      <c r="U66" s="50">
        <v>90310220</v>
      </c>
    </row>
    <row r="67" spans="1:21" s="52" customFormat="1" ht="28.5" x14ac:dyDescent="0.2">
      <c r="A67" s="46" t="s">
        <v>568</v>
      </c>
      <c r="B67" s="46" t="s">
        <v>73</v>
      </c>
      <c r="C67" s="46"/>
      <c r="D67" s="46" t="s">
        <v>2231</v>
      </c>
      <c r="E67" s="46" t="s">
        <v>1938</v>
      </c>
      <c r="F67" s="63" t="s">
        <v>984</v>
      </c>
      <c r="G67" s="46" t="s">
        <v>3816</v>
      </c>
      <c r="H67" s="46" t="s">
        <v>4613</v>
      </c>
      <c r="I67" s="46" t="s">
        <v>2137</v>
      </c>
      <c r="J67" s="48">
        <v>37347</v>
      </c>
      <c r="K67" s="48">
        <v>37711</v>
      </c>
      <c r="L67" s="48">
        <v>39172</v>
      </c>
      <c r="M67" s="49">
        <v>5</v>
      </c>
      <c r="N67" s="50"/>
      <c r="O67" s="50"/>
      <c r="P67" s="46"/>
      <c r="Q67" s="46" t="s">
        <v>825</v>
      </c>
      <c r="R67" s="46" t="s">
        <v>3487</v>
      </c>
      <c r="S67" s="46" t="s">
        <v>1919</v>
      </c>
      <c r="T67" s="50">
        <v>3654560</v>
      </c>
      <c r="U67" s="50">
        <v>18272800</v>
      </c>
    </row>
    <row r="68" spans="1:21" s="52" customFormat="1" ht="42.75" x14ac:dyDescent="0.2">
      <c r="A68" s="46" t="s">
        <v>568</v>
      </c>
      <c r="B68" s="46" t="s">
        <v>73</v>
      </c>
      <c r="C68" s="46"/>
      <c r="D68" s="46" t="s">
        <v>1914</v>
      </c>
      <c r="E68" s="46" t="s">
        <v>1938</v>
      </c>
      <c r="F68" s="63" t="s">
        <v>2732</v>
      </c>
      <c r="G68" s="47" t="s">
        <v>3635</v>
      </c>
      <c r="H68" s="46" t="s">
        <v>4614</v>
      </c>
      <c r="I68" s="46" t="s">
        <v>4233</v>
      </c>
      <c r="J68" s="48">
        <v>37407</v>
      </c>
      <c r="K68" s="48">
        <v>38502</v>
      </c>
      <c r="L68" s="48">
        <v>39233</v>
      </c>
      <c r="M68" s="49">
        <v>5</v>
      </c>
      <c r="N68" s="50"/>
      <c r="O68" s="50"/>
      <c r="P68" s="46"/>
      <c r="Q68" s="46" t="s">
        <v>823</v>
      </c>
      <c r="R68" s="46" t="s">
        <v>3487</v>
      </c>
      <c r="S68" s="46"/>
      <c r="T68" s="50">
        <v>784521</v>
      </c>
      <c r="U68" s="50">
        <v>3922605</v>
      </c>
    </row>
    <row r="69" spans="1:21" s="52" customFormat="1" ht="42.75" x14ac:dyDescent="0.2">
      <c r="A69" s="46" t="s">
        <v>568</v>
      </c>
      <c r="B69" s="46" t="s">
        <v>73</v>
      </c>
      <c r="C69" s="46"/>
      <c r="D69" s="46" t="s">
        <v>1903</v>
      </c>
      <c r="E69" s="46" t="s">
        <v>1938</v>
      </c>
      <c r="F69" s="63" t="s">
        <v>2732</v>
      </c>
      <c r="G69" s="47" t="s">
        <v>3635</v>
      </c>
      <c r="H69" s="46" t="s">
        <v>4614</v>
      </c>
      <c r="I69" s="46" t="s">
        <v>4233</v>
      </c>
      <c r="J69" s="48">
        <v>37407</v>
      </c>
      <c r="K69" s="48">
        <v>38502</v>
      </c>
      <c r="L69" s="48">
        <v>40329</v>
      </c>
      <c r="M69" s="49">
        <v>8</v>
      </c>
      <c r="N69" s="63"/>
      <c r="O69" s="63"/>
      <c r="P69" s="46"/>
      <c r="Q69" s="46" t="s">
        <v>823</v>
      </c>
      <c r="R69" s="46" t="s">
        <v>3487</v>
      </c>
      <c r="S69" s="46"/>
      <c r="T69" s="50">
        <v>881114</v>
      </c>
      <c r="U69" s="50" t="e">
        <f>T69*#REF!</f>
        <v>#REF!</v>
      </c>
    </row>
    <row r="70" spans="1:21" s="52" customFormat="1" ht="42.75" x14ac:dyDescent="0.2">
      <c r="A70" s="46" t="s">
        <v>568</v>
      </c>
      <c r="B70" s="46" t="s">
        <v>73</v>
      </c>
      <c r="C70" s="46"/>
      <c r="D70" s="46" t="s">
        <v>2520</v>
      </c>
      <c r="E70" s="46" t="s">
        <v>1938</v>
      </c>
      <c r="F70" s="63" t="s">
        <v>2732</v>
      </c>
      <c r="G70" s="47" t="s">
        <v>3635</v>
      </c>
      <c r="H70" s="46" t="s">
        <v>4615</v>
      </c>
      <c r="I70" s="46" t="s">
        <v>5133</v>
      </c>
      <c r="J70" s="48">
        <v>36724</v>
      </c>
      <c r="K70" s="48">
        <v>38597</v>
      </c>
      <c r="L70" s="48">
        <v>40268</v>
      </c>
      <c r="M70" s="49">
        <v>10</v>
      </c>
      <c r="N70" s="50" t="s">
        <v>672</v>
      </c>
      <c r="O70" s="50" t="s">
        <v>672</v>
      </c>
      <c r="P70" s="46"/>
      <c r="Q70" s="46" t="s">
        <v>823</v>
      </c>
      <c r="R70" s="46" t="s">
        <v>3487</v>
      </c>
      <c r="S70" s="46"/>
      <c r="T70" s="50">
        <v>593883</v>
      </c>
      <c r="U70" s="50">
        <v>5938830</v>
      </c>
    </row>
    <row r="71" spans="1:21" s="52" customFormat="1" ht="42.75" x14ac:dyDescent="0.2">
      <c r="A71" s="46" t="s">
        <v>568</v>
      </c>
      <c r="B71" s="46" t="s">
        <v>73</v>
      </c>
      <c r="C71" s="46"/>
      <c r="D71" s="46" t="s">
        <v>1903</v>
      </c>
      <c r="E71" s="46" t="s">
        <v>1938</v>
      </c>
      <c r="F71" s="63" t="s">
        <v>2732</v>
      </c>
      <c r="G71" s="47" t="s">
        <v>3653</v>
      </c>
      <c r="H71" s="46" t="s">
        <v>4614</v>
      </c>
      <c r="I71" s="46" t="s">
        <v>4233</v>
      </c>
      <c r="J71" s="48">
        <v>37377</v>
      </c>
      <c r="K71" s="48">
        <v>40298</v>
      </c>
      <c r="L71" s="48"/>
      <c r="M71" s="49">
        <v>8</v>
      </c>
      <c r="N71" s="50" t="s">
        <v>672</v>
      </c>
      <c r="O71" s="50" t="s">
        <v>672</v>
      </c>
      <c r="P71" s="46"/>
      <c r="Q71" s="46" t="s">
        <v>823</v>
      </c>
      <c r="R71" s="46" t="s">
        <v>3487</v>
      </c>
      <c r="S71" s="46" t="s">
        <v>4530</v>
      </c>
      <c r="T71" s="50">
        <v>1104405</v>
      </c>
      <c r="U71" s="50">
        <v>8835240</v>
      </c>
    </row>
    <row r="72" spans="1:21" s="52" customFormat="1" ht="42.75" x14ac:dyDescent="0.2">
      <c r="A72" s="46" t="s">
        <v>568</v>
      </c>
      <c r="B72" s="46" t="s">
        <v>73</v>
      </c>
      <c r="C72" s="46"/>
      <c r="D72" s="46" t="s">
        <v>1903</v>
      </c>
      <c r="E72" s="46" t="s">
        <v>1938</v>
      </c>
      <c r="F72" s="63" t="s">
        <v>2732</v>
      </c>
      <c r="G72" s="47" t="s">
        <v>3653</v>
      </c>
      <c r="H72" s="46" t="s">
        <v>4532</v>
      </c>
      <c r="I72" s="46" t="s">
        <v>4233</v>
      </c>
      <c r="J72" s="48">
        <v>36251</v>
      </c>
      <c r="K72" s="48">
        <v>38717</v>
      </c>
      <c r="L72" s="48">
        <v>40268</v>
      </c>
      <c r="M72" s="49">
        <v>3</v>
      </c>
      <c r="N72" s="50" t="s">
        <v>672</v>
      </c>
      <c r="O72" s="50" t="s">
        <v>672</v>
      </c>
      <c r="P72" s="46"/>
      <c r="Q72" s="46" t="s">
        <v>823</v>
      </c>
      <c r="R72" s="46" t="s">
        <v>3487</v>
      </c>
      <c r="S72" s="46" t="s">
        <v>4531</v>
      </c>
      <c r="T72" s="50">
        <v>1841347</v>
      </c>
      <c r="U72" s="50">
        <v>5524041</v>
      </c>
    </row>
    <row r="73" spans="1:21" s="52" customFormat="1" ht="42.75" x14ac:dyDescent="0.2">
      <c r="A73" s="46" t="s">
        <v>568</v>
      </c>
      <c r="B73" s="46" t="s">
        <v>73</v>
      </c>
      <c r="C73" s="46"/>
      <c r="D73" s="46" t="s">
        <v>1903</v>
      </c>
      <c r="E73" s="46" t="s">
        <v>1938</v>
      </c>
      <c r="F73" s="63" t="s">
        <v>2732</v>
      </c>
      <c r="G73" s="47" t="s">
        <v>3635</v>
      </c>
      <c r="H73" s="46" t="s">
        <v>4615</v>
      </c>
      <c r="I73" s="46" t="s">
        <v>5133</v>
      </c>
      <c r="J73" s="48">
        <v>36724</v>
      </c>
      <c r="K73" s="48">
        <v>38597</v>
      </c>
      <c r="L73" s="48">
        <v>40268</v>
      </c>
      <c r="M73" s="49">
        <v>10</v>
      </c>
      <c r="N73" s="50" t="s">
        <v>672</v>
      </c>
      <c r="O73" s="50" t="s">
        <v>672</v>
      </c>
      <c r="P73" s="46"/>
      <c r="Q73" s="46" t="s">
        <v>823</v>
      </c>
      <c r="R73" s="46" t="s">
        <v>3487</v>
      </c>
      <c r="S73" s="46" t="s">
        <v>4533</v>
      </c>
      <c r="T73" s="50">
        <v>661587</v>
      </c>
      <c r="U73" s="50">
        <v>6615870</v>
      </c>
    </row>
    <row r="74" spans="1:21" s="52" customFormat="1" ht="42.75" x14ac:dyDescent="0.2">
      <c r="A74" s="46" t="s">
        <v>568</v>
      </c>
      <c r="B74" s="46" t="s">
        <v>73</v>
      </c>
      <c r="C74" s="46"/>
      <c r="D74" s="46" t="s">
        <v>1903</v>
      </c>
      <c r="E74" s="46" t="s">
        <v>1938</v>
      </c>
      <c r="F74" s="63" t="s">
        <v>2732</v>
      </c>
      <c r="G74" s="47" t="s">
        <v>3635</v>
      </c>
      <c r="H74" s="46" t="s">
        <v>4535</v>
      </c>
      <c r="I74" s="46" t="s">
        <v>5133</v>
      </c>
      <c r="J74" s="48">
        <v>37358</v>
      </c>
      <c r="K74" s="48">
        <v>40268</v>
      </c>
      <c r="L74" s="48"/>
      <c r="M74" s="49">
        <v>8</v>
      </c>
      <c r="N74" s="50" t="s">
        <v>672</v>
      </c>
      <c r="O74" s="50" t="s">
        <v>672</v>
      </c>
      <c r="P74" s="46"/>
      <c r="Q74" s="46" t="s">
        <v>823</v>
      </c>
      <c r="R74" s="46" t="s">
        <v>3487</v>
      </c>
      <c r="S74" s="46" t="s">
        <v>4534</v>
      </c>
      <c r="T74" s="50">
        <v>530103</v>
      </c>
      <c r="U74" s="50">
        <v>4240827</v>
      </c>
    </row>
    <row r="75" spans="1:21" s="52" customFormat="1" ht="42.75" x14ac:dyDescent="0.2">
      <c r="A75" s="46" t="s">
        <v>568</v>
      </c>
      <c r="B75" s="46" t="s">
        <v>73</v>
      </c>
      <c r="C75" s="46"/>
      <c r="D75" s="46" t="s">
        <v>1903</v>
      </c>
      <c r="E75" s="46" t="s">
        <v>1938</v>
      </c>
      <c r="F75" s="63" t="s">
        <v>2732</v>
      </c>
      <c r="G75" s="47" t="s">
        <v>3635</v>
      </c>
      <c r="H75" s="46" t="s">
        <v>4615</v>
      </c>
      <c r="I75" s="46" t="s">
        <v>5133</v>
      </c>
      <c r="J75" s="48">
        <v>36770</v>
      </c>
      <c r="K75" s="48">
        <v>40268</v>
      </c>
      <c r="L75" s="48"/>
      <c r="M75" s="49">
        <v>10</v>
      </c>
      <c r="N75" s="50">
        <v>699716.98</v>
      </c>
      <c r="O75" s="50">
        <f>N75*M75</f>
        <v>6997169.7999999998</v>
      </c>
      <c r="P75" s="46"/>
      <c r="Q75" s="46" t="s">
        <v>823</v>
      </c>
      <c r="R75" s="46" t="s">
        <v>3487</v>
      </c>
      <c r="S75" s="46" t="s">
        <v>4536</v>
      </c>
      <c r="T75" s="50">
        <v>699717</v>
      </c>
      <c r="U75" s="50">
        <v>6997170</v>
      </c>
    </row>
    <row r="76" spans="1:21" s="52" customFormat="1" ht="42.75" x14ac:dyDescent="0.2">
      <c r="A76" s="46" t="s">
        <v>568</v>
      </c>
      <c r="B76" s="46" t="s">
        <v>73</v>
      </c>
      <c r="C76" s="46"/>
      <c r="D76" s="46" t="s">
        <v>1915</v>
      </c>
      <c r="E76" s="46" t="s">
        <v>1938</v>
      </c>
      <c r="F76" s="63" t="s">
        <v>2732</v>
      </c>
      <c r="G76" s="47" t="s">
        <v>3653</v>
      </c>
      <c r="H76" s="46" t="s">
        <v>1893</v>
      </c>
      <c r="I76" s="46" t="s">
        <v>5616</v>
      </c>
      <c r="J76" s="48">
        <v>36982</v>
      </c>
      <c r="K76" s="48">
        <v>38352</v>
      </c>
      <c r="L76" s="48" t="s">
        <v>672</v>
      </c>
      <c r="M76" s="49">
        <v>3</v>
      </c>
      <c r="N76" s="50"/>
      <c r="O76" s="50"/>
      <c r="P76" s="46"/>
      <c r="Q76" s="46"/>
      <c r="R76" s="46" t="s">
        <v>3487</v>
      </c>
      <c r="S76" s="46" t="s">
        <v>1918</v>
      </c>
      <c r="T76" s="50">
        <v>60000</v>
      </c>
      <c r="U76" s="50">
        <v>180000</v>
      </c>
    </row>
    <row r="77" spans="1:21" s="52" customFormat="1" ht="42.75" x14ac:dyDescent="0.2">
      <c r="A77" s="46" t="s">
        <v>568</v>
      </c>
      <c r="B77" s="46" t="s">
        <v>73</v>
      </c>
      <c r="C77" s="46"/>
      <c r="D77" s="46" t="s">
        <v>1903</v>
      </c>
      <c r="E77" s="46" t="s">
        <v>1938</v>
      </c>
      <c r="F77" s="63" t="s">
        <v>2732</v>
      </c>
      <c r="G77" s="47" t="s">
        <v>3653</v>
      </c>
      <c r="H77" s="46" t="s">
        <v>1893</v>
      </c>
      <c r="I77" s="46" t="s">
        <v>1279</v>
      </c>
      <c r="J77" s="48">
        <v>38541</v>
      </c>
      <c r="K77" s="48">
        <v>39636</v>
      </c>
      <c r="L77" s="48">
        <v>40001</v>
      </c>
      <c r="M77" s="49">
        <v>4</v>
      </c>
      <c r="N77" s="50">
        <v>0</v>
      </c>
      <c r="O77" s="50">
        <v>0</v>
      </c>
      <c r="P77" s="46"/>
      <c r="Q77" s="46" t="s">
        <v>823</v>
      </c>
      <c r="R77" s="46" t="s">
        <v>3487</v>
      </c>
      <c r="S77" s="46"/>
      <c r="T77" s="50">
        <v>51250</v>
      </c>
      <c r="U77" s="50">
        <v>205000</v>
      </c>
    </row>
    <row r="78" spans="1:21" s="52" customFormat="1" ht="42.75" x14ac:dyDescent="0.2">
      <c r="A78" s="46" t="s">
        <v>568</v>
      </c>
      <c r="B78" s="46" t="s">
        <v>73</v>
      </c>
      <c r="C78" s="46"/>
      <c r="D78" s="46" t="s">
        <v>1904</v>
      </c>
      <c r="E78" s="46" t="s">
        <v>1938</v>
      </c>
      <c r="F78" s="63" t="s">
        <v>2732</v>
      </c>
      <c r="G78" s="47" t="s">
        <v>3636</v>
      </c>
      <c r="H78" s="46" t="s">
        <v>4615</v>
      </c>
      <c r="I78" s="46" t="s">
        <v>5133</v>
      </c>
      <c r="J78" s="48">
        <v>36772</v>
      </c>
      <c r="K78" s="48">
        <v>38597</v>
      </c>
      <c r="L78" s="48">
        <v>39327</v>
      </c>
      <c r="M78" s="49">
        <v>7</v>
      </c>
      <c r="N78" s="50"/>
      <c r="O78" s="50"/>
      <c r="P78" s="46"/>
      <c r="Q78" s="46" t="s">
        <v>823</v>
      </c>
      <c r="R78" s="46" t="s">
        <v>3487</v>
      </c>
      <c r="S78" s="46"/>
      <c r="T78" s="50">
        <v>499976</v>
      </c>
      <c r="U78" s="50">
        <v>3499832</v>
      </c>
    </row>
    <row r="79" spans="1:21" s="52" customFormat="1" ht="42.75" x14ac:dyDescent="0.2">
      <c r="A79" s="46" t="s">
        <v>568</v>
      </c>
      <c r="B79" s="46" t="s">
        <v>73</v>
      </c>
      <c r="C79" s="46"/>
      <c r="D79" s="46" t="s">
        <v>1915</v>
      </c>
      <c r="E79" s="46" t="s">
        <v>1938</v>
      </c>
      <c r="F79" s="63" t="s">
        <v>2732</v>
      </c>
      <c r="G79" s="47" t="s">
        <v>3637</v>
      </c>
      <c r="H79" s="46" t="s">
        <v>1646</v>
      </c>
      <c r="I79" s="46" t="s">
        <v>4726</v>
      </c>
      <c r="J79" s="48">
        <v>36251</v>
      </c>
      <c r="K79" s="48">
        <v>38717</v>
      </c>
      <c r="L79" s="48" t="s">
        <v>672</v>
      </c>
      <c r="M79" s="49">
        <v>6</v>
      </c>
      <c r="N79" s="50"/>
      <c r="O79" s="50"/>
      <c r="P79" s="46"/>
      <c r="Q79" s="46"/>
      <c r="R79" s="46" t="s">
        <v>3487</v>
      </c>
      <c r="S79" s="46" t="s">
        <v>1918</v>
      </c>
      <c r="T79" s="50">
        <v>719916</v>
      </c>
      <c r="U79" s="50">
        <v>5159748</v>
      </c>
    </row>
    <row r="80" spans="1:21" s="52" customFormat="1" ht="42.75" x14ac:dyDescent="0.2">
      <c r="A80" s="46" t="s">
        <v>568</v>
      </c>
      <c r="B80" s="46" t="s">
        <v>73</v>
      </c>
      <c r="C80" s="46"/>
      <c r="D80" s="46" t="s">
        <v>1904</v>
      </c>
      <c r="E80" s="46" t="s">
        <v>1938</v>
      </c>
      <c r="F80" s="63" t="s">
        <v>2732</v>
      </c>
      <c r="G80" s="47" t="s">
        <v>4604</v>
      </c>
      <c r="H80" s="46" t="s">
        <v>1585</v>
      </c>
      <c r="I80" s="46" t="s">
        <v>2632</v>
      </c>
      <c r="J80" s="48">
        <v>36724</v>
      </c>
      <c r="K80" s="48">
        <v>38549</v>
      </c>
      <c r="L80" s="48">
        <v>39279</v>
      </c>
      <c r="M80" s="49">
        <v>7</v>
      </c>
      <c r="N80" s="50"/>
      <c r="O80" s="50"/>
      <c r="P80" s="46"/>
      <c r="Q80" s="46" t="s">
        <v>823</v>
      </c>
      <c r="R80" s="46" t="s">
        <v>3487</v>
      </c>
      <c r="S80" s="46"/>
      <c r="T80" s="50">
        <v>512647</v>
      </c>
      <c r="U80" s="50">
        <v>3588529</v>
      </c>
    </row>
    <row r="81" spans="1:21" s="52" customFormat="1" ht="42.75" x14ac:dyDescent="0.2">
      <c r="A81" s="46" t="s">
        <v>568</v>
      </c>
      <c r="B81" s="46" t="s">
        <v>73</v>
      </c>
      <c r="C81" s="46"/>
      <c r="D81" s="46" t="s">
        <v>1903</v>
      </c>
      <c r="E81" s="46" t="s">
        <v>1938</v>
      </c>
      <c r="F81" s="63" t="s">
        <v>2732</v>
      </c>
      <c r="G81" s="47" t="s">
        <v>4604</v>
      </c>
      <c r="H81" s="46" t="s">
        <v>1585</v>
      </c>
      <c r="I81" s="46" t="s">
        <v>5133</v>
      </c>
      <c r="J81" s="48">
        <v>37407</v>
      </c>
      <c r="K81" s="48">
        <v>38549</v>
      </c>
      <c r="L81" s="48">
        <v>40268</v>
      </c>
      <c r="M81" s="49">
        <v>8</v>
      </c>
      <c r="N81" s="50" t="s">
        <v>672</v>
      </c>
      <c r="O81" s="50" t="s">
        <v>672</v>
      </c>
      <c r="P81" s="46"/>
      <c r="Q81" s="46" t="s">
        <v>823</v>
      </c>
      <c r="R81" s="46" t="s">
        <v>3487</v>
      </c>
      <c r="S81" s="46"/>
      <c r="T81" s="50">
        <v>628113</v>
      </c>
      <c r="U81" s="50">
        <v>5024904</v>
      </c>
    </row>
    <row r="82" spans="1:21" s="52" customFormat="1" ht="42.75" x14ac:dyDescent="0.2">
      <c r="A82" s="46" t="s">
        <v>568</v>
      </c>
      <c r="B82" s="46" t="s">
        <v>73</v>
      </c>
      <c r="C82" s="46"/>
      <c r="D82" s="46" t="s">
        <v>1904</v>
      </c>
      <c r="E82" s="46" t="s">
        <v>1938</v>
      </c>
      <c r="F82" s="63" t="s">
        <v>2732</v>
      </c>
      <c r="G82" s="47" t="s">
        <v>1694</v>
      </c>
      <c r="H82" s="46" t="s">
        <v>2143</v>
      </c>
      <c r="I82" s="46" t="s">
        <v>1431</v>
      </c>
      <c r="J82" s="48">
        <v>36617</v>
      </c>
      <c r="K82" s="48">
        <v>38442</v>
      </c>
      <c r="L82" s="48">
        <v>39172</v>
      </c>
      <c r="M82" s="49">
        <v>7</v>
      </c>
      <c r="N82" s="50"/>
      <c r="O82" s="50"/>
      <c r="P82" s="46"/>
      <c r="Q82" s="46"/>
      <c r="R82" s="46" t="s">
        <v>3487</v>
      </c>
      <c r="S82" s="46" t="s">
        <v>1918</v>
      </c>
      <c r="T82" s="50">
        <v>211411</v>
      </c>
      <c r="U82" s="50">
        <v>2114110</v>
      </c>
    </row>
    <row r="83" spans="1:21" s="52" customFormat="1" ht="42.75" x14ac:dyDescent="0.2">
      <c r="A83" s="46" t="s">
        <v>568</v>
      </c>
      <c r="B83" s="46" t="s">
        <v>73</v>
      </c>
      <c r="C83" s="46"/>
      <c r="D83" s="46" t="s">
        <v>1903</v>
      </c>
      <c r="E83" s="46" t="s">
        <v>1938</v>
      </c>
      <c r="F83" s="63" t="s">
        <v>2732</v>
      </c>
      <c r="G83" s="47" t="s">
        <v>1694</v>
      </c>
      <c r="H83" s="46" t="s">
        <v>2143</v>
      </c>
      <c r="I83" s="46" t="s">
        <v>1431</v>
      </c>
      <c r="J83" s="48">
        <v>36617</v>
      </c>
      <c r="K83" s="48">
        <v>38442</v>
      </c>
      <c r="L83" s="48">
        <v>40268</v>
      </c>
      <c r="M83" s="49">
        <v>10</v>
      </c>
      <c r="N83" s="50" t="s">
        <v>672</v>
      </c>
      <c r="O83" s="50" t="s">
        <v>672</v>
      </c>
      <c r="P83" s="46"/>
      <c r="Q83" s="46" t="s">
        <v>825</v>
      </c>
      <c r="R83" s="46" t="s">
        <v>3487</v>
      </c>
      <c r="S83" s="46" t="s">
        <v>1918</v>
      </c>
      <c r="T83" s="50">
        <v>211411</v>
      </c>
      <c r="U83" s="50">
        <v>2114110</v>
      </c>
    </row>
    <row r="84" spans="1:21" s="52" customFormat="1" ht="42.75" x14ac:dyDescent="0.2">
      <c r="A84" s="46" t="s">
        <v>568</v>
      </c>
      <c r="B84" s="46" t="s">
        <v>73</v>
      </c>
      <c r="C84" s="46"/>
      <c r="D84" s="46" t="s">
        <v>1903</v>
      </c>
      <c r="E84" s="46" t="s">
        <v>1938</v>
      </c>
      <c r="F84" s="63" t="s">
        <v>2732</v>
      </c>
      <c r="G84" s="47" t="s">
        <v>1694</v>
      </c>
      <c r="H84" s="46" t="s">
        <v>389</v>
      </c>
      <c r="I84" s="46" t="s">
        <v>4233</v>
      </c>
      <c r="J84" s="48">
        <v>38687</v>
      </c>
      <c r="K84" s="48">
        <v>39782</v>
      </c>
      <c r="L84" s="48">
        <v>40512</v>
      </c>
      <c r="M84" s="49">
        <v>5</v>
      </c>
      <c r="N84" s="63"/>
      <c r="O84" s="63"/>
      <c r="P84" s="46"/>
      <c r="Q84" s="46" t="s">
        <v>823</v>
      </c>
      <c r="R84" s="46" t="s">
        <v>3487</v>
      </c>
      <c r="S84" s="46"/>
      <c r="T84" s="50">
        <v>1306729</v>
      </c>
      <c r="U84" s="50" t="e">
        <f>T84*#REF!</f>
        <v>#REF!</v>
      </c>
    </row>
    <row r="85" spans="1:21" s="52" customFormat="1" ht="42.75" x14ac:dyDescent="0.2">
      <c r="A85" s="46" t="s">
        <v>568</v>
      </c>
      <c r="B85" s="46" t="s">
        <v>73</v>
      </c>
      <c r="C85" s="46"/>
      <c r="D85" s="46" t="s">
        <v>1915</v>
      </c>
      <c r="E85" s="46" t="s">
        <v>1938</v>
      </c>
      <c r="F85" s="63" t="s">
        <v>2732</v>
      </c>
      <c r="G85" s="47" t="s">
        <v>4605</v>
      </c>
      <c r="H85" s="46" t="s">
        <v>617</v>
      </c>
      <c r="I85" s="46" t="s">
        <v>3245</v>
      </c>
      <c r="J85" s="48">
        <v>36251</v>
      </c>
      <c r="K85" s="48">
        <v>38807</v>
      </c>
      <c r="L85" s="48"/>
      <c r="M85" s="49">
        <v>7</v>
      </c>
      <c r="N85" s="50"/>
      <c r="O85" s="50"/>
      <c r="P85" s="46"/>
      <c r="Q85" s="46" t="s">
        <v>823</v>
      </c>
      <c r="R85" s="46" t="s">
        <v>3487</v>
      </c>
      <c r="S85" s="46"/>
      <c r="T85" s="50">
        <v>284102</v>
      </c>
      <c r="U85" s="50">
        <v>2000000</v>
      </c>
    </row>
    <row r="86" spans="1:21" s="52" customFormat="1" ht="42.75" x14ac:dyDescent="0.2">
      <c r="A86" s="46" t="s">
        <v>568</v>
      </c>
      <c r="B86" s="46" t="s">
        <v>73</v>
      </c>
      <c r="C86" s="46"/>
      <c r="D86" s="46" t="s">
        <v>1904</v>
      </c>
      <c r="E86" s="46" t="s">
        <v>1938</v>
      </c>
      <c r="F86" s="63" t="s">
        <v>2732</v>
      </c>
      <c r="G86" s="47" t="s">
        <v>4606</v>
      </c>
      <c r="H86" s="46" t="s">
        <v>1891</v>
      </c>
      <c r="I86" s="46" t="s">
        <v>2632</v>
      </c>
      <c r="J86" s="48">
        <v>37407</v>
      </c>
      <c r="K86" s="48">
        <v>38502</v>
      </c>
      <c r="L86" s="48">
        <v>39232</v>
      </c>
      <c r="M86" s="49">
        <v>5</v>
      </c>
      <c r="N86" s="50"/>
      <c r="O86" s="50"/>
      <c r="P86" s="46"/>
      <c r="Q86" s="46" t="s">
        <v>823</v>
      </c>
      <c r="R86" s="46" t="s">
        <v>3487</v>
      </c>
      <c r="S86" s="46"/>
      <c r="T86" s="50">
        <v>433644</v>
      </c>
      <c r="U86" s="50">
        <v>2168220</v>
      </c>
    </row>
    <row r="87" spans="1:21" s="52" customFormat="1" ht="42.75" x14ac:dyDescent="0.2">
      <c r="A87" s="46" t="s">
        <v>568</v>
      </c>
      <c r="B87" s="46" t="s">
        <v>73</v>
      </c>
      <c r="C87" s="46"/>
      <c r="D87" s="46" t="s">
        <v>1903</v>
      </c>
      <c r="E87" s="46" t="s">
        <v>1938</v>
      </c>
      <c r="F87" s="63" t="s">
        <v>2732</v>
      </c>
      <c r="G87" s="47" t="s">
        <v>4606</v>
      </c>
      <c r="H87" s="46" t="s">
        <v>1891</v>
      </c>
      <c r="I87" s="46" t="s">
        <v>5133</v>
      </c>
      <c r="J87" s="48">
        <v>37407</v>
      </c>
      <c r="K87" s="48">
        <v>38502</v>
      </c>
      <c r="L87" s="48">
        <v>40424</v>
      </c>
      <c r="M87" s="49">
        <v>8</v>
      </c>
      <c r="N87" s="50" t="s">
        <v>672</v>
      </c>
      <c r="O87" s="50" t="s">
        <v>672</v>
      </c>
      <c r="P87" s="46"/>
      <c r="Q87" s="46" t="s">
        <v>823</v>
      </c>
      <c r="R87" s="46" t="s">
        <v>3487</v>
      </c>
      <c r="S87" s="46"/>
      <c r="T87" s="50">
        <v>475856</v>
      </c>
      <c r="U87" s="50">
        <v>3806848</v>
      </c>
    </row>
    <row r="88" spans="1:21" s="52" customFormat="1" ht="42.75" x14ac:dyDescent="0.2">
      <c r="A88" s="46" t="s">
        <v>568</v>
      </c>
      <c r="B88" s="46" t="s">
        <v>73</v>
      </c>
      <c r="C88" s="46"/>
      <c r="D88" s="46" t="s">
        <v>1904</v>
      </c>
      <c r="E88" s="46" t="s">
        <v>1938</v>
      </c>
      <c r="F88" s="63" t="s">
        <v>2732</v>
      </c>
      <c r="G88" s="47" t="s">
        <v>3652</v>
      </c>
      <c r="H88" s="46" t="s">
        <v>1892</v>
      </c>
      <c r="I88" s="46" t="s">
        <v>3245</v>
      </c>
      <c r="J88" s="48">
        <v>36745</v>
      </c>
      <c r="K88" s="48">
        <v>38935</v>
      </c>
      <c r="L88" s="48">
        <v>39300</v>
      </c>
      <c r="M88" s="49">
        <v>7</v>
      </c>
      <c r="N88" s="50"/>
      <c r="O88" s="50"/>
      <c r="P88" s="46"/>
      <c r="Q88" s="46" t="s">
        <v>823</v>
      </c>
      <c r="R88" s="46" t="s">
        <v>3487</v>
      </c>
      <c r="S88" s="46"/>
      <c r="T88" s="50">
        <v>113036</v>
      </c>
      <c r="U88" s="50">
        <v>791252</v>
      </c>
    </row>
    <row r="89" spans="1:21" s="52" customFormat="1" ht="42.75" x14ac:dyDescent="0.2">
      <c r="A89" s="46" t="s">
        <v>568</v>
      </c>
      <c r="B89" s="46" t="s">
        <v>73</v>
      </c>
      <c r="C89" s="46"/>
      <c r="D89" s="46" t="s">
        <v>1904</v>
      </c>
      <c r="E89" s="46" t="s">
        <v>1938</v>
      </c>
      <c r="F89" s="63" t="s">
        <v>2732</v>
      </c>
      <c r="G89" s="47" t="s">
        <v>1695</v>
      </c>
      <c r="H89" s="46" t="s">
        <v>2144</v>
      </c>
      <c r="I89" s="46" t="s">
        <v>3100</v>
      </c>
      <c r="J89" s="48">
        <v>36982</v>
      </c>
      <c r="K89" s="48">
        <v>38077</v>
      </c>
      <c r="L89" s="48">
        <v>39538</v>
      </c>
      <c r="M89" s="49">
        <v>7</v>
      </c>
      <c r="N89" s="50"/>
      <c r="O89" s="50"/>
      <c r="P89" s="46"/>
      <c r="Q89" s="46" t="s">
        <v>825</v>
      </c>
      <c r="R89" s="46" t="s">
        <v>3487</v>
      </c>
      <c r="S89" s="46" t="s">
        <v>1918</v>
      </c>
      <c r="T89" s="50">
        <v>102574</v>
      </c>
      <c r="U89" s="50">
        <v>615444</v>
      </c>
    </row>
    <row r="90" spans="1:21" s="52" customFormat="1" ht="42.75" x14ac:dyDescent="0.2">
      <c r="A90" s="46" t="s">
        <v>568</v>
      </c>
      <c r="B90" s="46" t="s">
        <v>73</v>
      </c>
      <c r="C90" s="46"/>
      <c r="D90" s="46" t="s">
        <v>1904</v>
      </c>
      <c r="E90" s="46" t="s">
        <v>1938</v>
      </c>
      <c r="F90" s="63" t="s">
        <v>2732</v>
      </c>
      <c r="G90" s="47" t="s">
        <v>1695</v>
      </c>
      <c r="H90" s="46" t="s">
        <v>2144</v>
      </c>
      <c r="I90" s="46" t="s">
        <v>3100</v>
      </c>
      <c r="J90" s="48">
        <v>36982</v>
      </c>
      <c r="K90" s="48">
        <v>38077</v>
      </c>
      <c r="L90" s="48">
        <v>39172</v>
      </c>
      <c r="M90" s="49">
        <v>6</v>
      </c>
      <c r="N90" s="50"/>
      <c r="O90" s="50"/>
      <c r="P90" s="46"/>
      <c r="Q90" s="46"/>
      <c r="R90" s="46" t="s">
        <v>3487</v>
      </c>
      <c r="S90" s="46" t="s">
        <v>1918</v>
      </c>
      <c r="T90" s="50">
        <v>102574</v>
      </c>
      <c r="U90" s="50">
        <v>615444</v>
      </c>
    </row>
    <row r="91" spans="1:21" s="52" customFormat="1" ht="42.75" x14ac:dyDescent="0.2">
      <c r="A91" s="46" t="s">
        <v>568</v>
      </c>
      <c r="B91" s="46" t="s">
        <v>73</v>
      </c>
      <c r="C91" s="46"/>
      <c r="D91" s="46" t="s">
        <v>1902</v>
      </c>
      <c r="E91" s="46" t="s">
        <v>1938</v>
      </c>
      <c r="F91" s="63" t="s">
        <v>2732</v>
      </c>
      <c r="G91" s="47"/>
      <c r="H91" s="46" t="s">
        <v>618</v>
      </c>
      <c r="I91" s="46" t="s">
        <v>623</v>
      </c>
      <c r="J91" s="48">
        <v>36864</v>
      </c>
      <c r="K91" s="48">
        <v>37958</v>
      </c>
      <c r="L91" s="48"/>
      <c r="M91" s="49">
        <v>3</v>
      </c>
      <c r="N91" s="50"/>
      <c r="O91" s="50"/>
      <c r="P91" s="46"/>
      <c r="Q91" s="46" t="s">
        <v>823</v>
      </c>
      <c r="R91" s="46"/>
      <c r="S91" s="46"/>
      <c r="T91" s="50"/>
      <c r="U91" s="50"/>
    </row>
    <row r="92" spans="1:21" s="52" customFormat="1" ht="57" x14ac:dyDescent="0.2">
      <c r="A92" s="46" t="s">
        <v>568</v>
      </c>
      <c r="B92" s="46" t="s">
        <v>73</v>
      </c>
      <c r="C92" s="46"/>
      <c r="D92" s="46" t="s">
        <v>1902</v>
      </c>
      <c r="E92" s="46" t="s">
        <v>1938</v>
      </c>
      <c r="F92" s="63" t="s">
        <v>2732</v>
      </c>
      <c r="G92" s="47"/>
      <c r="H92" s="46" t="s">
        <v>619</v>
      </c>
      <c r="I92" s="46" t="s">
        <v>3871</v>
      </c>
      <c r="J92" s="48">
        <v>37347</v>
      </c>
      <c r="K92" s="48">
        <v>38807</v>
      </c>
      <c r="L92" s="48" t="s">
        <v>672</v>
      </c>
      <c r="M92" s="49">
        <v>4</v>
      </c>
      <c r="N92" s="50"/>
      <c r="O92" s="50"/>
      <c r="P92" s="46"/>
      <c r="Q92" s="46" t="s">
        <v>823</v>
      </c>
      <c r="R92" s="46" t="s">
        <v>3487</v>
      </c>
      <c r="S92" s="46"/>
      <c r="T92" s="50"/>
      <c r="U92" s="50"/>
    </row>
    <row r="93" spans="1:21" s="52" customFormat="1" ht="28.5" x14ac:dyDescent="0.2">
      <c r="A93" s="46" t="s">
        <v>1948</v>
      </c>
      <c r="B93" s="46" t="s">
        <v>73</v>
      </c>
      <c r="C93" s="46"/>
      <c r="D93" s="46" t="s">
        <v>671</v>
      </c>
      <c r="E93" s="46" t="s">
        <v>1943</v>
      </c>
      <c r="F93" s="63" t="s">
        <v>963</v>
      </c>
      <c r="G93" s="47"/>
      <c r="H93" s="46" t="s">
        <v>734</v>
      </c>
      <c r="I93" s="46" t="s">
        <v>2162</v>
      </c>
      <c r="J93" s="48">
        <v>37926</v>
      </c>
      <c r="K93" s="48">
        <v>38122</v>
      </c>
      <c r="L93" s="48"/>
      <c r="M93" s="49">
        <v>0.5</v>
      </c>
      <c r="N93" s="50"/>
      <c r="O93" s="50"/>
      <c r="P93" s="46"/>
      <c r="Q93" s="46" t="s">
        <v>823</v>
      </c>
      <c r="R93" s="46" t="s">
        <v>677</v>
      </c>
      <c r="S93" s="46"/>
      <c r="T93" s="50">
        <v>202000</v>
      </c>
      <c r="U93" s="50">
        <v>202000</v>
      </c>
    </row>
    <row r="94" spans="1:21" s="52" customFormat="1" ht="28.5" x14ac:dyDescent="0.2">
      <c r="A94" s="46" t="s">
        <v>1948</v>
      </c>
      <c r="B94" s="46" t="s">
        <v>73</v>
      </c>
      <c r="C94" s="46"/>
      <c r="D94" s="46" t="s">
        <v>671</v>
      </c>
      <c r="E94" s="46" t="s">
        <v>1943</v>
      </c>
      <c r="F94" s="63" t="s">
        <v>963</v>
      </c>
      <c r="G94" s="47"/>
      <c r="H94" s="46" t="s">
        <v>732</v>
      </c>
      <c r="I94" s="46" t="s">
        <v>2184</v>
      </c>
      <c r="J94" s="48">
        <v>37865</v>
      </c>
      <c r="K94" s="48">
        <v>38169</v>
      </c>
      <c r="L94" s="48"/>
      <c r="M94" s="49">
        <v>1</v>
      </c>
      <c r="N94" s="50"/>
      <c r="O94" s="50"/>
      <c r="P94" s="46"/>
      <c r="Q94" s="46" t="s">
        <v>823</v>
      </c>
      <c r="R94" s="46" t="s">
        <v>677</v>
      </c>
      <c r="S94" s="46"/>
      <c r="T94" s="50">
        <v>315000</v>
      </c>
      <c r="U94" s="50">
        <v>315000</v>
      </c>
    </row>
    <row r="95" spans="1:21" s="52" customFormat="1" ht="28.5" x14ac:dyDescent="0.2">
      <c r="A95" s="46" t="s">
        <v>1948</v>
      </c>
      <c r="B95" s="46" t="s">
        <v>73</v>
      </c>
      <c r="C95" s="46"/>
      <c r="D95" s="46" t="s">
        <v>671</v>
      </c>
      <c r="E95" s="46" t="s">
        <v>1943</v>
      </c>
      <c r="F95" s="63" t="s">
        <v>963</v>
      </c>
      <c r="G95" s="47"/>
      <c r="H95" s="46" t="s">
        <v>733</v>
      </c>
      <c r="I95" s="46" t="s">
        <v>2204</v>
      </c>
      <c r="J95" s="48">
        <v>37926</v>
      </c>
      <c r="K95" s="48">
        <v>38066</v>
      </c>
      <c r="L95" s="48"/>
      <c r="M95" s="49">
        <v>0.5</v>
      </c>
      <c r="N95" s="50"/>
      <c r="O95" s="50"/>
      <c r="P95" s="46"/>
      <c r="Q95" s="46" t="s">
        <v>823</v>
      </c>
      <c r="R95" s="46" t="s">
        <v>677</v>
      </c>
      <c r="S95" s="46"/>
      <c r="T95" s="50">
        <v>177000</v>
      </c>
      <c r="U95" s="50">
        <v>177000</v>
      </c>
    </row>
    <row r="96" spans="1:21" s="52" customFormat="1" ht="42.75" x14ac:dyDescent="0.2">
      <c r="A96" s="46" t="s">
        <v>1899</v>
      </c>
      <c r="B96" s="46" t="s">
        <v>73</v>
      </c>
      <c r="C96" s="47"/>
      <c r="D96" s="47" t="s">
        <v>80</v>
      </c>
      <c r="E96" s="46" t="s">
        <v>5598</v>
      </c>
      <c r="F96" s="63" t="s">
        <v>2731</v>
      </c>
      <c r="G96" s="47"/>
      <c r="H96" s="47" t="s">
        <v>5117</v>
      </c>
      <c r="I96" s="46" t="s">
        <v>2147</v>
      </c>
      <c r="J96" s="60">
        <v>37712</v>
      </c>
      <c r="K96" s="60">
        <v>39538</v>
      </c>
      <c r="L96" s="60"/>
      <c r="M96" s="61">
        <v>5</v>
      </c>
      <c r="N96" s="62"/>
      <c r="O96" s="62"/>
      <c r="P96" s="46"/>
      <c r="Q96" s="47" t="s">
        <v>823</v>
      </c>
      <c r="R96" s="46" t="s">
        <v>5116</v>
      </c>
      <c r="S96" s="47"/>
      <c r="T96" s="62">
        <v>46000</v>
      </c>
      <c r="U96" s="62">
        <v>230000</v>
      </c>
    </row>
    <row r="97" spans="1:21" s="52" customFormat="1" ht="42.75" x14ac:dyDescent="0.2">
      <c r="A97" s="46" t="s">
        <v>1899</v>
      </c>
      <c r="B97" s="46" t="s">
        <v>73</v>
      </c>
      <c r="C97" s="47"/>
      <c r="D97" s="46" t="s">
        <v>77</v>
      </c>
      <c r="E97" s="46" t="s">
        <v>5598</v>
      </c>
      <c r="F97" s="63" t="s">
        <v>2731</v>
      </c>
      <c r="G97" s="47"/>
      <c r="H97" s="47" t="s">
        <v>5117</v>
      </c>
      <c r="I97" s="46" t="s">
        <v>2147</v>
      </c>
      <c r="J97" s="60">
        <v>37712</v>
      </c>
      <c r="K97" s="60">
        <v>39538</v>
      </c>
      <c r="L97" s="60"/>
      <c r="M97" s="61">
        <v>5</v>
      </c>
      <c r="N97" s="62"/>
      <c r="O97" s="62"/>
      <c r="P97" s="46"/>
      <c r="Q97" s="47" t="s">
        <v>823</v>
      </c>
      <c r="R97" s="46" t="s">
        <v>79</v>
      </c>
      <c r="S97" s="47"/>
      <c r="T97" s="62">
        <v>46000</v>
      </c>
      <c r="U97" s="62">
        <v>230000</v>
      </c>
    </row>
    <row r="98" spans="1:21" s="52" customFormat="1" ht="28.5" x14ac:dyDescent="0.2">
      <c r="A98" s="46" t="s">
        <v>1899</v>
      </c>
      <c r="B98" s="46" t="s">
        <v>73</v>
      </c>
      <c r="C98" s="47"/>
      <c r="D98" s="47" t="s">
        <v>77</v>
      </c>
      <c r="E98" s="46" t="s">
        <v>5598</v>
      </c>
      <c r="F98" s="63" t="s">
        <v>2731</v>
      </c>
      <c r="G98" s="47"/>
      <c r="H98" s="47" t="s">
        <v>78</v>
      </c>
      <c r="I98" s="47" t="s">
        <v>4699</v>
      </c>
      <c r="J98" s="60">
        <v>37895</v>
      </c>
      <c r="K98" s="60">
        <v>38990</v>
      </c>
      <c r="L98" s="60"/>
      <c r="M98" s="61">
        <v>3</v>
      </c>
      <c r="N98" s="62"/>
      <c r="O98" s="62"/>
      <c r="P98" s="46"/>
      <c r="Q98" s="47" t="s">
        <v>824</v>
      </c>
      <c r="R98" s="46" t="s">
        <v>79</v>
      </c>
      <c r="S98" s="47"/>
      <c r="T98" s="62">
        <v>12000</v>
      </c>
      <c r="U98" s="62">
        <v>36000</v>
      </c>
    </row>
    <row r="99" spans="1:21" s="52" customFormat="1" ht="42.75" x14ac:dyDescent="0.2">
      <c r="A99" s="46" t="s">
        <v>1899</v>
      </c>
      <c r="B99" s="46" t="s">
        <v>73</v>
      </c>
      <c r="C99" s="47"/>
      <c r="D99" s="47" t="s">
        <v>80</v>
      </c>
      <c r="E99" s="46" t="s">
        <v>5598</v>
      </c>
      <c r="F99" s="63" t="s">
        <v>2731</v>
      </c>
      <c r="G99" s="47"/>
      <c r="H99" s="47" t="s">
        <v>78</v>
      </c>
      <c r="I99" s="46" t="s">
        <v>3055</v>
      </c>
      <c r="J99" s="60">
        <v>38991</v>
      </c>
      <c r="K99" s="60">
        <v>40086</v>
      </c>
      <c r="L99" s="60"/>
      <c r="M99" s="61">
        <v>3</v>
      </c>
      <c r="N99" s="88"/>
      <c r="O99" s="88"/>
      <c r="P99" s="46"/>
      <c r="Q99" s="47" t="s">
        <v>823</v>
      </c>
      <c r="R99" s="46" t="s">
        <v>5116</v>
      </c>
      <c r="S99" s="47"/>
      <c r="T99" s="62">
        <v>13000</v>
      </c>
      <c r="U99" s="62" t="e">
        <f>T99*#REF!</f>
        <v>#REF!</v>
      </c>
    </row>
    <row r="100" spans="1:21" s="52" customFormat="1" ht="85.5" x14ac:dyDescent="0.2">
      <c r="A100" s="46" t="s">
        <v>1899</v>
      </c>
      <c r="B100" s="46" t="s">
        <v>73</v>
      </c>
      <c r="C100" s="46"/>
      <c r="D100" s="46" t="s">
        <v>74</v>
      </c>
      <c r="E100" s="46" t="s">
        <v>5598</v>
      </c>
      <c r="F100" s="63" t="s">
        <v>951</v>
      </c>
      <c r="G100" s="47"/>
      <c r="H100" s="47" t="s">
        <v>75</v>
      </c>
      <c r="I100" s="46" t="s">
        <v>4408</v>
      </c>
      <c r="J100" s="60">
        <v>37711</v>
      </c>
      <c r="K100" s="60">
        <v>39537</v>
      </c>
      <c r="L100" s="60">
        <v>39537</v>
      </c>
      <c r="M100" s="61">
        <v>5</v>
      </c>
      <c r="N100" s="62"/>
      <c r="O100" s="62"/>
      <c r="P100" s="46"/>
      <c r="Q100" s="47" t="s">
        <v>823</v>
      </c>
      <c r="R100" s="46" t="s">
        <v>76</v>
      </c>
      <c r="S100" s="47"/>
      <c r="T100" s="62">
        <v>1470000</v>
      </c>
      <c r="U100" s="62">
        <v>7350000</v>
      </c>
    </row>
    <row r="101" spans="1:21" s="52" customFormat="1" ht="71.25" x14ac:dyDescent="0.2">
      <c r="A101" s="46" t="s">
        <v>1899</v>
      </c>
      <c r="B101" s="46" t="s">
        <v>73</v>
      </c>
      <c r="C101" s="46"/>
      <c r="D101" s="46" t="s">
        <v>74</v>
      </c>
      <c r="E101" s="46" t="s">
        <v>5598</v>
      </c>
      <c r="F101" s="63" t="s">
        <v>951</v>
      </c>
      <c r="G101" s="47"/>
      <c r="H101" s="47" t="s">
        <v>2715</v>
      </c>
      <c r="I101" s="46" t="s">
        <v>3317</v>
      </c>
      <c r="J101" s="60">
        <v>37711</v>
      </c>
      <c r="K101" s="60">
        <v>38806</v>
      </c>
      <c r="L101" s="60"/>
      <c r="M101" s="61">
        <v>3</v>
      </c>
      <c r="N101" s="89"/>
      <c r="O101" s="89"/>
      <c r="P101" s="46"/>
      <c r="Q101" s="47" t="s">
        <v>823</v>
      </c>
      <c r="R101" s="46" t="s">
        <v>76</v>
      </c>
      <c r="S101" s="47"/>
      <c r="T101" s="62"/>
      <c r="U101" s="62"/>
    </row>
    <row r="102" spans="1:21" s="52" customFormat="1" ht="28.5" x14ac:dyDescent="0.2">
      <c r="A102" s="46" t="s">
        <v>1900</v>
      </c>
      <c r="B102" s="46" t="s">
        <v>73</v>
      </c>
      <c r="C102" s="46"/>
      <c r="D102" s="46" t="s">
        <v>5297</v>
      </c>
      <c r="E102" s="46" t="s">
        <v>5598</v>
      </c>
      <c r="F102" s="63" t="s">
        <v>951</v>
      </c>
      <c r="G102" s="47"/>
      <c r="H102" s="46" t="s">
        <v>5298</v>
      </c>
      <c r="I102" s="46" t="s">
        <v>3246</v>
      </c>
      <c r="J102" s="48">
        <v>37622</v>
      </c>
      <c r="K102" s="48">
        <v>37987</v>
      </c>
      <c r="L102" s="48"/>
      <c r="M102" s="49">
        <v>1</v>
      </c>
      <c r="N102" s="50"/>
      <c r="O102" s="50"/>
      <c r="P102" s="46"/>
      <c r="Q102" s="46" t="s">
        <v>824</v>
      </c>
      <c r="R102" s="46" t="s">
        <v>5299</v>
      </c>
      <c r="S102" s="46"/>
      <c r="T102" s="50">
        <v>25000</v>
      </c>
      <c r="U102" s="50">
        <v>25000</v>
      </c>
    </row>
    <row r="103" spans="1:21" s="52" customFormat="1" ht="28.5" x14ac:dyDescent="0.2">
      <c r="A103" s="46" t="s">
        <v>1899</v>
      </c>
      <c r="B103" s="46" t="s">
        <v>73</v>
      </c>
      <c r="C103" s="46"/>
      <c r="D103" s="46" t="s">
        <v>5297</v>
      </c>
      <c r="E103" s="46" t="s">
        <v>5598</v>
      </c>
      <c r="F103" s="63" t="s">
        <v>951</v>
      </c>
      <c r="G103" s="47"/>
      <c r="H103" s="46" t="s">
        <v>4522</v>
      </c>
      <c r="I103" s="46" t="s">
        <v>4590</v>
      </c>
      <c r="J103" s="48">
        <v>37865</v>
      </c>
      <c r="K103" s="48">
        <v>38200</v>
      </c>
      <c r="L103" s="48"/>
      <c r="M103" s="49">
        <v>1</v>
      </c>
      <c r="N103" s="53"/>
      <c r="O103" s="53"/>
      <c r="P103" s="46"/>
      <c r="Q103" s="46" t="s">
        <v>823</v>
      </c>
      <c r="R103" s="46" t="s">
        <v>5299</v>
      </c>
      <c r="S103" s="46"/>
      <c r="T103" s="50">
        <v>20000</v>
      </c>
      <c r="U103" s="50">
        <v>25000</v>
      </c>
    </row>
    <row r="104" spans="1:21" s="52" customFormat="1" ht="28.5" x14ac:dyDescent="0.2">
      <c r="A104" s="46" t="s">
        <v>1899</v>
      </c>
      <c r="B104" s="46" t="s">
        <v>73</v>
      </c>
      <c r="C104" s="46"/>
      <c r="D104" s="46" t="s">
        <v>5297</v>
      </c>
      <c r="E104" s="46" t="s">
        <v>5598</v>
      </c>
      <c r="F104" s="63" t="s">
        <v>951</v>
      </c>
      <c r="G104" s="47"/>
      <c r="H104" s="46" t="s">
        <v>4434</v>
      </c>
      <c r="I104" s="46" t="s">
        <v>4435</v>
      </c>
      <c r="J104" s="48">
        <v>37712</v>
      </c>
      <c r="K104" s="48">
        <v>38047</v>
      </c>
      <c r="L104" s="48"/>
      <c r="M104" s="49">
        <v>1</v>
      </c>
      <c r="N104" s="50"/>
      <c r="O104" s="50"/>
      <c r="P104" s="46"/>
      <c r="Q104" s="46" t="s">
        <v>824</v>
      </c>
      <c r="R104" s="46" t="s">
        <v>5299</v>
      </c>
      <c r="S104" s="46"/>
      <c r="T104" s="50">
        <v>50000</v>
      </c>
      <c r="U104" s="53">
        <v>50000</v>
      </c>
    </row>
    <row r="105" spans="1:21" s="52" customFormat="1" ht="28.5" x14ac:dyDescent="0.2">
      <c r="A105" s="46" t="s">
        <v>71</v>
      </c>
      <c r="B105" s="46" t="s">
        <v>73</v>
      </c>
      <c r="C105" s="46"/>
      <c r="D105" s="46" t="s">
        <v>3695</v>
      </c>
      <c r="E105" s="46" t="s">
        <v>1936</v>
      </c>
      <c r="F105" s="46" t="s">
        <v>5280</v>
      </c>
      <c r="G105" s="47"/>
      <c r="H105" s="46" t="s">
        <v>4975</v>
      </c>
      <c r="I105" s="46" t="s">
        <v>3460</v>
      </c>
      <c r="J105" s="48"/>
      <c r="K105" s="48"/>
      <c r="L105" s="48"/>
      <c r="M105" s="49"/>
      <c r="N105" s="50"/>
      <c r="O105" s="50"/>
      <c r="P105" s="46"/>
      <c r="Q105" s="46"/>
      <c r="R105" s="46"/>
      <c r="S105" s="46"/>
      <c r="T105" s="50">
        <v>6500</v>
      </c>
      <c r="U105" s="50">
        <v>6500</v>
      </c>
    </row>
    <row r="106" spans="1:21" s="52" customFormat="1" ht="42.75" x14ac:dyDescent="0.2">
      <c r="A106" s="46" t="s">
        <v>568</v>
      </c>
      <c r="B106" s="46" t="s">
        <v>73</v>
      </c>
      <c r="C106" s="46"/>
      <c r="D106" s="46" t="s">
        <v>1905</v>
      </c>
      <c r="E106" s="46" t="s">
        <v>1942</v>
      </c>
      <c r="F106" s="46" t="s">
        <v>3490</v>
      </c>
      <c r="G106" s="47"/>
      <c r="H106" s="46" t="s">
        <v>3761</v>
      </c>
      <c r="I106" s="46" t="s">
        <v>1554</v>
      </c>
      <c r="J106" s="48">
        <v>38078</v>
      </c>
      <c r="K106" s="48">
        <v>39172</v>
      </c>
      <c r="L106" s="48">
        <v>39172</v>
      </c>
      <c r="M106" s="49">
        <v>3</v>
      </c>
      <c r="N106" s="50"/>
      <c r="O106" s="50"/>
      <c r="P106" s="46"/>
      <c r="Q106" s="46" t="s">
        <v>825</v>
      </c>
      <c r="R106" s="46" t="s">
        <v>3489</v>
      </c>
      <c r="S106" s="46" t="s">
        <v>1918</v>
      </c>
      <c r="T106" s="50">
        <v>38412</v>
      </c>
      <c r="U106" s="50">
        <v>115236</v>
      </c>
    </row>
    <row r="107" spans="1:21" s="52" customFormat="1" ht="42.75" x14ac:dyDescent="0.2">
      <c r="A107" s="46" t="s">
        <v>4616</v>
      </c>
      <c r="B107" s="46" t="s">
        <v>73</v>
      </c>
      <c r="C107" s="46"/>
      <c r="D107" s="46" t="s">
        <v>4436</v>
      </c>
      <c r="E107" s="46" t="s">
        <v>5597</v>
      </c>
      <c r="F107" s="63" t="s">
        <v>5209</v>
      </c>
      <c r="G107" s="47"/>
      <c r="H107" s="46" t="s">
        <v>4437</v>
      </c>
      <c r="I107" s="46" t="s">
        <v>444</v>
      </c>
      <c r="J107" s="48"/>
      <c r="K107" s="48"/>
      <c r="L107" s="48"/>
      <c r="M107" s="49"/>
      <c r="N107" s="50"/>
      <c r="O107" s="50"/>
      <c r="P107" s="46"/>
      <c r="Q107" s="46" t="s">
        <v>824</v>
      </c>
      <c r="R107" s="46" t="s">
        <v>4438</v>
      </c>
      <c r="S107" s="46" t="s">
        <v>4785</v>
      </c>
      <c r="T107" s="50"/>
      <c r="U107" s="50"/>
    </row>
    <row r="108" spans="1:21" s="52" customFormat="1" ht="42.75" x14ac:dyDescent="0.2">
      <c r="A108" s="46" t="s">
        <v>4616</v>
      </c>
      <c r="B108" s="46" t="s">
        <v>73</v>
      </c>
      <c r="C108" s="46"/>
      <c r="D108" s="46" t="s">
        <v>4436</v>
      </c>
      <c r="E108" s="46" t="s">
        <v>5597</v>
      </c>
      <c r="F108" s="63" t="s">
        <v>5209</v>
      </c>
      <c r="G108" s="47"/>
      <c r="H108" s="46" t="s">
        <v>4437</v>
      </c>
      <c r="I108" s="46" t="s">
        <v>405</v>
      </c>
      <c r="J108" s="48"/>
      <c r="K108" s="48"/>
      <c r="L108" s="48"/>
      <c r="M108" s="49"/>
      <c r="N108" s="50"/>
      <c r="O108" s="50"/>
      <c r="P108" s="46"/>
      <c r="Q108" s="46" t="s">
        <v>824</v>
      </c>
      <c r="R108" s="46" t="s">
        <v>4438</v>
      </c>
      <c r="S108" s="46" t="s">
        <v>4785</v>
      </c>
      <c r="T108" s="50"/>
      <c r="U108" s="50"/>
    </row>
    <row r="109" spans="1:21" s="52" customFormat="1" ht="28.5" x14ac:dyDescent="0.2">
      <c r="A109" s="46" t="s">
        <v>4616</v>
      </c>
      <c r="B109" s="46" t="s">
        <v>73</v>
      </c>
      <c r="C109" s="46"/>
      <c r="D109" s="46" t="s">
        <v>4436</v>
      </c>
      <c r="E109" s="46" t="s">
        <v>5597</v>
      </c>
      <c r="F109" s="63" t="s">
        <v>5209</v>
      </c>
      <c r="G109" s="47"/>
      <c r="H109" s="46" t="s">
        <v>4437</v>
      </c>
      <c r="I109" s="46" t="s">
        <v>4786</v>
      </c>
      <c r="J109" s="48"/>
      <c r="K109" s="48"/>
      <c r="L109" s="48"/>
      <c r="M109" s="49"/>
      <c r="N109" s="50"/>
      <c r="O109" s="50"/>
      <c r="P109" s="46"/>
      <c r="Q109" s="46" t="s">
        <v>824</v>
      </c>
      <c r="R109" s="46" t="s">
        <v>4438</v>
      </c>
      <c r="S109" s="46" t="s">
        <v>4787</v>
      </c>
      <c r="T109" s="50"/>
      <c r="U109" s="50"/>
    </row>
    <row r="110" spans="1:21" s="52" customFormat="1" ht="28.5" x14ac:dyDescent="0.2">
      <c r="A110" s="46" t="s">
        <v>4616</v>
      </c>
      <c r="B110" s="46" t="s">
        <v>73</v>
      </c>
      <c r="C110" s="46"/>
      <c r="D110" s="46" t="s">
        <v>4436</v>
      </c>
      <c r="E110" s="46" t="s">
        <v>5597</v>
      </c>
      <c r="F110" s="63" t="s">
        <v>5209</v>
      </c>
      <c r="G110" s="47"/>
      <c r="H110" s="46" t="s">
        <v>4437</v>
      </c>
      <c r="I110" s="46" t="s">
        <v>5617</v>
      </c>
      <c r="J110" s="48"/>
      <c r="K110" s="48"/>
      <c r="L110" s="48"/>
      <c r="M110" s="49"/>
      <c r="N110" s="50">
        <v>20000</v>
      </c>
      <c r="O110" s="50">
        <v>80000</v>
      </c>
      <c r="P110" s="46"/>
      <c r="Q110" s="46" t="s">
        <v>824</v>
      </c>
      <c r="R110" s="46" t="s">
        <v>4438</v>
      </c>
      <c r="S110" s="46"/>
      <c r="T110" s="50"/>
      <c r="U110" s="50"/>
    </row>
    <row r="111" spans="1:21" s="52" customFormat="1" ht="28.5" x14ac:dyDescent="0.2">
      <c r="A111" s="46" t="s">
        <v>4616</v>
      </c>
      <c r="B111" s="46" t="s">
        <v>73</v>
      </c>
      <c r="C111" s="46"/>
      <c r="D111" s="46" t="s">
        <v>4788</v>
      </c>
      <c r="E111" s="46" t="s">
        <v>5597</v>
      </c>
      <c r="F111" s="63" t="s">
        <v>5209</v>
      </c>
      <c r="G111" s="47"/>
      <c r="H111" s="46" t="s">
        <v>4437</v>
      </c>
      <c r="I111" s="46" t="s">
        <v>4579</v>
      </c>
      <c r="J111" s="48"/>
      <c r="K111" s="48"/>
      <c r="L111" s="48"/>
      <c r="M111" s="49"/>
      <c r="N111" s="50"/>
      <c r="O111" s="50"/>
      <c r="P111" s="46"/>
      <c r="Q111" s="46"/>
      <c r="R111" s="46"/>
      <c r="S111" s="46"/>
      <c r="T111" s="50"/>
      <c r="U111" s="50"/>
    </row>
    <row r="112" spans="1:21" s="52" customFormat="1" ht="42.75" x14ac:dyDescent="0.2">
      <c r="A112" s="46" t="s">
        <v>4616</v>
      </c>
      <c r="B112" s="46" t="s">
        <v>73</v>
      </c>
      <c r="C112" s="46"/>
      <c r="D112" s="46" t="s">
        <v>4788</v>
      </c>
      <c r="E112" s="46" t="s">
        <v>5597</v>
      </c>
      <c r="F112" s="63" t="s">
        <v>5209</v>
      </c>
      <c r="G112" s="47"/>
      <c r="H112" s="46" t="s">
        <v>740</v>
      </c>
      <c r="I112" s="46" t="s">
        <v>4587</v>
      </c>
      <c r="J112" s="48">
        <v>38078</v>
      </c>
      <c r="K112" s="48">
        <v>38442</v>
      </c>
      <c r="L112" s="48">
        <v>39538</v>
      </c>
      <c r="M112" s="49">
        <v>4</v>
      </c>
      <c r="N112" s="50"/>
      <c r="O112" s="50"/>
      <c r="P112" s="46"/>
      <c r="Q112" s="46"/>
      <c r="R112" s="46" t="s">
        <v>741</v>
      </c>
      <c r="S112" s="46"/>
      <c r="T112" s="50">
        <v>20000</v>
      </c>
      <c r="U112" s="50">
        <v>80000</v>
      </c>
    </row>
    <row r="113" spans="1:21" s="52" customFormat="1" ht="28.5" x14ac:dyDescent="0.2">
      <c r="A113" s="46" t="s">
        <v>568</v>
      </c>
      <c r="B113" s="46" t="s">
        <v>73</v>
      </c>
      <c r="C113" s="46"/>
      <c r="D113" s="46" t="s">
        <v>4580</v>
      </c>
      <c r="E113" s="46" t="s">
        <v>5597</v>
      </c>
      <c r="F113" s="63" t="s">
        <v>5209</v>
      </c>
      <c r="G113" s="47"/>
      <c r="H113" s="46" t="s">
        <v>2232</v>
      </c>
      <c r="I113" s="46" t="s">
        <v>2233</v>
      </c>
      <c r="J113" s="48"/>
      <c r="K113" s="48"/>
      <c r="L113" s="48"/>
      <c r="M113" s="49"/>
      <c r="N113" s="50"/>
      <c r="O113" s="50"/>
      <c r="P113" s="46"/>
      <c r="Q113" s="46" t="s">
        <v>824</v>
      </c>
      <c r="R113" s="46" t="s">
        <v>4438</v>
      </c>
      <c r="S113" s="46"/>
      <c r="T113" s="50"/>
      <c r="U113" s="50"/>
    </row>
    <row r="114" spans="1:21" s="52" customFormat="1" ht="28.5" x14ac:dyDescent="0.2">
      <c r="A114" s="63" t="s">
        <v>5346</v>
      </c>
      <c r="B114" s="46" t="s">
        <v>73</v>
      </c>
      <c r="C114" s="46"/>
      <c r="D114" s="46" t="s">
        <v>4580</v>
      </c>
      <c r="E114" s="46" t="s">
        <v>5597</v>
      </c>
      <c r="F114" s="63" t="s">
        <v>5209</v>
      </c>
      <c r="G114" s="47"/>
      <c r="H114" s="46" t="s">
        <v>4581</v>
      </c>
      <c r="I114" s="46" t="s">
        <v>871</v>
      </c>
      <c r="J114" s="48"/>
      <c r="K114" s="48"/>
      <c r="L114" s="48"/>
      <c r="M114" s="49"/>
      <c r="N114" s="50"/>
      <c r="O114" s="50"/>
      <c r="P114" s="46"/>
      <c r="Q114" s="46"/>
      <c r="R114" s="46"/>
      <c r="S114" s="46"/>
      <c r="T114" s="53"/>
      <c r="U114" s="53"/>
    </row>
    <row r="115" spans="1:21" s="52" customFormat="1" ht="28.5" x14ac:dyDescent="0.2">
      <c r="A115" s="63" t="s">
        <v>5346</v>
      </c>
      <c r="B115" s="63" t="s">
        <v>5347</v>
      </c>
      <c r="C115" s="63"/>
      <c r="D115" s="63" t="s">
        <v>4580</v>
      </c>
      <c r="E115" s="63" t="s">
        <v>4226</v>
      </c>
      <c r="F115" s="63" t="s">
        <v>5209</v>
      </c>
      <c r="G115" s="63"/>
      <c r="H115" s="63" t="s">
        <v>4227</v>
      </c>
      <c r="I115" s="46" t="s">
        <v>871</v>
      </c>
      <c r="J115" s="71">
        <v>39904</v>
      </c>
      <c r="K115" s="71">
        <v>40268</v>
      </c>
      <c r="L115" s="71"/>
      <c r="M115" s="63"/>
      <c r="N115" s="63"/>
      <c r="O115" s="79" t="s">
        <v>672</v>
      </c>
      <c r="P115" s="63"/>
      <c r="Q115" s="63"/>
      <c r="R115" s="63" t="s">
        <v>4228</v>
      </c>
      <c r="S115" s="63"/>
      <c r="T115" s="63"/>
      <c r="U115" s="50">
        <v>86654</v>
      </c>
    </row>
    <row r="116" spans="1:21" s="52" customFormat="1" ht="28.5" x14ac:dyDescent="0.2">
      <c r="A116" s="63" t="s">
        <v>5346</v>
      </c>
      <c r="B116" s="63" t="s">
        <v>5347</v>
      </c>
      <c r="C116" s="51"/>
      <c r="D116" s="51" t="s">
        <v>4580</v>
      </c>
      <c r="E116" s="51" t="s">
        <v>4226</v>
      </c>
      <c r="F116" s="63" t="s">
        <v>5209</v>
      </c>
      <c r="G116" s="51"/>
      <c r="H116" s="51" t="s">
        <v>4782</v>
      </c>
      <c r="I116" s="51" t="s">
        <v>3175</v>
      </c>
      <c r="J116" s="64"/>
      <c r="K116" s="64"/>
      <c r="L116" s="64"/>
      <c r="M116" s="51"/>
      <c r="N116" s="51"/>
      <c r="O116" s="65">
        <v>20000</v>
      </c>
      <c r="P116" s="51"/>
      <c r="Q116" s="51"/>
      <c r="R116" s="51"/>
      <c r="S116" s="51"/>
      <c r="T116" s="51"/>
      <c r="U116" s="51"/>
    </row>
    <row r="117" spans="1:21" s="52" customFormat="1" ht="28.5" x14ac:dyDescent="0.2">
      <c r="A117" s="63" t="s">
        <v>5346</v>
      </c>
      <c r="B117" s="63" t="s">
        <v>5347</v>
      </c>
      <c r="C117" s="51"/>
      <c r="D117" s="51" t="s">
        <v>4580</v>
      </c>
      <c r="E117" s="51" t="s">
        <v>4226</v>
      </c>
      <c r="F117" s="63" t="s">
        <v>5209</v>
      </c>
      <c r="G117" s="51"/>
      <c r="H117" s="51" t="s">
        <v>3174</v>
      </c>
      <c r="I117" s="51" t="s">
        <v>3175</v>
      </c>
      <c r="J117" s="64"/>
      <c r="K117" s="64"/>
      <c r="L117" s="64"/>
      <c r="M117" s="51"/>
      <c r="N117" s="51"/>
      <c r="O117" s="65">
        <v>19095</v>
      </c>
      <c r="P117" s="51"/>
      <c r="Q117" s="51"/>
      <c r="R117" s="51"/>
      <c r="S117" s="51"/>
      <c r="T117" s="51"/>
      <c r="U117" s="51"/>
    </row>
    <row r="118" spans="1:21" s="52" customFormat="1" ht="57" x14ac:dyDescent="0.2">
      <c r="A118" s="46" t="s">
        <v>4616</v>
      </c>
      <c r="B118" s="46" t="s">
        <v>73</v>
      </c>
      <c r="C118" s="46"/>
      <c r="D118" s="46" t="s">
        <v>4788</v>
      </c>
      <c r="E118" s="46" t="s">
        <v>5597</v>
      </c>
      <c r="F118" s="63" t="s">
        <v>5209</v>
      </c>
      <c r="G118" s="47"/>
      <c r="H118" s="46" t="s">
        <v>738</v>
      </c>
      <c r="I118" s="46" t="s">
        <v>3054</v>
      </c>
      <c r="J118" s="48"/>
      <c r="K118" s="48"/>
      <c r="L118" s="48"/>
      <c r="M118" s="49"/>
      <c r="N118" s="50"/>
      <c r="O118" s="50"/>
      <c r="P118" s="46"/>
      <c r="Q118" s="46" t="s">
        <v>824</v>
      </c>
      <c r="R118" s="46" t="s">
        <v>4438</v>
      </c>
      <c r="S118" s="46" t="s">
        <v>739</v>
      </c>
      <c r="T118" s="50"/>
      <c r="U118" s="50"/>
    </row>
    <row r="119" spans="1:21" s="52" customFormat="1" ht="28.5" x14ac:dyDescent="0.2">
      <c r="A119" s="63" t="s">
        <v>5346</v>
      </c>
      <c r="B119" s="63" t="s">
        <v>5347</v>
      </c>
      <c r="C119" s="51"/>
      <c r="D119" s="51" t="s">
        <v>4580</v>
      </c>
      <c r="E119" s="51" t="s">
        <v>4226</v>
      </c>
      <c r="F119" s="63" t="s">
        <v>5209</v>
      </c>
      <c r="G119" s="51"/>
      <c r="H119" s="51" t="s">
        <v>4781</v>
      </c>
      <c r="I119" s="51" t="s">
        <v>3175</v>
      </c>
      <c r="J119" s="64">
        <v>39722</v>
      </c>
      <c r="K119" s="64"/>
      <c r="L119" s="64"/>
      <c r="M119" s="51"/>
      <c r="N119" s="51"/>
      <c r="O119" s="65">
        <v>15500</v>
      </c>
      <c r="P119" s="51"/>
      <c r="Q119" s="51"/>
      <c r="R119" s="51"/>
      <c r="S119" s="51"/>
      <c r="T119" s="51"/>
      <c r="U119" s="51"/>
    </row>
    <row r="120" spans="1:21" s="52" customFormat="1" ht="28.5" x14ac:dyDescent="0.2">
      <c r="A120" s="46" t="s">
        <v>4459</v>
      </c>
      <c r="B120" s="46" t="s">
        <v>73</v>
      </c>
      <c r="C120" s="46"/>
      <c r="D120" s="46" t="s">
        <v>2607</v>
      </c>
      <c r="E120" s="46" t="s">
        <v>1947</v>
      </c>
      <c r="F120" s="63" t="s">
        <v>948</v>
      </c>
      <c r="G120" s="47"/>
      <c r="H120" s="46" t="s">
        <v>3506</v>
      </c>
      <c r="I120" s="46" t="s">
        <v>773</v>
      </c>
      <c r="J120" s="48">
        <v>37865</v>
      </c>
      <c r="K120" s="48">
        <v>38231</v>
      </c>
      <c r="L120" s="48"/>
      <c r="M120" s="49">
        <v>1</v>
      </c>
      <c r="N120" s="50"/>
      <c r="O120" s="50"/>
      <c r="P120" s="46"/>
      <c r="Q120" s="46" t="s">
        <v>824</v>
      </c>
      <c r="R120" s="46" t="s">
        <v>2044</v>
      </c>
      <c r="S120" s="46"/>
      <c r="T120" s="53">
        <v>1500</v>
      </c>
      <c r="U120" s="53">
        <v>1500</v>
      </c>
    </row>
    <row r="121" spans="1:21" s="52" customFormat="1" ht="28.5" x14ac:dyDescent="0.2">
      <c r="A121" s="46" t="s">
        <v>4459</v>
      </c>
      <c r="B121" s="46" t="s">
        <v>73</v>
      </c>
      <c r="C121" s="46"/>
      <c r="D121" s="46" t="s">
        <v>2607</v>
      </c>
      <c r="E121" s="46" t="s">
        <v>1947</v>
      </c>
      <c r="F121" s="63" t="s">
        <v>948</v>
      </c>
      <c r="G121" s="47"/>
      <c r="H121" s="46" t="s">
        <v>3506</v>
      </c>
      <c r="I121" s="46" t="s">
        <v>1104</v>
      </c>
      <c r="J121" s="48">
        <v>39454</v>
      </c>
      <c r="K121" s="48">
        <v>39806</v>
      </c>
      <c r="L121" s="48"/>
      <c r="M121" s="49">
        <v>1</v>
      </c>
      <c r="N121" s="50"/>
      <c r="O121" s="50"/>
      <c r="P121" s="46"/>
      <c r="Q121" s="46"/>
      <c r="R121" s="46"/>
      <c r="S121" s="46" t="s">
        <v>1105</v>
      </c>
      <c r="T121" s="50"/>
      <c r="U121" s="50"/>
    </row>
    <row r="122" spans="1:21" s="52" customFormat="1" ht="28.5" x14ac:dyDescent="0.2">
      <c r="A122" s="46" t="s">
        <v>4616</v>
      </c>
      <c r="B122" s="46" t="s">
        <v>73</v>
      </c>
      <c r="C122" s="46"/>
      <c r="D122" s="46" t="s">
        <v>2607</v>
      </c>
      <c r="E122" s="46" t="s">
        <v>1947</v>
      </c>
      <c r="F122" s="63" t="s">
        <v>948</v>
      </c>
      <c r="G122" s="47"/>
      <c r="H122" s="46" t="s">
        <v>3507</v>
      </c>
      <c r="I122" s="46" t="s">
        <v>3678</v>
      </c>
      <c r="J122" s="48">
        <v>37469</v>
      </c>
      <c r="K122" s="48">
        <v>38231</v>
      </c>
      <c r="L122" s="48"/>
      <c r="M122" s="49">
        <v>2</v>
      </c>
      <c r="N122" s="50"/>
      <c r="O122" s="50"/>
      <c r="P122" s="46"/>
      <c r="Q122" s="46" t="s">
        <v>824</v>
      </c>
      <c r="R122" s="46" t="s">
        <v>2044</v>
      </c>
      <c r="S122" s="46"/>
      <c r="T122" s="50">
        <v>6000</v>
      </c>
      <c r="U122" s="50">
        <v>14000</v>
      </c>
    </row>
    <row r="123" spans="1:21" s="52" customFormat="1" ht="28.5" x14ac:dyDescent="0.2">
      <c r="A123" s="46" t="s">
        <v>4616</v>
      </c>
      <c r="B123" s="46" t="s">
        <v>73</v>
      </c>
      <c r="C123" s="46"/>
      <c r="D123" s="46" t="s">
        <v>2607</v>
      </c>
      <c r="E123" s="46" t="s">
        <v>1947</v>
      </c>
      <c r="F123" s="63" t="s">
        <v>948</v>
      </c>
      <c r="G123" s="47"/>
      <c r="H123" s="46" t="s">
        <v>5526</v>
      </c>
      <c r="I123" s="46" t="s">
        <v>3240</v>
      </c>
      <c r="J123" s="48">
        <v>37712</v>
      </c>
      <c r="K123" s="48">
        <v>38077</v>
      </c>
      <c r="L123" s="48"/>
      <c r="M123" s="49">
        <v>1</v>
      </c>
      <c r="N123" s="50"/>
      <c r="O123" s="50"/>
      <c r="P123" s="46"/>
      <c r="Q123" s="46" t="s">
        <v>824</v>
      </c>
      <c r="R123" s="46" t="s">
        <v>2044</v>
      </c>
      <c r="S123" s="46"/>
      <c r="T123" s="50">
        <v>20000</v>
      </c>
      <c r="U123" s="50">
        <v>20000</v>
      </c>
    </row>
    <row r="124" spans="1:21" s="52" customFormat="1" ht="28.5" x14ac:dyDescent="0.2">
      <c r="A124" s="46" t="s">
        <v>1803</v>
      </c>
      <c r="B124" s="46" t="s">
        <v>73</v>
      </c>
      <c r="C124" s="46"/>
      <c r="D124" s="46" t="s">
        <v>2607</v>
      </c>
      <c r="E124" s="46" t="s">
        <v>1947</v>
      </c>
      <c r="F124" s="63" t="s">
        <v>948</v>
      </c>
      <c r="G124" s="47"/>
      <c r="H124" s="46" t="s">
        <v>4582</v>
      </c>
      <c r="I124" s="46" t="s">
        <v>4701</v>
      </c>
      <c r="J124" s="48">
        <v>37622</v>
      </c>
      <c r="K124" s="48">
        <v>37986</v>
      </c>
      <c r="L124" s="48"/>
      <c r="M124" s="49">
        <v>1</v>
      </c>
      <c r="N124" s="50"/>
      <c r="O124" s="50"/>
      <c r="P124" s="46"/>
      <c r="Q124" s="46" t="s">
        <v>824</v>
      </c>
      <c r="R124" s="46" t="s">
        <v>2044</v>
      </c>
      <c r="S124" s="46"/>
      <c r="T124" s="50">
        <v>500</v>
      </c>
      <c r="U124" s="50">
        <v>500</v>
      </c>
    </row>
    <row r="125" spans="1:21" s="52" customFormat="1" ht="28.5" x14ac:dyDescent="0.2">
      <c r="A125" s="46" t="s">
        <v>4616</v>
      </c>
      <c r="B125" s="46" t="s">
        <v>73</v>
      </c>
      <c r="C125" s="46"/>
      <c r="D125" s="46" t="s">
        <v>2607</v>
      </c>
      <c r="E125" s="46" t="s">
        <v>1947</v>
      </c>
      <c r="F125" s="63" t="s">
        <v>948</v>
      </c>
      <c r="G125" s="47"/>
      <c r="H125" s="46" t="s">
        <v>5524</v>
      </c>
      <c r="I125" s="46" t="s">
        <v>5523</v>
      </c>
      <c r="J125" s="48">
        <v>37803</v>
      </c>
      <c r="K125" s="48">
        <v>38169</v>
      </c>
      <c r="L125" s="48"/>
      <c r="M125" s="49">
        <v>1</v>
      </c>
      <c r="N125" s="50"/>
      <c r="O125" s="50"/>
      <c r="P125" s="46"/>
      <c r="Q125" s="46" t="s">
        <v>824</v>
      </c>
      <c r="R125" s="46" t="s">
        <v>2044</v>
      </c>
      <c r="S125" s="46"/>
      <c r="T125" s="50">
        <v>5900</v>
      </c>
      <c r="U125" s="50">
        <v>5900</v>
      </c>
    </row>
    <row r="126" spans="1:21" s="52" customFormat="1" ht="42.75" x14ac:dyDescent="0.2">
      <c r="A126" s="46" t="s">
        <v>2717</v>
      </c>
      <c r="B126" s="46" t="s">
        <v>73</v>
      </c>
      <c r="C126" s="46"/>
      <c r="D126" s="46" t="s">
        <v>2607</v>
      </c>
      <c r="E126" s="46" t="s">
        <v>1947</v>
      </c>
      <c r="F126" s="63" t="s">
        <v>948</v>
      </c>
      <c r="G126" s="47"/>
      <c r="H126" s="46" t="s">
        <v>4525</v>
      </c>
      <c r="I126" s="46" t="s">
        <v>259</v>
      </c>
      <c r="J126" s="48">
        <v>39904</v>
      </c>
      <c r="K126" s="48">
        <v>40999</v>
      </c>
      <c r="L126" s="48">
        <v>41729</v>
      </c>
      <c r="M126" s="49">
        <v>5</v>
      </c>
      <c r="N126" s="50" t="s">
        <v>672</v>
      </c>
      <c r="O126" s="50" t="s">
        <v>672</v>
      </c>
      <c r="P126" s="46" t="s">
        <v>3789</v>
      </c>
      <c r="Q126" s="46" t="s">
        <v>5102</v>
      </c>
      <c r="R126" s="46" t="s">
        <v>2044</v>
      </c>
      <c r="S126" s="46" t="s">
        <v>5086</v>
      </c>
      <c r="T126" s="50">
        <v>34144</v>
      </c>
      <c r="U126" s="50">
        <v>102432</v>
      </c>
    </row>
    <row r="127" spans="1:21" s="52" customFormat="1" ht="28.5" x14ac:dyDescent="0.2">
      <c r="A127" s="46" t="s">
        <v>1803</v>
      </c>
      <c r="B127" s="46" t="s">
        <v>73</v>
      </c>
      <c r="C127" s="46"/>
      <c r="D127" s="46" t="s">
        <v>2607</v>
      </c>
      <c r="E127" s="46" t="s">
        <v>1947</v>
      </c>
      <c r="F127" s="63" t="s">
        <v>948</v>
      </c>
      <c r="G127" s="47"/>
      <c r="H127" s="46" t="s">
        <v>2050</v>
      </c>
      <c r="I127" s="46" t="s">
        <v>4403</v>
      </c>
      <c r="J127" s="48">
        <v>37347</v>
      </c>
      <c r="K127" s="48">
        <v>38077</v>
      </c>
      <c r="L127" s="48"/>
      <c r="M127" s="49">
        <v>2</v>
      </c>
      <c r="N127" s="50">
        <v>0</v>
      </c>
      <c r="O127" s="50"/>
      <c r="P127" s="46" t="s">
        <v>3789</v>
      </c>
      <c r="Q127" s="46"/>
      <c r="R127" s="46"/>
      <c r="S127" s="46"/>
      <c r="T127" s="50">
        <v>86654</v>
      </c>
      <c r="U127" s="50">
        <v>86654</v>
      </c>
    </row>
    <row r="128" spans="1:21" s="52" customFormat="1" ht="42.75" x14ac:dyDescent="0.2">
      <c r="A128" s="46" t="s">
        <v>4616</v>
      </c>
      <c r="B128" s="46" t="s">
        <v>73</v>
      </c>
      <c r="C128" s="46"/>
      <c r="D128" s="46" t="s">
        <v>2607</v>
      </c>
      <c r="E128" s="46" t="s">
        <v>1947</v>
      </c>
      <c r="F128" s="63" t="s">
        <v>948</v>
      </c>
      <c r="G128" s="47"/>
      <c r="H128" s="46" t="s">
        <v>4527</v>
      </c>
      <c r="I128" s="46" t="s">
        <v>5523</v>
      </c>
      <c r="J128" s="48">
        <v>39904</v>
      </c>
      <c r="K128" s="48">
        <v>40999</v>
      </c>
      <c r="L128" s="48">
        <v>41729</v>
      </c>
      <c r="M128" s="49">
        <v>5</v>
      </c>
      <c r="N128" s="50" t="s">
        <v>672</v>
      </c>
      <c r="O128" s="50" t="s">
        <v>672</v>
      </c>
      <c r="P128" s="46" t="s">
        <v>3789</v>
      </c>
      <c r="Q128" s="46" t="s">
        <v>5102</v>
      </c>
      <c r="R128" s="46" t="s">
        <v>5103</v>
      </c>
      <c r="S128" s="46" t="s">
        <v>5086</v>
      </c>
      <c r="T128" s="50">
        <v>20000</v>
      </c>
      <c r="U128" s="50">
        <v>60000</v>
      </c>
    </row>
    <row r="129" spans="1:21" s="52" customFormat="1" ht="42.75" x14ac:dyDescent="0.2">
      <c r="A129" s="46" t="s">
        <v>4616</v>
      </c>
      <c r="B129" s="46" t="s">
        <v>73</v>
      </c>
      <c r="C129" s="46"/>
      <c r="D129" s="46" t="s">
        <v>2607</v>
      </c>
      <c r="E129" s="46" t="s">
        <v>1947</v>
      </c>
      <c r="F129" s="63" t="s">
        <v>948</v>
      </c>
      <c r="G129" s="47"/>
      <c r="H129" s="46" t="s">
        <v>4526</v>
      </c>
      <c r="I129" s="46" t="s">
        <v>3377</v>
      </c>
      <c r="J129" s="48">
        <v>37712</v>
      </c>
      <c r="K129" s="48">
        <v>40999</v>
      </c>
      <c r="L129" s="48">
        <v>41729</v>
      </c>
      <c r="M129" s="49">
        <v>5</v>
      </c>
      <c r="N129" s="50" t="s">
        <v>672</v>
      </c>
      <c r="O129" s="50" t="s">
        <v>672</v>
      </c>
      <c r="P129" s="46" t="s">
        <v>3789</v>
      </c>
      <c r="Q129" s="46" t="s">
        <v>5102</v>
      </c>
      <c r="R129" s="46" t="s">
        <v>5104</v>
      </c>
      <c r="S129" s="46" t="s">
        <v>5086</v>
      </c>
      <c r="T129" s="50">
        <v>165000</v>
      </c>
      <c r="U129" s="50">
        <v>495000</v>
      </c>
    </row>
    <row r="130" spans="1:21" s="52" customFormat="1" ht="28.5" x14ac:dyDescent="0.2">
      <c r="A130" s="46" t="s">
        <v>4616</v>
      </c>
      <c r="B130" s="46" t="s">
        <v>73</v>
      </c>
      <c r="C130" s="46"/>
      <c r="D130" s="46" t="s">
        <v>742</v>
      </c>
      <c r="E130" s="46" t="s">
        <v>1947</v>
      </c>
      <c r="F130" s="63" t="s">
        <v>948</v>
      </c>
      <c r="G130" s="47"/>
      <c r="H130" s="46" t="s">
        <v>2041</v>
      </c>
      <c r="I130" s="46" t="s">
        <v>3429</v>
      </c>
      <c r="J130" s="48">
        <v>37347</v>
      </c>
      <c r="K130" s="48">
        <v>38077</v>
      </c>
      <c r="L130" s="48"/>
      <c r="M130" s="49">
        <v>2</v>
      </c>
      <c r="N130" s="50"/>
      <c r="O130" s="50"/>
      <c r="P130" s="46"/>
      <c r="Q130" s="46" t="s">
        <v>824</v>
      </c>
      <c r="R130" s="46" t="s">
        <v>744</v>
      </c>
      <c r="S130" s="46"/>
      <c r="T130" s="50">
        <v>500</v>
      </c>
      <c r="U130" s="50">
        <v>1000</v>
      </c>
    </row>
    <row r="131" spans="1:21" s="52" customFormat="1" ht="28.5" x14ac:dyDescent="0.2">
      <c r="A131" s="46" t="s">
        <v>2597</v>
      </c>
      <c r="B131" s="46" t="s">
        <v>73</v>
      </c>
      <c r="C131" s="46"/>
      <c r="D131" s="46" t="s">
        <v>742</v>
      </c>
      <c r="E131" s="46" t="s">
        <v>1947</v>
      </c>
      <c r="F131" s="63" t="s">
        <v>948</v>
      </c>
      <c r="G131" s="47"/>
      <c r="H131" s="46" t="s">
        <v>2040</v>
      </c>
      <c r="I131" s="46" t="s">
        <v>817</v>
      </c>
      <c r="J131" s="48">
        <v>37347</v>
      </c>
      <c r="K131" s="48">
        <v>38077</v>
      </c>
      <c r="L131" s="48"/>
      <c r="M131" s="49">
        <v>2</v>
      </c>
      <c r="N131" s="50"/>
      <c r="O131" s="50"/>
      <c r="P131" s="46"/>
      <c r="Q131" s="46"/>
      <c r="R131" s="46" t="s">
        <v>744</v>
      </c>
      <c r="S131" s="46"/>
      <c r="T131" s="50">
        <v>3000</v>
      </c>
      <c r="U131" s="50">
        <v>6000</v>
      </c>
    </row>
    <row r="132" spans="1:21" s="52" customFormat="1" ht="57" x14ac:dyDescent="0.2">
      <c r="A132" s="46" t="s">
        <v>2597</v>
      </c>
      <c r="B132" s="46" t="s">
        <v>73</v>
      </c>
      <c r="C132" s="46"/>
      <c r="D132" s="46" t="s">
        <v>742</v>
      </c>
      <c r="E132" s="46" t="s">
        <v>1947</v>
      </c>
      <c r="F132" s="63" t="s">
        <v>948</v>
      </c>
      <c r="G132" s="47"/>
      <c r="H132" s="46" t="s">
        <v>2040</v>
      </c>
      <c r="I132" s="46" t="s">
        <v>4409</v>
      </c>
      <c r="J132" s="48">
        <v>39173</v>
      </c>
      <c r="K132" s="48">
        <v>40268</v>
      </c>
      <c r="L132" s="48">
        <v>40999</v>
      </c>
      <c r="M132" s="49">
        <v>5</v>
      </c>
      <c r="N132" s="50" t="s">
        <v>672</v>
      </c>
      <c r="O132" s="50" t="s">
        <v>672</v>
      </c>
      <c r="P132" s="46" t="s">
        <v>3789</v>
      </c>
      <c r="Q132" s="46" t="s">
        <v>5102</v>
      </c>
      <c r="R132" s="46" t="s">
        <v>5103</v>
      </c>
      <c r="S132" s="93" t="s">
        <v>5084</v>
      </c>
      <c r="T132" s="50">
        <v>42126</v>
      </c>
      <c r="U132" s="50">
        <v>126378</v>
      </c>
    </row>
    <row r="133" spans="1:21" s="52" customFormat="1" ht="28.5" x14ac:dyDescent="0.2">
      <c r="A133" s="46" t="s">
        <v>2715</v>
      </c>
      <c r="B133" s="46" t="s">
        <v>73</v>
      </c>
      <c r="C133" s="46"/>
      <c r="D133" s="46" t="s">
        <v>2607</v>
      </c>
      <c r="E133" s="46" t="s">
        <v>1947</v>
      </c>
      <c r="F133" s="63" t="s">
        <v>948</v>
      </c>
      <c r="G133" s="47"/>
      <c r="H133" s="46" t="s">
        <v>5525</v>
      </c>
      <c r="I133" s="46" t="s">
        <v>770</v>
      </c>
      <c r="J133" s="48">
        <v>37742</v>
      </c>
      <c r="K133" s="48">
        <v>38108</v>
      </c>
      <c r="L133" s="48"/>
      <c r="M133" s="49">
        <v>1</v>
      </c>
      <c r="N133" s="78"/>
      <c r="O133" s="78"/>
      <c r="P133" s="46"/>
      <c r="Q133" s="46" t="s">
        <v>824</v>
      </c>
      <c r="R133" s="46" t="s">
        <v>2044</v>
      </c>
      <c r="S133" s="46"/>
      <c r="T133" s="50">
        <v>30000</v>
      </c>
      <c r="U133" s="50">
        <v>30000</v>
      </c>
    </row>
    <row r="134" spans="1:21" s="52" customFormat="1" ht="28.5" x14ac:dyDescent="0.2">
      <c r="A134" s="46" t="s">
        <v>4616</v>
      </c>
      <c r="B134" s="46" t="s">
        <v>73</v>
      </c>
      <c r="C134" s="46"/>
      <c r="D134" s="46" t="s">
        <v>2607</v>
      </c>
      <c r="E134" s="46" t="s">
        <v>1947</v>
      </c>
      <c r="F134" s="63" t="s">
        <v>948</v>
      </c>
      <c r="G134" s="47"/>
      <c r="H134" s="46" t="s">
        <v>3505</v>
      </c>
      <c r="I134" s="46" t="s">
        <v>4867</v>
      </c>
      <c r="J134" s="48">
        <v>37742</v>
      </c>
      <c r="K134" s="48">
        <v>38107</v>
      </c>
      <c r="L134" s="48"/>
      <c r="M134" s="49">
        <v>1</v>
      </c>
      <c r="N134" s="50"/>
      <c r="O134" s="50"/>
      <c r="P134" s="46"/>
      <c r="Q134" s="46" t="s">
        <v>824</v>
      </c>
      <c r="R134" s="46" t="s">
        <v>2044</v>
      </c>
      <c r="S134" s="46"/>
      <c r="T134" s="50">
        <v>1300</v>
      </c>
      <c r="U134" s="50">
        <v>1300</v>
      </c>
    </row>
    <row r="135" spans="1:21" s="52" customFormat="1" ht="28.5" x14ac:dyDescent="0.2">
      <c r="A135" s="46" t="s">
        <v>2714</v>
      </c>
      <c r="B135" s="46" t="s">
        <v>73</v>
      </c>
      <c r="C135" s="46"/>
      <c r="D135" s="46" t="s">
        <v>2607</v>
      </c>
      <c r="E135" s="46" t="s">
        <v>1947</v>
      </c>
      <c r="F135" s="63" t="s">
        <v>948</v>
      </c>
      <c r="G135" s="47"/>
      <c r="H135" s="46" t="s">
        <v>2042</v>
      </c>
      <c r="I135" s="46" t="s">
        <v>2043</v>
      </c>
      <c r="J135" s="48">
        <v>37347</v>
      </c>
      <c r="K135" s="48">
        <v>38077</v>
      </c>
      <c r="L135" s="48"/>
      <c r="M135" s="49">
        <v>2</v>
      </c>
      <c r="N135" s="50"/>
      <c r="O135" s="50"/>
      <c r="P135" s="46"/>
      <c r="Q135" s="46" t="s">
        <v>824</v>
      </c>
      <c r="R135" s="46" t="s">
        <v>2044</v>
      </c>
      <c r="S135" s="46"/>
      <c r="T135" s="50">
        <v>4000</v>
      </c>
      <c r="U135" s="50">
        <v>8000</v>
      </c>
    </row>
    <row r="136" spans="1:21" s="52" customFormat="1" ht="28.5" x14ac:dyDescent="0.2">
      <c r="A136" s="46" t="s">
        <v>2714</v>
      </c>
      <c r="B136" s="46" t="s">
        <v>73</v>
      </c>
      <c r="C136" s="46"/>
      <c r="D136" s="46" t="s">
        <v>742</v>
      </c>
      <c r="E136" s="46" t="s">
        <v>1947</v>
      </c>
      <c r="F136" s="63" t="s">
        <v>948</v>
      </c>
      <c r="G136" s="47"/>
      <c r="H136" s="46" t="s">
        <v>2045</v>
      </c>
      <c r="I136" s="46" t="s">
        <v>2043</v>
      </c>
      <c r="J136" s="48">
        <v>37561</v>
      </c>
      <c r="K136" s="48">
        <v>38291</v>
      </c>
      <c r="L136" s="48"/>
      <c r="M136" s="49">
        <v>2</v>
      </c>
      <c r="N136" s="50"/>
      <c r="O136" s="50"/>
      <c r="P136" s="46"/>
      <c r="Q136" s="46" t="s">
        <v>824</v>
      </c>
      <c r="R136" s="46" t="s">
        <v>744</v>
      </c>
      <c r="S136" s="46"/>
      <c r="T136" s="50">
        <v>2000</v>
      </c>
      <c r="U136" s="50">
        <v>4000</v>
      </c>
    </row>
    <row r="137" spans="1:21" s="52" customFormat="1" ht="28.5" x14ac:dyDescent="0.2">
      <c r="A137" s="46" t="s">
        <v>2714</v>
      </c>
      <c r="B137" s="46" t="s">
        <v>73</v>
      </c>
      <c r="C137" s="46"/>
      <c r="D137" s="46" t="s">
        <v>742</v>
      </c>
      <c r="E137" s="46" t="s">
        <v>1947</v>
      </c>
      <c r="F137" s="63" t="s">
        <v>948</v>
      </c>
      <c r="G137" s="47"/>
      <c r="H137" s="46" t="s">
        <v>2045</v>
      </c>
      <c r="I137" s="46" t="s">
        <v>2046</v>
      </c>
      <c r="J137" s="48">
        <v>37561</v>
      </c>
      <c r="K137" s="48">
        <v>38291</v>
      </c>
      <c r="L137" s="48"/>
      <c r="M137" s="49">
        <v>2</v>
      </c>
      <c r="N137" s="50"/>
      <c r="O137" s="50"/>
      <c r="P137" s="46"/>
      <c r="Q137" s="46" t="s">
        <v>824</v>
      </c>
      <c r="R137" s="46" t="s">
        <v>744</v>
      </c>
      <c r="S137" s="46"/>
      <c r="T137" s="50">
        <v>2000</v>
      </c>
      <c r="U137" s="50">
        <v>4000</v>
      </c>
    </row>
    <row r="138" spans="1:21" s="52" customFormat="1" ht="28.5" x14ac:dyDescent="0.2">
      <c r="A138" s="46" t="s">
        <v>4616</v>
      </c>
      <c r="B138" s="46" t="s">
        <v>73</v>
      </c>
      <c r="C138" s="46"/>
      <c r="D138" s="46" t="s">
        <v>2607</v>
      </c>
      <c r="E138" s="46" t="s">
        <v>1947</v>
      </c>
      <c r="F138" s="63" t="s">
        <v>948</v>
      </c>
      <c r="G138" s="47"/>
      <c r="H138" s="46" t="s">
        <v>3508</v>
      </c>
      <c r="I138" s="46" t="s">
        <v>447</v>
      </c>
      <c r="J138" s="48">
        <v>37712</v>
      </c>
      <c r="K138" s="48">
        <v>38077</v>
      </c>
      <c r="L138" s="48"/>
      <c r="M138" s="49">
        <v>1</v>
      </c>
      <c r="N138" s="50"/>
      <c r="O138" s="50"/>
      <c r="P138" s="46"/>
      <c r="Q138" s="46" t="s">
        <v>824</v>
      </c>
      <c r="R138" s="46" t="s">
        <v>2044</v>
      </c>
      <c r="S138" s="46"/>
      <c r="T138" s="50">
        <v>2000</v>
      </c>
      <c r="U138" s="50">
        <v>2000</v>
      </c>
    </row>
    <row r="139" spans="1:21" s="52" customFormat="1" ht="28.5" x14ac:dyDescent="0.2">
      <c r="A139" s="46" t="s">
        <v>5301</v>
      </c>
      <c r="B139" s="46" t="s">
        <v>73</v>
      </c>
      <c r="C139" s="46"/>
      <c r="D139" s="46" t="s">
        <v>742</v>
      </c>
      <c r="E139" s="46" t="s">
        <v>1947</v>
      </c>
      <c r="F139" s="63" t="s">
        <v>948</v>
      </c>
      <c r="G139" s="47"/>
      <c r="H139" s="46" t="s">
        <v>3509</v>
      </c>
      <c r="I139" s="46" t="s">
        <v>3510</v>
      </c>
      <c r="J139" s="48">
        <v>37712</v>
      </c>
      <c r="K139" s="48">
        <v>38077</v>
      </c>
      <c r="L139" s="48"/>
      <c r="M139" s="49">
        <v>1</v>
      </c>
      <c r="N139" s="50"/>
      <c r="O139" s="50"/>
      <c r="P139" s="46"/>
      <c r="Q139" s="46" t="s">
        <v>824</v>
      </c>
      <c r="R139" s="46" t="s">
        <v>744</v>
      </c>
      <c r="S139" s="46"/>
      <c r="T139" s="50">
        <v>2000</v>
      </c>
      <c r="U139" s="50">
        <v>2000</v>
      </c>
    </row>
    <row r="140" spans="1:21" s="52" customFormat="1" ht="42.75" x14ac:dyDescent="0.2">
      <c r="A140" s="46" t="s">
        <v>1803</v>
      </c>
      <c r="B140" s="46" t="s">
        <v>73</v>
      </c>
      <c r="C140" s="46"/>
      <c r="D140" s="46" t="s">
        <v>2607</v>
      </c>
      <c r="E140" s="46" t="s">
        <v>1947</v>
      </c>
      <c r="F140" s="63" t="s">
        <v>948</v>
      </c>
      <c r="G140" s="47"/>
      <c r="H140" s="46" t="s">
        <v>2047</v>
      </c>
      <c r="I140" s="46" t="s">
        <v>5329</v>
      </c>
      <c r="J140" s="48">
        <v>37347</v>
      </c>
      <c r="K140" s="48">
        <v>38077</v>
      </c>
      <c r="L140" s="48"/>
      <c r="M140" s="49">
        <v>2</v>
      </c>
      <c r="N140" s="50"/>
      <c r="O140" s="50"/>
      <c r="P140" s="46"/>
      <c r="Q140" s="46" t="s">
        <v>824</v>
      </c>
      <c r="R140" s="46" t="s">
        <v>2048</v>
      </c>
      <c r="S140" s="46"/>
      <c r="T140" s="50">
        <v>250</v>
      </c>
      <c r="U140" s="50">
        <v>500</v>
      </c>
    </row>
    <row r="141" spans="1:21" s="52" customFormat="1" ht="28.5" x14ac:dyDescent="0.2">
      <c r="A141" s="46" t="s">
        <v>1803</v>
      </c>
      <c r="B141" s="46" t="s">
        <v>73</v>
      </c>
      <c r="C141" s="46"/>
      <c r="D141" s="46" t="s">
        <v>2607</v>
      </c>
      <c r="E141" s="46" t="s">
        <v>1947</v>
      </c>
      <c r="F141" s="63" t="s">
        <v>948</v>
      </c>
      <c r="G141" s="47"/>
      <c r="H141" s="46" t="s">
        <v>2047</v>
      </c>
      <c r="I141" s="46" t="s">
        <v>2049</v>
      </c>
      <c r="J141" s="48">
        <v>37347</v>
      </c>
      <c r="K141" s="48">
        <v>38077</v>
      </c>
      <c r="L141" s="48"/>
      <c r="M141" s="49">
        <v>2</v>
      </c>
      <c r="N141" s="50"/>
      <c r="O141" s="50"/>
      <c r="P141" s="46"/>
      <c r="Q141" s="46" t="s">
        <v>824</v>
      </c>
      <c r="R141" s="46" t="s">
        <v>2048</v>
      </c>
      <c r="S141" s="46"/>
      <c r="T141" s="50">
        <v>200</v>
      </c>
      <c r="U141" s="50">
        <v>400</v>
      </c>
    </row>
    <row r="142" spans="1:21" s="52" customFormat="1" ht="28.5" x14ac:dyDescent="0.2">
      <c r="A142" s="46" t="s">
        <v>1803</v>
      </c>
      <c r="B142" s="46" t="s">
        <v>73</v>
      </c>
      <c r="C142" s="46"/>
      <c r="D142" s="46" t="s">
        <v>2607</v>
      </c>
      <c r="E142" s="46" t="s">
        <v>1947</v>
      </c>
      <c r="F142" s="63" t="s">
        <v>948</v>
      </c>
      <c r="G142" s="47"/>
      <c r="H142" s="46" t="s">
        <v>2047</v>
      </c>
      <c r="I142" s="46" t="s">
        <v>4586</v>
      </c>
      <c r="J142" s="48">
        <v>37347</v>
      </c>
      <c r="K142" s="48">
        <v>38077</v>
      </c>
      <c r="L142" s="48"/>
      <c r="M142" s="49">
        <v>2</v>
      </c>
      <c r="N142" s="50"/>
      <c r="O142" s="50"/>
      <c r="P142" s="46"/>
      <c r="Q142" s="46" t="s">
        <v>824</v>
      </c>
      <c r="R142" s="46" t="s">
        <v>2048</v>
      </c>
      <c r="S142" s="46"/>
      <c r="T142" s="50">
        <v>200</v>
      </c>
      <c r="U142" s="50">
        <v>400</v>
      </c>
    </row>
    <row r="143" spans="1:21" s="52" customFormat="1" ht="47.25" customHeight="1" x14ac:dyDescent="0.2">
      <c r="A143" s="46" t="s">
        <v>2695</v>
      </c>
      <c r="B143" s="46" t="s">
        <v>73</v>
      </c>
      <c r="C143" s="46"/>
      <c r="D143" s="46" t="s">
        <v>742</v>
      </c>
      <c r="E143" s="46" t="s">
        <v>1947</v>
      </c>
      <c r="F143" s="63" t="s">
        <v>948</v>
      </c>
      <c r="G143" s="47"/>
      <c r="H143" s="46" t="s">
        <v>743</v>
      </c>
      <c r="I143" s="46" t="s">
        <v>2932</v>
      </c>
      <c r="J143" s="48">
        <v>37347</v>
      </c>
      <c r="K143" s="48">
        <v>38077</v>
      </c>
      <c r="L143" s="48"/>
      <c r="M143" s="49">
        <v>2</v>
      </c>
      <c r="N143" s="50"/>
      <c r="O143" s="50"/>
      <c r="P143" s="46"/>
      <c r="Q143" s="46" t="s">
        <v>824</v>
      </c>
      <c r="R143" s="46" t="s">
        <v>744</v>
      </c>
      <c r="S143" s="46"/>
      <c r="T143" s="50">
        <v>2000</v>
      </c>
      <c r="U143" s="50">
        <v>4000</v>
      </c>
    </row>
    <row r="144" spans="1:21" s="52" customFormat="1" ht="51" customHeight="1" x14ac:dyDescent="0.2">
      <c r="A144" s="46" t="s">
        <v>4459</v>
      </c>
      <c r="B144" s="46" t="s">
        <v>73</v>
      </c>
      <c r="C144" s="46"/>
      <c r="D144" s="46" t="s">
        <v>857</v>
      </c>
      <c r="E144" s="46" t="s">
        <v>1103</v>
      </c>
      <c r="F144" s="63" t="s">
        <v>953</v>
      </c>
      <c r="G144" s="47"/>
      <c r="H144" s="46" t="s">
        <v>5160</v>
      </c>
      <c r="I144" s="46" t="s">
        <v>5161</v>
      </c>
      <c r="J144" s="48">
        <v>38331</v>
      </c>
      <c r="K144" s="48">
        <v>39426</v>
      </c>
      <c r="L144" s="48"/>
      <c r="M144" s="49"/>
      <c r="N144" s="53"/>
      <c r="O144" s="53"/>
      <c r="P144" s="46"/>
      <c r="Q144" s="46" t="s">
        <v>823</v>
      </c>
      <c r="R144" s="46"/>
      <c r="S144" s="46" t="s">
        <v>4060</v>
      </c>
      <c r="T144" s="50"/>
      <c r="U144" s="50"/>
    </row>
    <row r="145" spans="1:21" s="52" customFormat="1" ht="46.5" customHeight="1" x14ac:dyDescent="0.2">
      <c r="A145" s="46" t="s">
        <v>4616</v>
      </c>
      <c r="B145" s="46" t="s">
        <v>73</v>
      </c>
      <c r="C145" s="46"/>
      <c r="D145" s="46" t="s">
        <v>857</v>
      </c>
      <c r="E145" s="46" t="s">
        <v>1103</v>
      </c>
      <c r="F145" s="63" t="s">
        <v>953</v>
      </c>
      <c r="G145" s="47"/>
      <c r="H145" s="46" t="s">
        <v>1949</v>
      </c>
      <c r="I145" s="46" t="s">
        <v>4405</v>
      </c>
      <c r="J145" s="48">
        <v>36861</v>
      </c>
      <c r="K145" s="48">
        <v>39416</v>
      </c>
      <c r="L145" s="48"/>
      <c r="M145" s="49">
        <v>7</v>
      </c>
      <c r="N145" s="50"/>
      <c r="O145" s="50"/>
      <c r="P145" s="46"/>
      <c r="Q145" s="46" t="s">
        <v>823</v>
      </c>
      <c r="R145" s="46">
        <v>1.21</v>
      </c>
      <c r="S145" s="46"/>
      <c r="T145" s="50">
        <v>27723</v>
      </c>
      <c r="U145" s="50">
        <v>194061</v>
      </c>
    </row>
    <row r="146" spans="1:21" s="52" customFormat="1" ht="57" customHeight="1" x14ac:dyDescent="0.2">
      <c r="A146" s="46" t="s">
        <v>4616</v>
      </c>
      <c r="B146" s="46" t="s">
        <v>73</v>
      </c>
      <c r="C146" s="46"/>
      <c r="D146" s="46" t="s">
        <v>857</v>
      </c>
      <c r="E146" s="46" t="s">
        <v>1103</v>
      </c>
      <c r="F146" s="63" t="s">
        <v>953</v>
      </c>
      <c r="G146" s="47"/>
      <c r="H146" s="46" t="s">
        <v>1964</v>
      </c>
      <c r="I146" s="46" t="s">
        <v>1429</v>
      </c>
      <c r="J146" s="48">
        <v>37834</v>
      </c>
      <c r="K146" s="48">
        <v>38199</v>
      </c>
      <c r="L146" s="48"/>
      <c r="M146" s="49">
        <v>1</v>
      </c>
      <c r="N146" s="50"/>
      <c r="O146" s="50"/>
      <c r="P146" s="46"/>
      <c r="Q146" s="46" t="s">
        <v>824</v>
      </c>
      <c r="R146" s="46">
        <v>1.21</v>
      </c>
      <c r="S146" s="46"/>
      <c r="T146" s="50">
        <v>80</v>
      </c>
      <c r="U146" s="50">
        <v>80</v>
      </c>
    </row>
    <row r="147" spans="1:21" s="52" customFormat="1" ht="42.75" x14ac:dyDescent="0.2">
      <c r="A147" s="46" t="s">
        <v>2717</v>
      </c>
      <c r="B147" s="46" t="s">
        <v>73</v>
      </c>
      <c r="C147" s="46"/>
      <c r="D147" s="46" t="s">
        <v>4915</v>
      </c>
      <c r="E147" s="46" t="s">
        <v>5598</v>
      </c>
      <c r="F147" s="63" t="s">
        <v>946</v>
      </c>
      <c r="G147" s="47"/>
      <c r="H147" s="46" t="s">
        <v>3391</v>
      </c>
      <c r="I147" s="46" t="s">
        <v>4917</v>
      </c>
      <c r="J147" s="48">
        <v>37257</v>
      </c>
      <c r="K147" s="48">
        <v>39447</v>
      </c>
      <c r="L147" s="48">
        <v>41274</v>
      </c>
      <c r="M147" s="49">
        <v>10</v>
      </c>
      <c r="N147" s="50"/>
      <c r="O147" s="50">
        <f>N147*M147</f>
        <v>0</v>
      </c>
      <c r="P147" s="46"/>
      <c r="Q147" s="46" t="s">
        <v>824</v>
      </c>
      <c r="R147" s="46">
        <v>1.29</v>
      </c>
      <c r="S147" s="46" t="s">
        <v>4441</v>
      </c>
      <c r="T147" s="50">
        <v>2372</v>
      </c>
      <c r="U147" s="50">
        <v>23720</v>
      </c>
    </row>
    <row r="148" spans="1:21" s="52" customFormat="1" ht="42.75" x14ac:dyDescent="0.2">
      <c r="A148" s="46" t="s">
        <v>2717</v>
      </c>
      <c r="B148" s="46" t="s">
        <v>73</v>
      </c>
      <c r="C148" s="46"/>
      <c r="D148" s="46" t="s">
        <v>4915</v>
      </c>
      <c r="E148" s="46" t="s">
        <v>5598</v>
      </c>
      <c r="F148" s="63" t="s">
        <v>946</v>
      </c>
      <c r="G148" s="47"/>
      <c r="H148" s="46" t="s">
        <v>227</v>
      </c>
      <c r="I148" s="46" t="s">
        <v>1737</v>
      </c>
      <c r="J148" s="48">
        <v>39370</v>
      </c>
      <c r="K148" s="48">
        <v>39766</v>
      </c>
      <c r="L148" s="48"/>
      <c r="M148" s="49">
        <v>1</v>
      </c>
      <c r="N148" s="50"/>
      <c r="O148" s="50"/>
      <c r="P148" s="46"/>
      <c r="Q148" s="46"/>
      <c r="R148" s="46">
        <v>1.29</v>
      </c>
      <c r="S148" s="46" t="s">
        <v>4442</v>
      </c>
      <c r="T148" s="50">
        <v>3512</v>
      </c>
      <c r="U148" s="50">
        <v>3512</v>
      </c>
    </row>
    <row r="149" spans="1:21" s="52" customFormat="1" ht="48.75" customHeight="1" x14ac:dyDescent="0.2">
      <c r="A149" s="46" t="s">
        <v>2717</v>
      </c>
      <c r="B149" s="46" t="s">
        <v>73</v>
      </c>
      <c r="C149" s="46"/>
      <c r="D149" s="46" t="s">
        <v>4915</v>
      </c>
      <c r="E149" s="46" t="s">
        <v>5598</v>
      </c>
      <c r="F149" s="63" t="s">
        <v>946</v>
      </c>
      <c r="G149" s="47"/>
      <c r="H149" s="46" t="s">
        <v>4916</v>
      </c>
      <c r="I149" s="46" t="s">
        <v>4917</v>
      </c>
      <c r="J149" s="48">
        <v>39659</v>
      </c>
      <c r="K149" s="48">
        <v>39600</v>
      </c>
      <c r="L149" s="48"/>
      <c r="M149" s="49">
        <v>1</v>
      </c>
      <c r="N149" s="50"/>
      <c r="O149" s="50"/>
      <c r="P149" s="46"/>
      <c r="Q149" s="46" t="s">
        <v>824</v>
      </c>
      <c r="R149" s="46">
        <v>1.29</v>
      </c>
      <c r="S149" s="46" t="s">
        <v>4442</v>
      </c>
      <c r="T149" s="50">
        <v>1887</v>
      </c>
      <c r="U149" s="50">
        <v>1887</v>
      </c>
    </row>
    <row r="150" spans="1:21" s="52" customFormat="1" ht="54" customHeight="1" x14ac:dyDescent="0.2">
      <c r="A150" s="46" t="s">
        <v>2717</v>
      </c>
      <c r="B150" s="46" t="s">
        <v>73</v>
      </c>
      <c r="C150" s="46"/>
      <c r="D150" s="46" t="s">
        <v>4915</v>
      </c>
      <c r="E150" s="46" t="s">
        <v>5598</v>
      </c>
      <c r="F150" s="63" t="s">
        <v>946</v>
      </c>
      <c r="G150" s="47"/>
      <c r="H150" s="46" t="s">
        <v>228</v>
      </c>
      <c r="I150" s="46" t="s">
        <v>229</v>
      </c>
      <c r="J150" s="48">
        <v>37622</v>
      </c>
      <c r="K150" s="48">
        <v>38656</v>
      </c>
      <c r="L150" s="48"/>
      <c r="M150" s="49">
        <v>2.5</v>
      </c>
      <c r="N150" s="50"/>
      <c r="O150" s="50"/>
      <c r="P150" s="46"/>
      <c r="Q150" s="46" t="s">
        <v>824</v>
      </c>
      <c r="R150" s="46">
        <v>1.29</v>
      </c>
      <c r="S150" s="46" t="s">
        <v>4440</v>
      </c>
      <c r="T150" s="50">
        <v>225</v>
      </c>
      <c r="U150" s="50">
        <v>225</v>
      </c>
    </row>
    <row r="151" spans="1:21" s="52" customFormat="1" ht="54" customHeight="1" x14ac:dyDescent="0.2">
      <c r="A151" s="46" t="s">
        <v>2717</v>
      </c>
      <c r="B151" s="46" t="s">
        <v>73</v>
      </c>
      <c r="C151" s="46"/>
      <c r="D151" s="46" t="s">
        <v>4915</v>
      </c>
      <c r="E151" s="46" t="s">
        <v>5598</v>
      </c>
      <c r="F151" s="63" t="s">
        <v>946</v>
      </c>
      <c r="G151" s="47"/>
      <c r="H151" s="46" t="s">
        <v>228</v>
      </c>
      <c r="I151" s="46" t="s">
        <v>229</v>
      </c>
      <c r="J151" s="48">
        <v>39387</v>
      </c>
      <c r="K151" s="48">
        <v>39752</v>
      </c>
      <c r="L151" s="48"/>
      <c r="M151" s="49">
        <v>1</v>
      </c>
      <c r="N151" s="50"/>
      <c r="O151" s="50"/>
      <c r="P151" s="46"/>
      <c r="Q151" s="46"/>
      <c r="R151" s="46"/>
      <c r="S151" s="46" t="s">
        <v>4442</v>
      </c>
      <c r="T151" s="50">
        <v>410.28</v>
      </c>
      <c r="U151" s="50">
        <v>410.28</v>
      </c>
    </row>
    <row r="152" spans="1:21" s="52" customFormat="1" ht="28.5" x14ac:dyDescent="0.2">
      <c r="A152" s="46" t="s">
        <v>1948</v>
      </c>
      <c r="B152" s="46" t="s">
        <v>73</v>
      </c>
      <c r="C152" s="46"/>
      <c r="D152" s="46" t="s">
        <v>4556</v>
      </c>
      <c r="E152" s="46" t="s">
        <v>1936</v>
      </c>
      <c r="F152" s="46" t="s">
        <v>5279</v>
      </c>
      <c r="G152" s="47"/>
      <c r="H152" s="46" t="s">
        <v>4558</v>
      </c>
      <c r="I152" s="46" t="s">
        <v>3101</v>
      </c>
      <c r="J152" s="48">
        <v>38257</v>
      </c>
      <c r="K152" s="48">
        <v>38310</v>
      </c>
      <c r="L152" s="48"/>
      <c r="M152" s="49">
        <v>0.25</v>
      </c>
      <c r="N152" s="50"/>
      <c r="O152" s="50"/>
      <c r="P152" s="46"/>
      <c r="Q152" s="46" t="s">
        <v>823</v>
      </c>
      <c r="R152" s="46"/>
      <c r="S152" s="46"/>
      <c r="T152" s="50">
        <f>U152*4</f>
        <v>266748</v>
      </c>
      <c r="U152" s="50">
        <v>66687</v>
      </c>
    </row>
    <row r="153" spans="1:21" s="52" customFormat="1" ht="55.5" customHeight="1" x14ac:dyDescent="0.2">
      <c r="A153" s="46" t="s">
        <v>2695</v>
      </c>
      <c r="B153" s="46" t="s">
        <v>73</v>
      </c>
      <c r="C153" s="46"/>
      <c r="D153" s="46" t="s">
        <v>5157</v>
      </c>
      <c r="E153" s="46" t="s">
        <v>1936</v>
      </c>
      <c r="F153" s="46" t="s">
        <v>5279</v>
      </c>
      <c r="G153" s="47"/>
      <c r="H153" s="46" t="s">
        <v>3687</v>
      </c>
      <c r="I153" s="46" t="s">
        <v>2681</v>
      </c>
      <c r="J153" s="48">
        <v>37690</v>
      </c>
      <c r="K153" s="48">
        <v>38420</v>
      </c>
      <c r="L153" s="48">
        <v>39150</v>
      </c>
      <c r="M153" s="49">
        <v>4</v>
      </c>
      <c r="N153" s="50"/>
      <c r="O153" s="50"/>
      <c r="P153" s="46"/>
      <c r="Q153" s="46" t="s">
        <v>823</v>
      </c>
      <c r="R153" s="46"/>
      <c r="S153" s="46"/>
      <c r="T153" s="50">
        <v>85640</v>
      </c>
      <c r="U153" s="50" t="e">
        <f>T153*#REF!</f>
        <v>#REF!</v>
      </c>
    </row>
    <row r="154" spans="1:21" s="52" customFormat="1" ht="51" customHeight="1" x14ac:dyDescent="0.2">
      <c r="A154" s="46" t="s">
        <v>2695</v>
      </c>
      <c r="B154" s="46" t="s">
        <v>73</v>
      </c>
      <c r="C154" s="46"/>
      <c r="D154" s="46" t="s">
        <v>2620</v>
      </c>
      <c r="E154" s="46" t="s">
        <v>1936</v>
      </c>
      <c r="F154" s="46" t="s">
        <v>5279</v>
      </c>
      <c r="G154" s="47"/>
      <c r="H154" s="46" t="s">
        <v>2621</v>
      </c>
      <c r="I154" s="46" t="s">
        <v>2622</v>
      </c>
      <c r="J154" s="48">
        <v>39500</v>
      </c>
      <c r="K154" s="48">
        <v>39691</v>
      </c>
      <c r="L154" s="48"/>
      <c r="M154" s="49"/>
      <c r="N154" s="50"/>
      <c r="O154" s="50"/>
      <c r="P154" s="46"/>
      <c r="Q154" s="46"/>
      <c r="R154" s="46"/>
      <c r="S154" s="46"/>
      <c r="T154" s="50"/>
      <c r="U154" s="50">
        <v>20326</v>
      </c>
    </row>
    <row r="155" spans="1:21" s="52" customFormat="1" ht="28.5" x14ac:dyDescent="0.2">
      <c r="A155" s="46" t="s">
        <v>1948</v>
      </c>
      <c r="B155" s="46" t="s">
        <v>73</v>
      </c>
      <c r="C155" s="46"/>
      <c r="D155" s="46" t="s">
        <v>4556</v>
      </c>
      <c r="E155" s="46" t="s">
        <v>1936</v>
      </c>
      <c r="F155" s="46" t="s">
        <v>5279</v>
      </c>
      <c r="G155" s="47"/>
      <c r="H155" s="46" t="s">
        <v>4557</v>
      </c>
      <c r="I155" s="46" t="s">
        <v>3804</v>
      </c>
      <c r="J155" s="48"/>
      <c r="K155" s="48"/>
      <c r="L155" s="48"/>
      <c r="M155" s="49"/>
      <c r="N155" s="50"/>
      <c r="O155" s="50"/>
      <c r="P155" s="46"/>
      <c r="Q155" s="46"/>
      <c r="R155" s="46"/>
      <c r="S155" s="46"/>
      <c r="T155" s="50">
        <v>33225</v>
      </c>
      <c r="U155" s="50">
        <v>33225</v>
      </c>
    </row>
    <row r="156" spans="1:21" s="52" customFormat="1" ht="28.5" x14ac:dyDescent="0.2">
      <c r="A156" s="46" t="s">
        <v>1948</v>
      </c>
      <c r="B156" s="46" t="s">
        <v>73</v>
      </c>
      <c r="C156" s="46"/>
      <c r="D156" s="46" t="s">
        <v>4556</v>
      </c>
      <c r="E156" s="46" t="s">
        <v>1936</v>
      </c>
      <c r="F156" s="46" t="s">
        <v>5279</v>
      </c>
      <c r="G156" s="47"/>
      <c r="H156" s="46" t="s">
        <v>4557</v>
      </c>
      <c r="I156" s="46" t="s">
        <v>409</v>
      </c>
      <c r="J156" s="48">
        <v>38278</v>
      </c>
      <c r="K156" s="48">
        <v>38471</v>
      </c>
      <c r="L156" s="48"/>
      <c r="M156" s="49">
        <v>0.5</v>
      </c>
      <c r="N156" s="50"/>
      <c r="O156" s="50"/>
      <c r="P156" s="46"/>
      <c r="Q156" s="46" t="s">
        <v>823</v>
      </c>
      <c r="R156" s="46"/>
      <c r="S156" s="46"/>
      <c r="T156" s="50">
        <f>U156*2</f>
        <v>472278</v>
      </c>
      <c r="U156" s="50">
        <v>236139</v>
      </c>
    </row>
    <row r="157" spans="1:21" s="52" customFormat="1" ht="28.5" x14ac:dyDescent="0.2">
      <c r="A157" s="46" t="s">
        <v>1948</v>
      </c>
      <c r="B157" s="46" t="s">
        <v>73</v>
      </c>
      <c r="C157" s="46"/>
      <c r="D157" s="46" t="s">
        <v>4556</v>
      </c>
      <c r="E157" s="46" t="s">
        <v>1936</v>
      </c>
      <c r="F157" s="46" t="s">
        <v>5279</v>
      </c>
      <c r="G157" s="47"/>
      <c r="H157" s="46" t="s">
        <v>4557</v>
      </c>
      <c r="I157" s="46" t="s">
        <v>445</v>
      </c>
      <c r="J157" s="48"/>
      <c r="K157" s="48"/>
      <c r="L157" s="48"/>
      <c r="M157" s="49"/>
      <c r="N157" s="50"/>
      <c r="O157" s="50"/>
      <c r="P157" s="46"/>
      <c r="Q157" s="46" t="s">
        <v>823</v>
      </c>
      <c r="R157" s="46"/>
      <c r="S157" s="46"/>
      <c r="T157" s="50">
        <v>582190</v>
      </c>
      <c r="U157" s="50">
        <v>582190</v>
      </c>
    </row>
    <row r="158" spans="1:21" s="52" customFormat="1" ht="28.5" x14ac:dyDescent="0.2">
      <c r="A158" s="46" t="s">
        <v>71</v>
      </c>
      <c r="B158" s="46" t="s">
        <v>73</v>
      </c>
      <c r="C158" s="46"/>
      <c r="D158" s="46" t="s">
        <v>3695</v>
      </c>
      <c r="E158" s="46" t="s">
        <v>1936</v>
      </c>
      <c r="F158" s="46" t="s">
        <v>5279</v>
      </c>
      <c r="G158" s="47"/>
      <c r="H158" s="46" t="s">
        <v>4973</v>
      </c>
      <c r="I158" s="46" t="s">
        <v>1880</v>
      </c>
      <c r="J158" s="48">
        <v>39173</v>
      </c>
      <c r="K158" s="48">
        <v>39386</v>
      </c>
      <c r="L158" s="48"/>
      <c r="M158" s="49">
        <v>0.5</v>
      </c>
      <c r="N158" s="50"/>
      <c r="O158" s="50"/>
      <c r="P158" s="46"/>
      <c r="Q158" s="46" t="s">
        <v>824</v>
      </c>
      <c r="R158" s="46" t="s">
        <v>4974</v>
      </c>
      <c r="S158" s="46"/>
      <c r="T158" s="50">
        <f>U158*2</f>
        <v>24960</v>
      </c>
      <c r="U158" s="50">
        <v>12480</v>
      </c>
    </row>
    <row r="159" spans="1:21" s="52" customFormat="1" ht="53.25" customHeight="1" x14ac:dyDescent="0.2">
      <c r="A159" s="46" t="s">
        <v>2695</v>
      </c>
      <c r="B159" s="46" t="s">
        <v>73</v>
      </c>
      <c r="C159" s="46"/>
      <c r="D159" s="46" t="s">
        <v>2620</v>
      </c>
      <c r="E159" s="46" t="s">
        <v>1936</v>
      </c>
      <c r="F159" s="46" t="s">
        <v>5279</v>
      </c>
      <c r="G159" s="47"/>
      <c r="H159" s="46" t="s">
        <v>2051</v>
      </c>
      <c r="I159" s="46" t="s">
        <v>2052</v>
      </c>
      <c r="J159" s="48">
        <v>39500</v>
      </c>
      <c r="K159" s="48">
        <v>39691</v>
      </c>
      <c r="L159" s="48"/>
      <c r="M159" s="49"/>
      <c r="N159" s="53"/>
      <c r="O159" s="53"/>
      <c r="P159" s="46"/>
      <c r="Q159" s="46"/>
      <c r="R159" s="46"/>
      <c r="S159" s="46"/>
      <c r="T159" s="50"/>
      <c r="U159" s="50">
        <v>13610</v>
      </c>
    </row>
    <row r="160" spans="1:21" s="52" customFormat="1" ht="51.75" customHeight="1" x14ac:dyDescent="0.2">
      <c r="A160" s="46" t="s">
        <v>71</v>
      </c>
      <c r="B160" s="46" t="s">
        <v>73</v>
      </c>
      <c r="C160" s="46"/>
      <c r="D160" s="46" t="s">
        <v>4556</v>
      </c>
      <c r="E160" s="46" t="s">
        <v>1936</v>
      </c>
      <c r="F160" s="46" t="s">
        <v>5279</v>
      </c>
      <c r="G160" s="47"/>
      <c r="H160" s="46" t="s">
        <v>3694</v>
      </c>
      <c r="I160" s="46" t="s">
        <v>3101</v>
      </c>
      <c r="J160" s="48">
        <v>39052</v>
      </c>
      <c r="K160" s="48">
        <v>39203</v>
      </c>
      <c r="L160" s="48"/>
      <c r="M160" s="49">
        <v>0.5</v>
      </c>
      <c r="N160" s="50"/>
      <c r="O160" s="50"/>
      <c r="P160" s="46"/>
      <c r="Q160" s="46" t="s">
        <v>823</v>
      </c>
      <c r="R160" s="46" t="s">
        <v>3692</v>
      </c>
      <c r="S160" s="46"/>
      <c r="T160" s="50">
        <f>U160*2</f>
        <v>477772</v>
      </c>
      <c r="U160" s="50">
        <v>238886</v>
      </c>
    </row>
    <row r="161" spans="1:21" s="52" customFormat="1" ht="28.5" x14ac:dyDescent="0.2">
      <c r="A161" s="46" t="s">
        <v>71</v>
      </c>
      <c r="B161" s="46" t="s">
        <v>73</v>
      </c>
      <c r="C161" s="46"/>
      <c r="D161" s="46" t="s">
        <v>4556</v>
      </c>
      <c r="E161" s="46" t="s">
        <v>1936</v>
      </c>
      <c r="F161" s="46" t="s">
        <v>5279</v>
      </c>
      <c r="G161" s="47"/>
      <c r="H161" s="46" t="s">
        <v>3691</v>
      </c>
      <c r="I161" s="46" t="s">
        <v>417</v>
      </c>
      <c r="J161" s="48">
        <v>39114</v>
      </c>
      <c r="K161" s="48">
        <v>39233</v>
      </c>
      <c r="L161" s="48"/>
      <c r="M161" s="49">
        <v>0.25</v>
      </c>
      <c r="N161" s="50"/>
      <c r="O161" s="50"/>
      <c r="P161" s="46"/>
      <c r="Q161" s="46" t="s">
        <v>823</v>
      </c>
      <c r="R161" s="46" t="s">
        <v>3692</v>
      </c>
      <c r="S161" s="46"/>
      <c r="T161" s="50"/>
      <c r="U161" s="50">
        <v>167313</v>
      </c>
    </row>
    <row r="162" spans="1:21" s="52" customFormat="1" ht="28.5" x14ac:dyDescent="0.2">
      <c r="A162" s="46" t="s">
        <v>2695</v>
      </c>
      <c r="B162" s="46" t="s">
        <v>73</v>
      </c>
      <c r="C162" s="46"/>
      <c r="D162" s="46" t="s">
        <v>4559</v>
      </c>
      <c r="E162" s="46" t="s">
        <v>1936</v>
      </c>
      <c r="F162" s="46" t="s">
        <v>5279</v>
      </c>
      <c r="G162" s="47"/>
      <c r="H162" s="46" t="s">
        <v>3689</v>
      </c>
      <c r="I162" s="46" t="s">
        <v>3690</v>
      </c>
      <c r="J162" s="48"/>
      <c r="K162" s="48"/>
      <c r="L162" s="48"/>
      <c r="M162" s="49"/>
      <c r="N162" s="50"/>
      <c r="O162" s="50"/>
      <c r="P162" s="46"/>
      <c r="Q162" s="46"/>
      <c r="R162" s="46"/>
      <c r="S162" s="46"/>
      <c r="T162" s="50">
        <v>18000</v>
      </c>
      <c r="U162" s="50">
        <v>18000</v>
      </c>
    </row>
    <row r="163" spans="1:21" s="52" customFormat="1" ht="28.5" x14ac:dyDescent="0.2">
      <c r="A163" s="46" t="s">
        <v>1802</v>
      </c>
      <c r="B163" s="46" t="s">
        <v>73</v>
      </c>
      <c r="C163" s="46"/>
      <c r="D163" s="46" t="s">
        <v>1315</v>
      </c>
      <c r="E163" s="46" t="s">
        <v>1936</v>
      </c>
      <c r="F163" s="46" t="s">
        <v>5279</v>
      </c>
      <c r="G163" s="47"/>
      <c r="H163" s="46" t="s">
        <v>763</v>
      </c>
      <c r="I163" s="46" t="s">
        <v>762</v>
      </c>
      <c r="J163" s="48">
        <v>39833</v>
      </c>
      <c r="K163" s="48">
        <v>39903</v>
      </c>
      <c r="L163" s="48"/>
      <c r="M163" s="49"/>
      <c r="N163" s="50"/>
      <c r="O163" s="50"/>
      <c r="P163" s="46" t="s">
        <v>3787</v>
      </c>
      <c r="Q163" s="46" t="s">
        <v>823</v>
      </c>
      <c r="R163" s="46">
        <v>3.62</v>
      </c>
      <c r="S163" s="46"/>
      <c r="T163" s="50"/>
      <c r="U163" s="50">
        <v>100000</v>
      </c>
    </row>
    <row r="164" spans="1:21" s="52" customFormat="1" ht="28.5" x14ac:dyDescent="0.2">
      <c r="A164" s="46" t="s">
        <v>1802</v>
      </c>
      <c r="B164" s="46" t="s">
        <v>73</v>
      </c>
      <c r="C164" s="46"/>
      <c r="D164" s="46" t="s">
        <v>1315</v>
      </c>
      <c r="E164" s="46" t="s">
        <v>1936</v>
      </c>
      <c r="F164" s="46" t="s">
        <v>5279</v>
      </c>
      <c r="G164" s="47"/>
      <c r="H164" s="46" t="s">
        <v>760</v>
      </c>
      <c r="I164" s="46" t="s">
        <v>761</v>
      </c>
      <c r="J164" s="48">
        <v>39833</v>
      </c>
      <c r="K164" s="48">
        <v>39903</v>
      </c>
      <c r="L164" s="48"/>
      <c r="M164" s="49"/>
      <c r="N164" s="50"/>
      <c r="O164" s="50"/>
      <c r="P164" s="46" t="s">
        <v>3787</v>
      </c>
      <c r="Q164" s="46" t="s">
        <v>823</v>
      </c>
      <c r="R164" s="46">
        <v>3.62</v>
      </c>
      <c r="S164" s="46"/>
      <c r="T164" s="50"/>
      <c r="U164" s="50">
        <v>113999.99</v>
      </c>
    </row>
    <row r="165" spans="1:21" s="52" customFormat="1" ht="54" customHeight="1" x14ac:dyDescent="0.2">
      <c r="A165" s="46" t="s">
        <v>2595</v>
      </c>
      <c r="B165" s="46" t="s">
        <v>73</v>
      </c>
      <c r="C165" s="63"/>
      <c r="D165" s="46" t="s">
        <v>2262</v>
      </c>
      <c r="E165" s="46" t="s">
        <v>2263</v>
      </c>
      <c r="F165" s="51" t="s">
        <v>5280</v>
      </c>
      <c r="G165" s="63"/>
      <c r="H165" s="46" t="s">
        <v>310</v>
      </c>
      <c r="I165" s="63" t="s">
        <v>311</v>
      </c>
      <c r="J165" s="71">
        <v>39827</v>
      </c>
      <c r="K165" s="48">
        <v>39994</v>
      </c>
      <c r="L165" s="71"/>
      <c r="M165" s="49">
        <v>0.5</v>
      </c>
      <c r="N165" s="63"/>
      <c r="O165" s="50"/>
      <c r="P165" s="63" t="s">
        <v>3789</v>
      </c>
      <c r="Q165" s="63" t="s">
        <v>823</v>
      </c>
      <c r="R165" s="46" t="s">
        <v>2264</v>
      </c>
      <c r="S165" s="63" t="s">
        <v>309</v>
      </c>
      <c r="T165" s="79">
        <v>20750</v>
      </c>
      <c r="U165" s="50">
        <v>20750</v>
      </c>
    </row>
    <row r="166" spans="1:21" s="52" customFormat="1" ht="47.25" customHeight="1" x14ac:dyDescent="0.2">
      <c r="A166" s="46" t="s">
        <v>1900</v>
      </c>
      <c r="B166" s="46" t="s">
        <v>73</v>
      </c>
      <c r="C166" s="46"/>
      <c r="D166" s="46" t="s">
        <v>3325</v>
      </c>
      <c r="E166" s="46" t="s">
        <v>1941</v>
      </c>
      <c r="F166" s="63" t="s">
        <v>961</v>
      </c>
      <c r="G166" s="47"/>
      <c r="H166" s="46" t="s">
        <v>4638</v>
      </c>
      <c r="I166" s="46" t="s">
        <v>1548</v>
      </c>
      <c r="J166" s="48">
        <v>39873</v>
      </c>
      <c r="K166" s="48">
        <v>39903</v>
      </c>
      <c r="L166" s="48"/>
      <c r="M166" s="49"/>
      <c r="N166" s="50"/>
      <c r="O166" s="50"/>
      <c r="P166" s="46"/>
      <c r="Q166" s="46" t="s">
        <v>824</v>
      </c>
      <c r="R166" s="46">
        <v>3.24</v>
      </c>
      <c r="S166" s="46"/>
      <c r="T166" s="50">
        <v>34995</v>
      </c>
      <c r="U166" s="50"/>
    </row>
    <row r="167" spans="1:21" s="52" customFormat="1" ht="28.5" x14ac:dyDescent="0.2">
      <c r="A167" s="46" t="s">
        <v>71</v>
      </c>
      <c r="B167" s="46" t="s">
        <v>73</v>
      </c>
      <c r="C167" s="46"/>
      <c r="D167" s="46" t="s">
        <v>4732</v>
      </c>
      <c r="E167" s="46" t="s">
        <v>1941</v>
      </c>
      <c r="F167" s="63" t="s">
        <v>961</v>
      </c>
      <c r="G167" s="47"/>
      <c r="H167" s="46" t="s">
        <v>4039</v>
      </c>
      <c r="I167" s="46" t="s">
        <v>4040</v>
      </c>
      <c r="J167" s="48">
        <v>38930</v>
      </c>
      <c r="K167" s="48">
        <v>39114</v>
      </c>
      <c r="L167" s="48"/>
      <c r="M167" s="49"/>
      <c r="N167" s="50"/>
      <c r="O167" s="50"/>
      <c r="P167" s="46"/>
      <c r="Q167" s="63"/>
      <c r="R167" s="46">
        <v>3.24</v>
      </c>
      <c r="S167" s="46"/>
      <c r="T167" s="50">
        <v>87182</v>
      </c>
      <c r="U167" s="50"/>
    </row>
    <row r="168" spans="1:21" s="52" customFormat="1" ht="28.5" x14ac:dyDescent="0.2">
      <c r="A168" s="46" t="s">
        <v>1948</v>
      </c>
      <c r="B168" s="46" t="s">
        <v>73</v>
      </c>
      <c r="C168" s="46"/>
      <c r="D168" s="46" t="s">
        <v>670</v>
      </c>
      <c r="E168" s="46" t="s">
        <v>1941</v>
      </c>
      <c r="F168" s="63" t="s">
        <v>961</v>
      </c>
      <c r="G168" s="47"/>
      <c r="H168" s="46" t="s">
        <v>4381</v>
      </c>
      <c r="I168" s="67"/>
      <c r="J168" s="48">
        <v>38047</v>
      </c>
      <c r="K168" s="48">
        <v>38103</v>
      </c>
      <c r="L168" s="48">
        <v>38159</v>
      </c>
      <c r="M168" s="49">
        <v>0.25</v>
      </c>
      <c r="N168" s="50"/>
      <c r="O168" s="50"/>
      <c r="P168" s="46"/>
      <c r="Q168" s="46" t="s">
        <v>823</v>
      </c>
      <c r="R168" s="46"/>
      <c r="S168" s="46"/>
      <c r="T168" s="50"/>
      <c r="U168" s="50">
        <v>72997.83</v>
      </c>
    </row>
    <row r="169" spans="1:21" s="52" customFormat="1" ht="28.5" x14ac:dyDescent="0.2">
      <c r="A169" s="46" t="s">
        <v>1948</v>
      </c>
      <c r="B169" s="46" t="s">
        <v>73</v>
      </c>
      <c r="C169" s="46"/>
      <c r="D169" s="46" t="s">
        <v>670</v>
      </c>
      <c r="E169" s="46" t="s">
        <v>1941</v>
      </c>
      <c r="F169" s="63" t="s">
        <v>961</v>
      </c>
      <c r="G169" s="47"/>
      <c r="H169" s="46" t="s">
        <v>4380</v>
      </c>
      <c r="I169" s="67"/>
      <c r="J169" s="48">
        <v>38050</v>
      </c>
      <c r="K169" s="48">
        <v>38166</v>
      </c>
      <c r="L169" s="48"/>
      <c r="M169" s="49">
        <v>0.25</v>
      </c>
      <c r="N169" s="50"/>
      <c r="O169" s="50"/>
      <c r="P169" s="46"/>
      <c r="Q169" s="46" t="s">
        <v>823</v>
      </c>
      <c r="R169" s="46"/>
      <c r="S169" s="46"/>
      <c r="T169" s="50"/>
      <c r="U169" s="50">
        <v>62300</v>
      </c>
    </row>
    <row r="170" spans="1:21" s="52" customFormat="1" ht="28.5" x14ac:dyDescent="0.2">
      <c r="A170" s="46" t="s">
        <v>1948</v>
      </c>
      <c r="B170" s="46" t="s">
        <v>73</v>
      </c>
      <c r="C170" s="46"/>
      <c r="D170" s="46" t="s">
        <v>4478</v>
      </c>
      <c r="E170" s="46" t="s">
        <v>1941</v>
      </c>
      <c r="F170" s="63" t="s">
        <v>961</v>
      </c>
      <c r="G170" s="47"/>
      <c r="H170" s="63" t="s">
        <v>5294</v>
      </c>
      <c r="I170" s="66" t="s">
        <v>3094</v>
      </c>
      <c r="J170" s="48">
        <v>39539</v>
      </c>
      <c r="K170" s="48">
        <v>39660</v>
      </c>
      <c r="L170" s="48"/>
      <c r="M170" s="49">
        <v>0.1</v>
      </c>
      <c r="N170" s="50"/>
      <c r="O170" s="50"/>
      <c r="P170" s="46"/>
      <c r="Q170" s="46" t="s">
        <v>823</v>
      </c>
      <c r="R170" s="46"/>
      <c r="S170" s="46"/>
      <c r="T170" s="50">
        <v>94677</v>
      </c>
      <c r="U170" s="50">
        <v>94677</v>
      </c>
    </row>
    <row r="171" spans="1:21" s="52" customFormat="1" ht="28.5" x14ac:dyDescent="0.2">
      <c r="A171" s="46" t="s">
        <v>1948</v>
      </c>
      <c r="B171" s="46" t="s">
        <v>73</v>
      </c>
      <c r="C171" s="46"/>
      <c r="D171" s="46" t="s">
        <v>4478</v>
      </c>
      <c r="E171" s="46" t="s">
        <v>1941</v>
      </c>
      <c r="F171" s="63" t="s">
        <v>961</v>
      </c>
      <c r="G171" s="47"/>
      <c r="H171" s="63" t="s">
        <v>5295</v>
      </c>
      <c r="I171" s="66" t="s">
        <v>419</v>
      </c>
      <c r="J171" s="48">
        <v>39479</v>
      </c>
      <c r="K171" s="48">
        <v>39568</v>
      </c>
      <c r="L171" s="48"/>
      <c r="M171" s="49">
        <v>0.1</v>
      </c>
      <c r="N171" s="50"/>
      <c r="O171" s="50"/>
      <c r="P171" s="46"/>
      <c r="Q171" s="46" t="s">
        <v>823</v>
      </c>
      <c r="R171" s="46"/>
      <c r="S171" s="46"/>
      <c r="T171" s="50">
        <v>99995</v>
      </c>
      <c r="U171" s="50">
        <v>99995</v>
      </c>
    </row>
    <row r="172" spans="1:21" s="52" customFormat="1" ht="28.5" x14ac:dyDescent="0.2">
      <c r="A172" s="46" t="s">
        <v>1948</v>
      </c>
      <c r="B172" s="46" t="s">
        <v>73</v>
      </c>
      <c r="C172" s="46"/>
      <c r="D172" s="46" t="s">
        <v>4478</v>
      </c>
      <c r="E172" s="46" t="s">
        <v>1941</v>
      </c>
      <c r="F172" s="63" t="s">
        <v>961</v>
      </c>
      <c r="G172" s="47"/>
      <c r="H172" s="63" t="s">
        <v>5296</v>
      </c>
      <c r="I172" s="66" t="s">
        <v>5618</v>
      </c>
      <c r="J172" s="48">
        <v>39508</v>
      </c>
      <c r="K172" s="48">
        <v>39659</v>
      </c>
      <c r="L172" s="48"/>
      <c r="M172" s="49">
        <v>0.1</v>
      </c>
      <c r="N172" s="50"/>
      <c r="O172" s="50"/>
      <c r="P172" s="46"/>
      <c r="Q172" s="46" t="s">
        <v>823</v>
      </c>
      <c r="R172" s="46"/>
      <c r="S172" s="46"/>
      <c r="T172" s="50"/>
      <c r="U172" s="50">
        <v>71120</v>
      </c>
    </row>
    <row r="173" spans="1:21" s="52" customFormat="1" ht="28.5" x14ac:dyDescent="0.2">
      <c r="A173" s="46" t="s">
        <v>4459</v>
      </c>
      <c r="B173" s="46" t="s">
        <v>73</v>
      </c>
      <c r="C173" s="46"/>
      <c r="D173" s="46" t="s">
        <v>234</v>
      </c>
      <c r="E173" s="46" t="s">
        <v>1941</v>
      </c>
      <c r="F173" s="63" t="s">
        <v>961</v>
      </c>
      <c r="G173" s="47"/>
      <c r="H173" s="46" t="s">
        <v>1642</v>
      </c>
      <c r="I173" s="46" t="s">
        <v>2196</v>
      </c>
      <c r="J173" s="48">
        <v>37586</v>
      </c>
      <c r="K173" s="48">
        <v>38442</v>
      </c>
      <c r="L173" s="48"/>
      <c r="M173" s="49">
        <v>2.5</v>
      </c>
      <c r="N173" s="50"/>
      <c r="O173" s="50"/>
      <c r="P173" s="46"/>
      <c r="Q173" s="46"/>
      <c r="R173" s="46">
        <v>3.13</v>
      </c>
      <c r="S173" s="46"/>
      <c r="T173" s="50">
        <v>134815</v>
      </c>
      <c r="U173" s="50">
        <v>134815</v>
      </c>
    </row>
    <row r="174" spans="1:21" s="52" customFormat="1" ht="28.5" x14ac:dyDescent="0.2">
      <c r="A174" s="46" t="s">
        <v>71</v>
      </c>
      <c r="B174" s="46" t="s">
        <v>73</v>
      </c>
      <c r="C174" s="46"/>
      <c r="D174" s="46" t="s">
        <v>4738</v>
      </c>
      <c r="E174" s="46" t="s">
        <v>1941</v>
      </c>
      <c r="F174" s="63" t="s">
        <v>961</v>
      </c>
      <c r="G174" s="47"/>
      <c r="H174" s="46" t="s">
        <v>4096</v>
      </c>
      <c r="I174" s="46" t="s">
        <v>3459</v>
      </c>
      <c r="J174" s="48">
        <v>39720</v>
      </c>
      <c r="K174" s="48">
        <v>39828</v>
      </c>
      <c r="L174" s="48"/>
      <c r="M174" s="49" t="s">
        <v>3138</v>
      </c>
      <c r="N174" s="50"/>
      <c r="O174" s="50"/>
      <c r="P174" s="46" t="s">
        <v>3787</v>
      </c>
      <c r="Q174" s="46" t="s">
        <v>823</v>
      </c>
      <c r="R174" s="46">
        <v>3.24</v>
      </c>
      <c r="S174" s="46"/>
      <c r="T174" s="50"/>
      <c r="U174" s="50">
        <v>290923</v>
      </c>
    </row>
    <row r="175" spans="1:21" s="52" customFormat="1" ht="28.5" x14ac:dyDescent="0.2">
      <c r="A175" s="46" t="s">
        <v>3010</v>
      </c>
      <c r="B175" s="46" t="s">
        <v>73</v>
      </c>
      <c r="C175" s="46"/>
      <c r="D175" s="46" t="s">
        <v>669</v>
      </c>
      <c r="E175" s="46" t="s">
        <v>1941</v>
      </c>
      <c r="F175" s="63" t="s">
        <v>961</v>
      </c>
      <c r="G175" s="47"/>
      <c r="H175" s="46" t="s">
        <v>4379</v>
      </c>
      <c r="I175" s="46" t="s">
        <v>4543</v>
      </c>
      <c r="J175" s="48">
        <v>37830</v>
      </c>
      <c r="K175" s="48">
        <v>37855</v>
      </c>
      <c r="L175" s="48"/>
      <c r="M175" s="49">
        <v>0.1</v>
      </c>
      <c r="N175" s="50"/>
      <c r="O175" s="50"/>
      <c r="P175" s="46"/>
      <c r="Q175" s="46" t="s">
        <v>823</v>
      </c>
      <c r="R175" s="46">
        <v>3.21</v>
      </c>
      <c r="S175" s="46"/>
      <c r="T175" s="50">
        <v>335969</v>
      </c>
      <c r="U175" s="50">
        <v>335969</v>
      </c>
    </row>
    <row r="176" spans="1:21" s="52" customFormat="1" ht="28.5" x14ac:dyDescent="0.2">
      <c r="A176" s="46" t="s">
        <v>3010</v>
      </c>
      <c r="B176" s="46" t="s">
        <v>73</v>
      </c>
      <c r="C176" s="46"/>
      <c r="D176" s="46" t="s">
        <v>3413</v>
      </c>
      <c r="E176" s="46" t="s">
        <v>1941</v>
      </c>
      <c r="F176" s="63" t="s">
        <v>961</v>
      </c>
      <c r="G176" s="47"/>
      <c r="H176" s="46" t="s">
        <v>2995</v>
      </c>
      <c r="I176" s="66" t="s">
        <v>3249</v>
      </c>
      <c r="J176" s="48"/>
      <c r="K176" s="48"/>
      <c r="L176" s="48"/>
      <c r="M176" s="49"/>
      <c r="N176" s="50"/>
      <c r="O176" s="50"/>
      <c r="P176" s="46"/>
      <c r="Q176" s="46" t="s">
        <v>823</v>
      </c>
      <c r="R176" s="46"/>
      <c r="S176" s="46"/>
      <c r="T176" s="50"/>
      <c r="U176" s="50">
        <v>413429</v>
      </c>
    </row>
    <row r="177" spans="1:21" s="52" customFormat="1" ht="28.5" x14ac:dyDescent="0.2">
      <c r="A177" s="46" t="s">
        <v>71</v>
      </c>
      <c r="B177" s="46" t="s">
        <v>73</v>
      </c>
      <c r="C177" s="46"/>
      <c r="D177" s="46" t="s">
        <v>4732</v>
      </c>
      <c r="E177" s="46" t="s">
        <v>1941</v>
      </c>
      <c r="F177" s="63" t="s">
        <v>961</v>
      </c>
      <c r="G177" s="47"/>
      <c r="H177" s="46" t="s">
        <v>3612</v>
      </c>
      <c r="I177" s="46" t="s">
        <v>3318</v>
      </c>
      <c r="J177" s="48">
        <v>39660</v>
      </c>
      <c r="K177" s="48">
        <v>39696</v>
      </c>
      <c r="L177" s="48"/>
      <c r="M177" s="49"/>
      <c r="N177" s="50"/>
      <c r="O177" s="50"/>
      <c r="P177" s="46" t="s">
        <v>3787</v>
      </c>
      <c r="Q177" s="46" t="s">
        <v>824</v>
      </c>
      <c r="R177" s="46"/>
      <c r="S177" s="46"/>
      <c r="T177" s="50"/>
      <c r="U177" s="50">
        <v>26220</v>
      </c>
    </row>
    <row r="178" spans="1:21" s="52" customFormat="1" ht="28.5" x14ac:dyDescent="0.2">
      <c r="A178" s="46" t="s">
        <v>71</v>
      </c>
      <c r="B178" s="46" t="s">
        <v>73</v>
      </c>
      <c r="C178" s="46"/>
      <c r="D178" s="46" t="s">
        <v>4732</v>
      </c>
      <c r="E178" s="46" t="s">
        <v>1941</v>
      </c>
      <c r="F178" s="63" t="s">
        <v>961</v>
      </c>
      <c r="G178" s="47"/>
      <c r="H178" s="46" t="s">
        <v>4641</v>
      </c>
      <c r="I178" s="46" t="s">
        <v>3318</v>
      </c>
      <c r="J178" s="48"/>
      <c r="K178" s="48"/>
      <c r="L178" s="48"/>
      <c r="M178" s="49"/>
      <c r="N178" s="50"/>
      <c r="O178" s="50"/>
      <c r="P178" s="46"/>
      <c r="Q178" s="46" t="s">
        <v>823</v>
      </c>
      <c r="R178" s="46">
        <v>3.24</v>
      </c>
      <c r="S178" s="46"/>
      <c r="T178" s="50">
        <v>96260</v>
      </c>
      <c r="U178" s="50"/>
    </row>
    <row r="179" spans="1:21" s="52" customFormat="1" ht="28.5" x14ac:dyDescent="0.2">
      <c r="A179" s="46" t="s">
        <v>1948</v>
      </c>
      <c r="B179" s="46" t="s">
        <v>73</v>
      </c>
      <c r="C179" s="46"/>
      <c r="D179" s="46" t="s">
        <v>3684</v>
      </c>
      <c r="E179" s="46" t="s">
        <v>1941</v>
      </c>
      <c r="F179" s="63" t="s">
        <v>961</v>
      </c>
      <c r="G179" s="47"/>
      <c r="H179" s="46" t="s">
        <v>4375</v>
      </c>
      <c r="I179" s="66" t="s">
        <v>3428</v>
      </c>
      <c r="J179" s="48">
        <v>38565</v>
      </c>
      <c r="K179" s="48">
        <v>38595</v>
      </c>
      <c r="L179" s="48"/>
      <c r="M179" s="49">
        <v>0.1</v>
      </c>
      <c r="N179" s="50"/>
      <c r="O179" s="50"/>
      <c r="P179" s="46"/>
      <c r="Q179" s="46" t="s">
        <v>824</v>
      </c>
      <c r="R179" s="46"/>
      <c r="S179" s="46"/>
      <c r="T179" s="50"/>
      <c r="U179" s="50">
        <v>25000</v>
      </c>
    </row>
    <row r="180" spans="1:21" s="52" customFormat="1" ht="28.5" x14ac:dyDescent="0.2">
      <c r="A180" s="46" t="s">
        <v>1948</v>
      </c>
      <c r="B180" s="46" t="s">
        <v>73</v>
      </c>
      <c r="C180" s="46"/>
      <c r="D180" s="46" t="s">
        <v>4739</v>
      </c>
      <c r="E180" s="46" t="s">
        <v>1941</v>
      </c>
      <c r="F180" s="63" t="s">
        <v>961</v>
      </c>
      <c r="G180" s="47"/>
      <c r="H180" s="46" t="s">
        <v>648</v>
      </c>
      <c r="I180" s="66" t="s">
        <v>3104</v>
      </c>
      <c r="J180" s="48">
        <v>38565</v>
      </c>
      <c r="K180" s="48">
        <v>38595</v>
      </c>
      <c r="L180" s="48"/>
      <c r="M180" s="49">
        <v>0.1</v>
      </c>
      <c r="N180" s="50"/>
      <c r="O180" s="50"/>
      <c r="P180" s="46"/>
      <c r="Q180" s="46" t="s">
        <v>824</v>
      </c>
      <c r="R180" s="46"/>
      <c r="S180" s="46"/>
      <c r="T180" s="50"/>
      <c r="U180" s="50">
        <v>48230</v>
      </c>
    </row>
    <row r="181" spans="1:21" s="52" customFormat="1" ht="28.5" x14ac:dyDescent="0.2">
      <c r="A181" s="46" t="s">
        <v>1948</v>
      </c>
      <c r="B181" s="46" t="s">
        <v>73</v>
      </c>
      <c r="C181" s="46"/>
      <c r="D181" s="46" t="s">
        <v>3684</v>
      </c>
      <c r="E181" s="46" t="s">
        <v>1941</v>
      </c>
      <c r="F181" s="63" t="s">
        <v>961</v>
      </c>
      <c r="G181" s="47"/>
      <c r="H181" s="46" t="s">
        <v>4376</v>
      </c>
      <c r="I181" s="51" t="s">
        <v>1176</v>
      </c>
      <c r="J181" s="48">
        <v>38565</v>
      </c>
      <c r="K181" s="48">
        <v>38595</v>
      </c>
      <c r="L181" s="48"/>
      <c r="M181" s="49">
        <v>0.1</v>
      </c>
      <c r="N181" s="50"/>
      <c r="O181" s="50"/>
      <c r="P181" s="46"/>
      <c r="Q181" s="46" t="s">
        <v>824</v>
      </c>
      <c r="R181" s="46"/>
      <c r="S181" s="46"/>
      <c r="T181" s="50"/>
      <c r="U181" s="50">
        <v>49021.91</v>
      </c>
    </row>
    <row r="182" spans="1:21" s="52" customFormat="1" ht="28.5" x14ac:dyDescent="0.2">
      <c r="A182" s="46" t="s">
        <v>1948</v>
      </c>
      <c r="B182" s="46" t="s">
        <v>73</v>
      </c>
      <c r="C182" s="46"/>
      <c r="D182" s="46" t="s">
        <v>4739</v>
      </c>
      <c r="E182" s="46" t="s">
        <v>1941</v>
      </c>
      <c r="F182" s="63" t="s">
        <v>961</v>
      </c>
      <c r="G182" s="47"/>
      <c r="H182" s="46" t="s">
        <v>649</v>
      </c>
      <c r="I182" s="66" t="s">
        <v>736</v>
      </c>
      <c r="J182" s="48">
        <v>38565</v>
      </c>
      <c r="K182" s="48">
        <v>38595</v>
      </c>
      <c r="L182" s="48"/>
      <c r="M182" s="49">
        <v>0.1</v>
      </c>
      <c r="N182" s="50"/>
      <c r="O182" s="50"/>
      <c r="P182" s="46"/>
      <c r="Q182" s="46" t="s">
        <v>824</v>
      </c>
      <c r="R182" s="46"/>
      <c r="S182" s="46"/>
      <c r="T182" s="50"/>
      <c r="U182" s="50">
        <v>40685</v>
      </c>
    </row>
    <row r="183" spans="1:21" s="52" customFormat="1" ht="28.5" x14ac:dyDescent="0.2">
      <c r="A183" s="46" t="s">
        <v>1948</v>
      </c>
      <c r="B183" s="46" t="s">
        <v>73</v>
      </c>
      <c r="C183" s="46"/>
      <c r="D183" s="46" t="s">
        <v>4739</v>
      </c>
      <c r="E183" s="46" t="s">
        <v>1941</v>
      </c>
      <c r="F183" s="63" t="s">
        <v>961</v>
      </c>
      <c r="G183" s="47"/>
      <c r="H183" s="46" t="s">
        <v>650</v>
      </c>
      <c r="I183" s="66" t="s">
        <v>736</v>
      </c>
      <c r="J183" s="48">
        <v>38565</v>
      </c>
      <c r="K183" s="48">
        <v>38595</v>
      </c>
      <c r="L183" s="48"/>
      <c r="M183" s="49">
        <v>0.1</v>
      </c>
      <c r="N183" s="50"/>
      <c r="O183" s="50"/>
      <c r="P183" s="46"/>
      <c r="Q183" s="46" t="s">
        <v>824</v>
      </c>
      <c r="R183" s="46"/>
      <c r="S183" s="46"/>
      <c r="T183" s="50"/>
      <c r="U183" s="50">
        <v>37288</v>
      </c>
    </row>
    <row r="184" spans="1:21" s="52" customFormat="1" ht="28.5" x14ac:dyDescent="0.2">
      <c r="A184" s="46" t="s">
        <v>71</v>
      </c>
      <c r="B184" s="46" t="s">
        <v>73</v>
      </c>
      <c r="C184" s="46"/>
      <c r="D184" s="46" t="s">
        <v>4486</v>
      </c>
      <c r="E184" s="46" t="s">
        <v>1941</v>
      </c>
      <c r="F184" s="63" t="s">
        <v>961</v>
      </c>
      <c r="G184" s="47"/>
      <c r="H184" s="46" t="s">
        <v>3668</v>
      </c>
      <c r="I184" s="66"/>
      <c r="J184" s="48">
        <v>38169</v>
      </c>
      <c r="K184" s="48">
        <v>38231</v>
      </c>
      <c r="L184" s="48"/>
      <c r="M184" s="49">
        <v>0.25</v>
      </c>
      <c r="N184" s="50"/>
      <c r="O184" s="50"/>
      <c r="P184" s="46"/>
      <c r="Q184" s="46" t="s">
        <v>823</v>
      </c>
      <c r="R184" s="46">
        <v>3.21</v>
      </c>
      <c r="S184" s="46"/>
      <c r="T184" s="50">
        <v>150000</v>
      </c>
      <c r="U184" s="50">
        <v>150000</v>
      </c>
    </row>
    <row r="185" spans="1:21" s="52" customFormat="1" ht="28.5" x14ac:dyDescent="0.2">
      <c r="A185" s="46" t="s">
        <v>1948</v>
      </c>
      <c r="B185" s="46" t="s">
        <v>73</v>
      </c>
      <c r="C185" s="46"/>
      <c r="D185" s="46" t="s">
        <v>4490</v>
      </c>
      <c r="E185" s="46" t="s">
        <v>1941</v>
      </c>
      <c r="F185" s="63" t="s">
        <v>961</v>
      </c>
      <c r="G185" s="47"/>
      <c r="H185" s="46" t="s">
        <v>4373</v>
      </c>
      <c r="I185" s="66" t="s">
        <v>3094</v>
      </c>
      <c r="J185" s="48"/>
      <c r="K185" s="48"/>
      <c r="L185" s="48"/>
      <c r="M185" s="49"/>
      <c r="N185" s="50"/>
      <c r="O185" s="50"/>
      <c r="P185" s="46"/>
      <c r="Q185" s="46" t="s">
        <v>823</v>
      </c>
      <c r="R185" s="46"/>
      <c r="S185" s="46"/>
      <c r="T185" s="50"/>
      <c r="U185" s="50">
        <v>83337</v>
      </c>
    </row>
    <row r="186" spans="1:21" s="52" customFormat="1" ht="28.5" x14ac:dyDescent="0.2">
      <c r="A186" s="46" t="s">
        <v>71</v>
      </c>
      <c r="B186" s="46" t="s">
        <v>73</v>
      </c>
      <c r="C186" s="46"/>
      <c r="D186" s="46" t="s">
        <v>4489</v>
      </c>
      <c r="E186" s="46" t="s">
        <v>1941</v>
      </c>
      <c r="F186" s="63" t="s">
        <v>961</v>
      </c>
      <c r="G186" s="47"/>
      <c r="H186" s="46" t="s">
        <v>5375</v>
      </c>
      <c r="I186" s="46" t="s">
        <v>5376</v>
      </c>
      <c r="J186" s="48">
        <v>39657</v>
      </c>
      <c r="K186" s="48">
        <v>39689</v>
      </c>
      <c r="L186" s="48"/>
      <c r="M186" s="49" t="s">
        <v>3138</v>
      </c>
      <c r="N186" s="50"/>
      <c r="O186" s="50"/>
      <c r="P186" s="46" t="s">
        <v>3787</v>
      </c>
      <c r="Q186" s="46" t="s">
        <v>823</v>
      </c>
      <c r="R186" s="46"/>
      <c r="S186" s="46"/>
      <c r="T186" s="50">
        <v>47202</v>
      </c>
      <c r="U186" s="50">
        <v>47202</v>
      </c>
    </row>
    <row r="187" spans="1:21" s="52" customFormat="1" ht="28.5" x14ac:dyDescent="0.2">
      <c r="A187" s="46" t="s">
        <v>71</v>
      </c>
      <c r="B187" s="46" t="s">
        <v>73</v>
      </c>
      <c r="C187" s="46"/>
      <c r="D187" s="46" t="s">
        <v>1883</v>
      </c>
      <c r="E187" s="46" t="s">
        <v>1941</v>
      </c>
      <c r="F187" s="63" t="s">
        <v>961</v>
      </c>
      <c r="G187" s="47"/>
      <c r="H187" s="46" t="s">
        <v>1884</v>
      </c>
      <c r="I187" s="46" t="s">
        <v>1475</v>
      </c>
      <c r="J187" s="48"/>
      <c r="K187" s="48"/>
      <c r="L187" s="48"/>
      <c r="M187" s="49" t="s">
        <v>3138</v>
      </c>
      <c r="N187" s="50">
        <v>0</v>
      </c>
      <c r="O187" s="50">
        <v>0</v>
      </c>
      <c r="P187" s="46" t="s">
        <v>3787</v>
      </c>
      <c r="Q187" s="46" t="s">
        <v>824</v>
      </c>
      <c r="R187" s="46"/>
      <c r="S187" s="46"/>
      <c r="T187" s="50">
        <v>27764</v>
      </c>
      <c r="U187" s="50">
        <v>27764</v>
      </c>
    </row>
    <row r="188" spans="1:21" s="52" customFormat="1" ht="28.5" x14ac:dyDescent="0.2">
      <c r="A188" s="46" t="s">
        <v>71</v>
      </c>
      <c r="B188" s="46" t="s">
        <v>73</v>
      </c>
      <c r="C188" s="46"/>
      <c r="D188" s="46" t="s">
        <v>3143</v>
      </c>
      <c r="E188" s="46" t="s">
        <v>1941</v>
      </c>
      <c r="F188" s="63" t="s">
        <v>961</v>
      </c>
      <c r="G188" s="47"/>
      <c r="H188" s="46" t="s">
        <v>3145</v>
      </c>
      <c r="I188" s="46" t="s">
        <v>3144</v>
      </c>
      <c r="J188" s="48">
        <v>39636</v>
      </c>
      <c r="K188" s="48">
        <v>39674</v>
      </c>
      <c r="L188" s="48"/>
      <c r="M188" s="49" t="s">
        <v>3138</v>
      </c>
      <c r="N188" s="50"/>
      <c r="O188" s="50"/>
      <c r="P188" s="46" t="s">
        <v>3787</v>
      </c>
      <c r="Q188" s="46" t="s">
        <v>823</v>
      </c>
      <c r="R188" s="46"/>
      <c r="S188" s="46"/>
      <c r="T188" s="50">
        <v>56458</v>
      </c>
      <c r="U188" s="50">
        <v>56459</v>
      </c>
    </row>
    <row r="189" spans="1:21" s="52" customFormat="1" ht="28.5" x14ac:dyDescent="0.2">
      <c r="A189" s="46" t="s">
        <v>71</v>
      </c>
      <c r="B189" s="46" t="s">
        <v>73</v>
      </c>
      <c r="C189" s="46"/>
      <c r="D189" s="46" t="s">
        <v>4738</v>
      </c>
      <c r="E189" s="46" t="s">
        <v>1941</v>
      </c>
      <c r="F189" s="63" t="s">
        <v>961</v>
      </c>
      <c r="G189" s="47"/>
      <c r="H189" s="46" t="s">
        <v>4521</v>
      </c>
      <c r="I189" s="46" t="s">
        <v>4705</v>
      </c>
      <c r="J189" s="48">
        <v>38869</v>
      </c>
      <c r="K189" s="48">
        <v>38991</v>
      </c>
      <c r="L189" s="48"/>
      <c r="M189" s="49"/>
      <c r="N189" s="50"/>
      <c r="O189" s="50"/>
      <c r="P189" s="46"/>
      <c r="Q189" s="46" t="s">
        <v>823</v>
      </c>
      <c r="R189" s="46">
        <v>3.24</v>
      </c>
      <c r="S189" s="46"/>
      <c r="T189" s="50">
        <v>460655</v>
      </c>
      <c r="U189" s="50">
        <v>460774.64</v>
      </c>
    </row>
    <row r="190" spans="1:21" s="52" customFormat="1" ht="28.5" x14ac:dyDescent="0.2">
      <c r="A190" s="46" t="s">
        <v>71</v>
      </c>
      <c r="B190" s="46" t="s">
        <v>73</v>
      </c>
      <c r="C190" s="46"/>
      <c r="D190" s="46" t="s">
        <v>3143</v>
      </c>
      <c r="E190" s="46" t="s">
        <v>1941</v>
      </c>
      <c r="F190" s="63" t="s">
        <v>961</v>
      </c>
      <c r="G190" s="47"/>
      <c r="H190" s="46" t="s">
        <v>3146</v>
      </c>
      <c r="I190" s="46" t="s">
        <v>1475</v>
      </c>
      <c r="J190" s="48">
        <v>39650</v>
      </c>
      <c r="K190" s="48">
        <v>39675</v>
      </c>
      <c r="L190" s="48"/>
      <c r="M190" s="49" t="s">
        <v>3138</v>
      </c>
      <c r="N190" s="50"/>
      <c r="O190" s="50"/>
      <c r="P190" s="46" t="s">
        <v>3787</v>
      </c>
      <c r="Q190" s="46" t="s">
        <v>824</v>
      </c>
      <c r="R190" s="46"/>
      <c r="S190" s="46"/>
      <c r="T190" s="50">
        <v>32890</v>
      </c>
      <c r="U190" s="50">
        <v>32890</v>
      </c>
    </row>
    <row r="191" spans="1:21" s="52" customFormat="1" ht="28.5" x14ac:dyDescent="0.2">
      <c r="A191" s="46" t="s">
        <v>71</v>
      </c>
      <c r="B191" s="46" t="s">
        <v>73</v>
      </c>
      <c r="C191" s="46"/>
      <c r="D191" s="46" t="s">
        <v>4489</v>
      </c>
      <c r="E191" s="46" t="s">
        <v>1941</v>
      </c>
      <c r="F191" s="63" t="s">
        <v>961</v>
      </c>
      <c r="G191" s="47"/>
      <c r="H191" s="46" t="s">
        <v>3611</v>
      </c>
      <c r="I191" s="46" t="s">
        <v>407</v>
      </c>
      <c r="J191" s="48">
        <v>39563</v>
      </c>
      <c r="K191" s="48">
        <v>39647</v>
      </c>
      <c r="L191" s="48">
        <v>39752</v>
      </c>
      <c r="M191" s="49"/>
      <c r="N191" s="50"/>
      <c r="O191" s="50"/>
      <c r="P191" s="46" t="s">
        <v>3787</v>
      </c>
      <c r="Q191" s="46" t="s">
        <v>823</v>
      </c>
      <c r="R191" s="46">
        <v>3.24</v>
      </c>
      <c r="S191" s="46"/>
      <c r="T191" s="50"/>
      <c r="U191" s="50">
        <v>396472</v>
      </c>
    </row>
    <row r="192" spans="1:21" s="52" customFormat="1" ht="28.5" x14ac:dyDescent="0.2">
      <c r="A192" s="46" t="s">
        <v>1948</v>
      </c>
      <c r="B192" s="46" t="s">
        <v>73</v>
      </c>
      <c r="C192" s="46"/>
      <c r="D192" s="46" t="s">
        <v>4735</v>
      </c>
      <c r="E192" s="46" t="s">
        <v>1941</v>
      </c>
      <c r="F192" s="63" t="s">
        <v>961</v>
      </c>
      <c r="G192" s="47"/>
      <c r="H192" s="46" t="s">
        <v>383</v>
      </c>
      <c r="I192" s="46" t="s">
        <v>696</v>
      </c>
      <c r="J192" s="48">
        <v>37893</v>
      </c>
      <c r="K192" s="48">
        <v>37972</v>
      </c>
      <c r="L192" s="48">
        <v>40178</v>
      </c>
      <c r="M192" s="49">
        <v>0.25</v>
      </c>
      <c r="N192" s="50"/>
      <c r="O192" s="50"/>
      <c r="P192" s="46"/>
      <c r="Q192" s="46" t="s">
        <v>825</v>
      </c>
      <c r="R192" s="46">
        <v>3.21</v>
      </c>
      <c r="S192" s="46"/>
      <c r="T192" s="50">
        <v>91028</v>
      </c>
      <c r="U192" s="50">
        <v>91028</v>
      </c>
    </row>
    <row r="193" spans="1:21" s="52" customFormat="1" ht="28.5" x14ac:dyDescent="0.2">
      <c r="A193" s="46" t="s">
        <v>71</v>
      </c>
      <c r="B193" s="46" t="s">
        <v>73</v>
      </c>
      <c r="C193" s="46"/>
      <c r="D193" s="46" t="s">
        <v>3413</v>
      </c>
      <c r="E193" s="46" t="s">
        <v>1941</v>
      </c>
      <c r="F193" s="63" t="s">
        <v>961</v>
      </c>
      <c r="G193" s="47"/>
      <c r="H193" s="46" t="s">
        <v>1293</v>
      </c>
      <c r="I193" s="46" t="s">
        <v>3059</v>
      </c>
      <c r="J193" s="48">
        <v>39638</v>
      </c>
      <c r="K193" s="48">
        <v>39690</v>
      </c>
      <c r="L193" s="48"/>
      <c r="M193" s="49" t="s">
        <v>3138</v>
      </c>
      <c r="N193" s="50"/>
      <c r="O193" s="50"/>
      <c r="P193" s="46" t="s">
        <v>3787</v>
      </c>
      <c r="Q193" s="46" t="s">
        <v>823</v>
      </c>
      <c r="R193" s="46">
        <v>3.24</v>
      </c>
      <c r="S193" s="46"/>
      <c r="T193" s="50"/>
      <c r="U193" s="50">
        <v>49454</v>
      </c>
    </row>
    <row r="194" spans="1:21" s="52" customFormat="1" ht="42.75" x14ac:dyDescent="0.2">
      <c r="A194" s="46" t="s">
        <v>71</v>
      </c>
      <c r="B194" s="46" t="s">
        <v>73</v>
      </c>
      <c r="C194" s="46"/>
      <c r="D194" s="46" t="s">
        <v>4482</v>
      </c>
      <c r="E194" s="46" t="s">
        <v>1941</v>
      </c>
      <c r="F194" s="63" t="s">
        <v>961</v>
      </c>
      <c r="G194" s="47"/>
      <c r="H194" s="46" t="s">
        <v>4104</v>
      </c>
      <c r="I194" s="46" t="s">
        <v>4874</v>
      </c>
      <c r="J194" s="48">
        <v>39126</v>
      </c>
      <c r="K194" s="48">
        <v>39588</v>
      </c>
      <c r="L194" s="48"/>
      <c r="M194" s="49" t="s">
        <v>3138</v>
      </c>
      <c r="N194" s="50"/>
      <c r="O194" s="50"/>
      <c r="P194" s="46" t="s">
        <v>3787</v>
      </c>
      <c r="Q194" s="46" t="s">
        <v>823</v>
      </c>
      <c r="R194" s="46">
        <v>3.24</v>
      </c>
      <c r="S194" s="46"/>
      <c r="T194" s="50"/>
      <c r="U194" s="50">
        <v>1309166</v>
      </c>
    </row>
    <row r="195" spans="1:21" s="52" customFormat="1" ht="42.75" x14ac:dyDescent="0.2">
      <c r="A195" s="46" t="s">
        <v>71</v>
      </c>
      <c r="B195" s="46" t="s">
        <v>73</v>
      </c>
      <c r="C195" s="46"/>
      <c r="D195" s="46" t="s">
        <v>3143</v>
      </c>
      <c r="E195" s="46" t="s">
        <v>1941</v>
      </c>
      <c r="F195" s="63" t="s">
        <v>961</v>
      </c>
      <c r="G195" s="47"/>
      <c r="H195" s="46" t="s">
        <v>3147</v>
      </c>
      <c r="I195" s="46" t="s">
        <v>450</v>
      </c>
      <c r="J195" s="48">
        <v>39657</v>
      </c>
      <c r="K195" s="48">
        <v>39685</v>
      </c>
      <c r="L195" s="48">
        <v>40087</v>
      </c>
      <c r="M195" s="49" t="s">
        <v>3138</v>
      </c>
      <c r="N195" s="73"/>
      <c r="O195" s="73"/>
      <c r="P195" s="46" t="s">
        <v>3787</v>
      </c>
      <c r="Q195" s="46" t="s">
        <v>824</v>
      </c>
      <c r="R195" s="46"/>
      <c r="S195" s="46" t="s">
        <v>2599</v>
      </c>
      <c r="T195" s="50">
        <v>28434</v>
      </c>
      <c r="U195" s="50">
        <v>28434</v>
      </c>
    </row>
    <row r="196" spans="1:21" s="52" customFormat="1" ht="28.5" x14ac:dyDescent="0.2">
      <c r="A196" s="46" t="s">
        <v>1948</v>
      </c>
      <c r="B196" s="46" t="s">
        <v>73</v>
      </c>
      <c r="C196" s="46"/>
      <c r="D196" s="46" t="s">
        <v>3413</v>
      </c>
      <c r="E196" s="46" t="s">
        <v>1941</v>
      </c>
      <c r="F196" s="63" t="s">
        <v>961</v>
      </c>
      <c r="G196" s="47"/>
      <c r="H196" s="46" t="s">
        <v>1330</v>
      </c>
      <c r="I196" s="66" t="s">
        <v>3318</v>
      </c>
      <c r="J196" s="48">
        <v>38384</v>
      </c>
      <c r="K196" s="48">
        <v>38412</v>
      </c>
      <c r="L196" s="48"/>
      <c r="M196" s="49">
        <v>0.1</v>
      </c>
      <c r="N196" s="50"/>
      <c r="O196" s="50"/>
      <c r="P196" s="46"/>
      <c r="Q196" s="46" t="s">
        <v>824</v>
      </c>
      <c r="R196" s="46"/>
      <c r="S196" s="46"/>
      <c r="T196" s="50"/>
      <c r="U196" s="50">
        <v>40000</v>
      </c>
    </row>
    <row r="197" spans="1:21" s="52" customFormat="1" ht="28.5" x14ac:dyDescent="0.2">
      <c r="A197" s="46" t="s">
        <v>1948</v>
      </c>
      <c r="B197" s="46" t="s">
        <v>73</v>
      </c>
      <c r="C197" s="46"/>
      <c r="D197" s="46" t="s">
        <v>3413</v>
      </c>
      <c r="E197" s="46" t="s">
        <v>1941</v>
      </c>
      <c r="F197" s="63" t="s">
        <v>961</v>
      </c>
      <c r="G197" s="47"/>
      <c r="H197" s="46" t="s">
        <v>1522</v>
      </c>
      <c r="I197" s="66" t="s">
        <v>2665</v>
      </c>
      <c r="J197" s="48">
        <v>38384</v>
      </c>
      <c r="K197" s="48">
        <v>38412</v>
      </c>
      <c r="L197" s="48"/>
      <c r="M197" s="49">
        <v>0.1</v>
      </c>
      <c r="N197" s="50"/>
      <c r="O197" s="50"/>
      <c r="P197" s="46"/>
      <c r="Q197" s="46" t="s">
        <v>824</v>
      </c>
      <c r="R197" s="46"/>
      <c r="S197" s="46"/>
      <c r="T197" s="50"/>
      <c r="U197" s="50">
        <v>25000</v>
      </c>
    </row>
    <row r="198" spans="1:21" s="52" customFormat="1" ht="28.5" x14ac:dyDescent="0.2">
      <c r="A198" s="46" t="s">
        <v>71</v>
      </c>
      <c r="B198" s="46" t="s">
        <v>73</v>
      </c>
      <c r="C198" s="46"/>
      <c r="D198" s="46" t="s">
        <v>3143</v>
      </c>
      <c r="E198" s="46" t="s">
        <v>1941</v>
      </c>
      <c r="F198" s="63" t="s">
        <v>961</v>
      </c>
      <c r="G198" s="47"/>
      <c r="H198" s="46" t="s">
        <v>3149</v>
      </c>
      <c r="I198" s="46" t="s">
        <v>3148</v>
      </c>
      <c r="J198" s="48">
        <v>39671</v>
      </c>
      <c r="K198" s="48">
        <v>39700</v>
      </c>
      <c r="L198" s="48"/>
      <c r="M198" s="49" t="s">
        <v>3138</v>
      </c>
      <c r="N198" s="50"/>
      <c r="O198" s="50"/>
      <c r="P198" s="46" t="s">
        <v>3787</v>
      </c>
      <c r="Q198" s="46" t="s">
        <v>824</v>
      </c>
      <c r="R198" s="46"/>
      <c r="S198" s="46"/>
      <c r="T198" s="50">
        <v>44832</v>
      </c>
      <c r="U198" s="50">
        <v>44832</v>
      </c>
    </row>
    <row r="199" spans="1:21" s="52" customFormat="1" ht="28.5" x14ac:dyDescent="0.2">
      <c r="A199" s="46" t="s">
        <v>71</v>
      </c>
      <c r="B199" s="46" t="s">
        <v>73</v>
      </c>
      <c r="C199" s="46"/>
      <c r="D199" s="46" t="s">
        <v>1883</v>
      </c>
      <c r="E199" s="46" t="s">
        <v>1941</v>
      </c>
      <c r="F199" s="63" t="s">
        <v>961</v>
      </c>
      <c r="G199" s="47"/>
      <c r="H199" s="46" t="s">
        <v>5377</v>
      </c>
      <c r="I199" s="46" t="s">
        <v>5378</v>
      </c>
      <c r="J199" s="48">
        <v>39692</v>
      </c>
      <c r="K199" s="48">
        <v>39726</v>
      </c>
      <c r="L199" s="48"/>
      <c r="M199" s="49" t="s">
        <v>3138</v>
      </c>
      <c r="N199" s="50"/>
      <c r="O199" s="50"/>
      <c r="P199" s="46" t="s">
        <v>3787</v>
      </c>
      <c r="Q199" s="46" t="s">
        <v>824</v>
      </c>
      <c r="R199" s="46"/>
      <c r="S199" s="46"/>
      <c r="T199" s="50">
        <v>46683</v>
      </c>
      <c r="U199" s="50">
        <v>46683</v>
      </c>
    </row>
    <row r="200" spans="1:21" s="52" customFormat="1" ht="28.5" x14ac:dyDescent="0.2">
      <c r="A200" s="46" t="s">
        <v>71</v>
      </c>
      <c r="B200" s="46" t="s">
        <v>73</v>
      </c>
      <c r="C200" s="46"/>
      <c r="D200" s="46" t="s">
        <v>4732</v>
      </c>
      <c r="E200" s="46" t="s">
        <v>1941</v>
      </c>
      <c r="F200" s="63" t="s">
        <v>961</v>
      </c>
      <c r="G200" s="47"/>
      <c r="H200" s="46" t="s">
        <v>859</v>
      </c>
      <c r="I200" s="66" t="s">
        <v>3315</v>
      </c>
      <c r="J200" s="48"/>
      <c r="K200" s="48"/>
      <c r="L200" s="48"/>
      <c r="M200" s="49"/>
      <c r="N200" s="50"/>
      <c r="O200" s="50"/>
      <c r="P200" s="46"/>
      <c r="Q200" s="46" t="s">
        <v>823</v>
      </c>
      <c r="R200" s="46"/>
      <c r="S200" s="46"/>
      <c r="T200" s="50"/>
      <c r="U200" s="50">
        <v>760951</v>
      </c>
    </row>
    <row r="201" spans="1:21" s="52" customFormat="1" ht="28.5" x14ac:dyDescent="0.2">
      <c r="A201" s="46" t="s">
        <v>1948</v>
      </c>
      <c r="B201" s="46" t="s">
        <v>73</v>
      </c>
      <c r="C201" s="46"/>
      <c r="D201" s="46" t="s">
        <v>4490</v>
      </c>
      <c r="E201" s="46" t="s">
        <v>1941</v>
      </c>
      <c r="F201" s="63" t="s">
        <v>961</v>
      </c>
      <c r="G201" s="47"/>
      <c r="H201" s="46" t="s">
        <v>4293</v>
      </c>
      <c r="I201" s="67"/>
      <c r="J201" s="48"/>
      <c r="K201" s="48"/>
      <c r="L201" s="48"/>
      <c r="M201" s="49"/>
      <c r="N201" s="50"/>
      <c r="O201" s="50"/>
      <c r="P201" s="46"/>
      <c r="Q201" s="46" t="s">
        <v>823</v>
      </c>
      <c r="R201" s="46"/>
      <c r="S201" s="46"/>
      <c r="T201" s="50"/>
      <c r="U201" s="50">
        <v>451664.88</v>
      </c>
    </row>
    <row r="202" spans="1:21" s="52" customFormat="1" ht="28.5" x14ac:dyDescent="0.2">
      <c r="A202" s="46" t="s">
        <v>1948</v>
      </c>
      <c r="B202" s="46" t="s">
        <v>73</v>
      </c>
      <c r="C202" s="46"/>
      <c r="D202" s="46" t="s">
        <v>4738</v>
      </c>
      <c r="E202" s="46" t="s">
        <v>1941</v>
      </c>
      <c r="F202" s="63" t="s">
        <v>961</v>
      </c>
      <c r="G202" s="47"/>
      <c r="H202" s="46" t="s">
        <v>226</v>
      </c>
      <c r="I202" s="66" t="s">
        <v>3318</v>
      </c>
      <c r="J202" s="48">
        <v>38558</v>
      </c>
      <c r="K202" s="48">
        <v>38583</v>
      </c>
      <c r="L202" s="48"/>
      <c r="M202" s="49">
        <v>0.1</v>
      </c>
      <c r="N202" s="50"/>
      <c r="O202" s="50"/>
      <c r="P202" s="46"/>
      <c r="Q202" s="46"/>
      <c r="R202" s="46"/>
      <c r="S202" s="46"/>
      <c r="T202" s="50"/>
      <c r="U202" s="50">
        <v>72565</v>
      </c>
    </row>
    <row r="203" spans="1:21" s="52" customFormat="1" ht="28.5" x14ac:dyDescent="0.2">
      <c r="A203" s="46" t="s">
        <v>1948</v>
      </c>
      <c r="B203" s="46" t="s">
        <v>73</v>
      </c>
      <c r="C203" s="46"/>
      <c r="D203" s="46" t="s">
        <v>4485</v>
      </c>
      <c r="E203" s="46" t="s">
        <v>1941</v>
      </c>
      <c r="F203" s="63" t="s">
        <v>961</v>
      </c>
      <c r="G203" s="47"/>
      <c r="H203" s="46" t="s">
        <v>3667</v>
      </c>
      <c r="I203" s="67"/>
      <c r="J203" s="48">
        <v>38558</v>
      </c>
      <c r="K203" s="48">
        <v>38589</v>
      </c>
      <c r="L203" s="48"/>
      <c r="M203" s="49">
        <v>0.1</v>
      </c>
      <c r="N203" s="50"/>
      <c r="O203" s="50"/>
      <c r="P203" s="46"/>
      <c r="Q203" s="46" t="s">
        <v>823</v>
      </c>
      <c r="R203" s="46"/>
      <c r="S203" s="46"/>
      <c r="T203" s="50"/>
      <c r="U203" s="50">
        <v>46620.62</v>
      </c>
    </row>
    <row r="204" spans="1:21" s="52" customFormat="1" ht="42.75" x14ac:dyDescent="0.2">
      <c r="A204" s="46" t="s">
        <v>1948</v>
      </c>
      <c r="B204" s="46" t="s">
        <v>73</v>
      </c>
      <c r="C204" s="46"/>
      <c r="D204" s="46" t="s">
        <v>705</v>
      </c>
      <c r="E204" s="46" t="s">
        <v>1941</v>
      </c>
      <c r="F204" s="63" t="s">
        <v>961</v>
      </c>
      <c r="G204" s="47"/>
      <c r="H204" s="46" t="s">
        <v>4377</v>
      </c>
      <c r="I204" s="46" t="s">
        <v>4538</v>
      </c>
      <c r="J204" s="48">
        <v>37712</v>
      </c>
      <c r="K204" s="48">
        <v>37712</v>
      </c>
      <c r="L204" s="48">
        <v>39447</v>
      </c>
      <c r="M204" s="49">
        <v>0.1</v>
      </c>
      <c r="N204" s="50"/>
      <c r="O204" s="50"/>
      <c r="P204" s="46" t="s">
        <v>3789</v>
      </c>
      <c r="Q204" s="46" t="s">
        <v>825</v>
      </c>
      <c r="R204" s="46" t="s">
        <v>3488</v>
      </c>
      <c r="S204" s="46"/>
      <c r="T204" s="50">
        <v>1516</v>
      </c>
      <c r="U204" s="50">
        <v>6064</v>
      </c>
    </row>
    <row r="205" spans="1:21" s="45" customFormat="1" ht="42.75" x14ac:dyDescent="0.2">
      <c r="A205" s="46" t="s">
        <v>71</v>
      </c>
      <c r="B205" s="46" t="s">
        <v>73</v>
      </c>
      <c r="C205" s="46"/>
      <c r="D205" s="46" t="s">
        <v>4732</v>
      </c>
      <c r="E205" s="46" t="s">
        <v>1941</v>
      </c>
      <c r="F205" s="63" t="s">
        <v>961</v>
      </c>
      <c r="G205" s="47"/>
      <c r="H205" s="46" t="s">
        <v>612</v>
      </c>
      <c r="I205" s="46" t="s">
        <v>4874</v>
      </c>
      <c r="J205" s="48">
        <v>38443</v>
      </c>
      <c r="K205" s="48">
        <v>38596</v>
      </c>
      <c r="L205" s="48"/>
      <c r="M205" s="49">
        <v>0.5</v>
      </c>
      <c r="N205" s="50"/>
      <c r="O205" s="50"/>
      <c r="P205" s="46"/>
      <c r="Q205" s="46" t="s">
        <v>823</v>
      </c>
      <c r="R205" s="46"/>
      <c r="S205" s="46"/>
      <c r="T205" s="50"/>
      <c r="U205" s="50">
        <v>400000</v>
      </c>
    </row>
    <row r="206" spans="1:21" s="45" customFormat="1" ht="28.5" x14ac:dyDescent="0.2">
      <c r="A206" s="46" t="s">
        <v>71</v>
      </c>
      <c r="B206" s="46" t="s">
        <v>73</v>
      </c>
      <c r="C206" s="46"/>
      <c r="D206" s="46" t="s">
        <v>5325</v>
      </c>
      <c r="E206" s="46" t="s">
        <v>1941</v>
      </c>
      <c r="F206" s="63" t="s">
        <v>961</v>
      </c>
      <c r="G206" s="47"/>
      <c r="H206" s="46" t="s">
        <v>224</v>
      </c>
      <c r="I206" s="46" t="s">
        <v>735</v>
      </c>
      <c r="J206" s="48">
        <v>38516</v>
      </c>
      <c r="K206" s="48">
        <v>38639</v>
      </c>
      <c r="L206" s="48"/>
      <c r="M206" s="49">
        <v>0.25</v>
      </c>
      <c r="N206" s="50"/>
      <c r="O206" s="50"/>
      <c r="P206" s="46"/>
      <c r="Q206" s="46"/>
      <c r="R206" s="46"/>
      <c r="S206" s="46"/>
      <c r="T206" s="50"/>
      <c r="U206" s="50">
        <v>962285</v>
      </c>
    </row>
    <row r="207" spans="1:21" s="52" customFormat="1" ht="28.5" x14ac:dyDescent="0.2">
      <c r="A207" s="46" t="s">
        <v>1948</v>
      </c>
      <c r="B207" s="46" t="s">
        <v>73</v>
      </c>
      <c r="C207" s="46"/>
      <c r="D207" s="46" t="s">
        <v>3328</v>
      </c>
      <c r="E207" s="46" t="s">
        <v>1941</v>
      </c>
      <c r="F207" s="63" t="s">
        <v>961</v>
      </c>
      <c r="G207" s="47"/>
      <c r="H207" s="46" t="s">
        <v>5293</v>
      </c>
      <c r="I207" s="46" t="s">
        <v>2162</v>
      </c>
      <c r="J207" s="48">
        <v>39622</v>
      </c>
      <c r="K207" s="48">
        <v>39671</v>
      </c>
      <c r="L207" s="48"/>
      <c r="M207" s="49">
        <v>0.1</v>
      </c>
      <c r="N207" s="50"/>
      <c r="O207" s="50"/>
      <c r="P207" s="46"/>
      <c r="Q207" s="46" t="s">
        <v>823</v>
      </c>
      <c r="R207" s="46"/>
      <c r="S207" s="46"/>
      <c r="T207" s="50">
        <v>84852</v>
      </c>
      <c r="U207" s="50">
        <v>84852</v>
      </c>
    </row>
    <row r="208" spans="1:21" s="45" customFormat="1" ht="28.5" x14ac:dyDescent="0.2">
      <c r="A208" s="46" t="s">
        <v>1948</v>
      </c>
      <c r="B208" s="46" t="s">
        <v>73</v>
      </c>
      <c r="C208" s="46"/>
      <c r="D208" s="46" t="s">
        <v>4737</v>
      </c>
      <c r="E208" s="46" t="s">
        <v>1941</v>
      </c>
      <c r="F208" s="63" t="s">
        <v>961</v>
      </c>
      <c r="G208" s="47"/>
      <c r="H208" s="46" t="s">
        <v>225</v>
      </c>
      <c r="I208" s="46" t="s">
        <v>2665</v>
      </c>
      <c r="J208" s="48">
        <v>38443</v>
      </c>
      <c r="K208" s="48">
        <v>38504</v>
      </c>
      <c r="L208" s="48"/>
      <c r="M208" s="49">
        <v>0.25</v>
      </c>
      <c r="N208" s="50"/>
      <c r="O208" s="50"/>
      <c r="P208" s="46"/>
      <c r="Q208" s="46" t="s">
        <v>823</v>
      </c>
      <c r="R208" s="46"/>
      <c r="S208" s="46"/>
      <c r="T208" s="50"/>
      <c r="U208" s="50">
        <v>118000</v>
      </c>
    </row>
    <row r="209" spans="1:21" s="52" customFormat="1" ht="28.5" x14ac:dyDescent="0.2">
      <c r="A209" s="46" t="s">
        <v>71</v>
      </c>
      <c r="B209" s="46" t="s">
        <v>73</v>
      </c>
      <c r="C209" s="46"/>
      <c r="D209" s="46" t="s">
        <v>4481</v>
      </c>
      <c r="E209" s="46" t="s">
        <v>1941</v>
      </c>
      <c r="F209" s="63" t="s">
        <v>961</v>
      </c>
      <c r="G209" s="47"/>
      <c r="H209" s="46" t="s">
        <v>3601</v>
      </c>
      <c r="I209" s="46" t="s">
        <v>3459</v>
      </c>
      <c r="J209" s="48">
        <v>37838</v>
      </c>
      <c r="K209" s="48">
        <v>38291</v>
      </c>
      <c r="L209" s="48"/>
      <c r="M209" s="49">
        <v>1</v>
      </c>
      <c r="N209" s="50"/>
      <c r="O209" s="50"/>
      <c r="P209" s="46"/>
      <c r="Q209" s="46"/>
      <c r="R209" s="46"/>
      <c r="S209" s="46"/>
      <c r="T209" s="50">
        <v>34000</v>
      </c>
      <c r="U209" s="50">
        <v>259000</v>
      </c>
    </row>
    <row r="210" spans="1:21" s="45" customFormat="1" ht="28.5" x14ac:dyDescent="0.2">
      <c r="A210" s="46" t="s">
        <v>71</v>
      </c>
      <c r="B210" s="46" t="s">
        <v>73</v>
      </c>
      <c r="C210" s="46"/>
      <c r="D210" s="46" t="s">
        <v>4482</v>
      </c>
      <c r="E210" s="46" t="s">
        <v>1941</v>
      </c>
      <c r="F210" s="63" t="s">
        <v>961</v>
      </c>
      <c r="G210" s="47"/>
      <c r="H210" s="46" t="s">
        <v>4098</v>
      </c>
      <c r="I210" s="46" t="s">
        <v>2163</v>
      </c>
      <c r="J210" s="48">
        <v>39486</v>
      </c>
      <c r="K210" s="48">
        <v>39721</v>
      </c>
      <c r="L210" s="48"/>
      <c r="M210" s="49" t="s">
        <v>3138</v>
      </c>
      <c r="N210" s="50"/>
      <c r="O210" s="50"/>
      <c r="P210" s="46" t="s">
        <v>3787</v>
      </c>
      <c r="Q210" s="46" t="s">
        <v>823</v>
      </c>
      <c r="R210" s="46">
        <v>3.24</v>
      </c>
      <c r="S210" s="46"/>
      <c r="T210" s="50">
        <v>859882</v>
      </c>
      <c r="U210" s="50">
        <v>859882</v>
      </c>
    </row>
    <row r="211" spans="1:21" s="52" customFormat="1" ht="28.5" x14ac:dyDescent="0.2">
      <c r="A211" s="46" t="s">
        <v>1948</v>
      </c>
      <c r="B211" s="46" t="s">
        <v>73</v>
      </c>
      <c r="C211" s="46"/>
      <c r="D211" s="46" t="s">
        <v>4738</v>
      </c>
      <c r="E211" s="46" t="s">
        <v>1941</v>
      </c>
      <c r="F211" s="63" t="s">
        <v>961</v>
      </c>
      <c r="G211" s="47"/>
      <c r="H211" s="46" t="s">
        <v>4100</v>
      </c>
      <c r="I211" s="46" t="s">
        <v>4705</v>
      </c>
      <c r="J211" s="48">
        <v>38894</v>
      </c>
      <c r="K211" s="48">
        <v>39322</v>
      </c>
      <c r="L211" s="48">
        <v>39801</v>
      </c>
      <c r="M211" s="49" t="s">
        <v>3138</v>
      </c>
      <c r="N211" s="50"/>
      <c r="O211" s="50"/>
      <c r="P211" s="46" t="s">
        <v>3787</v>
      </c>
      <c r="Q211" s="46" t="s">
        <v>823</v>
      </c>
      <c r="R211" s="46">
        <v>3.24</v>
      </c>
      <c r="S211" s="46" t="s">
        <v>4101</v>
      </c>
      <c r="T211" s="50"/>
      <c r="U211" s="50">
        <v>77085</v>
      </c>
    </row>
    <row r="212" spans="1:21" s="52" customFormat="1" ht="28.5" x14ac:dyDescent="0.2">
      <c r="A212" s="46" t="s">
        <v>71</v>
      </c>
      <c r="B212" s="46" t="s">
        <v>73</v>
      </c>
      <c r="C212" s="46"/>
      <c r="D212" s="46" t="s">
        <v>4738</v>
      </c>
      <c r="E212" s="46" t="s">
        <v>1941</v>
      </c>
      <c r="F212" s="63" t="s">
        <v>961</v>
      </c>
      <c r="G212" s="47"/>
      <c r="H212" s="46" t="s">
        <v>3136</v>
      </c>
      <c r="I212" s="46" t="s">
        <v>3137</v>
      </c>
      <c r="J212" s="48">
        <v>39636</v>
      </c>
      <c r="K212" s="48">
        <v>39706</v>
      </c>
      <c r="L212" s="48"/>
      <c r="M212" s="49" t="s">
        <v>3138</v>
      </c>
      <c r="N212" s="50"/>
      <c r="O212" s="50"/>
      <c r="P212" s="46" t="s">
        <v>3787</v>
      </c>
      <c r="Q212" s="46" t="s">
        <v>823</v>
      </c>
      <c r="R212" s="46"/>
      <c r="S212" s="46"/>
      <c r="T212" s="50">
        <v>129129</v>
      </c>
      <c r="U212" s="50">
        <v>129129</v>
      </c>
    </row>
    <row r="213" spans="1:21" s="52" customFormat="1" ht="28.5" x14ac:dyDescent="0.2">
      <c r="A213" s="46" t="s">
        <v>1948</v>
      </c>
      <c r="B213" s="46" t="s">
        <v>73</v>
      </c>
      <c r="C213" s="46"/>
      <c r="D213" s="46" t="s">
        <v>4484</v>
      </c>
      <c r="E213" s="46" t="s">
        <v>1941</v>
      </c>
      <c r="F213" s="63" t="s">
        <v>961</v>
      </c>
      <c r="G213" s="47"/>
      <c r="H213" s="46" t="s">
        <v>5604</v>
      </c>
      <c r="I213" s="67"/>
      <c r="J213" s="48"/>
      <c r="K213" s="48"/>
      <c r="L213" s="48"/>
      <c r="M213" s="49"/>
      <c r="N213" s="50"/>
      <c r="O213" s="50"/>
      <c r="P213" s="46"/>
      <c r="Q213" s="46" t="s">
        <v>823</v>
      </c>
      <c r="R213" s="46"/>
      <c r="S213" s="46"/>
      <c r="T213" s="50"/>
      <c r="U213" s="50">
        <v>72914.62</v>
      </c>
    </row>
    <row r="214" spans="1:21" s="52" customFormat="1" ht="28.5" x14ac:dyDescent="0.2">
      <c r="A214" s="46" t="s">
        <v>1948</v>
      </c>
      <c r="B214" s="46" t="s">
        <v>73</v>
      </c>
      <c r="C214" s="46"/>
      <c r="D214" s="46" t="s">
        <v>4739</v>
      </c>
      <c r="E214" s="46" t="s">
        <v>1941</v>
      </c>
      <c r="F214" s="63" t="s">
        <v>961</v>
      </c>
      <c r="G214" s="47"/>
      <c r="H214" s="46" t="s">
        <v>651</v>
      </c>
      <c r="I214" s="67"/>
      <c r="J214" s="48">
        <v>38169</v>
      </c>
      <c r="K214" s="48">
        <v>38231</v>
      </c>
      <c r="L214" s="48">
        <v>38412</v>
      </c>
      <c r="M214" s="49">
        <v>1</v>
      </c>
      <c r="N214" s="50"/>
      <c r="O214" s="50"/>
      <c r="P214" s="46"/>
      <c r="Q214" s="46" t="s">
        <v>824</v>
      </c>
      <c r="R214" s="46"/>
      <c r="S214" s="46"/>
      <c r="T214" s="50"/>
      <c r="U214" s="50" t="s">
        <v>673</v>
      </c>
    </row>
    <row r="215" spans="1:21" s="52" customFormat="1" ht="28.5" x14ac:dyDescent="0.2">
      <c r="A215" s="46" t="s">
        <v>1948</v>
      </c>
      <c r="B215" s="46" t="s">
        <v>73</v>
      </c>
      <c r="C215" s="46"/>
      <c r="D215" s="46" t="s">
        <v>4479</v>
      </c>
      <c r="E215" s="46" t="s">
        <v>1941</v>
      </c>
      <c r="F215" s="63" t="s">
        <v>961</v>
      </c>
      <c r="G215" s="47"/>
      <c r="H215" s="46" t="s">
        <v>1170</v>
      </c>
      <c r="I215" s="46" t="s">
        <v>3243</v>
      </c>
      <c r="J215" s="48"/>
      <c r="K215" s="48"/>
      <c r="L215" s="48"/>
      <c r="M215" s="49"/>
      <c r="N215" s="50"/>
      <c r="O215" s="50"/>
      <c r="P215" s="46"/>
      <c r="Q215" s="46" t="s">
        <v>823</v>
      </c>
      <c r="R215" s="46"/>
      <c r="S215" s="46"/>
      <c r="T215" s="50"/>
      <c r="U215" s="50">
        <v>71750</v>
      </c>
    </row>
    <row r="216" spans="1:21" s="52" customFormat="1" ht="42.75" x14ac:dyDescent="0.2">
      <c r="A216" s="46" t="s">
        <v>71</v>
      </c>
      <c r="B216" s="46" t="s">
        <v>73</v>
      </c>
      <c r="C216" s="46"/>
      <c r="D216" s="46" t="s">
        <v>1941</v>
      </c>
      <c r="E216" s="46" t="s">
        <v>1941</v>
      </c>
      <c r="F216" s="63" t="s">
        <v>961</v>
      </c>
      <c r="G216" s="47"/>
      <c r="H216" s="46" t="s">
        <v>1526</v>
      </c>
      <c r="I216" s="46" t="s">
        <v>4874</v>
      </c>
      <c r="J216" s="48">
        <v>38231</v>
      </c>
      <c r="K216" s="48">
        <v>38322</v>
      </c>
      <c r="L216" s="48"/>
      <c r="M216" s="49"/>
      <c r="N216" s="50"/>
      <c r="O216" s="50"/>
      <c r="P216" s="46"/>
      <c r="Q216" s="46" t="s">
        <v>823</v>
      </c>
      <c r="R216" s="46"/>
      <c r="S216" s="46"/>
      <c r="T216" s="50"/>
      <c r="U216" s="50">
        <v>89974</v>
      </c>
    </row>
    <row r="217" spans="1:21" s="52" customFormat="1" ht="28.5" x14ac:dyDescent="0.2">
      <c r="A217" s="46" t="s">
        <v>1948</v>
      </c>
      <c r="B217" s="46" t="s">
        <v>73</v>
      </c>
      <c r="C217" s="46"/>
      <c r="D217" s="46" t="s">
        <v>4479</v>
      </c>
      <c r="E217" s="46" t="s">
        <v>1941</v>
      </c>
      <c r="F217" s="63" t="s">
        <v>961</v>
      </c>
      <c r="G217" s="47"/>
      <c r="H217" s="46" t="s">
        <v>1887</v>
      </c>
      <c r="I217" s="46" t="s">
        <v>737</v>
      </c>
      <c r="J217" s="48"/>
      <c r="K217" s="48">
        <v>37955</v>
      </c>
      <c r="L217" s="48"/>
      <c r="M217" s="49"/>
      <c r="N217" s="50"/>
      <c r="O217" s="50"/>
      <c r="P217" s="46"/>
      <c r="Q217" s="46" t="s">
        <v>824</v>
      </c>
      <c r="R217" s="46" t="s">
        <v>4479</v>
      </c>
      <c r="S217" s="46"/>
      <c r="T217" s="50">
        <v>6439</v>
      </c>
      <c r="U217" s="50">
        <v>6439</v>
      </c>
    </row>
    <row r="218" spans="1:21" s="52" customFormat="1" ht="28.5" x14ac:dyDescent="0.2">
      <c r="A218" s="46" t="s">
        <v>1948</v>
      </c>
      <c r="B218" s="46" t="s">
        <v>73</v>
      </c>
      <c r="C218" s="46"/>
      <c r="D218" s="46" t="s">
        <v>4479</v>
      </c>
      <c r="E218" s="46" t="s">
        <v>1941</v>
      </c>
      <c r="F218" s="63" t="s">
        <v>961</v>
      </c>
      <c r="G218" s="47"/>
      <c r="H218" s="46" t="s">
        <v>1020</v>
      </c>
      <c r="I218" s="46" t="s">
        <v>737</v>
      </c>
      <c r="J218" s="48"/>
      <c r="K218" s="48">
        <v>37894</v>
      </c>
      <c r="L218" s="48"/>
      <c r="M218" s="49"/>
      <c r="N218" s="50"/>
      <c r="O218" s="50"/>
      <c r="P218" s="46"/>
      <c r="Q218" s="46" t="s">
        <v>824</v>
      </c>
      <c r="R218" s="46" t="s">
        <v>4479</v>
      </c>
      <c r="S218" s="46"/>
      <c r="T218" s="50">
        <v>7893</v>
      </c>
      <c r="U218" s="50">
        <v>7893</v>
      </c>
    </row>
    <row r="219" spans="1:21" s="52" customFormat="1" ht="28.5" x14ac:dyDescent="0.2">
      <c r="A219" s="46" t="s">
        <v>1948</v>
      </c>
      <c r="B219" s="46" t="s">
        <v>73</v>
      </c>
      <c r="C219" s="46"/>
      <c r="D219" s="46" t="s">
        <v>4479</v>
      </c>
      <c r="E219" s="46" t="s">
        <v>1941</v>
      </c>
      <c r="F219" s="63" t="s">
        <v>961</v>
      </c>
      <c r="G219" s="47"/>
      <c r="H219" s="46" t="s">
        <v>1021</v>
      </c>
      <c r="I219" s="63" t="s">
        <v>1174</v>
      </c>
      <c r="J219" s="48"/>
      <c r="K219" s="48">
        <v>38529</v>
      </c>
      <c r="L219" s="48"/>
      <c r="M219" s="49"/>
      <c r="N219" s="50"/>
      <c r="O219" s="50"/>
      <c r="P219" s="46"/>
      <c r="Q219" s="46" t="s">
        <v>823</v>
      </c>
      <c r="R219" s="46" t="s">
        <v>675</v>
      </c>
      <c r="S219" s="46"/>
      <c r="T219" s="50">
        <v>161000</v>
      </c>
      <c r="U219" s="50">
        <v>161000</v>
      </c>
    </row>
    <row r="220" spans="1:21" s="52" customFormat="1" ht="28.5" x14ac:dyDescent="0.2">
      <c r="A220" s="46" t="s">
        <v>71</v>
      </c>
      <c r="B220" s="46" t="s">
        <v>73</v>
      </c>
      <c r="C220" s="46"/>
      <c r="D220" s="46" t="s">
        <v>4736</v>
      </c>
      <c r="E220" s="46" t="s">
        <v>1941</v>
      </c>
      <c r="F220" s="63" t="s">
        <v>961</v>
      </c>
      <c r="G220" s="47"/>
      <c r="H220" s="46" t="s">
        <v>223</v>
      </c>
      <c r="I220" s="46" t="s">
        <v>3318</v>
      </c>
      <c r="J220" s="48">
        <v>38236</v>
      </c>
      <c r="K220" s="48">
        <v>38334</v>
      </c>
      <c r="L220" s="48"/>
      <c r="M220" s="49">
        <v>0.25</v>
      </c>
      <c r="N220" s="50"/>
      <c r="O220" s="50"/>
      <c r="P220" s="46"/>
      <c r="Q220" s="46" t="s">
        <v>823</v>
      </c>
      <c r="R220" s="46">
        <v>3.21</v>
      </c>
      <c r="S220" s="46"/>
      <c r="T220" s="50"/>
      <c r="U220" s="50">
        <v>184420</v>
      </c>
    </row>
    <row r="221" spans="1:21" s="52" customFormat="1" ht="28.5" x14ac:dyDescent="0.2">
      <c r="A221" s="46" t="s">
        <v>71</v>
      </c>
      <c r="B221" s="46" t="s">
        <v>73</v>
      </c>
      <c r="C221" s="46"/>
      <c r="D221" s="46" t="s">
        <v>1883</v>
      </c>
      <c r="E221" s="46" t="s">
        <v>1941</v>
      </c>
      <c r="F221" s="63" t="s">
        <v>961</v>
      </c>
      <c r="G221" s="47"/>
      <c r="H221" s="46" t="s">
        <v>3142</v>
      </c>
      <c r="I221" s="46" t="s">
        <v>1475</v>
      </c>
      <c r="J221" s="48">
        <v>39601</v>
      </c>
      <c r="K221" s="48">
        <v>39688</v>
      </c>
      <c r="L221" s="48"/>
      <c r="M221" s="49" t="s">
        <v>3138</v>
      </c>
      <c r="N221" s="50"/>
      <c r="O221" s="50"/>
      <c r="P221" s="46" t="s">
        <v>3787</v>
      </c>
      <c r="Q221" s="46" t="s">
        <v>824</v>
      </c>
      <c r="R221" s="46"/>
      <c r="S221" s="46"/>
      <c r="T221" s="50">
        <v>30999</v>
      </c>
      <c r="U221" s="50">
        <v>30999</v>
      </c>
    </row>
    <row r="222" spans="1:21" s="52" customFormat="1" ht="28.5" x14ac:dyDescent="0.2">
      <c r="A222" s="46" t="s">
        <v>1948</v>
      </c>
      <c r="B222" s="46" t="s">
        <v>73</v>
      </c>
      <c r="C222" s="46"/>
      <c r="D222" s="46" t="s">
        <v>669</v>
      </c>
      <c r="E222" s="46" t="s">
        <v>1941</v>
      </c>
      <c r="F222" s="63" t="s">
        <v>961</v>
      </c>
      <c r="G222" s="47"/>
      <c r="H222" s="46" t="s">
        <v>4378</v>
      </c>
      <c r="I222" s="46" t="s">
        <v>3318</v>
      </c>
      <c r="J222" s="48"/>
      <c r="K222" s="48"/>
      <c r="L222" s="48"/>
      <c r="M222" s="49"/>
      <c r="N222" s="50"/>
      <c r="O222" s="50"/>
      <c r="P222" s="46"/>
      <c r="Q222" s="46" t="s">
        <v>823</v>
      </c>
      <c r="R222" s="46"/>
      <c r="S222" s="46"/>
      <c r="T222" s="50"/>
      <c r="U222" s="50">
        <v>68039</v>
      </c>
    </row>
    <row r="223" spans="1:21" s="52" customFormat="1" ht="28.5" x14ac:dyDescent="0.2">
      <c r="A223" s="46" t="s">
        <v>1948</v>
      </c>
      <c r="B223" s="46" t="s">
        <v>73</v>
      </c>
      <c r="C223" s="46"/>
      <c r="D223" s="46" t="s">
        <v>4739</v>
      </c>
      <c r="E223" s="46" t="s">
        <v>1941</v>
      </c>
      <c r="F223" s="63" t="s">
        <v>961</v>
      </c>
      <c r="G223" s="47"/>
      <c r="H223" s="46" t="s">
        <v>652</v>
      </c>
      <c r="I223" s="46" t="s">
        <v>1475</v>
      </c>
      <c r="J223" s="48">
        <v>38169</v>
      </c>
      <c r="K223" s="48">
        <v>38231</v>
      </c>
      <c r="L223" s="48">
        <v>38261</v>
      </c>
      <c r="M223" s="49">
        <v>0.25</v>
      </c>
      <c r="N223" s="50"/>
      <c r="O223" s="50"/>
      <c r="P223" s="46"/>
      <c r="Q223" s="46" t="s">
        <v>824</v>
      </c>
      <c r="R223" s="46"/>
      <c r="S223" s="46"/>
      <c r="T223" s="50"/>
      <c r="U223" s="50">
        <v>38648</v>
      </c>
    </row>
    <row r="224" spans="1:21" s="52" customFormat="1" ht="28.5" x14ac:dyDescent="0.2">
      <c r="A224" s="46" t="s">
        <v>1948</v>
      </c>
      <c r="B224" s="46" t="s">
        <v>73</v>
      </c>
      <c r="C224" s="46"/>
      <c r="D224" s="46" t="s">
        <v>4731</v>
      </c>
      <c r="E224" s="46" t="s">
        <v>1941</v>
      </c>
      <c r="F224" s="63" t="s">
        <v>961</v>
      </c>
      <c r="G224" s="47"/>
      <c r="H224" s="46" t="s">
        <v>611</v>
      </c>
      <c r="I224" s="67"/>
      <c r="J224" s="48"/>
      <c r="K224" s="48"/>
      <c r="L224" s="48"/>
      <c r="M224" s="49"/>
      <c r="N224" s="50"/>
      <c r="O224" s="50"/>
      <c r="P224" s="46"/>
      <c r="Q224" s="46" t="s">
        <v>823</v>
      </c>
      <c r="R224" s="46"/>
      <c r="S224" s="46"/>
      <c r="T224" s="50"/>
      <c r="U224" s="50">
        <v>582190</v>
      </c>
    </row>
    <row r="225" spans="1:21" s="52" customFormat="1" ht="28.5" x14ac:dyDescent="0.2">
      <c r="A225" s="46" t="s">
        <v>71</v>
      </c>
      <c r="B225" s="46" t="s">
        <v>73</v>
      </c>
      <c r="C225" s="46"/>
      <c r="D225" s="46" t="s">
        <v>4556</v>
      </c>
      <c r="E225" s="46" t="s">
        <v>1941</v>
      </c>
      <c r="F225" s="63" t="s">
        <v>961</v>
      </c>
      <c r="G225" s="47"/>
      <c r="H225" s="46" t="s">
        <v>3412</v>
      </c>
      <c r="I225" s="46" t="s">
        <v>409</v>
      </c>
      <c r="J225" s="48"/>
      <c r="K225" s="48"/>
      <c r="L225" s="48"/>
      <c r="M225" s="49"/>
      <c r="N225" s="50"/>
      <c r="O225" s="50"/>
      <c r="P225" s="46"/>
      <c r="Q225" s="46" t="s">
        <v>823</v>
      </c>
      <c r="R225" s="46"/>
      <c r="S225" s="46"/>
      <c r="T225" s="50"/>
      <c r="U225" s="50">
        <v>236139</v>
      </c>
    </row>
    <row r="226" spans="1:21" s="52" customFormat="1" ht="28.5" x14ac:dyDescent="0.2">
      <c r="A226" s="46" t="s">
        <v>1948</v>
      </c>
      <c r="B226" s="46" t="s">
        <v>73</v>
      </c>
      <c r="C226" s="46"/>
      <c r="D226" s="46" t="s">
        <v>3328</v>
      </c>
      <c r="E226" s="46" t="s">
        <v>1941</v>
      </c>
      <c r="F226" s="63" t="s">
        <v>961</v>
      </c>
      <c r="G226" s="47"/>
      <c r="H226" s="46" t="s">
        <v>3327</v>
      </c>
      <c r="I226" s="46" t="s">
        <v>1881</v>
      </c>
      <c r="J226" s="48">
        <v>39630</v>
      </c>
      <c r="K226" s="48">
        <v>39672</v>
      </c>
      <c r="L226" s="48"/>
      <c r="M226" s="49">
        <v>0.1</v>
      </c>
      <c r="N226" s="50"/>
      <c r="O226" s="50"/>
      <c r="P226" s="46"/>
      <c r="Q226" s="46" t="s">
        <v>823</v>
      </c>
      <c r="R226" s="46"/>
      <c r="S226" s="46"/>
      <c r="T226" s="50">
        <v>71000</v>
      </c>
      <c r="U226" s="50">
        <v>71000</v>
      </c>
    </row>
    <row r="227" spans="1:21" s="52" customFormat="1" ht="28.5" x14ac:dyDescent="0.2">
      <c r="A227" s="46" t="s">
        <v>71</v>
      </c>
      <c r="B227" s="46" t="s">
        <v>73</v>
      </c>
      <c r="C227" s="46"/>
      <c r="D227" s="46" t="s">
        <v>3139</v>
      </c>
      <c r="E227" s="46" t="s">
        <v>1941</v>
      </c>
      <c r="F227" s="63" t="s">
        <v>961</v>
      </c>
      <c r="G227" s="47"/>
      <c r="H227" s="46" t="s">
        <v>3140</v>
      </c>
      <c r="I227" s="46" t="s">
        <v>3141</v>
      </c>
      <c r="J227" s="48">
        <v>39569</v>
      </c>
      <c r="K227" s="48">
        <v>39600</v>
      </c>
      <c r="L227" s="48"/>
      <c r="M227" s="49" t="s">
        <v>3138</v>
      </c>
      <c r="N227" s="50"/>
      <c r="O227" s="50"/>
      <c r="P227" s="46" t="s">
        <v>3787</v>
      </c>
      <c r="Q227" s="46" t="s">
        <v>823</v>
      </c>
      <c r="R227" s="46"/>
      <c r="S227" s="46"/>
      <c r="T227" s="50">
        <v>79159</v>
      </c>
      <c r="U227" s="50">
        <v>79159</v>
      </c>
    </row>
    <row r="228" spans="1:21" s="52" customFormat="1" ht="28.5" x14ac:dyDescent="0.2">
      <c r="A228" s="46" t="s">
        <v>1948</v>
      </c>
      <c r="B228" s="46" t="s">
        <v>73</v>
      </c>
      <c r="C228" s="46"/>
      <c r="D228" s="46" t="s">
        <v>4479</v>
      </c>
      <c r="E228" s="46" t="s">
        <v>1941</v>
      </c>
      <c r="F228" s="63" t="s">
        <v>961</v>
      </c>
      <c r="G228" s="47"/>
      <c r="H228" s="46" t="s">
        <v>1022</v>
      </c>
      <c r="I228" s="46" t="s">
        <v>1148</v>
      </c>
      <c r="J228" s="48">
        <v>37742</v>
      </c>
      <c r="K228" s="48">
        <v>37865</v>
      </c>
      <c r="L228" s="48"/>
      <c r="M228" s="49">
        <v>0.25</v>
      </c>
      <c r="N228" s="50"/>
      <c r="O228" s="50"/>
      <c r="P228" s="46"/>
      <c r="Q228" s="46" t="s">
        <v>823</v>
      </c>
      <c r="R228" s="46" t="s">
        <v>675</v>
      </c>
      <c r="S228" s="46"/>
      <c r="T228" s="50">
        <v>138000</v>
      </c>
      <c r="U228" s="50">
        <v>138000</v>
      </c>
    </row>
    <row r="229" spans="1:21" s="52" customFormat="1" ht="28.5" x14ac:dyDescent="0.2">
      <c r="A229" s="46" t="s">
        <v>71</v>
      </c>
      <c r="B229" s="46" t="s">
        <v>73</v>
      </c>
      <c r="C229" s="46"/>
      <c r="D229" s="46" t="s">
        <v>4732</v>
      </c>
      <c r="E229" s="46" t="s">
        <v>1941</v>
      </c>
      <c r="F229" s="63" t="s">
        <v>961</v>
      </c>
      <c r="G229" s="47"/>
      <c r="H229" s="46" t="s">
        <v>3135</v>
      </c>
      <c r="I229" s="46" t="s">
        <v>883</v>
      </c>
      <c r="J229" s="48">
        <v>39595</v>
      </c>
      <c r="K229" s="48">
        <v>39674</v>
      </c>
      <c r="L229" s="48"/>
      <c r="M229" s="49" t="s">
        <v>3138</v>
      </c>
      <c r="N229" s="50"/>
      <c r="O229" s="50"/>
      <c r="P229" s="46" t="s">
        <v>3787</v>
      </c>
      <c r="Q229" s="46" t="s">
        <v>823</v>
      </c>
      <c r="R229" s="46"/>
      <c r="S229" s="46"/>
      <c r="T229" s="50">
        <v>85024</v>
      </c>
      <c r="U229" s="50">
        <v>85024</v>
      </c>
    </row>
    <row r="230" spans="1:21" s="52" customFormat="1" ht="28.5" x14ac:dyDescent="0.2">
      <c r="A230" s="46" t="s">
        <v>71</v>
      </c>
      <c r="B230" s="46" t="s">
        <v>73</v>
      </c>
      <c r="C230" s="46"/>
      <c r="D230" s="46" t="s">
        <v>4489</v>
      </c>
      <c r="E230" s="46" t="s">
        <v>1941</v>
      </c>
      <c r="F230" s="63" t="s">
        <v>961</v>
      </c>
      <c r="G230" s="47"/>
      <c r="H230" s="46" t="s">
        <v>1294</v>
      </c>
      <c r="I230" s="46" t="s">
        <v>445</v>
      </c>
      <c r="J230" s="48">
        <v>39468</v>
      </c>
      <c r="K230" s="48">
        <v>39651</v>
      </c>
      <c r="L230" s="48"/>
      <c r="M230" s="49"/>
      <c r="N230" s="50"/>
      <c r="O230" s="50"/>
      <c r="P230" s="46" t="s">
        <v>3787</v>
      </c>
      <c r="Q230" s="46" t="s">
        <v>823</v>
      </c>
      <c r="R230" s="46">
        <v>3.24</v>
      </c>
      <c r="S230" s="46"/>
      <c r="T230" s="50"/>
      <c r="U230" s="50">
        <v>564982</v>
      </c>
    </row>
    <row r="231" spans="1:21" s="52" customFormat="1" ht="28.5" x14ac:dyDescent="0.2">
      <c r="A231" s="46" t="s">
        <v>71</v>
      </c>
      <c r="B231" s="46" t="s">
        <v>73</v>
      </c>
      <c r="C231" s="46"/>
      <c r="D231" s="46" t="s">
        <v>4905</v>
      </c>
      <c r="E231" s="46" t="s">
        <v>1941</v>
      </c>
      <c r="F231" s="63" t="s">
        <v>961</v>
      </c>
      <c r="G231" s="47"/>
      <c r="H231" s="46" t="s">
        <v>4640</v>
      </c>
      <c r="I231" s="46" t="s">
        <v>2163</v>
      </c>
      <c r="J231" s="48">
        <v>39923</v>
      </c>
      <c r="K231" s="48"/>
      <c r="L231" s="48"/>
      <c r="M231" s="49"/>
      <c r="N231" s="50"/>
      <c r="O231" s="50"/>
      <c r="P231" s="46"/>
      <c r="Q231" s="46" t="s">
        <v>823</v>
      </c>
      <c r="R231" s="46">
        <v>3.24</v>
      </c>
      <c r="S231" s="46"/>
      <c r="T231" s="50">
        <v>978000</v>
      </c>
      <c r="U231" s="50"/>
    </row>
    <row r="232" spans="1:21" s="52" customFormat="1" ht="28.5" x14ac:dyDescent="0.2">
      <c r="A232" s="46" t="s">
        <v>71</v>
      </c>
      <c r="B232" s="46" t="s">
        <v>73</v>
      </c>
      <c r="C232" s="46"/>
      <c r="D232" s="46" t="s">
        <v>4734</v>
      </c>
      <c r="E232" s="46" t="s">
        <v>1941</v>
      </c>
      <c r="F232" s="63" t="s">
        <v>961</v>
      </c>
      <c r="G232" s="47"/>
      <c r="H232" s="46" t="s">
        <v>861</v>
      </c>
      <c r="I232" s="46" t="s">
        <v>4410</v>
      </c>
      <c r="J232" s="48">
        <v>38412</v>
      </c>
      <c r="K232" s="48">
        <v>38930</v>
      </c>
      <c r="L232" s="48"/>
      <c r="M232" s="49">
        <v>1</v>
      </c>
      <c r="N232" s="50"/>
      <c r="O232" s="50"/>
      <c r="P232" s="46"/>
      <c r="Q232" s="46" t="s">
        <v>823</v>
      </c>
      <c r="R232" s="46"/>
      <c r="S232" s="46"/>
      <c r="T232" s="50"/>
      <c r="U232" s="50">
        <v>3550950.35</v>
      </c>
    </row>
    <row r="233" spans="1:21" s="52" customFormat="1" ht="28.5" x14ac:dyDescent="0.2">
      <c r="A233" s="46" t="s">
        <v>71</v>
      </c>
      <c r="B233" s="46" t="s">
        <v>73</v>
      </c>
      <c r="C233" s="46"/>
      <c r="D233" s="46" t="s">
        <v>3413</v>
      </c>
      <c r="E233" s="46" t="s">
        <v>1941</v>
      </c>
      <c r="F233" s="63" t="s">
        <v>961</v>
      </c>
      <c r="G233" s="47"/>
      <c r="H233" s="46" t="s">
        <v>4102</v>
      </c>
      <c r="I233" s="46" t="s">
        <v>4704</v>
      </c>
      <c r="J233" s="48">
        <v>38887</v>
      </c>
      <c r="K233" s="48">
        <v>39405</v>
      </c>
      <c r="L233" s="48">
        <v>39658</v>
      </c>
      <c r="M233" s="49" t="s">
        <v>3138</v>
      </c>
      <c r="N233" s="50"/>
      <c r="O233" s="50"/>
      <c r="P233" s="46" t="s">
        <v>3787</v>
      </c>
      <c r="Q233" s="46" t="s">
        <v>823</v>
      </c>
      <c r="R233" s="46">
        <v>3.24</v>
      </c>
      <c r="S233" s="46" t="s">
        <v>4103</v>
      </c>
      <c r="T233" s="50"/>
      <c r="U233" s="50">
        <v>116450</v>
      </c>
    </row>
    <row r="234" spans="1:21" s="52" customFormat="1" ht="28.5" x14ac:dyDescent="0.2">
      <c r="A234" s="46" t="s">
        <v>71</v>
      </c>
      <c r="B234" s="46" t="s">
        <v>73</v>
      </c>
      <c r="C234" s="46"/>
      <c r="D234" s="46" t="s">
        <v>4489</v>
      </c>
      <c r="E234" s="46" t="s">
        <v>1941</v>
      </c>
      <c r="F234" s="63" t="s">
        <v>961</v>
      </c>
      <c r="G234" s="47"/>
      <c r="H234" s="46" t="s">
        <v>5374</v>
      </c>
      <c r="I234" s="46" t="s">
        <v>3459</v>
      </c>
      <c r="J234" s="48">
        <v>39636</v>
      </c>
      <c r="K234" s="48">
        <f>J234+70</f>
        <v>39706</v>
      </c>
      <c r="L234" s="48"/>
      <c r="M234" s="49" t="s">
        <v>3138</v>
      </c>
      <c r="N234" s="50"/>
      <c r="O234" s="50"/>
      <c r="P234" s="46" t="s">
        <v>3787</v>
      </c>
      <c r="Q234" s="46" t="s">
        <v>823</v>
      </c>
      <c r="R234" s="46"/>
      <c r="S234" s="46"/>
      <c r="T234" s="50">
        <v>96172</v>
      </c>
      <c r="U234" s="50">
        <v>96172</v>
      </c>
    </row>
    <row r="235" spans="1:21" s="52" customFormat="1" ht="28.5" x14ac:dyDescent="0.2">
      <c r="A235" s="46" t="s">
        <v>2597</v>
      </c>
      <c r="B235" s="46" t="s">
        <v>73</v>
      </c>
      <c r="C235" s="46"/>
      <c r="D235" s="46" t="s">
        <v>4489</v>
      </c>
      <c r="E235" s="46" t="s">
        <v>1941</v>
      </c>
      <c r="F235" s="63" t="s">
        <v>961</v>
      </c>
      <c r="G235" s="47"/>
      <c r="H235" s="46" t="s">
        <v>4095</v>
      </c>
      <c r="I235" s="46" t="s">
        <v>4097</v>
      </c>
      <c r="J235" s="48">
        <v>39661</v>
      </c>
      <c r="K235" s="48">
        <v>39721</v>
      </c>
      <c r="L235" s="48"/>
      <c r="M235" s="49" t="s">
        <v>3138</v>
      </c>
      <c r="N235" s="50"/>
      <c r="O235" s="50"/>
      <c r="P235" s="46" t="s">
        <v>3787</v>
      </c>
      <c r="Q235" s="46" t="s">
        <v>823</v>
      </c>
      <c r="R235" s="46">
        <v>3.24</v>
      </c>
      <c r="S235" s="46" t="s">
        <v>4094</v>
      </c>
      <c r="T235" s="50">
        <v>79115</v>
      </c>
      <c r="U235" s="50">
        <v>79115</v>
      </c>
    </row>
    <row r="236" spans="1:21" s="52" customFormat="1" ht="28.5" x14ac:dyDescent="0.2">
      <c r="A236" s="46" t="s">
        <v>71</v>
      </c>
      <c r="B236" s="46" t="s">
        <v>73</v>
      </c>
      <c r="C236" s="46"/>
      <c r="D236" s="46" t="s">
        <v>4738</v>
      </c>
      <c r="E236" s="46" t="s">
        <v>1941</v>
      </c>
      <c r="F236" s="63" t="s">
        <v>961</v>
      </c>
      <c r="G236" s="47"/>
      <c r="H236" s="46" t="s">
        <v>2097</v>
      </c>
      <c r="I236" s="46" t="s">
        <v>1551</v>
      </c>
      <c r="J236" s="48">
        <v>39909</v>
      </c>
      <c r="K236" s="48">
        <v>39948</v>
      </c>
      <c r="L236" s="48"/>
      <c r="M236" s="49"/>
      <c r="N236" s="50"/>
      <c r="O236" s="50"/>
      <c r="P236" s="46"/>
      <c r="Q236" s="46" t="s">
        <v>824</v>
      </c>
      <c r="R236" s="46">
        <v>3.24</v>
      </c>
      <c r="S236" s="46"/>
      <c r="T236" s="50">
        <v>43234</v>
      </c>
      <c r="U236" s="50"/>
    </row>
    <row r="237" spans="1:21" s="52" customFormat="1" ht="28.5" x14ac:dyDescent="0.2">
      <c r="A237" s="46" t="s">
        <v>71</v>
      </c>
      <c r="B237" s="46" t="s">
        <v>73</v>
      </c>
      <c r="C237" s="46"/>
      <c r="D237" s="46" t="s">
        <v>4738</v>
      </c>
      <c r="E237" s="46" t="s">
        <v>1941</v>
      </c>
      <c r="F237" s="63" t="s">
        <v>961</v>
      </c>
      <c r="G237" s="47"/>
      <c r="H237" s="46" t="s">
        <v>647</v>
      </c>
      <c r="I237" s="46" t="s">
        <v>2163</v>
      </c>
      <c r="J237" s="48">
        <v>38558</v>
      </c>
      <c r="K237" s="48">
        <v>38620</v>
      </c>
      <c r="L237" s="48"/>
      <c r="M237" s="49">
        <v>0.25</v>
      </c>
      <c r="N237" s="50"/>
      <c r="O237" s="50"/>
      <c r="P237" s="46"/>
      <c r="Q237" s="46" t="s">
        <v>823</v>
      </c>
      <c r="R237" s="46"/>
      <c r="S237" s="46"/>
      <c r="T237" s="50"/>
      <c r="U237" s="50">
        <v>126084</v>
      </c>
    </row>
    <row r="238" spans="1:21" s="52" customFormat="1" ht="28.5" x14ac:dyDescent="0.2">
      <c r="A238" s="46" t="s">
        <v>71</v>
      </c>
      <c r="B238" s="46" t="s">
        <v>73</v>
      </c>
      <c r="C238" s="46"/>
      <c r="D238" s="46" t="s">
        <v>4738</v>
      </c>
      <c r="E238" s="46" t="s">
        <v>1941</v>
      </c>
      <c r="F238" s="63" t="s">
        <v>961</v>
      </c>
      <c r="G238" s="47"/>
      <c r="H238" s="46" t="s">
        <v>1885</v>
      </c>
      <c r="I238" s="46" t="s">
        <v>2163</v>
      </c>
      <c r="J238" s="48">
        <v>38551</v>
      </c>
      <c r="K238" s="48">
        <v>38599</v>
      </c>
      <c r="L238" s="48"/>
      <c r="M238" s="49"/>
      <c r="N238" s="50"/>
      <c r="O238" s="50"/>
      <c r="P238" s="46"/>
      <c r="Q238" s="46" t="s">
        <v>823</v>
      </c>
      <c r="R238" s="46"/>
      <c r="S238" s="46"/>
      <c r="T238" s="50">
        <v>126084</v>
      </c>
      <c r="U238" s="50">
        <v>126084</v>
      </c>
    </row>
    <row r="239" spans="1:21" s="52" customFormat="1" ht="28.5" x14ac:dyDescent="0.2">
      <c r="A239" s="46" t="s">
        <v>71</v>
      </c>
      <c r="B239" s="46" t="s">
        <v>73</v>
      </c>
      <c r="C239" s="46"/>
      <c r="D239" s="46" t="s">
        <v>4489</v>
      </c>
      <c r="E239" s="46" t="s">
        <v>1941</v>
      </c>
      <c r="F239" s="63" t="s">
        <v>961</v>
      </c>
      <c r="G239" s="47"/>
      <c r="H239" s="46" t="s">
        <v>1295</v>
      </c>
      <c r="I239" s="46" t="s">
        <v>4705</v>
      </c>
      <c r="J239" s="48">
        <v>39569</v>
      </c>
      <c r="K239" s="48">
        <v>39614</v>
      </c>
      <c r="L239" s="48"/>
      <c r="M239" s="49"/>
      <c r="N239" s="50"/>
      <c r="O239" s="50"/>
      <c r="P239" s="46" t="s">
        <v>3787</v>
      </c>
      <c r="Q239" s="46" t="s">
        <v>823</v>
      </c>
      <c r="R239" s="46">
        <v>3.24</v>
      </c>
      <c r="S239" s="46"/>
      <c r="T239" s="50"/>
      <c r="U239" s="50">
        <v>117693</v>
      </c>
    </row>
    <row r="240" spans="1:21" s="52" customFormat="1" ht="28.5" x14ac:dyDescent="0.2">
      <c r="A240" s="46" t="s">
        <v>71</v>
      </c>
      <c r="B240" s="46" t="s">
        <v>73</v>
      </c>
      <c r="C240" s="46"/>
      <c r="D240" s="46" t="s">
        <v>4486</v>
      </c>
      <c r="E240" s="46" t="s">
        <v>1941</v>
      </c>
      <c r="F240" s="63" t="s">
        <v>961</v>
      </c>
      <c r="G240" s="47"/>
      <c r="H240" s="46" t="s">
        <v>3669</v>
      </c>
      <c r="I240" s="67"/>
      <c r="J240" s="48">
        <v>37830</v>
      </c>
      <c r="K240" s="48">
        <v>37894</v>
      </c>
      <c r="L240" s="48"/>
      <c r="M240" s="49">
        <v>0.25</v>
      </c>
      <c r="N240" s="50"/>
      <c r="O240" s="50"/>
      <c r="P240" s="46"/>
      <c r="Q240" s="46" t="s">
        <v>823</v>
      </c>
      <c r="R240" s="46">
        <v>3.21</v>
      </c>
      <c r="S240" s="46"/>
      <c r="T240" s="50">
        <v>115687</v>
      </c>
      <c r="U240" s="50">
        <v>115686.5</v>
      </c>
    </row>
    <row r="241" spans="1:21" s="52" customFormat="1" ht="28.5" x14ac:dyDescent="0.2">
      <c r="A241" s="46" t="s">
        <v>71</v>
      </c>
      <c r="B241" s="46" t="s">
        <v>73</v>
      </c>
      <c r="C241" s="46"/>
      <c r="D241" s="46" t="s">
        <v>4487</v>
      </c>
      <c r="E241" s="46" t="s">
        <v>1941</v>
      </c>
      <c r="F241" s="63" t="s">
        <v>961</v>
      </c>
      <c r="G241" s="47"/>
      <c r="H241" s="46" t="s">
        <v>3671</v>
      </c>
      <c r="I241" s="46" t="s">
        <v>4585</v>
      </c>
      <c r="J241" s="48">
        <v>37879</v>
      </c>
      <c r="K241" s="48">
        <v>38123</v>
      </c>
      <c r="L241" s="48">
        <v>38321</v>
      </c>
      <c r="M241" s="49">
        <v>1</v>
      </c>
      <c r="N241" s="50"/>
      <c r="O241" s="50"/>
      <c r="P241" s="46"/>
      <c r="Q241" s="46" t="s">
        <v>823</v>
      </c>
      <c r="R241" s="46">
        <v>3.21</v>
      </c>
      <c r="S241" s="46"/>
      <c r="T241" s="50"/>
      <c r="U241" s="50">
        <v>948260</v>
      </c>
    </row>
    <row r="242" spans="1:21" s="52" customFormat="1" ht="28.5" x14ac:dyDescent="0.2">
      <c r="A242" s="46" t="s">
        <v>71</v>
      </c>
      <c r="B242" s="46" t="s">
        <v>73</v>
      </c>
      <c r="C242" s="46"/>
      <c r="D242" s="46" t="s">
        <v>4482</v>
      </c>
      <c r="E242" s="46" t="s">
        <v>1941</v>
      </c>
      <c r="F242" s="63" t="s">
        <v>961</v>
      </c>
      <c r="G242" s="47"/>
      <c r="H242" s="46" t="s">
        <v>3358</v>
      </c>
      <c r="I242" s="46" t="s">
        <v>3315</v>
      </c>
      <c r="J242" s="48">
        <v>38189</v>
      </c>
      <c r="K242" s="48">
        <v>38600</v>
      </c>
      <c r="L242" s="48"/>
      <c r="M242" s="49">
        <v>1</v>
      </c>
      <c r="N242" s="50"/>
      <c r="O242" s="50"/>
      <c r="P242" s="46"/>
      <c r="Q242" s="46" t="s">
        <v>823</v>
      </c>
      <c r="R242" s="46" t="s">
        <v>676</v>
      </c>
      <c r="S242" s="46"/>
      <c r="T242" s="50"/>
      <c r="U242" s="50">
        <v>2741528</v>
      </c>
    </row>
    <row r="243" spans="1:21" s="52" customFormat="1" ht="28.5" x14ac:dyDescent="0.2">
      <c r="A243" s="46" t="s">
        <v>1948</v>
      </c>
      <c r="B243" s="46" t="s">
        <v>73</v>
      </c>
      <c r="C243" s="46"/>
      <c r="D243" s="46" t="s">
        <v>4478</v>
      </c>
      <c r="E243" s="46" t="s">
        <v>1941</v>
      </c>
      <c r="F243" s="63" t="s">
        <v>961</v>
      </c>
      <c r="G243" s="47"/>
      <c r="H243" s="46" t="s">
        <v>655</v>
      </c>
      <c r="I243" s="46" t="s">
        <v>3375</v>
      </c>
      <c r="J243" s="48"/>
      <c r="K243" s="48"/>
      <c r="L243" s="48"/>
      <c r="M243" s="49"/>
      <c r="N243" s="50"/>
      <c r="O243" s="50"/>
      <c r="P243" s="46"/>
      <c r="Q243" s="46" t="s">
        <v>823</v>
      </c>
      <c r="R243" s="46"/>
      <c r="S243" s="46"/>
      <c r="T243" s="50"/>
      <c r="U243" s="50">
        <v>115326.48</v>
      </c>
    </row>
    <row r="244" spans="1:21" s="52" customFormat="1" ht="42.75" x14ac:dyDescent="0.2">
      <c r="A244" s="46" t="s">
        <v>71</v>
      </c>
      <c r="B244" s="46" t="s">
        <v>73</v>
      </c>
      <c r="C244" s="46"/>
      <c r="D244" s="46" t="s">
        <v>4483</v>
      </c>
      <c r="E244" s="46" t="s">
        <v>1941</v>
      </c>
      <c r="F244" s="63" t="s">
        <v>961</v>
      </c>
      <c r="G244" s="47"/>
      <c r="H244" s="46" t="s">
        <v>764</v>
      </c>
      <c r="I244" s="46" t="s">
        <v>877</v>
      </c>
      <c r="J244" s="48">
        <v>39848</v>
      </c>
      <c r="K244" s="48">
        <v>39983</v>
      </c>
      <c r="L244" s="48"/>
      <c r="M244" s="49"/>
      <c r="N244" s="50">
        <v>0</v>
      </c>
      <c r="O244" s="50"/>
      <c r="P244" s="46"/>
      <c r="Q244" s="46" t="s">
        <v>823</v>
      </c>
      <c r="R244" s="46">
        <v>3.24</v>
      </c>
      <c r="S244" s="46"/>
      <c r="T244" s="50"/>
      <c r="U244" s="50">
        <v>443956</v>
      </c>
    </row>
    <row r="245" spans="1:21" s="52" customFormat="1" ht="28.5" x14ac:dyDescent="0.2">
      <c r="A245" s="46" t="s">
        <v>1948</v>
      </c>
      <c r="B245" s="46" t="s">
        <v>73</v>
      </c>
      <c r="C245" s="46"/>
      <c r="D245" s="46" t="s">
        <v>4486</v>
      </c>
      <c r="E245" s="46" t="s">
        <v>1941</v>
      </c>
      <c r="F245" s="63" t="s">
        <v>961</v>
      </c>
      <c r="G245" s="47"/>
      <c r="H245" s="46" t="s">
        <v>3670</v>
      </c>
      <c r="I245" s="46" t="s">
        <v>5302</v>
      </c>
      <c r="J245" s="48">
        <v>37890</v>
      </c>
      <c r="K245" s="48">
        <v>37967</v>
      </c>
      <c r="L245" s="48"/>
      <c r="M245" s="49">
        <v>0.25</v>
      </c>
      <c r="N245" s="50"/>
      <c r="O245" s="50"/>
      <c r="P245" s="46"/>
      <c r="Q245" s="46" t="s">
        <v>823</v>
      </c>
      <c r="R245" s="46">
        <v>3.21</v>
      </c>
      <c r="S245" s="46"/>
      <c r="T245" s="50">
        <v>152258</v>
      </c>
      <c r="U245" s="50">
        <v>152258</v>
      </c>
    </row>
    <row r="246" spans="1:21" s="52" customFormat="1" ht="28.5" x14ac:dyDescent="0.2">
      <c r="A246" s="46" t="s">
        <v>71</v>
      </c>
      <c r="B246" s="46" t="s">
        <v>73</v>
      </c>
      <c r="C246" s="46"/>
      <c r="D246" s="46" t="s">
        <v>1941</v>
      </c>
      <c r="E246" s="46" t="s">
        <v>1941</v>
      </c>
      <c r="F246" s="63" t="s">
        <v>961</v>
      </c>
      <c r="G246" s="47"/>
      <c r="H246" s="46" t="s">
        <v>318</v>
      </c>
      <c r="I246" s="46" t="s">
        <v>3240</v>
      </c>
      <c r="J246" s="48">
        <v>38231</v>
      </c>
      <c r="K246" s="48">
        <v>38322</v>
      </c>
      <c r="L246" s="48"/>
      <c r="M246" s="49">
        <v>0.25</v>
      </c>
      <c r="N246" s="50"/>
      <c r="O246" s="50"/>
      <c r="P246" s="46"/>
      <c r="Q246" s="46" t="s">
        <v>824</v>
      </c>
      <c r="R246" s="46"/>
      <c r="S246" s="46"/>
      <c r="T246" s="50"/>
      <c r="U246" s="50">
        <v>32362.5</v>
      </c>
    </row>
    <row r="247" spans="1:21" s="52" customFormat="1" ht="28.5" x14ac:dyDescent="0.2">
      <c r="A247" s="46" t="s">
        <v>71</v>
      </c>
      <c r="B247" s="46" t="s">
        <v>73</v>
      </c>
      <c r="C247" s="46"/>
      <c r="D247" s="46" t="s">
        <v>4480</v>
      </c>
      <c r="E247" s="46" t="s">
        <v>1941</v>
      </c>
      <c r="F247" s="63" t="s">
        <v>961</v>
      </c>
      <c r="G247" s="47"/>
      <c r="H247" s="46" t="s">
        <v>3134</v>
      </c>
      <c r="I247" s="46" t="s">
        <v>3318</v>
      </c>
      <c r="J247" s="48">
        <v>39595</v>
      </c>
      <c r="K247" s="48">
        <v>39705</v>
      </c>
      <c r="L247" s="48"/>
      <c r="M247" s="49" t="s">
        <v>3138</v>
      </c>
      <c r="N247" s="50"/>
      <c r="O247" s="50"/>
      <c r="P247" s="46" t="s">
        <v>3787</v>
      </c>
      <c r="Q247" s="46" t="s">
        <v>823</v>
      </c>
      <c r="R247" s="46"/>
      <c r="S247" s="46"/>
      <c r="T247" s="50">
        <v>85024</v>
      </c>
      <c r="U247" s="50">
        <v>85024</v>
      </c>
    </row>
    <row r="248" spans="1:21" s="52" customFormat="1" ht="28.5" x14ac:dyDescent="0.2">
      <c r="A248" s="46" t="s">
        <v>1802</v>
      </c>
      <c r="B248" s="46" t="s">
        <v>73</v>
      </c>
      <c r="C248" s="46"/>
      <c r="D248" s="46" t="s">
        <v>4480</v>
      </c>
      <c r="E248" s="46" t="s">
        <v>1941</v>
      </c>
      <c r="F248" s="63" t="s">
        <v>961</v>
      </c>
      <c r="G248" s="47"/>
      <c r="H248" s="46" t="s">
        <v>1025</v>
      </c>
      <c r="I248" s="46" t="s">
        <v>2198</v>
      </c>
      <c r="J248" s="48">
        <v>38443</v>
      </c>
      <c r="K248" s="48">
        <v>38473</v>
      </c>
      <c r="L248" s="48"/>
      <c r="M248" s="49">
        <v>0.1</v>
      </c>
      <c r="N248" s="50"/>
      <c r="O248" s="50"/>
      <c r="P248" s="46"/>
      <c r="Q248" s="46" t="s">
        <v>824</v>
      </c>
      <c r="R248" s="46"/>
      <c r="S248" s="46"/>
      <c r="T248" s="50"/>
      <c r="U248" s="50">
        <v>40000</v>
      </c>
    </row>
    <row r="249" spans="1:21" s="52" customFormat="1" ht="28.5" x14ac:dyDescent="0.2">
      <c r="A249" s="46" t="s">
        <v>71</v>
      </c>
      <c r="B249" s="46" t="s">
        <v>73</v>
      </c>
      <c r="C249" s="46"/>
      <c r="D249" s="46" t="s">
        <v>4556</v>
      </c>
      <c r="E249" s="46" t="s">
        <v>1941</v>
      </c>
      <c r="F249" s="63" t="s">
        <v>961</v>
      </c>
      <c r="G249" s="47"/>
      <c r="H249" s="46" t="s">
        <v>1310</v>
      </c>
      <c r="I249" s="46" t="s">
        <v>2123</v>
      </c>
      <c r="J249" s="48">
        <v>39356</v>
      </c>
      <c r="K249" s="48">
        <v>40056</v>
      </c>
      <c r="L249" s="48"/>
      <c r="M249" s="49"/>
      <c r="N249" s="50"/>
      <c r="O249" s="50">
        <v>0</v>
      </c>
      <c r="P249" s="46"/>
      <c r="Q249" s="46"/>
      <c r="R249" s="46"/>
      <c r="S249" s="46"/>
      <c r="T249" s="50"/>
      <c r="U249" s="50">
        <v>129077</v>
      </c>
    </row>
    <row r="250" spans="1:21" s="52" customFormat="1" ht="28.5" x14ac:dyDescent="0.2">
      <c r="A250" s="46" t="s">
        <v>71</v>
      </c>
      <c r="B250" s="46" t="s">
        <v>73</v>
      </c>
      <c r="C250" s="46"/>
      <c r="D250" s="46" t="s">
        <v>5325</v>
      </c>
      <c r="E250" s="46" t="s">
        <v>1941</v>
      </c>
      <c r="F250" s="94" t="s">
        <v>961</v>
      </c>
      <c r="G250" s="47"/>
      <c r="H250" s="46" t="s">
        <v>3609</v>
      </c>
      <c r="I250" s="46" t="s">
        <v>3610</v>
      </c>
      <c r="J250" s="48">
        <v>39328</v>
      </c>
      <c r="K250" s="48">
        <v>39412</v>
      </c>
      <c r="L250" s="48"/>
      <c r="M250" s="49"/>
      <c r="N250" s="50"/>
      <c r="O250" s="50"/>
      <c r="P250" s="46" t="s">
        <v>3787</v>
      </c>
      <c r="Q250" s="46" t="s">
        <v>823</v>
      </c>
      <c r="R250" s="46">
        <v>3.24</v>
      </c>
      <c r="S250" s="46"/>
      <c r="T250" s="50"/>
      <c r="U250" s="50">
        <v>341516</v>
      </c>
    </row>
    <row r="251" spans="1:21" s="52" customFormat="1" ht="28.5" x14ac:dyDescent="0.2">
      <c r="A251" s="46" t="s">
        <v>1948</v>
      </c>
      <c r="B251" s="46" t="s">
        <v>73</v>
      </c>
      <c r="C251" s="46"/>
      <c r="D251" s="46" t="s">
        <v>4479</v>
      </c>
      <c r="E251" s="46" t="s">
        <v>1941</v>
      </c>
      <c r="F251" s="63" t="s">
        <v>961</v>
      </c>
      <c r="G251" s="47"/>
      <c r="H251" s="46" t="s">
        <v>1023</v>
      </c>
      <c r="I251" s="46" t="s">
        <v>4694</v>
      </c>
      <c r="J251" s="48">
        <v>38504</v>
      </c>
      <c r="K251" s="48">
        <v>38565</v>
      </c>
      <c r="L251" s="48"/>
      <c r="M251" s="49">
        <v>0.1</v>
      </c>
      <c r="N251" s="50"/>
      <c r="O251" s="50"/>
      <c r="P251" s="46"/>
      <c r="Q251" s="46" t="s">
        <v>823</v>
      </c>
      <c r="R251" s="46"/>
      <c r="S251" s="46"/>
      <c r="T251" s="50"/>
      <c r="U251" s="50">
        <v>60000</v>
      </c>
    </row>
    <row r="252" spans="1:21" s="52" customFormat="1" ht="28.5" x14ac:dyDescent="0.2">
      <c r="A252" s="46" t="s">
        <v>1948</v>
      </c>
      <c r="B252" s="46" t="s">
        <v>73</v>
      </c>
      <c r="C252" s="46"/>
      <c r="D252" s="46" t="s">
        <v>2205</v>
      </c>
      <c r="E252" s="46" t="s">
        <v>1941</v>
      </c>
      <c r="F252" s="63" t="s">
        <v>961</v>
      </c>
      <c r="G252" s="47"/>
      <c r="H252" s="46" t="s">
        <v>610</v>
      </c>
      <c r="I252" s="67"/>
      <c r="J252" s="48">
        <v>38033</v>
      </c>
      <c r="K252" s="48">
        <v>38383</v>
      </c>
      <c r="L252" s="48"/>
      <c r="M252" s="49">
        <v>1</v>
      </c>
      <c r="N252" s="50"/>
      <c r="O252" s="50"/>
      <c r="P252" s="46"/>
      <c r="Q252" s="46" t="s">
        <v>823</v>
      </c>
      <c r="R252" s="46">
        <v>3.13</v>
      </c>
      <c r="S252" s="46"/>
      <c r="T252" s="50"/>
      <c r="U252" s="50">
        <v>3025141</v>
      </c>
    </row>
    <row r="253" spans="1:21" s="52" customFormat="1" ht="28.5" x14ac:dyDescent="0.2">
      <c r="A253" s="46" t="s">
        <v>1948</v>
      </c>
      <c r="B253" s="46" t="s">
        <v>73</v>
      </c>
      <c r="C253" s="46"/>
      <c r="D253" s="46" t="s">
        <v>1941</v>
      </c>
      <c r="E253" s="46" t="s">
        <v>1941</v>
      </c>
      <c r="F253" s="63" t="s">
        <v>961</v>
      </c>
      <c r="G253" s="47"/>
      <c r="H253" s="46" t="s">
        <v>1525</v>
      </c>
      <c r="I253" s="46" t="s">
        <v>3240</v>
      </c>
      <c r="J253" s="48">
        <v>37851</v>
      </c>
      <c r="K253" s="48">
        <v>37955</v>
      </c>
      <c r="L253" s="48">
        <v>38290</v>
      </c>
      <c r="M253" s="49"/>
      <c r="N253" s="50"/>
      <c r="O253" s="50"/>
      <c r="P253" s="46"/>
      <c r="Q253" s="46" t="s">
        <v>823</v>
      </c>
      <c r="R253" s="46">
        <v>3.21</v>
      </c>
      <c r="S253" s="46"/>
      <c r="T253" s="50"/>
      <c r="U253" s="50">
        <v>250000</v>
      </c>
    </row>
    <row r="254" spans="1:21" s="52" customFormat="1" ht="28.5" x14ac:dyDescent="0.2">
      <c r="A254" s="46" t="s">
        <v>1802</v>
      </c>
      <c r="B254" s="46" t="s">
        <v>73</v>
      </c>
      <c r="C254" s="46"/>
      <c r="D254" s="46" t="s">
        <v>4490</v>
      </c>
      <c r="E254" s="46" t="s">
        <v>1941</v>
      </c>
      <c r="F254" s="63" t="s">
        <v>961</v>
      </c>
      <c r="G254" s="47"/>
      <c r="H254" s="46" t="s">
        <v>4374</v>
      </c>
      <c r="I254" s="67"/>
      <c r="J254" s="48"/>
      <c r="K254" s="48"/>
      <c r="L254" s="48"/>
      <c r="M254" s="49"/>
      <c r="N254" s="50"/>
      <c r="O254" s="50"/>
      <c r="P254" s="46"/>
      <c r="Q254" s="46" t="s">
        <v>823</v>
      </c>
      <c r="R254" s="46"/>
      <c r="S254" s="46"/>
      <c r="T254" s="50"/>
      <c r="U254" s="50">
        <v>3676498.62</v>
      </c>
    </row>
    <row r="255" spans="1:21" s="52" customFormat="1" ht="28.5" x14ac:dyDescent="0.2">
      <c r="A255" s="46" t="s">
        <v>1802</v>
      </c>
      <c r="B255" s="46" t="s">
        <v>73</v>
      </c>
      <c r="C255" s="46"/>
      <c r="D255" s="46" t="s">
        <v>4478</v>
      </c>
      <c r="E255" s="46" t="s">
        <v>1941</v>
      </c>
      <c r="F255" s="63" t="s">
        <v>961</v>
      </c>
      <c r="G255" s="47"/>
      <c r="H255" s="46" t="s">
        <v>654</v>
      </c>
      <c r="I255" s="46" t="s">
        <v>769</v>
      </c>
      <c r="J255" s="48">
        <v>38111</v>
      </c>
      <c r="K255" s="48">
        <v>38195</v>
      </c>
      <c r="L255" s="48"/>
      <c r="M255" s="49">
        <v>0.25</v>
      </c>
      <c r="N255" s="50"/>
      <c r="O255" s="50"/>
      <c r="P255" s="46"/>
      <c r="Q255" s="46" t="s">
        <v>823</v>
      </c>
      <c r="R255" s="46" t="s">
        <v>674</v>
      </c>
      <c r="S255" s="46"/>
      <c r="T255" s="50"/>
      <c r="U255" s="50">
        <v>109520.2</v>
      </c>
    </row>
    <row r="256" spans="1:21" s="52" customFormat="1" ht="28.5" x14ac:dyDescent="0.2">
      <c r="A256" s="46" t="s">
        <v>71</v>
      </c>
      <c r="B256" s="46" t="s">
        <v>73</v>
      </c>
      <c r="C256" s="46"/>
      <c r="D256" s="46" t="s">
        <v>4481</v>
      </c>
      <c r="E256" s="46" t="s">
        <v>1941</v>
      </c>
      <c r="F256" s="63" t="s">
        <v>961</v>
      </c>
      <c r="G256" s="47"/>
      <c r="H256" s="46" t="s">
        <v>3356</v>
      </c>
      <c r="I256" s="46" t="s">
        <v>3315</v>
      </c>
      <c r="J256" s="48">
        <v>37550</v>
      </c>
      <c r="K256" s="48">
        <v>37907</v>
      </c>
      <c r="L256" s="48"/>
      <c r="M256" s="49">
        <v>1</v>
      </c>
      <c r="N256" s="50"/>
      <c r="O256" s="50"/>
      <c r="P256" s="46"/>
      <c r="Q256" s="46" t="s">
        <v>823</v>
      </c>
      <c r="R256" s="46" t="s">
        <v>675</v>
      </c>
      <c r="S256" s="46"/>
      <c r="T256" s="50">
        <v>2860522</v>
      </c>
      <c r="U256" s="50">
        <v>2860522</v>
      </c>
    </row>
    <row r="257" spans="1:21" s="52" customFormat="1" ht="28.5" x14ac:dyDescent="0.2">
      <c r="A257" s="46" t="s">
        <v>1948</v>
      </c>
      <c r="B257" s="46" t="s">
        <v>73</v>
      </c>
      <c r="C257" s="46"/>
      <c r="D257" s="46" t="s">
        <v>4733</v>
      </c>
      <c r="E257" s="46" t="s">
        <v>1941</v>
      </c>
      <c r="F257" s="94" t="s">
        <v>961</v>
      </c>
      <c r="G257" s="47"/>
      <c r="H257" s="46" t="s">
        <v>860</v>
      </c>
      <c r="I257" s="51" t="s">
        <v>1172</v>
      </c>
      <c r="J257" s="48"/>
      <c r="K257" s="48">
        <v>38384</v>
      </c>
      <c r="L257" s="48"/>
      <c r="M257" s="49"/>
      <c r="N257" s="50"/>
      <c r="O257" s="50"/>
      <c r="P257" s="46"/>
      <c r="Q257" s="46" t="s">
        <v>823</v>
      </c>
      <c r="R257" s="46"/>
      <c r="S257" s="46"/>
      <c r="T257" s="50"/>
      <c r="U257" s="50">
        <v>1489687</v>
      </c>
    </row>
    <row r="258" spans="1:21" s="52" customFormat="1" ht="42.75" x14ac:dyDescent="0.2">
      <c r="A258" s="46" t="s">
        <v>1948</v>
      </c>
      <c r="B258" s="46" t="s">
        <v>73</v>
      </c>
      <c r="C258" s="46"/>
      <c r="D258" s="46" t="s">
        <v>3328</v>
      </c>
      <c r="E258" s="46" t="s">
        <v>1941</v>
      </c>
      <c r="F258" s="63" t="s">
        <v>961</v>
      </c>
      <c r="G258" s="47"/>
      <c r="H258" s="46" t="s">
        <v>5292</v>
      </c>
      <c r="I258" s="46" t="s">
        <v>4874</v>
      </c>
      <c r="J258" s="48">
        <v>39630</v>
      </c>
      <c r="K258" s="48">
        <v>39686</v>
      </c>
      <c r="L258" s="48"/>
      <c r="M258" s="49">
        <v>0.1</v>
      </c>
      <c r="N258" s="50"/>
      <c r="O258" s="50"/>
      <c r="P258" s="46"/>
      <c r="Q258" s="46" t="s">
        <v>823</v>
      </c>
      <c r="R258" s="46"/>
      <c r="S258" s="46"/>
      <c r="T258" s="50">
        <v>84852</v>
      </c>
      <c r="U258" s="50">
        <v>84852</v>
      </c>
    </row>
    <row r="259" spans="1:21" s="52" customFormat="1" ht="28.5" x14ac:dyDescent="0.2">
      <c r="A259" s="46" t="s">
        <v>71</v>
      </c>
      <c r="B259" s="46" t="s">
        <v>73</v>
      </c>
      <c r="C259" s="46"/>
      <c r="D259" s="46" t="s">
        <v>3325</v>
      </c>
      <c r="E259" s="46" t="s">
        <v>1941</v>
      </c>
      <c r="F259" s="63" t="s">
        <v>961</v>
      </c>
      <c r="G259" s="47"/>
      <c r="H259" s="46" t="s">
        <v>4639</v>
      </c>
      <c r="I259" s="46" t="s">
        <v>1549</v>
      </c>
      <c r="J259" s="48">
        <v>39907</v>
      </c>
      <c r="K259" s="48">
        <v>39937</v>
      </c>
      <c r="L259" s="48"/>
      <c r="M259" s="49"/>
      <c r="N259" s="50"/>
      <c r="O259" s="50"/>
      <c r="P259" s="46"/>
      <c r="Q259" s="46" t="s">
        <v>823</v>
      </c>
      <c r="R259" s="46">
        <v>3.24</v>
      </c>
      <c r="S259" s="46"/>
      <c r="T259" s="50">
        <v>62000</v>
      </c>
      <c r="U259" s="50"/>
    </row>
    <row r="260" spans="1:21" s="52" customFormat="1" ht="28.5" x14ac:dyDescent="0.2">
      <c r="A260" s="46" t="s">
        <v>1948</v>
      </c>
      <c r="B260" s="46" t="s">
        <v>73</v>
      </c>
      <c r="C260" s="46"/>
      <c r="D260" s="46" t="s">
        <v>3325</v>
      </c>
      <c r="E260" s="46" t="s">
        <v>1941</v>
      </c>
      <c r="F260" s="63" t="s">
        <v>961</v>
      </c>
      <c r="G260" s="47"/>
      <c r="H260" s="46" t="s">
        <v>3326</v>
      </c>
      <c r="I260" s="46" t="s">
        <v>3284</v>
      </c>
      <c r="J260" s="48">
        <v>39524</v>
      </c>
      <c r="K260" s="48">
        <v>39608</v>
      </c>
      <c r="L260" s="48"/>
      <c r="M260" s="49">
        <v>0.1</v>
      </c>
      <c r="N260" s="50"/>
      <c r="O260" s="50"/>
      <c r="P260" s="46"/>
      <c r="Q260" s="46" t="s">
        <v>823</v>
      </c>
      <c r="R260" s="46"/>
      <c r="S260" s="46"/>
      <c r="T260" s="50">
        <v>328857</v>
      </c>
      <c r="U260" s="50">
        <v>32885.699999999997</v>
      </c>
    </row>
    <row r="261" spans="1:21" s="52" customFormat="1" ht="28.5" x14ac:dyDescent="0.2">
      <c r="A261" s="46" t="s">
        <v>1948</v>
      </c>
      <c r="B261" s="46" t="s">
        <v>73</v>
      </c>
      <c r="C261" s="46"/>
      <c r="D261" s="46" t="s">
        <v>4482</v>
      </c>
      <c r="E261" s="46" t="s">
        <v>1941</v>
      </c>
      <c r="F261" s="63" t="s">
        <v>961</v>
      </c>
      <c r="G261" s="47"/>
      <c r="H261" s="46" t="s">
        <v>3359</v>
      </c>
      <c r="I261" s="51" t="s">
        <v>1173</v>
      </c>
      <c r="J261" s="48"/>
      <c r="K261" s="48"/>
      <c r="L261" s="48"/>
      <c r="M261" s="49"/>
      <c r="N261" s="50"/>
      <c r="O261" s="50"/>
      <c r="P261" s="46"/>
      <c r="Q261" s="46" t="s">
        <v>823</v>
      </c>
      <c r="R261" s="46"/>
      <c r="S261" s="46"/>
      <c r="T261" s="50"/>
      <c r="U261" s="50">
        <v>1539874</v>
      </c>
    </row>
    <row r="262" spans="1:21" s="52" customFormat="1" ht="28.5" x14ac:dyDescent="0.2">
      <c r="A262" s="46" t="s">
        <v>1802</v>
      </c>
      <c r="B262" s="46" t="s">
        <v>73</v>
      </c>
      <c r="C262" s="46"/>
      <c r="D262" s="46" t="s">
        <v>4480</v>
      </c>
      <c r="E262" s="46" t="s">
        <v>1941</v>
      </c>
      <c r="F262" s="63" t="s">
        <v>961</v>
      </c>
      <c r="G262" s="47"/>
      <c r="H262" s="46" t="s">
        <v>1024</v>
      </c>
      <c r="I262" s="46" t="s">
        <v>3375</v>
      </c>
      <c r="J262" s="48">
        <v>38124</v>
      </c>
      <c r="K262" s="48">
        <v>38194</v>
      </c>
      <c r="L262" s="48"/>
      <c r="M262" s="49">
        <v>0.25</v>
      </c>
      <c r="N262" s="50"/>
      <c r="O262" s="50"/>
      <c r="P262" s="46"/>
      <c r="Q262" s="46" t="s">
        <v>823</v>
      </c>
      <c r="R262" s="46"/>
      <c r="S262" s="46"/>
      <c r="T262" s="50"/>
      <c r="U262" s="50">
        <v>115326.48</v>
      </c>
    </row>
    <row r="263" spans="1:21" s="52" customFormat="1" ht="28.5" x14ac:dyDescent="0.2">
      <c r="A263" s="46" t="s">
        <v>1948</v>
      </c>
      <c r="B263" s="46" t="s">
        <v>73</v>
      </c>
      <c r="C263" s="46"/>
      <c r="D263" s="46" t="s">
        <v>4483</v>
      </c>
      <c r="E263" s="46" t="s">
        <v>1941</v>
      </c>
      <c r="F263" s="63" t="s">
        <v>961</v>
      </c>
      <c r="G263" s="47"/>
      <c r="H263" s="46" t="s">
        <v>2145</v>
      </c>
      <c r="I263" s="46" t="s">
        <v>408</v>
      </c>
      <c r="J263" s="48">
        <v>38481</v>
      </c>
      <c r="K263" s="48">
        <v>38534</v>
      </c>
      <c r="L263" s="48"/>
      <c r="M263" s="49">
        <v>0.25</v>
      </c>
      <c r="N263" s="50"/>
      <c r="O263" s="50"/>
      <c r="P263" s="46"/>
      <c r="Q263" s="46" t="s">
        <v>824</v>
      </c>
      <c r="R263" s="46"/>
      <c r="S263" s="46"/>
      <c r="T263" s="50"/>
      <c r="U263" s="50">
        <v>48500</v>
      </c>
    </row>
    <row r="264" spans="1:21" s="52" customFormat="1" ht="28.5" x14ac:dyDescent="0.2">
      <c r="A264" s="46" t="s">
        <v>1948</v>
      </c>
      <c r="B264" s="46" t="s">
        <v>73</v>
      </c>
      <c r="C264" s="46"/>
      <c r="D264" s="46" t="s">
        <v>3413</v>
      </c>
      <c r="E264" s="46" t="s">
        <v>1941</v>
      </c>
      <c r="F264" s="63" t="s">
        <v>961</v>
      </c>
      <c r="G264" s="47"/>
      <c r="H264" s="46" t="s">
        <v>2993</v>
      </c>
      <c r="I264" s="46" t="s">
        <v>4266</v>
      </c>
      <c r="J264" s="48">
        <v>38200</v>
      </c>
      <c r="K264" s="48">
        <v>38261</v>
      </c>
      <c r="L264" s="48"/>
      <c r="M264" s="49"/>
      <c r="N264" s="50"/>
      <c r="O264" s="50"/>
      <c r="P264" s="46"/>
      <c r="Q264" s="46" t="s">
        <v>824</v>
      </c>
      <c r="R264" s="46"/>
      <c r="S264" s="46"/>
      <c r="T264" s="50"/>
      <c r="U264" s="50">
        <v>128869</v>
      </c>
    </row>
    <row r="265" spans="1:21" s="52" customFormat="1" ht="28.5" x14ac:dyDescent="0.2">
      <c r="A265" s="46" t="s">
        <v>1948</v>
      </c>
      <c r="B265" s="46" t="s">
        <v>73</v>
      </c>
      <c r="C265" s="46"/>
      <c r="D265" s="46" t="s">
        <v>3413</v>
      </c>
      <c r="E265" s="46" t="s">
        <v>1941</v>
      </c>
      <c r="F265" s="63" t="s">
        <v>961</v>
      </c>
      <c r="G265" s="47"/>
      <c r="H265" s="46" t="s">
        <v>1524</v>
      </c>
      <c r="I265" s="51" t="s">
        <v>1175</v>
      </c>
      <c r="J265" s="48">
        <v>38200</v>
      </c>
      <c r="K265" s="48">
        <v>38231</v>
      </c>
      <c r="L265" s="48"/>
      <c r="M265" s="49"/>
      <c r="N265" s="50"/>
      <c r="O265" s="50"/>
      <c r="P265" s="46"/>
      <c r="Q265" s="46" t="s">
        <v>824</v>
      </c>
      <c r="R265" s="46"/>
      <c r="S265" s="46"/>
      <c r="T265" s="50"/>
      <c r="U265" s="50">
        <v>38316</v>
      </c>
    </row>
    <row r="266" spans="1:21" s="52" customFormat="1" ht="28.5" x14ac:dyDescent="0.2">
      <c r="A266" s="46" t="s">
        <v>1948</v>
      </c>
      <c r="B266" s="46" t="s">
        <v>73</v>
      </c>
      <c r="C266" s="46"/>
      <c r="D266" s="46" t="s">
        <v>3413</v>
      </c>
      <c r="E266" s="46" t="s">
        <v>1941</v>
      </c>
      <c r="F266" s="63" t="s">
        <v>961</v>
      </c>
      <c r="G266" s="47"/>
      <c r="H266" s="46" t="s">
        <v>1523</v>
      </c>
      <c r="I266" s="46" t="s">
        <v>408</v>
      </c>
      <c r="J266" s="48">
        <v>38200</v>
      </c>
      <c r="K266" s="48">
        <v>38261</v>
      </c>
      <c r="L266" s="48"/>
      <c r="M266" s="49">
        <v>0.25</v>
      </c>
      <c r="N266" s="50"/>
      <c r="O266" s="50"/>
      <c r="P266" s="46"/>
      <c r="Q266" s="46" t="s">
        <v>824</v>
      </c>
      <c r="R266" s="46"/>
      <c r="S266" s="46"/>
      <c r="T266" s="50"/>
      <c r="U266" s="50">
        <v>45582</v>
      </c>
    </row>
    <row r="267" spans="1:21" s="52" customFormat="1" ht="28.5" x14ac:dyDescent="0.2">
      <c r="A267" s="46" t="s">
        <v>1948</v>
      </c>
      <c r="B267" s="46" t="s">
        <v>73</v>
      </c>
      <c r="C267" s="46"/>
      <c r="D267" s="46" t="s">
        <v>3413</v>
      </c>
      <c r="E267" s="46" t="s">
        <v>1941</v>
      </c>
      <c r="F267" s="63" t="s">
        <v>961</v>
      </c>
      <c r="G267" s="47"/>
      <c r="H267" s="46" t="s">
        <v>2992</v>
      </c>
      <c r="I267" s="51" t="s">
        <v>5327</v>
      </c>
      <c r="J267" s="48">
        <v>38187</v>
      </c>
      <c r="K267" s="48">
        <v>38230</v>
      </c>
      <c r="L267" s="48"/>
      <c r="M267" s="49"/>
      <c r="N267" s="50"/>
      <c r="O267" s="50"/>
      <c r="P267" s="46"/>
      <c r="Q267" s="46" t="s">
        <v>823</v>
      </c>
      <c r="R267" s="46">
        <v>3.21</v>
      </c>
      <c r="S267" s="46"/>
      <c r="T267" s="50"/>
      <c r="U267" s="50">
        <v>924759</v>
      </c>
    </row>
    <row r="268" spans="1:21" s="52" customFormat="1" ht="28.5" x14ac:dyDescent="0.2">
      <c r="A268" s="46" t="s">
        <v>1948</v>
      </c>
      <c r="B268" s="46" t="s">
        <v>73</v>
      </c>
      <c r="C268" s="46"/>
      <c r="D268" s="46" t="s">
        <v>3413</v>
      </c>
      <c r="E268" s="46" t="s">
        <v>1941</v>
      </c>
      <c r="F268" s="63" t="s">
        <v>961</v>
      </c>
      <c r="G268" s="47"/>
      <c r="H268" s="46" t="s">
        <v>2994</v>
      </c>
      <c r="I268" s="51" t="s">
        <v>444</v>
      </c>
      <c r="J268" s="48">
        <v>38200</v>
      </c>
      <c r="K268" s="48">
        <v>38261</v>
      </c>
      <c r="L268" s="48"/>
      <c r="M268" s="49"/>
      <c r="N268" s="50"/>
      <c r="O268" s="50"/>
      <c r="P268" s="46"/>
      <c r="Q268" s="46" t="s">
        <v>824</v>
      </c>
      <c r="R268" s="46"/>
      <c r="S268" s="46"/>
      <c r="T268" s="50"/>
      <c r="U268" s="50">
        <v>128361</v>
      </c>
    </row>
    <row r="269" spans="1:21" s="52" customFormat="1" ht="28.5" x14ac:dyDescent="0.2">
      <c r="A269" s="46" t="s">
        <v>71</v>
      </c>
      <c r="B269" s="46" t="s">
        <v>73</v>
      </c>
      <c r="C269" s="46"/>
      <c r="D269" s="46" t="s">
        <v>4481</v>
      </c>
      <c r="E269" s="46" t="s">
        <v>1941</v>
      </c>
      <c r="F269" s="63" t="s">
        <v>961</v>
      </c>
      <c r="G269" s="47"/>
      <c r="H269" s="46" t="s">
        <v>3357</v>
      </c>
      <c r="I269" s="51" t="s">
        <v>5326</v>
      </c>
      <c r="J269" s="48">
        <v>37529</v>
      </c>
      <c r="K269" s="48">
        <v>37844</v>
      </c>
      <c r="L269" s="48"/>
      <c r="M269" s="49">
        <v>1</v>
      </c>
      <c r="N269" s="50"/>
      <c r="O269" s="50"/>
      <c r="P269" s="46"/>
      <c r="Q269" s="46" t="s">
        <v>823</v>
      </c>
      <c r="R269" s="46" t="s">
        <v>675</v>
      </c>
      <c r="S269" s="46"/>
      <c r="T269" s="50">
        <v>1803325</v>
      </c>
      <c r="U269" s="50">
        <v>1803325</v>
      </c>
    </row>
    <row r="270" spans="1:21" s="52" customFormat="1" ht="28.5" x14ac:dyDescent="0.2">
      <c r="A270" s="46" t="s">
        <v>1948</v>
      </c>
      <c r="B270" s="46" t="s">
        <v>73</v>
      </c>
      <c r="C270" s="46"/>
      <c r="D270" s="46" t="s">
        <v>669</v>
      </c>
      <c r="E270" s="46" t="s">
        <v>1941</v>
      </c>
      <c r="F270" s="63" t="s">
        <v>961</v>
      </c>
      <c r="G270" s="47"/>
      <c r="H270" s="46" t="s">
        <v>4382</v>
      </c>
      <c r="I270" s="46" t="s">
        <v>2203</v>
      </c>
      <c r="J270" s="48">
        <v>38169</v>
      </c>
      <c r="K270" s="48">
        <v>38231</v>
      </c>
      <c r="L270" s="48"/>
      <c r="M270" s="49">
        <v>0.1</v>
      </c>
      <c r="N270" s="50"/>
      <c r="O270" s="50"/>
      <c r="P270" s="46"/>
      <c r="Q270" s="46" t="s">
        <v>823</v>
      </c>
      <c r="R270" s="46"/>
      <c r="S270" s="46"/>
      <c r="T270" s="50">
        <v>82344</v>
      </c>
      <c r="U270" s="50">
        <v>82344</v>
      </c>
    </row>
    <row r="271" spans="1:21" s="52" customFormat="1" ht="28.5" x14ac:dyDescent="0.2">
      <c r="A271" s="46" t="s">
        <v>1948</v>
      </c>
      <c r="B271" s="46" t="s">
        <v>73</v>
      </c>
      <c r="C271" s="46"/>
      <c r="D271" s="46" t="s">
        <v>4479</v>
      </c>
      <c r="E271" s="46" t="s">
        <v>1941</v>
      </c>
      <c r="F271" s="63" t="s">
        <v>961</v>
      </c>
      <c r="G271" s="47"/>
      <c r="H271" s="46" t="s">
        <v>1169</v>
      </c>
      <c r="I271" s="46" t="s">
        <v>416</v>
      </c>
      <c r="J271" s="48"/>
      <c r="K271" s="48"/>
      <c r="L271" s="48"/>
      <c r="M271" s="49"/>
      <c r="N271" s="50"/>
      <c r="O271" s="50"/>
      <c r="P271" s="46"/>
      <c r="Q271" s="46" t="s">
        <v>823</v>
      </c>
      <c r="R271" s="46"/>
      <c r="S271" s="46"/>
      <c r="T271" s="50">
        <v>76299.19</v>
      </c>
      <c r="U271" s="50">
        <v>76299.19</v>
      </c>
    </row>
    <row r="272" spans="1:21" s="52" customFormat="1" ht="28.5" x14ac:dyDescent="0.2">
      <c r="A272" s="46" t="s">
        <v>1948</v>
      </c>
      <c r="B272" s="46" t="s">
        <v>73</v>
      </c>
      <c r="C272" s="46"/>
      <c r="D272" s="46" t="s">
        <v>4489</v>
      </c>
      <c r="E272" s="46" t="s">
        <v>1941</v>
      </c>
      <c r="F272" s="63" t="s">
        <v>961</v>
      </c>
      <c r="G272" s="47"/>
      <c r="H272" s="46" t="s">
        <v>4041</v>
      </c>
      <c r="I272" s="46" t="s">
        <v>4407</v>
      </c>
      <c r="J272" s="48">
        <v>38558</v>
      </c>
      <c r="K272" s="48">
        <v>38702</v>
      </c>
      <c r="L272" s="48"/>
      <c r="M272" s="49">
        <v>0.5</v>
      </c>
      <c r="N272" s="50"/>
      <c r="O272" s="50"/>
      <c r="P272" s="46"/>
      <c r="Q272" s="46" t="s">
        <v>823</v>
      </c>
      <c r="R272" s="46"/>
      <c r="S272" s="46"/>
      <c r="T272" s="50">
        <v>265884.5</v>
      </c>
      <c r="U272" s="50">
        <v>265884.5</v>
      </c>
    </row>
    <row r="273" spans="1:124" s="52" customFormat="1" ht="42.75" x14ac:dyDescent="0.2">
      <c r="A273" s="46" t="s">
        <v>71</v>
      </c>
      <c r="B273" s="46" t="s">
        <v>73</v>
      </c>
      <c r="C273" s="46"/>
      <c r="D273" s="46" t="s">
        <v>4483</v>
      </c>
      <c r="E273" s="46" t="s">
        <v>1941</v>
      </c>
      <c r="F273" s="63" t="s">
        <v>961</v>
      </c>
      <c r="G273" s="47"/>
      <c r="H273" s="46" t="s">
        <v>4042</v>
      </c>
      <c r="I273" s="46" t="s">
        <v>4874</v>
      </c>
      <c r="J273" s="48">
        <v>38718</v>
      </c>
      <c r="K273" s="48">
        <v>38899</v>
      </c>
      <c r="L273" s="48"/>
      <c r="M273" s="49"/>
      <c r="N273" s="50"/>
      <c r="O273" s="50"/>
      <c r="P273" s="46"/>
      <c r="Q273" s="46" t="s">
        <v>823</v>
      </c>
      <c r="R273" s="46">
        <v>3.24</v>
      </c>
      <c r="S273" s="46"/>
      <c r="T273" s="50" t="s">
        <v>3607</v>
      </c>
      <c r="U273" s="50"/>
    </row>
    <row r="274" spans="1:124" s="52" customFormat="1" ht="28.5" x14ac:dyDescent="0.2">
      <c r="A274" s="46" t="s">
        <v>71</v>
      </c>
      <c r="B274" s="46" t="s">
        <v>73</v>
      </c>
      <c r="C274" s="46"/>
      <c r="D274" s="46" t="s">
        <v>4483</v>
      </c>
      <c r="E274" s="46" t="s">
        <v>1941</v>
      </c>
      <c r="F274" s="63" t="s">
        <v>961</v>
      </c>
      <c r="G274" s="47"/>
      <c r="H274" s="46" t="s">
        <v>3608</v>
      </c>
      <c r="I274" s="46" t="s">
        <v>883</v>
      </c>
      <c r="J274" s="48">
        <v>39234</v>
      </c>
      <c r="K274" s="48">
        <v>39326</v>
      </c>
      <c r="L274" s="48"/>
      <c r="M274" s="49"/>
      <c r="N274" s="50"/>
      <c r="O274" s="50"/>
      <c r="P274" s="46"/>
      <c r="Q274" s="46" t="s">
        <v>823</v>
      </c>
      <c r="R274" s="46">
        <v>3.24</v>
      </c>
      <c r="S274" s="46"/>
      <c r="T274" s="50" t="s">
        <v>1800</v>
      </c>
      <c r="U274" s="50"/>
    </row>
    <row r="275" spans="1:124" s="45" customFormat="1" ht="28.5" x14ac:dyDescent="0.2">
      <c r="A275" s="46" t="s">
        <v>71</v>
      </c>
      <c r="B275" s="46" t="s">
        <v>73</v>
      </c>
      <c r="C275" s="46"/>
      <c r="D275" s="46" t="s">
        <v>4483</v>
      </c>
      <c r="E275" s="46" t="s">
        <v>1941</v>
      </c>
      <c r="F275" s="63" t="s">
        <v>961</v>
      </c>
      <c r="G275" s="47"/>
      <c r="H275" s="46" t="s">
        <v>1824</v>
      </c>
      <c r="I275" s="46" t="s">
        <v>877</v>
      </c>
      <c r="J275" s="48">
        <v>39508</v>
      </c>
      <c r="K275" s="48">
        <v>39600</v>
      </c>
      <c r="L275" s="48"/>
      <c r="M275" s="49"/>
      <c r="N275" s="50"/>
      <c r="O275" s="50"/>
      <c r="P275" s="46"/>
      <c r="Q275" s="46" t="s">
        <v>823</v>
      </c>
      <c r="R275" s="46">
        <v>3.24</v>
      </c>
      <c r="S275" s="46"/>
      <c r="T275" s="50" t="s">
        <v>1825</v>
      </c>
      <c r="U275" s="50"/>
      <c r="DT275" s="45">
        <v>7</v>
      </c>
    </row>
    <row r="276" spans="1:124" s="52" customFormat="1" ht="42.75" x14ac:dyDescent="0.2">
      <c r="A276" s="46" t="s">
        <v>71</v>
      </c>
      <c r="B276" s="46" t="s">
        <v>73</v>
      </c>
      <c r="C276" s="46"/>
      <c r="D276" s="46" t="s">
        <v>4478</v>
      </c>
      <c r="E276" s="46" t="s">
        <v>1941</v>
      </c>
      <c r="F276" s="63" t="s">
        <v>961</v>
      </c>
      <c r="G276" s="47"/>
      <c r="H276" s="46" t="s">
        <v>4099</v>
      </c>
      <c r="I276" s="46" t="s">
        <v>4874</v>
      </c>
      <c r="J276" s="48">
        <v>38967</v>
      </c>
      <c r="K276" s="48">
        <v>39234</v>
      </c>
      <c r="L276" s="48"/>
      <c r="M276" s="49" t="s">
        <v>3138</v>
      </c>
      <c r="N276" s="50"/>
      <c r="O276" s="50"/>
      <c r="P276" s="46" t="s">
        <v>3787</v>
      </c>
      <c r="Q276" s="46" t="s">
        <v>823</v>
      </c>
      <c r="R276" s="46"/>
      <c r="S276" s="46"/>
      <c r="T276" s="50">
        <v>447866</v>
      </c>
      <c r="U276" s="50">
        <v>447866</v>
      </c>
    </row>
    <row r="277" spans="1:124" s="52" customFormat="1" ht="28.5" x14ac:dyDescent="0.2">
      <c r="A277" s="46" t="s">
        <v>1802</v>
      </c>
      <c r="B277" s="46" t="s">
        <v>73</v>
      </c>
      <c r="C277" s="46"/>
      <c r="D277" s="46" t="s">
        <v>4488</v>
      </c>
      <c r="E277" s="46" t="s">
        <v>1941</v>
      </c>
      <c r="F277" s="63" t="s">
        <v>961</v>
      </c>
      <c r="G277" s="47"/>
      <c r="H277" s="46" t="s">
        <v>3672</v>
      </c>
      <c r="I277" s="46" t="s">
        <v>3376</v>
      </c>
      <c r="J277" s="48">
        <v>37683</v>
      </c>
      <c r="K277" s="48">
        <v>37806</v>
      </c>
      <c r="L277" s="48"/>
      <c r="M277" s="49">
        <v>0.25</v>
      </c>
      <c r="N277" s="50"/>
      <c r="O277" s="50"/>
      <c r="P277" s="46"/>
      <c r="Q277" s="46" t="s">
        <v>823</v>
      </c>
      <c r="R277" s="46" t="s">
        <v>674</v>
      </c>
      <c r="S277" s="46"/>
      <c r="T277" s="50">
        <v>216708</v>
      </c>
      <c r="U277" s="50">
        <v>216708</v>
      </c>
    </row>
    <row r="278" spans="1:124" s="52" customFormat="1" ht="28.5" x14ac:dyDescent="0.2">
      <c r="A278" s="46" t="s">
        <v>1948</v>
      </c>
      <c r="B278" s="46" t="s">
        <v>73</v>
      </c>
      <c r="C278" s="46"/>
      <c r="D278" s="46" t="s">
        <v>4739</v>
      </c>
      <c r="E278" s="46" t="s">
        <v>1941</v>
      </c>
      <c r="F278" s="63" t="s">
        <v>961</v>
      </c>
      <c r="G278" s="47"/>
      <c r="H278" s="46" t="s">
        <v>653</v>
      </c>
      <c r="I278" s="67"/>
      <c r="J278" s="48">
        <v>38169</v>
      </c>
      <c r="K278" s="48">
        <v>38231</v>
      </c>
      <c r="L278" s="48">
        <v>38412</v>
      </c>
      <c r="M278" s="49">
        <v>1</v>
      </c>
      <c r="N278" s="50"/>
      <c r="O278" s="50"/>
      <c r="P278" s="46"/>
      <c r="Q278" s="46" t="s">
        <v>824</v>
      </c>
      <c r="R278" s="46"/>
      <c r="S278" s="46"/>
      <c r="T278" s="50">
        <v>38879</v>
      </c>
      <c r="U278" s="50">
        <v>38879</v>
      </c>
    </row>
    <row r="279" spans="1:124" s="52" customFormat="1" ht="28.5" x14ac:dyDescent="0.2">
      <c r="A279" s="46" t="s">
        <v>71</v>
      </c>
      <c r="B279" s="46" t="s">
        <v>73</v>
      </c>
      <c r="C279" s="46"/>
      <c r="D279" s="46" t="s">
        <v>1558</v>
      </c>
      <c r="E279" s="46" t="s">
        <v>1939</v>
      </c>
      <c r="F279" s="51" t="s">
        <v>962</v>
      </c>
      <c r="G279" s="47"/>
      <c r="H279" s="46" t="s">
        <v>3299</v>
      </c>
      <c r="I279" s="46" t="s">
        <v>2118</v>
      </c>
      <c r="J279" s="48">
        <v>39083</v>
      </c>
      <c r="K279" s="48">
        <v>40178</v>
      </c>
      <c r="L279" s="48"/>
      <c r="M279" s="49">
        <v>2</v>
      </c>
      <c r="N279" s="50"/>
      <c r="O279" s="50"/>
      <c r="P279" s="46" t="s">
        <v>3787</v>
      </c>
      <c r="Q279" s="46" t="s">
        <v>823</v>
      </c>
      <c r="R279" s="46"/>
      <c r="S279" s="46" t="s">
        <v>1559</v>
      </c>
      <c r="T279" s="50"/>
      <c r="U279" s="50"/>
    </row>
    <row r="280" spans="1:124" s="52" customFormat="1" ht="28.5" x14ac:dyDescent="0.2">
      <c r="A280" s="46" t="s">
        <v>71</v>
      </c>
      <c r="B280" s="46" t="s">
        <v>73</v>
      </c>
      <c r="C280" s="46"/>
      <c r="D280" s="46" t="s">
        <v>4988</v>
      </c>
      <c r="E280" s="46" t="s">
        <v>1939</v>
      </c>
      <c r="F280" s="51" t="s">
        <v>962</v>
      </c>
      <c r="G280" s="47"/>
      <c r="H280" s="46" t="s">
        <v>4418</v>
      </c>
      <c r="I280" s="46" t="s">
        <v>452</v>
      </c>
      <c r="J280" s="48">
        <v>37034</v>
      </c>
      <c r="K280" s="48">
        <v>38442</v>
      </c>
      <c r="L280" s="48"/>
      <c r="M280" s="49">
        <v>4</v>
      </c>
      <c r="N280" s="50"/>
      <c r="O280" s="50"/>
      <c r="P280" s="46"/>
      <c r="Q280" s="46"/>
      <c r="R280" s="46"/>
      <c r="S280" s="46"/>
      <c r="T280" s="50">
        <v>50000</v>
      </c>
      <c r="U280" s="50">
        <v>3466000</v>
      </c>
    </row>
    <row r="281" spans="1:124" s="52" customFormat="1" ht="28.5" x14ac:dyDescent="0.2">
      <c r="A281" s="46" t="s">
        <v>1948</v>
      </c>
      <c r="B281" s="46" t="s">
        <v>73</v>
      </c>
      <c r="C281" s="46"/>
      <c r="D281" s="46" t="s">
        <v>4643</v>
      </c>
      <c r="E281" s="46" t="s">
        <v>1939</v>
      </c>
      <c r="F281" s="51" t="s">
        <v>962</v>
      </c>
      <c r="G281" s="47"/>
      <c r="H281" s="46" t="s">
        <v>3427</v>
      </c>
      <c r="I281" s="46" t="s">
        <v>3428</v>
      </c>
      <c r="J281" s="48">
        <v>38534</v>
      </c>
      <c r="K281" s="48">
        <v>38626</v>
      </c>
      <c r="L281" s="48"/>
      <c r="M281" s="49">
        <v>0.25</v>
      </c>
      <c r="N281" s="50"/>
      <c r="O281" s="50"/>
      <c r="P281" s="46"/>
      <c r="Q281" s="46" t="s">
        <v>823</v>
      </c>
      <c r="R281" s="46"/>
      <c r="S281" s="46"/>
      <c r="T281" s="50">
        <v>25000</v>
      </c>
      <c r="U281" s="50">
        <v>25000</v>
      </c>
    </row>
    <row r="282" spans="1:124" s="52" customFormat="1" ht="28.5" x14ac:dyDescent="0.2">
      <c r="A282" s="46" t="s">
        <v>71</v>
      </c>
      <c r="B282" s="46" t="s">
        <v>73</v>
      </c>
      <c r="C282" s="46"/>
      <c r="D282" s="46" t="s">
        <v>4816</v>
      </c>
      <c r="E282" s="46" t="s">
        <v>1939</v>
      </c>
      <c r="F282" s="51" t="s">
        <v>962</v>
      </c>
      <c r="G282" s="47"/>
      <c r="H282" s="46" t="s">
        <v>4038</v>
      </c>
      <c r="I282" s="46" t="s">
        <v>4585</v>
      </c>
      <c r="J282" s="48">
        <v>39448</v>
      </c>
      <c r="K282" s="48">
        <v>39814</v>
      </c>
      <c r="L282" s="48"/>
      <c r="M282" s="49">
        <v>1</v>
      </c>
      <c r="N282" s="50"/>
      <c r="O282" s="50"/>
      <c r="P282" s="46" t="s">
        <v>3787</v>
      </c>
      <c r="Q282" s="46" t="s">
        <v>823</v>
      </c>
      <c r="R282" s="46"/>
      <c r="S282" s="46" t="s">
        <v>1560</v>
      </c>
      <c r="T282" s="50"/>
      <c r="U282" s="50"/>
    </row>
    <row r="283" spans="1:124" s="52" customFormat="1" ht="28.5" x14ac:dyDescent="0.2">
      <c r="A283" s="46" t="s">
        <v>71</v>
      </c>
      <c r="B283" s="46" t="s">
        <v>73</v>
      </c>
      <c r="C283" s="46"/>
      <c r="D283" s="46" t="str">
        <f>+D281</f>
        <v>R.Higson/R Tullett</v>
      </c>
      <c r="E283" s="46" t="s">
        <v>1939</v>
      </c>
      <c r="F283" s="51" t="s">
        <v>962</v>
      </c>
      <c r="G283" s="47"/>
      <c r="H283" s="46" t="s">
        <v>3297</v>
      </c>
      <c r="I283" s="46" t="s">
        <v>735</v>
      </c>
      <c r="J283" s="48">
        <v>39448</v>
      </c>
      <c r="K283" s="48">
        <v>39814</v>
      </c>
      <c r="L283" s="48"/>
      <c r="M283" s="49">
        <v>1</v>
      </c>
      <c r="N283" s="50"/>
      <c r="O283" s="50">
        <f>N283*M283</f>
        <v>0</v>
      </c>
      <c r="P283" s="46" t="s">
        <v>3787</v>
      </c>
      <c r="Q283" s="46" t="s">
        <v>823</v>
      </c>
      <c r="R283" s="46"/>
      <c r="S283" s="46" t="s">
        <v>1561</v>
      </c>
      <c r="T283" s="50">
        <v>42000</v>
      </c>
      <c r="U283" s="50">
        <v>42000</v>
      </c>
    </row>
    <row r="284" spans="1:124" s="52" customFormat="1" ht="28.5" x14ac:dyDescent="0.2">
      <c r="A284" s="46" t="s">
        <v>71</v>
      </c>
      <c r="B284" s="46" t="s">
        <v>73</v>
      </c>
      <c r="C284" s="46"/>
      <c r="D284" s="46" t="s">
        <v>4982</v>
      </c>
      <c r="E284" s="46" t="s">
        <v>1939</v>
      </c>
      <c r="F284" s="51" t="s">
        <v>962</v>
      </c>
      <c r="G284" s="47"/>
      <c r="H284" s="46" t="s">
        <v>4984</v>
      </c>
      <c r="I284" s="46"/>
      <c r="J284" s="48">
        <v>38292</v>
      </c>
      <c r="K284" s="48">
        <v>38411</v>
      </c>
      <c r="L284" s="48"/>
      <c r="M284" s="49">
        <v>0.25</v>
      </c>
      <c r="N284" s="50"/>
      <c r="O284" s="50"/>
      <c r="P284" s="46"/>
      <c r="Q284" s="46"/>
      <c r="R284" s="46"/>
      <c r="S284" s="46"/>
      <c r="T284" s="50">
        <f>U284*4</f>
        <v>376000</v>
      </c>
      <c r="U284" s="50">
        <v>94000</v>
      </c>
    </row>
    <row r="285" spans="1:124" s="52" customFormat="1" ht="28.5" x14ac:dyDescent="0.2">
      <c r="A285" s="46" t="s">
        <v>72</v>
      </c>
      <c r="B285" s="46" t="s">
        <v>73</v>
      </c>
      <c r="C285" s="46"/>
      <c r="D285" s="46"/>
      <c r="E285" s="46" t="s">
        <v>1939</v>
      </c>
      <c r="F285" s="51" t="s">
        <v>962</v>
      </c>
      <c r="G285" s="47"/>
      <c r="H285" s="46" t="s">
        <v>3821</v>
      </c>
      <c r="I285" s="46" t="s">
        <v>3822</v>
      </c>
      <c r="J285" s="48">
        <v>39965</v>
      </c>
      <c r="K285" s="48">
        <v>40056</v>
      </c>
      <c r="L285" s="48"/>
      <c r="M285" s="49"/>
      <c r="N285" s="50">
        <v>0</v>
      </c>
      <c r="O285" s="50">
        <v>0</v>
      </c>
      <c r="P285" s="46"/>
      <c r="Q285" s="46"/>
      <c r="R285" s="46"/>
      <c r="S285" s="46"/>
      <c r="T285" s="50">
        <v>21500</v>
      </c>
      <c r="U285" s="50">
        <v>21500</v>
      </c>
    </row>
    <row r="286" spans="1:124" s="52" customFormat="1" ht="28.5" x14ac:dyDescent="0.2">
      <c r="A286" s="46" t="s">
        <v>4616</v>
      </c>
      <c r="B286" s="46" t="s">
        <v>73</v>
      </c>
      <c r="C286" s="46"/>
      <c r="D286" s="46" t="s">
        <v>4979</v>
      </c>
      <c r="E286" s="46" t="s">
        <v>1939</v>
      </c>
      <c r="F286" s="51" t="s">
        <v>962</v>
      </c>
      <c r="G286" s="47"/>
      <c r="H286" s="46" t="s">
        <v>4927</v>
      </c>
      <c r="I286" s="46" t="s">
        <v>4704</v>
      </c>
      <c r="J286" s="48">
        <v>37895</v>
      </c>
      <c r="K286" s="48">
        <v>38200</v>
      </c>
      <c r="L286" s="48"/>
      <c r="M286" s="49">
        <v>1</v>
      </c>
      <c r="N286" s="50"/>
      <c r="O286" s="50"/>
      <c r="P286" s="46"/>
      <c r="Q286" s="46" t="s">
        <v>824</v>
      </c>
      <c r="R286" s="46"/>
      <c r="S286" s="46"/>
      <c r="T286" s="50">
        <v>15000</v>
      </c>
      <c r="U286" s="50">
        <v>15000</v>
      </c>
    </row>
    <row r="287" spans="1:124" s="52" customFormat="1" ht="28.5" x14ac:dyDescent="0.2">
      <c r="A287" s="46" t="s">
        <v>1948</v>
      </c>
      <c r="B287" s="46" t="s">
        <v>73</v>
      </c>
      <c r="C287" s="46"/>
      <c r="D287" s="46" t="s">
        <v>4979</v>
      </c>
      <c r="E287" s="46" t="s">
        <v>1939</v>
      </c>
      <c r="F287" s="51" t="s">
        <v>962</v>
      </c>
      <c r="G287" s="47"/>
      <c r="H287" s="46" t="s">
        <v>4659</v>
      </c>
      <c r="I287" s="46"/>
      <c r="J287" s="48"/>
      <c r="K287" s="48"/>
      <c r="L287" s="48"/>
      <c r="M287" s="49"/>
      <c r="N287" s="50"/>
      <c r="O287" s="50"/>
      <c r="P287" s="46"/>
      <c r="Q287" s="46" t="s">
        <v>823</v>
      </c>
      <c r="R287" s="46"/>
      <c r="S287" s="46"/>
      <c r="T287" s="50">
        <v>200000</v>
      </c>
      <c r="U287" s="50">
        <v>200000</v>
      </c>
    </row>
    <row r="288" spans="1:124" s="52" customFormat="1" ht="28.5" x14ac:dyDescent="0.2">
      <c r="A288" s="46" t="s">
        <v>1948</v>
      </c>
      <c r="B288" s="46" t="s">
        <v>73</v>
      </c>
      <c r="C288" s="46"/>
      <c r="D288" s="46" t="s">
        <v>4979</v>
      </c>
      <c r="E288" s="46" t="s">
        <v>1939</v>
      </c>
      <c r="F288" s="51" t="s">
        <v>962</v>
      </c>
      <c r="G288" s="47"/>
      <c r="H288" s="46" t="s">
        <v>4658</v>
      </c>
      <c r="I288" s="46"/>
      <c r="J288" s="48"/>
      <c r="K288" s="48"/>
      <c r="L288" s="48"/>
      <c r="M288" s="49"/>
      <c r="N288" s="50"/>
      <c r="O288" s="50"/>
      <c r="P288" s="46"/>
      <c r="Q288" s="46" t="s">
        <v>823</v>
      </c>
      <c r="R288" s="46"/>
      <c r="S288" s="46"/>
      <c r="T288" s="50">
        <v>120000</v>
      </c>
      <c r="U288" s="50">
        <v>120000</v>
      </c>
    </row>
    <row r="289" spans="1:21" s="52" customFormat="1" ht="42.75" x14ac:dyDescent="0.2">
      <c r="A289" s="46" t="s">
        <v>71</v>
      </c>
      <c r="B289" s="46" t="s">
        <v>73</v>
      </c>
      <c r="C289" s="46"/>
      <c r="D289" s="46" t="s">
        <v>4979</v>
      </c>
      <c r="E289" s="46" t="s">
        <v>1939</v>
      </c>
      <c r="F289" s="51" t="s">
        <v>962</v>
      </c>
      <c r="G289" s="47"/>
      <c r="H289" s="46" t="s">
        <v>4420</v>
      </c>
      <c r="I289" s="46" t="s">
        <v>4874</v>
      </c>
      <c r="J289" s="48">
        <v>39448</v>
      </c>
      <c r="K289" s="48">
        <v>40179</v>
      </c>
      <c r="L289" s="48"/>
      <c r="M289" s="49">
        <v>2</v>
      </c>
      <c r="N289" s="50"/>
      <c r="O289" s="50"/>
      <c r="P289" s="46" t="s">
        <v>3787</v>
      </c>
      <c r="Q289" s="46" t="s">
        <v>823</v>
      </c>
      <c r="R289" s="46"/>
      <c r="S289" s="46" t="s">
        <v>1562</v>
      </c>
      <c r="T289" s="50"/>
      <c r="U289" s="50"/>
    </row>
    <row r="290" spans="1:21" s="52" customFormat="1" ht="28.5" x14ac:dyDescent="0.2">
      <c r="A290" s="46" t="s">
        <v>1948</v>
      </c>
      <c r="B290" s="46" t="s">
        <v>73</v>
      </c>
      <c r="C290" s="46"/>
      <c r="D290" s="46" t="s">
        <v>4979</v>
      </c>
      <c r="E290" s="46" t="s">
        <v>1939</v>
      </c>
      <c r="F290" s="51" t="s">
        <v>962</v>
      </c>
      <c r="G290" s="47"/>
      <c r="H290" s="46" t="s">
        <v>4980</v>
      </c>
      <c r="I290" s="46" t="s">
        <v>3364</v>
      </c>
      <c r="J290" s="48">
        <v>38188</v>
      </c>
      <c r="K290" s="48">
        <v>38229</v>
      </c>
      <c r="L290" s="48"/>
      <c r="M290" s="49">
        <v>0.1</v>
      </c>
      <c r="N290" s="50"/>
      <c r="O290" s="50"/>
      <c r="P290" s="46"/>
      <c r="Q290" s="46"/>
      <c r="R290" s="46"/>
      <c r="S290" s="46"/>
      <c r="T290" s="50">
        <f>U290*12</f>
        <v>384000</v>
      </c>
      <c r="U290" s="50">
        <v>32000</v>
      </c>
    </row>
    <row r="291" spans="1:21" s="52" customFormat="1" ht="28.5" x14ac:dyDescent="0.2">
      <c r="A291" s="46" t="s">
        <v>71</v>
      </c>
      <c r="B291" s="46" t="s">
        <v>73</v>
      </c>
      <c r="C291" s="46"/>
      <c r="D291" s="46" t="s">
        <v>4979</v>
      </c>
      <c r="E291" s="46" t="s">
        <v>1939</v>
      </c>
      <c r="F291" s="51" t="s">
        <v>962</v>
      </c>
      <c r="G291" s="47"/>
      <c r="H291" s="46" t="s">
        <v>4985</v>
      </c>
      <c r="I291" s="46"/>
      <c r="J291" s="48">
        <v>38353</v>
      </c>
      <c r="K291" s="48">
        <v>38686</v>
      </c>
      <c r="L291" s="48"/>
      <c r="M291" s="49">
        <v>1</v>
      </c>
      <c r="N291" s="50"/>
      <c r="O291" s="50"/>
      <c r="P291" s="46"/>
      <c r="Q291" s="46"/>
      <c r="R291" s="46"/>
      <c r="S291" s="46"/>
      <c r="T291" s="50">
        <v>400000</v>
      </c>
      <c r="U291" s="50">
        <v>400000</v>
      </c>
    </row>
    <row r="292" spans="1:21" s="52" customFormat="1" ht="28.5" x14ac:dyDescent="0.2">
      <c r="A292" s="46" t="s">
        <v>71</v>
      </c>
      <c r="B292" s="46" t="s">
        <v>73</v>
      </c>
      <c r="C292" s="46"/>
      <c r="D292" s="46" t="str">
        <f>+D291</f>
        <v>R.Higson</v>
      </c>
      <c r="E292" s="46" t="s">
        <v>1939</v>
      </c>
      <c r="F292" s="51" t="s">
        <v>962</v>
      </c>
      <c r="G292" s="47"/>
      <c r="H292" s="46" t="s">
        <v>4421</v>
      </c>
      <c r="I292" s="46" t="s">
        <v>2163</v>
      </c>
      <c r="J292" s="48">
        <v>39448</v>
      </c>
      <c r="K292" s="48">
        <v>40179</v>
      </c>
      <c r="L292" s="48"/>
      <c r="M292" s="49">
        <v>2</v>
      </c>
      <c r="N292" s="50"/>
      <c r="O292" s="50"/>
      <c r="P292" s="46" t="s">
        <v>3787</v>
      </c>
      <c r="Q292" s="46" t="s">
        <v>823</v>
      </c>
      <c r="R292" s="46"/>
      <c r="S292" s="46" t="s">
        <v>1563</v>
      </c>
      <c r="T292" s="50"/>
      <c r="U292" s="50"/>
    </row>
    <row r="293" spans="1:21" s="52" customFormat="1" ht="28.5" x14ac:dyDescent="0.2">
      <c r="A293" s="46" t="s">
        <v>1948</v>
      </c>
      <c r="B293" s="46" t="s">
        <v>73</v>
      </c>
      <c r="C293" s="46"/>
      <c r="D293" s="46" t="s">
        <v>4979</v>
      </c>
      <c r="E293" s="46" t="s">
        <v>1939</v>
      </c>
      <c r="F293" s="51" t="s">
        <v>962</v>
      </c>
      <c r="G293" s="47"/>
      <c r="H293" s="46" t="s">
        <v>3380</v>
      </c>
      <c r="I293" s="46"/>
      <c r="J293" s="48"/>
      <c r="K293" s="48"/>
      <c r="L293" s="48"/>
      <c r="M293" s="49"/>
      <c r="N293" s="50"/>
      <c r="O293" s="50"/>
      <c r="P293" s="46"/>
      <c r="Q293" s="46" t="s">
        <v>823</v>
      </c>
      <c r="R293" s="46"/>
      <c r="S293" s="46"/>
      <c r="T293" s="50">
        <v>90000</v>
      </c>
      <c r="U293" s="50">
        <v>90000</v>
      </c>
    </row>
    <row r="294" spans="1:21" s="52" customFormat="1" ht="42.75" x14ac:dyDescent="0.2">
      <c r="A294" s="46" t="s">
        <v>71</v>
      </c>
      <c r="B294" s="46" t="s">
        <v>73</v>
      </c>
      <c r="C294" s="46"/>
      <c r="D294" s="46" t="s">
        <v>1564</v>
      </c>
      <c r="E294" s="46" t="s">
        <v>1939</v>
      </c>
      <c r="F294" s="51" t="s">
        <v>962</v>
      </c>
      <c r="G294" s="47"/>
      <c r="H294" s="46" t="s">
        <v>4422</v>
      </c>
      <c r="I294" s="46" t="s">
        <v>4874</v>
      </c>
      <c r="J294" s="48">
        <v>39448</v>
      </c>
      <c r="K294" s="48">
        <v>39814</v>
      </c>
      <c r="L294" s="48"/>
      <c r="M294" s="49">
        <v>1</v>
      </c>
      <c r="N294" s="50"/>
      <c r="O294" s="50"/>
      <c r="P294" s="46" t="s">
        <v>3787</v>
      </c>
      <c r="Q294" s="46" t="s">
        <v>823</v>
      </c>
      <c r="R294" s="46"/>
      <c r="S294" s="46" t="s">
        <v>1567</v>
      </c>
      <c r="T294" s="50"/>
      <c r="U294" s="50"/>
    </row>
    <row r="295" spans="1:21" s="52" customFormat="1" ht="28.5" x14ac:dyDescent="0.2">
      <c r="A295" s="46" t="s">
        <v>1948</v>
      </c>
      <c r="B295" s="46" t="s">
        <v>73</v>
      </c>
      <c r="C295" s="46"/>
      <c r="D295" s="46" t="s">
        <v>4979</v>
      </c>
      <c r="E295" s="46" t="s">
        <v>1939</v>
      </c>
      <c r="F295" s="51" t="s">
        <v>962</v>
      </c>
      <c r="G295" s="47"/>
      <c r="H295" s="46" t="s">
        <v>3384</v>
      </c>
      <c r="I295" s="46"/>
      <c r="J295" s="48"/>
      <c r="K295" s="48"/>
      <c r="L295" s="48"/>
      <c r="M295" s="49"/>
      <c r="N295" s="50"/>
      <c r="O295" s="50"/>
      <c r="P295" s="46"/>
      <c r="Q295" s="46" t="s">
        <v>823</v>
      </c>
      <c r="R295" s="46"/>
      <c r="S295" s="46"/>
      <c r="T295" s="50">
        <v>40000</v>
      </c>
      <c r="U295" s="50">
        <v>40000</v>
      </c>
    </row>
    <row r="296" spans="1:21" s="52" customFormat="1" ht="28.5" x14ac:dyDescent="0.2">
      <c r="A296" s="46" t="s">
        <v>71</v>
      </c>
      <c r="B296" s="46" t="s">
        <v>73</v>
      </c>
      <c r="C296" s="46"/>
      <c r="D296" s="46" t="s">
        <v>4416</v>
      </c>
      <c r="E296" s="46" t="s">
        <v>1939</v>
      </c>
      <c r="F296" s="51" t="s">
        <v>962</v>
      </c>
      <c r="G296" s="47"/>
      <c r="H296" s="46" t="s">
        <v>4417</v>
      </c>
      <c r="I296" s="46" t="s">
        <v>84</v>
      </c>
      <c r="J296" s="48">
        <v>38292</v>
      </c>
      <c r="K296" s="48">
        <v>38533</v>
      </c>
      <c r="L296" s="48"/>
      <c r="M296" s="49">
        <v>0.5</v>
      </c>
      <c r="N296" s="50"/>
      <c r="O296" s="50"/>
      <c r="P296" s="46"/>
      <c r="Q296" s="46"/>
      <c r="R296" s="46"/>
      <c r="S296" s="46"/>
      <c r="T296" s="50">
        <f>U296/2</f>
        <v>542000</v>
      </c>
      <c r="U296" s="50">
        <v>1084000</v>
      </c>
    </row>
    <row r="297" spans="1:21" s="52" customFormat="1" ht="28.5" x14ac:dyDescent="0.2">
      <c r="A297" s="46" t="s">
        <v>71</v>
      </c>
      <c r="B297" s="46" t="s">
        <v>73</v>
      </c>
      <c r="C297" s="46"/>
      <c r="D297" s="46" t="s">
        <v>4816</v>
      </c>
      <c r="E297" s="46" t="s">
        <v>1939</v>
      </c>
      <c r="F297" s="51" t="s">
        <v>962</v>
      </c>
      <c r="G297" s="47"/>
      <c r="H297" s="46" t="s">
        <v>4423</v>
      </c>
      <c r="I297" s="46"/>
      <c r="J297" s="48">
        <v>39448</v>
      </c>
      <c r="K297" s="48">
        <v>40179</v>
      </c>
      <c r="L297" s="48"/>
      <c r="M297" s="49">
        <v>2</v>
      </c>
      <c r="N297" s="50"/>
      <c r="O297" s="50"/>
      <c r="P297" s="46" t="s">
        <v>3787</v>
      </c>
      <c r="Q297" s="46" t="s">
        <v>823</v>
      </c>
      <c r="R297" s="46"/>
      <c r="S297" s="46"/>
      <c r="T297" s="50"/>
      <c r="U297" s="50"/>
    </row>
    <row r="298" spans="1:21" s="52" customFormat="1" ht="28.5" x14ac:dyDescent="0.2">
      <c r="A298" s="46" t="s">
        <v>71</v>
      </c>
      <c r="B298" s="46" t="s">
        <v>73</v>
      </c>
      <c r="C298" s="46"/>
      <c r="D298" s="46" t="s">
        <v>4988</v>
      </c>
      <c r="E298" s="46" t="s">
        <v>1939</v>
      </c>
      <c r="F298" s="51" t="s">
        <v>962</v>
      </c>
      <c r="G298" s="47"/>
      <c r="H298" s="46" t="s">
        <v>4413</v>
      </c>
      <c r="I298" s="46" t="s">
        <v>452</v>
      </c>
      <c r="J298" s="48">
        <v>38078</v>
      </c>
      <c r="K298" s="48">
        <v>38411</v>
      </c>
      <c r="L298" s="48"/>
      <c r="M298" s="49">
        <v>1</v>
      </c>
      <c r="N298" s="50"/>
      <c r="O298" s="50"/>
      <c r="P298" s="46"/>
      <c r="Q298" s="46"/>
      <c r="R298" s="46"/>
      <c r="S298" s="46"/>
      <c r="T298" s="50">
        <v>757000</v>
      </c>
      <c r="U298" s="50">
        <v>757000</v>
      </c>
    </row>
    <row r="299" spans="1:21" s="52" customFormat="1" ht="28.5" x14ac:dyDescent="0.2">
      <c r="A299" s="46" t="s">
        <v>71</v>
      </c>
      <c r="B299" s="46" t="s">
        <v>73</v>
      </c>
      <c r="C299" s="46"/>
      <c r="D299" s="46" t="s">
        <v>4979</v>
      </c>
      <c r="E299" s="46" t="s">
        <v>1939</v>
      </c>
      <c r="F299" s="51" t="s">
        <v>962</v>
      </c>
      <c r="G299" s="47"/>
      <c r="H299" s="46" t="s">
        <v>4413</v>
      </c>
      <c r="I299" s="46" t="s">
        <v>4705</v>
      </c>
      <c r="J299" s="48">
        <v>37782</v>
      </c>
      <c r="K299" s="48">
        <v>38216</v>
      </c>
      <c r="L299" s="48"/>
      <c r="M299" s="49">
        <v>1</v>
      </c>
      <c r="N299" s="50"/>
      <c r="O299" s="50"/>
      <c r="P299" s="46"/>
      <c r="Q299" s="46"/>
      <c r="R299" s="46"/>
      <c r="S299" s="46"/>
      <c r="T299" s="50">
        <v>28000</v>
      </c>
      <c r="U299" s="50">
        <v>28000</v>
      </c>
    </row>
    <row r="300" spans="1:21" s="52" customFormat="1" ht="28.5" x14ac:dyDescent="0.2">
      <c r="A300" s="46" t="s">
        <v>1948</v>
      </c>
      <c r="B300" s="46" t="s">
        <v>73</v>
      </c>
      <c r="C300" s="46"/>
      <c r="D300" s="46" t="s">
        <v>4979</v>
      </c>
      <c r="E300" s="46" t="s">
        <v>1939</v>
      </c>
      <c r="F300" s="51" t="s">
        <v>962</v>
      </c>
      <c r="G300" s="47"/>
      <c r="H300" s="46" t="s">
        <v>3381</v>
      </c>
      <c r="I300" s="46"/>
      <c r="J300" s="48"/>
      <c r="K300" s="48"/>
      <c r="L300" s="48"/>
      <c r="M300" s="49"/>
      <c r="N300" s="50"/>
      <c r="O300" s="50"/>
      <c r="P300" s="46"/>
      <c r="Q300" s="46" t="s">
        <v>823</v>
      </c>
      <c r="R300" s="46"/>
      <c r="S300" s="46"/>
      <c r="T300" s="50">
        <v>40000</v>
      </c>
      <c r="U300" s="50">
        <v>40000</v>
      </c>
    </row>
    <row r="301" spans="1:21" s="52" customFormat="1" ht="28.5" x14ac:dyDescent="0.2">
      <c r="A301" s="46" t="s">
        <v>1948</v>
      </c>
      <c r="B301" s="46" t="s">
        <v>73</v>
      </c>
      <c r="C301" s="46"/>
      <c r="D301" s="46" t="s">
        <v>4979</v>
      </c>
      <c r="E301" s="46" t="s">
        <v>1939</v>
      </c>
      <c r="F301" s="51" t="s">
        <v>962</v>
      </c>
      <c r="G301" s="47"/>
      <c r="H301" s="46" t="s">
        <v>694</v>
      </c>
      <c r="I301" s="46" t="s">
        <v>695</v>
      </c>
      <c r="J301" s="48">
        <v>38169</v>
      </c>
      <c r="K301" s="48">
        <v>38230</v>
      </c>
      <c r="L301" s="48"/>
      <c r="M301" s="49">
        <v>0.1</v>
      </c>
      <c r="N301" s="50"/>
      <c r="O301" s="50"/>
      <c r="P301" s="46"/>
      <c r="Q301" s="46"/>
      <c r="R301" s="46"/>
      <c r="S301" s="46"/>
      <c r="T301" s="50">
        <v>38000</v>
      </c>
      <c r="U301" s="50">
        <v>38000</v>
      </c>
    </row>
    <row r="302" spans="1:21" s="52" customFormat="1" ht="28.5" x14ac:dyDescent="0.2">
      <c r="A302" s="46" t="s">
        <v>1948</v>
      </c>
      <c r="B302" s="46" t="s">
        <v>73</v>
      </c>
      <c r="C302" s="46"/>
      <c r="D302" s="46" t="s">
        <v>4979</v>
      </c>
      <c r="E302" s="46" t="s">
        <v>1939</v>
      </c>
      <c r="F302" s="51" t="s">
        <v>962</v>
      </c>
      <c r="G302" s="47"/>
      <c r="H302" s="46" t="s">
        <v>4661</v>
      </c>
      <c r="I302" s="46"/>
      <c r="J302" s="48"/>
      <c r="K302" s="48"/>
      <c r="L302" s="48"/>
      <c r="M302" s="49"/>
      <c r="N302" s="50"/>
      <c r="O302" s="50"/>
      <c r="P302" s="46"/>
      <c r="Q302" s="46" t="s">
        <v>823</v>
      </c>
      <c r="R302" s="46"/>
      <c r="S302" s="46"/>
      <c r="T302" s="50">
        <v>80000</v>
      </c>
      <c r="U302" s="50">
        <v>80000</v>
      </c>
    </row>
    <row r="303" spans="1:21" s="52" customFormat="1" ht="28.5" x14ac:dyDescent="0.2">
      <c r="A303" s="46" t="s">
        <v>71</v>
      </c>
      <c r="B303" s="46" t="s">
        <v>73</v>
      </c>
      <c r="C303" s="46"/>
      <c r="D303" s="46" t="s">
        <v>1564</v>
      </c>
      <c r="E303" s="46" t="s">
        <v>1939</v>
      </c>
      <c r="F303" s="51" t="s">
        <v>962</v>
      </c>
      <c r="G303" s="47"/>
      <c r="H303" s="46" t="s">
        <v>4424</v>
      </c>
      <c r="I303" s="46"/>
      <c r="J303" s="48">
        <v>39448</v>
      </c>
      <c r="K303" s="48">
        <v>39814</v>
      </c>
      <c r="L303" s="48"/>
      <c r="M303" s="49">
        <v>1</v>
      </c>
      <c r="N303" s="50"/>
      <c r="O303" s="50"/>
      <c r="P303" s="46" t="s">
        <v>3787</v>
      </c>
      <c r="Q303" s="46" t="s">
        <v>823</v>
      </c>
      <c r="R303" s="46"/>
      <c r="S303" s="46" t="s">
        <v>1566</v>
      </c>
      <c r="T303" s="50"/>
      <c r="U303" s="50"/>
    </row>
    <row r="304" spans="1:21" s="52" customFormat="1" ht="28.5" x14ac:dyDescent="0.2">
      <c r="A304" s="46" t="s">
        <v>71</v>
      </c>
      <c r="B304" s="46" t="s">
        <v>73</v>
      </c>
      <c r="C304" s="46"/>
      <c r="D304" s="46" t="s">
        <v>4979</v>
      </c>
      <c r="E304" s="46" t="s">
        <v>1939</v>
      </c>
      <c r="F304" s="51" t="s">
        <v>962</v>
      </c>
      <c r="G304" s="47"/>
      <c r="H304" s="46" t="s">
        <v>2140</v>
      </c>
      <c r="I304" s="46" t="s">
        <v>883</v>
      </c>
      <c r="J304" s="48">
        <v>39600</v>
      </c>
      <c r="K304" s="48">
        <v>39721</v>
      </c>
      <c r="L304" s="48"/>
      <c r="M304" s="49"/>
      <c r="N304" s="50"/>
      <c r="O304" s="50"/>
      <c r="P304" s="46" t="s">
        <v>3787</v>
      </c>
      <c r="Q304" s="46" t="s">
        <v>824</v>
      </c>
      <c r="R304" s="46"/>
      <c r="S304" s="46" t="s">
        <v>2141</v>
      </c>
      <c r="T304" s="50">
        <v>59000</v>
      </c>
      <c r="U304" s="50">
        <v>59000</v>
      </c>
    </row>
    <row r="305" spans="1:21" s="52" customFormat="1" ht="28.5" x14ac:dyDescent="0.2">
      <c r="A305" s="46" t="s">
        <v>71</v>
      </c>
      <c r="B305" s="46" t="s">
        <v>73</v>
      </c>
      <c r="C305" s="46"/>
      <c r="D305" s="46" t="s">
        <v>1564</v>
      </c>
      <c r="E305" s="46" t="s">
        <v>1939</v>
      </c>
      <c r="F305" s="51" t="s">
        <v>962</v>
      </c>
      <c r="G305" s="47"/>
      <c r="H305" s="46" t="s">
        <v>4425</v>
      </c>
      <c r="I305" s="46" t="s">
        <v>2163</v>
      </c>
      <c r="J305" s="48">
        <v>39448</v>
      </c>
      <c r="K305" s="48">
        <v>39814</v>
      </c>
      <c r="L305" s="48"/>
      <c r="M305" s="49">
        <v>1</v>
      </c>
      <c r="N305" s="50"/>
      <c r="O305" s="50"/>
      <c r="P305" s="46" t="s">
        <v>3787</v>
      </c>
      <c r="Q305" s="46" t="s">
        <v>823</v>
      </c>
      <c r="R305" s="46"/>
      <c r="S305" s="46" t="s">
        <v>1568</v>
      </c>
      <c r="T305" s="50"/>
      <c r="U305" s="50"/>
    </row>
    <row r="306" spans="1:21" s="52" customFormat="1" ht="28.5" x14ac:dyDescent="0.2">
      <c r="A306" s="46" t="s">
        <v>1948</v>
      </c>
      <c r="B306" s="46" t="s">
        <v>73</v>
      </c>
      <c r="C306" s="46"/>
      <c r="D306" s="46" t="s">
        <v>4979</v>
      </c>
      <c r="E306" s="46" t="s">
        <v>1939</v>
      </c>
      <c r="F306" s="51" t="s">
        <v>962</v>
      </c>
      <c r="G306" s="47"/>
      <c r="H306" s="46" t="s">
        <v>4660</v>
      </c>
      <c r="I306" s="46"/>
      <c r="J306" s="48"/>
      <c r="K306" s="48"/>
      <c r="L306" s="48"/>
      <c r="M306" s="49"/>
      <c r="N306" s="50"/>
      <c r="O306" s="50"/>
      <c r="P306" s="46"/>
      <c r="Q306" s="46" t="s">
        <v>823</v>
      </c>
      <c r="R306" s="46"/>
      <c r="S306" s="46"/>
      <c r="T306" s="50">
        <v>95000</v>
      </c>
      <c r="U306" s="50">
        <v>95000</v>
      </c>
    </row>
    <row r="307" spans="1:21" s="52" customFormat="1" ht="28.5" x14ac:dyDescent="0.2">
      <c r="A307" s="46" t="s">
        <v>1948</v>
      </c>
      <c r="B307" s="46" t="s">
        <v>73</v>
      </c>
      <c r="C307" s="46"/>
      <c r="D307" s="46" t="s">
        <v>4979</v>
      </c>
      <c r="E307" s="46" t="s">
        <v>1939</v>
      </c>
      <c r="F307" s="51" t="s">
        <v>962</v>
      </c>
      <c r="G307" s="47"/>
      <c r="H307" s="46" t="s">
        <v>4667</v>
      </c>
      <c r="I307" s="46" t="s">
        <v>450</v>
      </c>
      <c r="J307" s="48">
        <v>39479</v>
      </c>
      <c r="K307" s="48">
        <v>39539</v>
      </c>
      <c r="L307" s="48"/>
      <c r="M307" s="49">
        <v>1</v>
      </c>
      <c r="N307" s="50"/>
      <c r="O307" s="50"/>
      <c r="P307" s="46"/>
      <c r="Q307" s="46" t="s">
        <v>823</v>
      </c>
      <c r="R307" s="46"/>
      <c r="S307" s="46" t="s">
        <v>90</v>
      </c>
      <c r="T307" s="50">
        <v>75380</v>
      </c>
      <c r="U307" s="50">
        <v>75380</v>
      </c>
    </row>
    <row r="308" spans="1:21" s="52" customFormat="1" ht="28.5" x14ac:dyDescent="0.2">
      <c r="A308" s="46" t="s">
        <v>1948</v>
      </c>
      <c r="B308" s="46" t="s">
        <v>73</v>
      </c>
      <c r="C308" s="46"/>
      <c r="D308" s="46" t="s">
        <v>4979</v>
      </c>
      <c r="E308" s="46" t="s">
        <v>1939</v>
      </c>
      <c r="F308" s="51" t="s">
        <v>962</v>
      </c>
      <c r="G308" s="47"/>
      <c r="H308" s="46" t="s">
        <v>4663</v>
      </c>
      <c r="I308" s="46" t="s">
        <v>450</v>
      </c>
      <c r="J308" s="48">
        <v>39479</v>
      </c>
      <c r="K308" s="48">
        <v>39539</v>
      </c>
      <c r="L308" s="48"/>
      <c r="M308" s="49">
        <v>1</v>
      </c>
      <c r="N308" s="50"/>
      <c r="O308" s="50"/>
      <c r="P308" s="46"/>
      <c r="Q308" s="46" t="s">
        <v>823</v>
      </c>
      <c r="R308" s="46"/>
      <c r="S308" s="46" t="s">
        <v>4819</v>
      </c>
      <c r="T308" s="50">
        <v>75380</v>
      </c>
      <c r="U308" s="50">
        <v>75380</v>
      </c>
    </row>
    <row r="309" spans="1:21" s="52" customFormat="1" ht="28.5" x14ac:dyDescent="0.2">
      <c r="A309" s="46" t="s">
        <v>1948</v>
      </c>
      <c r="B309" s="46" t="s">
        <v>73</v>
      </c>
      <c r="C309" s="46"/>
      <c r="D309" s="46" t="s">
        <v>4976</v>
      </c>
      <c r="E309" s="46" t="s">
        <v>1939</v>
      </c>
      <c r="F309" s="51" t="s">
        <v>962</v>
      </c>
      <c r="G309" s="47"/>
      <c r="H309" s="46" t="s">
        <v>4977</v>
      </c>
      <c r="I309" s="46" t="s">
        <v>4978</v>
      </c>
      <c r="J309" s="48"/>
      <c r="K309" s="48">
        <v>38625</v>
      </c>
      <c r="L309" s="48"/>
      <c r="M309" s="49"/>
      <c r="N309" s="50"/>
      <c r="O309" s="50"/>
      <c r="P309" s="46"/>
      <c r="Q309" s="46"/>
      <c r="R309" s="46"/>
      <c r="S309" s="46"/>
      <c r="T309" s="50">
        <v>26000</v>
      </c>
      <c r="U309" s="50">
        <v>26000</v>
      </c>
    </row>
    <row r="310" spans="1:21" s="52" customFormat="1" ht="28.5" x14ac:dyDescent="0.2">
      <c r="A310" s="46" t="s">
        <v>1948</v>
      </c>
      <c r="B310" s="46" t="s">
        <v>73</v>
      </c>
      <c r="C310" s="46"/>
      <c r="D310" s="46" t="s">
        <v>4976</v>
      </c>
      <c r="E310" s="46" t="s">
        <v>1939</v>
      </c>
      <c r="F310" s="51" t="s">
        <v>962</v>
      </c>
      <c r="G310" s="47"/>
      <c r="H310" s="46" t="s">
        <v>4977</v>
      </c>
      <c r="I310" s="46" t="s">
        <v>3430</v>
      </c>
      <c r="J310" s="48"/>
      <c r="K310" s="48">
        <v>38625</v>
      </c>
      <c r="L310" s="48"/>
      <c r="M310" s="49"/>
      <c r="N310" s="50"/>
      <c r="O310" s="50"/>
      <c r="P310" s="46"/>
      <c r="Q310" s="46"/>
      <c r="R310" s="46"/>
      <c r="S310" s="46"/>
      <c r="T310" s="50">
        <v>35000</v>
      </c>
      <c r="U310" s="50">
        <v>35000</v>
      </c>
    </row>
    <row r="311" spans="1:21" s="52" customFormat="1" ht="28.5" x14ac:dyDescent="0.2">
      <c r="A311" s="46" t="s">
        <v>71</v>
      </c>
      <c r="B311" s="46" t="s">
        <v>73</v>
      </c>
      <c r="C311" s="46"/>
      <c r="D311" s="46" t="s">
        <v>4982</v>
      </c>
      <c r="E311" s="46" t="s">
        <v>1939</v>
      </c>
      <c r="F311" s="51" t="s">
        <v>962</v>
      </c>
      <c r="G311" s="47"/>
      <c r="H311" s="46" t="s">
        <v>4983</v>
      </c>
      <c r="I311" s="46" t="s">
        <v>418</v>
      </c>
      <c r="J311" s="48">
        <v>38169</v>
      </c>
      <c r="K311" s="48">
        <v>38442</v>
      </c>
      <c r="L311" s="48"/>
      <c r="M311" s="49">
        <v>1</v>
      </c>
      <c r="N311" s="50"/>
      <c r="O311" s="50"/>
      <c r="P311" s="46"/>
      <c r="Q311" s="46"/>
      <c r="R311" s="46"/>
      <c r="S311" s="46"/>
      <c r="T311" s="50">
        <v>40000</v>
      </c>
      <c r="U311" s="50">
        <v>40000</v>
      </c>
    </row>
    <row r="312" spans="1:21" s="52" customFormat="1" ht="28.5" x14ac:dyDescent="0.2">
      <c r="A312" s="46" t="s">
        <v>71</v>
      </c>
      <c r="B312" s="46" t="s">
        <v>73</v>
      </c>
      <c r="C312" s="46"/>
      <c r="D312" s="46" t="s">
        <v>1564</v>
      </c>
      <c r="E312" s="46" t="s">
        <v>1939</v>
      </c>
      <c r="F312" s="51" t="s">
        <v>962</v>
      </c>
      <c r="G312" s="47"/>
      <c r="H312" s="46" t="s">
        <v>4426</v>
      </c>
      <c r="I312" s="46"/>
      <c r="J312" s="48">
        <v>39448</v>
      </c>
      <c r="K312" s="48">
        <v>39814</v>
      </c>
      <c r="L312" s="48"/>
      <c r="M312" s="46">
        <v>1</v>
      </c>
      <c r="N312" s="50"/>
      <c r="O312" s="50"/>
      <c r="P312" s="46" t="s">
        <v>3787</v>
      </c>
      <c r="Q312" s="46" t="s">
        <v>823</v>
      </c>
      <c r="R312" s="46"/>
      <c r="S312" s="46" t="s">
        <v>91</v>
      </c>
      <c r="T312" s="50"/>
      <c r="U312" s="50"/>
    </row>
    <row r="313" spans="1:21" s="52" customFormat="1" ht="28.5" x14ac:dyDescent="0.2">
      <c r="A313" s="46" t="s">
        <v>1948</v>
      </c>
      <c r="B313" s="46" t="s">
        <v>73</v>
      </c>
      <c r="C313" s="46"/>
      <c r="D313" s="46" t="s">
        <v>4979</v>
      </c>
      <c r="E313" s="46" t="s">
        <v>1939</v>
      </c>
      <c r="F313" s="51" t="s">
        <v>962</v>
      </c>
      <c r="G313" s="47"/>
      <c r="H313" s="46" t="s">
        <v>4981</v>
      </c>
      <c r="I313" s="46" t="s">
        <v>2665</v>
      </c>
      <c r="J313" s="48">
        <v>38008</v>
      </c>
      <c r="K313" s="48">
        <v>38106</v>
      </c>
      <c r="L313" s="48"/>
      <c r="M313" s="49">
        <v>0.25</v>
      </c>
      <c r="N313" s="50"/>
      <c r="O313" s="50"/>
      <c r="P313" s="46"/>
      <c r="Q313" s="46"/>
      <c r="R313" s="46"/>
      <c r="S313" s="46"/>
      <c r="T313" s="50">
        <v>16000</v>
      </c>
      <c r="U313" s="50">
        <v>39000</v>
      </c>
    </row>
    <row r="314" spans="1:21" s="52" customFormat="1" ht="28.5" x14ac:dyDescent="0.2">
      <c r="A314" s="46" t="s">
        <v>1948</v>
      </c>
      <c r="B314" s="46" t="s">
        <v>73</v>
      </c>
      <c r="C314" s="46"/>
      <c r="D314" s="46" t="s">
        <v>4979</v>
      </c>
      <c r="E314" s="46" t="s">
        <v>1939</v>
      </c>
      <c r="F314" s="51" t="s">
        <v>962</v>
      </c>
      <c r="G314" s="47"/>
      <c r="H314" s="46" t="s">
        <v>2481</v>
      </c>
      <c r="I314" s="46" t="s">
        <v>2628</v>
      </c>
      <c r="J314" s="48">
        <v>38057</v>
      </c>
      <c r="K314" s="48">
        <v>38216</v>
      </c>
      <c r="L314" s="48"/>
      <c r="M314" s="49">
        <v>0.5</v>
      </c>
      <c r="N314" s="50"/>
      <c r="O314" s="50"/>
      <c r="P314" s="46"/>
      <c r="Q314" s="46"/>
      <c r="R314" s="46"/>
      <c r="S314" s="46"/>
      <c r="T314" s="50">
        <v>34000</v>
      </c>
      <c r="U314" s="50">
        <v>34000</v>
      </c>
    </row>
    <row r="315" spans="1:21" s="52" customFormat="1" ht="42.75" x14ac:dyDescent="0.2">
      <c r="A315" s="46" t="s">
        <v>71</v>
      </c>
      <c r="B315" s="46" t="s">
        <v>73</v>
      </c>
      <c r="C315" s="46"/>
      <c r="D315" s="46" t="str">
        <f>+D313</f>
        <v>R.Higson</v>
      </c>
      <c r="E315" s="46" t="s">
        <v>1939</v>
      </c>
      <c r="F315" s="51" t="s">
        <v>962</v>
      </c>
      <c r="G315" s="47"/>
      <c r="H315" s="46" t="s">
        <v>1013</v>
      </c>
      <c r="I315" s="46" t="s">
        <v>4399</v>
      </c>
      <c r="J315" s="48">
        <v>38353</v>
      </c>
      <c r="K315" s="48">
        <v>40178</v>
      </c>
      <c r="L315" s="48"/>
      <c r="M315" s="49">
        <v>4</v>
      </c>
      <c r="N315" s="50"/>
      <c r="O315" s="50">
        <f>N315*M315</f>
        <v>0</v>
      </c>
      <c r="P315" s="46" t="s">
        <v>3787</v>
      </c>
      <c r="Q315" s="46" t="s">
        <v>823</v>
      </c>
      <c r="R315" s="46"/>
      <c r="S315" s="46" t="s">
        <v>92</v>
      </c>
      <c r="T315" s="50">
        <v>1377000</v>
      </c>
      <c r="U315" s="50">
        <v>5508000</v>
      </c>
    </row>
    <row r="316" spans="1:21" s="52" customFormat="1" ht="28.5" x14ac:dyDescent="0.2">
      <c r="A316" s="46" t="s">
        <v>71</v>
      </c>
      <c r="B316" s="46" t="s">
        <v>73</v>
      </c>
      <c r="C316" s="46"/>
      <c r="D316" s="46" t="s">
        <v>4817</v>
      </c>
      <c r="E316" s="46" t="s">
        <v>1939</v>
      </c>
      <c r="F316" s="51" t="s">
        <v>962</v>
      </c>
      <c r="G316" s="47"/>
      <c r="H316" s="63" t="s">
        <v>1981</v>
      </c>
      <c r="I316" s="46" t="s">
        <v>4399</v>
      </c>
      <c r="J316" s="48">
        <v>39173</v>
      </c>
      <c r="K316" s="48">
        <v>40025</v>
      </c>
      <c r="L316" s="48"/>
      <c r="M316" s="49">
        <v>2</v>
      </c>
      <c r="N316" s="50"/>
      <c r="O316" s="50">
        <v>0</v>
      </c>
      <c r="P316" s="46" t="s">
        <v>3787</v>
      </c>
      <c r="Q316" s="46" t="s">
        <v>823</v>
      </c>
      <c r="R316" s="46"/>
      <c r="S316" s="46" t="s">
        <v>1982</v>
      </c>
      <c r="T316" s="50"/>
      <c r="U316" s="50">
        <v>3418060</v>
      </c>
    </row>
    <row r="317" spans="1:21" s="52" customFormat="1" ht="28.5" x14ac:dyDescent="0.2">
      <c r="A317" s="46" t="s">
        <v>1948</v>
      </c>
      <c r="B317" s="46" t="s">
        <v>73</v>
      </c>
      <c r="C317" s="46"/>
      <c r="D317" s="46" t="s">
        <v>4979</v>
      </c>
      <c r="E317" s="46" t="s">
        <v>1939</v>
      </c>
      <c r="F317" s="51" t="s">
        <v>962</v>
      </c>
      <c r="G317" s="47"/>
      <c r="H317" s="46" t="s">
        <v>4934</v>
      </c>
      <c r="I317" s="46" t="s">
        <v>3364</v>
      </c>
      <c r="J317" s="48">
        <v>38169</v>
      </c>
      <c r="K317" s="48">
        <v>38230</v>
      </c>
      <c r="L317" s="48"/>
      <c r="M317" s="49">
        <v>0.1</v>
      </c>
      <c r="N317" s="50"/>
      <c r="O317" s="50"/>
      <c r="P317" s="46"/>
      <c r="Q317" s="46"/>
      <c r="R317" s="46"/>
      <c r="S317" s="46"/>
      <c r="T317" s="50">
        <v>36000</v>
      </c>
      <c r="U317" s="50">
        <v>36000</v>
      </c>
    </row>
    <row r="318" spans="1:21" s="52" customFormat="1" ht="28.5" x14ac:dyDescent="0.2">
      <c r="A318" s="46" t="s">
        <v>71</v>
      </c>
      <c r="B318" s="46" t="s">
        <v>73</v>
      </c>
      <c r="C318" s="46"/>
      <c r="D318" s="46" t="s">
        <v>1564</v>
      </c>
      <c r="E318" s="46" t="s">
        <v>1939</v>
      </c>
      <c r="F318" s="51" t="s">
        <v>962</v>
      </c>
      <c r="G318" s="47"/>
      <c r="H318" s="46" t="s">
        <v>4034</v>
      </c>
      <c r="I318" s="46"/>
      <c r="J318" s="48">
        <v>39448</v>
      </c>
      <c r="K318" s="48">
        <v>39814</v>
      </c>
      <c r="L318" s="48"/>
      <c r="M318" s="49">
        <v>1</v>
      </c>
      <c r="N318" s="50"/>
      <c r="O318" s="50"/>
      <c r="P318" s="46" t="s">
        <v>3787</v>
      </c>
      <c r="Q318" s="46" t="s">
        <v>823</v>
      </c>
      <c r="R318" s="46"/>
      <c r="S318" s="46" t="s">
        <v>1389</v>
      </c>
      <c r="T318" s="50"/>
      <c r="U318" s="50"/>
    </row>
    <row r="319" spans="1:21" s="52" customFormat="1" ht="28.5" x14ac:dyDescent="0.2">
      <c r="A319" s="46" t="s">
        <v>1948</v>
      </c>
      <c r="B319" s="46" t="s">
        <v>73</v>
      </c>
      <c r="C319" s="46"/>
      <c r="D319" s="46" t="s">
        <v>2625</v>
      </c>
      <c r="E319" s="46" t="s">
        <v>1939</v>
      </c>
      <c r="F319" s="51" t="s">
        <v>962</v>
      </c>
      <c r="G319" s="47"/>
      <c r="H319" s="46" t="s">
        <v>2626</v>
      </c>
      <c r="I319" s="46" t="s">
        <v>2628</v>
      </c>
      <c r="J319" s="48">
        <v>38534</v>
      </c>
      <c r="K319" s="48">
        <v>38626</v>
      </c>
      <c r="L319" s="48"/>
      <c r="M319" s="49">
        <v>0.25</v>
      </c>
      <c r="N319" s="50"/>
      <c r="O319" s="50"/>
      <c r="P319" s="46"/>
      <c r="Q319" s="46" t="s">
        <v>823</v>
      </c>
      <c r="R319" s="46"/>
      <c r="S319" s="46"/>
      <c r="T319" s="50">
        <v>40871</v>
      </c>
      <c r="U319" s="50">
        <v>40871</v>
      </c>
    </row>
    <row r="320" spans="1:21" s="52" customFormat="1" ht="28.5" x14ac:dyDescent="0.2">
      <c r="A320" s="46" t="s">
        <v>71</v>
      </c>
      <c r="B320" s="46" t="s">
        <v>73</v>
      </c>
      <c r="C320" s="46"/>
      <c r="D320" s="46" t="s">
        <v>4988</v>
      </c>
      <c r="E320" s="46" t="s">
        <v>1939</v>
      </c>
      <c r="F320" s="51" t="s">
        <v>962</v>
      </c>
      <c r="G320" s="47"/>
      <c r="H320" s="46" t="s">
        <v>4412</v>
      </c>
      <c r="I320" s="46" t="s">
        <v>452</v>
      </c>
      <c r="J320" s="48">
        <v>38078</v>
      </c>
      <c r="K320" s="48">
        <v>38592</v>
      </c>
      <c r="L320" s="48"/>
      <c r="M320" s="49">
        <v>1.5</v>
      </c>
      <c r="N320" s="50"/>
      <c r="O320" s="50"/>
      <c r="P320" s="46"/>
      <c r="Q320" s="46"/>
      <c r="R320" s="46"/>
      <c r="S320" s="46"/>
      <c r="T320" s="50" t="e">
        <f>U320*#REF!</f>
        <v>#REF!</v>
      </c>
      <c r="U320" s="50">
        <v>733000</v>
      </c>
    </row>
    <row r="321" spans="1:21" s="52" customFormat="1" ht="28.5" x14ac:dyDescent="0.2">
      <c r="A321" s="46" t="s">
        <v>71</v>
      </c>
      <c r="B321" s="46" t="s">
        <v>73</v>
      </c>
      <c r="C321" s="46"/>
      <c r="D321" s="46" t="s">
        <v>4816</v>
      </c>
      <c r="E321" s="46" t="s">
        <v>1939</v>
      </c>
      <c r="F321" s="51" t="s">
        <v>962</v>
      </c>
      <c r="G321" s="47"/>
      <c r="H321" s="46" t="s">
        <v>4035</v>
      </c>
      <c r="I321" s="46"/>
      <c r="J321" s="48">
        <v>39448</v>
      </c>
      <c r="K321" s="48">
        <v>40179</v>
      </c>
      <c r="L321" s="48"/>
      <c r="M321" s="49">
        <v>2</v>
      </c>
      <c r="N321" s="50"/>
      <c r="O321" s="50"/>
      <c r="P321" s="46" t="s">
        <v>3787</v>
      </c>
      <c r="Q321" s="46"/>
      <c r="R321" s="46"/>
      <c r="S321" s="46"/>
      <c r="T321" s="50"/>
      <c r="U321" s="50"/>
    </row>
    <row r="322" spans="1:21" s="52" customFormat="1" ht="28.5" x14ac:dyDescent="0.2">
      <c r="A322" s="46" t="s">
        <v>1948</v>
      </c>
      <c r="B322" s="46" t="s">
        <v>73</v>
      </c>
      <c r="C322" s="46"/>
      <c r="D322" s="46" t="s">
        <v>4979</v>
      </c>
      <c r="E322" s="46" t="s">
        <v>1939</v>
      </c>
      <c r="F322" s="51" t="s">
        <v>962</v>
      </c>
      <c r="G322" s="47"/>
      <c r="H322" s="46" t="s">
        <v>3385</v>
      </c>
      <c r="I322" s="46"/>
      <c r="J322" s="48"/>
      <c r="K322" s="48"/>
      <c r="L322" s="48"/>
      <c r="M322" s="49"/>
      <c r="N322" s="50"/>
      <c r="O322" s="50"/>
      <c r="P322" s="46"/>
      <c r="Q322" s="46" t="s">
        <v>823</v>
      </c>
      <c r="R322" s="46"/>
      <c r="S322" s="46"/>
      <c r="T322" s="50">
        <v>20000</v>
      </c>
      <c r="U322" s="50">
        <v>20000</v>
      </c>
    </row>
    <row r="323" spans="1:21" s="52" customFormat="1" ht="28.5" x14ac:dyDescent="0.2">
      <c r="A323" s="46" t="s">
        <v>71</v>
      </c>
      <c r="B323" s="46" t="s">
        <v>73</v>
      </c>
      <c r="C323" s="46"/>
      <c r="D323" s="46" t="str">
        <f>+D321</f>
        <v>S.Lever</v>
      </c>
      <c r="E323" s="46" t="s">
        <v>1939</v>
      </c>
      <c r="F323" s="51" t="s">
        <v>962</v>
      </c>
      <c r="G323" s="47"/>
      <c r="H323" s="46" t="s">
        <v>3296</v>
      </c>
      <c r="I323" s="46" t="s">
        <v>735</v>
      </c>
      <c r="J323" s="48">
        <v>39448</v>
      </c>
      <c r="K323" s="48">
        <v>39814</v>
      </c>
      <c r="L323" s="48"/>
      <c r="M323" s="49">
        <v>1</v>
      </c>
      <c r="N323" s="50"/>
      <c r="O323" s="50"/>
      <c r="P323" s="46" t="s">
        <v>3787</v>
      </c>
      <c r="Q323" s="46" t="s">
        <v>823</v>
      </c>
      <c r="R323" s="46"/>
      <c r="S323" s="46" t="s">
        <v>1390</v>
      </c>
      <c r="T323" s="50">
        <v>39000</v>
      </c>
      <c r="U323" s="50">
        <v>39000</v>
      </c>
    </row>
    <row r="324" spans="1:21" s="52" customFormat="1" ht="28.5" x14ac:dyDescent="0.2">
      <c r="A324" s="46" t="s">
        <v>71</v>
      </c>
      <c r="B324" s="46" t="s">
        <v>73</v>
      </c>
      <c r="C324" s="46"/>
      <c r="D324" s="46" t="s">
        <v>1564</v>
      </c>
      <c r="E324" s="46" t="s">
        <v>1939</v>
      </c>
      <c r="F324" s="51" t="s">
        <v>962</v>
      </c>
      <c r="G324" s="47"/>
      <c r="H324" s="46" t="s">
        <v>4036</v>
      </c>
      <c r="I324" s="46" t="s">
        <v>4399</v>
      </c>
      <c r="J324" s="48">
        <v>39448</v>
      </c>
      <c r="K324" s="48">
        <v>39814</v>
      </c>
      <c r="L324" s="48"/>
      <c r="M324" s="49">
        <v>1</v>
      </c>
      <c r="N324" s="50"/>
      <c r="O324" s="50"/>
      <c r="P324" s="46" t="s">
        <v>3787</v>
      </c>
      <c r="Q324" s="46" t="s">
        <v>823</v>
      </c>
      <c r="R324" s="46"/>
      <c r="S324" s="46" t="s">
        <v>1391</v>
      </c>
      <c r="T324" s="50"/>
      <c r="U324" s="50"/>
    </row>
    <row r="325" spans="1:21" s="52" customFormat="1" ht="28.5" x14ac:dyDescent="0.2">
      <c r="A325" s="46" t="s">
        <v>71</v>
      </c>
      <c r="B325" s="46" t="s">
        <v>73</v>
      </c>
      <c r="C325" s="46"/>
      <c r="D325" s="46" t="s">
        <v>4979</v>
      </c>
      <c r="E325" s="46" t="s">
        <v>1939</v>
      </c>
      <c r="F325" s="51" t="s">
        <v>962</v>
      </c>
      <c r="G325" s="47"/>
      <c r="H325" s="46" t="s">
        <v>2480</v>
      </c>
      <c r="I325" s="46" t="s">
        <v>3240</v>
      </c>
      <c r="J325" s="48">
        <v>37826</v>
      </c>
      <c r="K325" s="48">
        <v>38291</v>
      </c>
      <c r="L325" s="48"/>
      <c r="M325" s="49">
        <v>1</v>
      </c>
      <c r="N325" s="50"/>
      <c r="O325" s="50"/>
      <c r="P325" s="46"/>
      <c r="Q325" s="46"/>
      <c r="R325" s="46"/>
      <c r="S325" s="46"/>
      <c r="T325" s="50">
        <v>15000</v>
      </c>
      <c r="U325" s="50">
        <v>261000</v>
      </c>
    </row>
    <row r="326" spans="1:21" s="52" customFormat="1" ht="85.5" x14ac:dyDescent="0.2">
      <c r="A326" s="46" t="s">
        <v>1948</v>
      </c>
      <c r="B326" s="46" t="s">
        <v>73</v>
      </c>
      <c r="C326" s="46"/>
      <c r="D326" s="46" t="s">
        <v>4643</v>
      </c>
      <c r="E326" s="46" t="s">
        <v>1939</v>
      </c>
      <c r="F326" s="51" t="s">
        <v>962</v>
      </c>
      <c r="G326" s="47"/>
      <c r="H326" s="46" t="s">
        <v>4642</v>
      </c>
      <c r="I326" s="46" t="s">
        <v>3250</v>
      </c>
      <c r="J326" s="48">
        <v>38534</v>
      </c>
      <c r="K326" s="48">
        <v>38626</v>
      </c>
      <c r="L326" s="48"/>
      <c r="M326" s="49">
        <v>0.25</v>
      </c>
      <c r="N326" s="50"/>
      <c r="O326" s="50"/>
      <c r="P326" s="46"/>
      <c r="Q326" s="46" t="s">
        <v>823</v>
      </c>
      <c r="R326" s="46"/>
      <c r="S326" s="46"/>
      <c r="T326" s="50">
        <v>110183</v>
      </c>
      <c r="U326" s="50">
        <v>110183</v>
      </c>
    </row>
    <row r="327" spans="1:21" s="52" customFormat="1" ht="28.5" x14ac:dyDescent="0.2">
      <c r="A327" s="46" t="s">
        <v>1948</v>
      </c>
      <c r="B327" s="46" t="s">
        <v>73</v>
      </c>
      <c r="C327" s="46"/>
      <c r="D327" s="46" t="s">
        <v>4979</v>
      </c>
      <c r="E327" s="46" t="s">
        <v>1939</v>
      </c>
      <c r="F327" s="51" t="s">
        <v>962</v>
      </c>
      <c r="G327" s="47"/>
      <c r="H327" s="46" t="s">
        <v>4933</v>
      </c>
      <c r="I327" s="46" t="s">
        <v>3243</v>
      </c>
      <c r="J327" s="48">
        <v>38169</v>
      </c>
      <c r="K327" s="48">
        <v>38595</v>
      </c>
      <c r="L327" s="48"/>
      <c r="M327" s="49">
        <v>1</v>
      </c>
      <c r="N327" s="50"/>
      <c r="O327" s="50"/>
      <c r="P327" s="46"/>
      <c r="Q327" s="46"/>
      <c r="R327" s="46"/>
      <c r="S327" s="46"/>
      <c r="T327" s="50">
        <v>28000</v>
      </c>
      <c r="U327" s="50">
        <v>72000</v>
      </c>
    </row>
    <row r="328" spans="1:21" s="52" customFormat="1" ht="28.5" x14ac:dyDescent="0.2">
      <c r="A328" s="46" t="s">
        <v>5300</v>
      </c>
      <c r="B328" s="46" t="s">
        <v>73</v>
      </c>
      <c r="C328" s="46"/>
      <c r="D328" s="46" t="s">
        <v>4986</v>
      </c>
      <c r="E328" s="46" t="s">
        <v>1939</v>
      </c>
      <c r="F328" s="51" t="s">
        <v>962</v>
      </c>
      <c r="G328" s="47"/>
      <c r="H328" s="46" t="s">
        <v>4987</v>
      </c>
      <c r="I328" s="46" t="s">
        <v>3249</v>
      </c>
      <c r="J328" s="48">
        <v>38596</v>
      </c>
      <c r="K328" s="48">
        <v>38656</v>
      </c>
      <c r="L328" s="48"/>
      <c r="M328" s="49">
        <v>3</v>
      </c>
      <c r="N328" s="50"/>
      <c r="O328" s="50"/>
      <c r="P328" s="46"/>
      <c r="Q328" s="46"/>
      <c r="R328" s="46"/>
      <c r="S328" s="46"/>
      <c r="T328" s="50">
        <f>U328*12</f>
        <v>960000</v>
      </c>
      <c r="U328" s="50">
        <v>80000</v>
      </c>
    </row>
    <row r="329" spans="1:21" s="52" customFormat="1" ht="28.5" x14ac:dyDescent="0.2">
      <c r="A329" s="46" t="s">
        <v>1948</v>
      </c>
      <c r="B329" s="46" t="s">
        <v>73</v>
      </c>
      <c r="C329" s="46"/>
      <c r="D329" s="46" t="s">
        <v>4979</v>
      </c>
      <c r="E329" s="46" t="s">
        <v>1939</v>
      </c>
      <c r="F329" s="51" t="s">
        <v>962</v>
      </c>
      <c r="G329" s="47"/>
      <c r="H329" s="46" t="s">
        <v>3382</v>
      </c>
      <c r="I329" s="46"/>
      <c r="J329" s="48"/>
      <c r="K329" s="48"/>
      <c r="L329" s="48"/>
      <c r="M329" s="49"/>
      <c r="N329" s="50"/>
      <c r="O329" s="50"/>
      <c r="P329" s="46"/>
      <c r="Q329" s="46" t="s">
        <v>823</v>
      </c>
      <c r="R329" s="46"/>
      <c r="S329" s="46"/>
      <c r="T329" s="50">
        <v>40000</v>
      </c>
      <c r="U329" s="50">
        <v>40000</v>
      </c>
    </row>
    <row r="330" spans="1:21" s="52" customFormat="1" ht="28.5" x14ac:dyDescent="0.2">
      <c r="A330" s="46" t="s">
        <v>1948</v>
      </c>
      <c r="B330" s="46" t="s">
        <v>73</v>
      </c>
      <c r="C330" s="46"/>
      <c r="D330" s="46" t="s">
        <v>4979</v>
      </c>
      <c r="E330" s="46" t="s">
        <v>1939</v>
      </c>
      <c r="F330" s="51" t="s">
        <v>962</v>
      </c>
      <c r="G330" s="47"/>
      <c r="H330" s="46" t="s">
        <v>4932</v>
      </c>
      <c r="I330" s="46" t="s">
        <v>407</v>
      </c>
      <c r="J330" s="48">
        <v>38078</v>
      </c>
      <c r="K330" s="48">
        <v>38138</v>
      </c>
      <c r="L330" s="48"/>
      <c r="M330" s="49">
        <v>0.1</v>
      </c>
      <c r="N330" s="50"/>
      <c r="O330" s="50"/>
      <c r="P330" s="46"/>
      <c r="Q330" s="46"/>
      <c r="R330" s="46"/>
      <c r="S330" s="46"/>
      <c r="T330" s="50">
        <v>60000</v>
      </c>
      <c r="U330" s="50">
        <v>60000</v>
      </c>
    </row>
    <row r="331" spans="1:21" s="52" customFormat="1" ht="28.5" x14ac:dyDescent="0.2">
      <c r="A331" s="46" t="s">
        <v>71</v>
      </c>
      <c r="B331" s="46" t="s">
        <v>73</v>
      </c>
      <c r="C331" s="46"/>
      <c r="D331" s="46" t="str">
        <f>+D330</f>
        <v>R.Higson</v>
      </c>
      <c r="E331" s="46" t="s">
        <v>1939</v>
      </c>
      <c r="F331" s="51" t="s">
        <v>962</v>
      </c>
      <c r="G331" s="47"/>
      <c r="H331" s="46" t="s">
        <v>4037</v>
      </c>
      <c r="I331" s="46"/>
      <c r="J331" s="48">
        <v>39448</v>
      </c>
      <c r="K331" s="48">
        <v>39814</v>
      </c>
      <c r="L331" s="48"/>
      <c r="M331" s="49">
        <v>1</v>
      </c>
      <c r="N331" s="50"/>
      <c r="O331" s="50"/>
      <c r="P331" s="46" t="s">
        <v>3787</v>
      </c>
      <c r="Q331" s="46" t="s">
        <v>823</v>
      </c>
      <c r="R331" s="46"/>
      <c r="S331" s="46"/>
      <c r="T331" s="50"/>
      <c r="U331" s="50"/>
    </row>
    <row r="332" spans="1:21" s="52" customFormat="1" ht="42.75" x14ac:dyDescent="0.2">
      <c r="A332" s="63" t="s">
        <v>1802</v>
      </c>
      <c r="B332" s="63" t="s">
        <v>73</v>
      </c>
      <c r="C332" s="63"/>
      <c r="D332" s="63" t="s">
        <v>1939</v>
      </c>
      <c r="E332" s="63" t="s">
        <v>1939</v>
      </c>
      <c r="F332" s="51" t="s">
        <v>962</v>
      </c>
      <c r="G332" s="51" t="s">
        <v>3847</v>
      </c>
      <c r="H332" s="63" t="s">
        <v>2108</v>
      </c>
      <c r="I332" s="63" t="s">
        <v>3593</v>
      </c>
      <c r="J332" s="71">
        <v>38718</v>
      </c>
      <c r="K332" s="71">
        <v>39813</v>
      </c>
      <c r="L332" s="71">
        <v>40178</v>
      </c>
      <c r="M332" s="72">
        <v>3</v>
      </c>
      <c r="N332" s="73"/>
      <c r="O332" s="73">
        <f>N332*M332</f>
        <v>0</v>
      </c>
      <c r="P332" s="46" t="s">
        <v>3789</v>
      </c>
      <c r="Q332" s="63" t="s">
        <v>824</v>
      </c>
      <c r="R332" s="63" t="s">
        <v>5371</v>
      </c>
      <c r="S332" s="63" t="s">
        <v>2700</v>
      </c>
      <c r="T332" s="73">
        <v>13800</v>
      </c>
      <c r="U332" s="73">
        <v>41400</v>
      </c>
    </row>
    <row r="333" spans="1:21" s="52" customFormat="1" ht="28.5" x14ac:dyDescent="0.2">
      <c r="A333" s="46" t="s">
        <v>2714</v>
      </c>
      <c r="B333" s="46" t="s">
        <v>73</v>
      </c>
      <c r="C333" s="46"/>
      <c r="D333" s="46" t="s">
        <v>4925</v>
      </c>
      <c r="E333" s="46" t="s">
        <v>1939</v>
      </c>
      <c r="F333" s="51" t="s">
        <v>962</v>
      </c>
      <c r="G333" s="47"/>
      <c r="H333" s="46" t="s">
        <v>4926</v>
      </c>
      <c r="I333" s="46" t="s">
        <v>2121</v>
      </c>
      <c r="J333" s="48"/>
      <c r="K333" s="48">
        <v>39873</v>
      </c>
      <c r="L333" s="48"/>
      <c r="M333" s="49"/>
      <c r="N333" s="50"/>
      <c r="O333" s="50"/>
      <c r="P333" s="46"/>
      <c r="Q333" s="46" t="s">
        <v>823</v>
      </c>
      <c r="R333" s="46">
        <v>2.23</v>
      </c>
      <c r="S333" s="46" t="s">
        <v>2937</v>
      </c>
      <c r="T333" s="50"/>
      <c r="U333" s="50"/>
    </row>
    <row r="334" spans="1:21" s="52" customFormat="1" ht="28.5" x14ac:dyDescent="0.2">
      <c r="A334" s="46" t="s">
        <v>5300</v>
      </c>
      <c r="B334" s="46" t="s">
        <v>73</v>
      </c>
      <c r="C334" s="46"/>
      <c r="D334" s="46" t="s">
        <v>4928</v>
      </c>
      <c r="E334" s="46" t="s">
        <v>1939</v>
      </c>
      <c r="F334" s="51" t="s">
        <v>962</v>
      </c>
      <c r="G334" s="47"/>
      <c r="H334" s="46" t="s">
        <v>4930</v>
      </c>
      <c r="I334" s="46" t="s">
        <v>4589</v>
      </c>
      <c r="J334" s="48">
        <v>35796</v>
      </c>
      <c r="K334" s="48">
        <v>37621</v>
      </c>
      <c r="L334" s="48">
        <v>38352</v>
      </c>
      <c r="M334" s="49">
        <v>6</v>
      </c>
      <c r="N334" s="50"/>
      <c r="O334" s="50"/>
      <c r="P334" s="46"/>
      <c r="Q334" s="46" t="s">
        <v>824</v>
      </c>
      <c r="R334" s="46"/>
      <c r="S334" s="46"/>
      <c r="T334" s="50">
        <v>1878</v>
      </c>
      <c r="U334" s="50">
        <f>T334*6</f>
        <v>11268</v>
      </c>
    </row>
    <row r="335" spans="1:21" s="52" customFormat="1" ht="99.75" x14ac:dyDescent="0.2">
      <c r="A335" s="46" t="s">
        <v>4616</v>
      </c>
      <c r="B335" s="46" t="s">
        <v>73</v>
      </c>
      <c r="C335" s="46"/>
      <c r="D335" s="46" t="s">
        <v>4928</v>
      </c>
      <c r="E335" s="46" t="s">
        <v>1939</v>
      </c>
      <c r="F335" s="51" t="s">
        <v>962</v>
      </c>
      <c r="G335" s="47"/>
      <c r="H335" s="46" t="s">
        <v>4929</v>
      </c>
      <c r="I335" s="46" t="s">
        <v>1428</v>
      </c>
      <c r="J335" s="48">
        <v>35796</v>
      </c>
      <c r="K335" s="48">
        <v>37621</v>
      </c>
      <c r="L335" s="48">
        <v>38352</v>
      </c>
      <c r="M335" s="49">
        <v>6</v>
      </c>
      <c r="N335" s="50"/>
      <c r="O335" s="50"/>
      <c r="P335" s="46"/>
      <c r="Q335" s="46" t="s">
        <v>824</v>
      </c>
      <c r="R335" s="46"/>
      <c r="S335" s="46"/>
      <c r="T335" s="50">
        <v>6000</v>
      </c>
      <c r="U335" s="50">
        <f>T335*6</f>
        <v>36000</v>
      </c>
    </row>
    <row r="336" spans="1:21" s="52" customFormat="1" ht="28.5" x14ac:dyDescent="0.2">
      <c r="A336" s="46" t="s">
        <v>4616</v>
      </c>
      <c r="B336" s="46" t="s">
        <v>73</v>
      </c>
      <c r="C336" s="46"/>
      <c r="D336" s="46" t="s">
        <v>4928</v>
      </c>
      <c r="E336" s="46" t="s">
        <v>1939</v>
      </c>
      <c r="F336" s="51" t="s">
        <v>962</v>
      </c>
      <c r="G336" s="47"/>
      <c r="H336" s="46" t="s">
        <v>4931</v>
      </c>
      <c r="I336" s="46" t="s">
        <v>3312</v>
      </c>
      <c r="J336" s="48">
        <v>37347</v>
      </c>
      <c r="K336" s="48"/>
      <c r="L336" s="48"/>
      <c r="M336" s="49"/>
      <c r="N336" s="50"/>
      <c r="O336" s="50"/>
      <c r="P336" s="46"/>
      <c r="Q336" s="46"/>
      <c r="R336" s="46"/>
      <c r="S336" s="46"/>
      <c r="T336" s="50">
        <v>19000</v>
      </c>
      <c r="U336" s="50">
        <v>19000</v>
      </c>
    </row>
    <row r="337" spans="1:21" s="52" customFormat="1" ht="85.5" x14ac:dyDescent="0.2">
      <c r="A337" s="46" t="s">
        <v>71</v>
      </c>
      <c r="B337" s="46" t="s">
        <v>73</v>
      </c>
      <c r="C337" s="46"/>
      <c r="D337" s="46" t="s">
        <v>3306</v>
      </c>
      <c r="E337" s="46" t="s">
        <v>892</v>
      </c>
      <c r="F337" s="46" t="s">
        <v>5282</v>
      </c>
      <c r="G337" s="47" t="s">
        <v>3854</v>
      </c>
      <c r="H337" s="46" t="s">
        <v>1778</v>
      </c>
      <c r="I337" s="46" t="s">
        <v>3774</v>
      </c>
      <c r="J337" s="48">
        <v>37831</v>
      </c>
      <c r="K337" s="48">
        <v>38199</v>
      </c>
      <c r="L337" s="48">
        <v>39294</v>
      </c>
      <c r="M337" s="49">
        <v>4</v>
      </c>
      <c r="N337" s="50"/>
      <c r="O337" s="50"/>
      <c r="P337" s="46"/>
      <c r="Q337" s="46" t="s">
        <v>823</v>
      </c>
      <c r="R337" s="46" t="s">
        <v>1773</v>
      </c>
      <c r="S337" s="46"/>
      <c r="T337" s="50">
        <v>400000</v>
      </c>
      <c r="U337" s="50">
        <v>1600000</v>
      </c>
    </row>
    <row r="338" spans="1:21" s="52" customFormat="1" ht="85.5" x14ac:dyDescent="0.2">
      <c r="A338" s="46" t="s">
        <v>71</v>
      </c>
      <c r="B338" s="46" t="s">
        <v>73</v>
      </c>
      <c r="C338" s="46"/>
      <c r="D338" s="46" t="s">
        <v>3306</v>
      </c>
      <c r="E338" s="46" t="s">
        <v>892</v>
      </c>
      <c r="F338" s="46" t="s">
        <v>5282</v>
      </c>
      <c r="G338" s="47" t="s">
        <v>3853</v>
      </c>
      <c r="H338" s="46" t="s">
        <v>1777</v>
      </c>
      <c r="I338" s="46" t="s">
        <v>2190</v>
      </c>
      <c r="J338" s="48">
        <v>37834</v>
      </c>
      <c r="K338" s="48">
        <v>38199</v>
      </c>
      <c r="L338" s="48">
        <v>39294</v>
      </c>
      <c r="M338" s="49">
        <v>4</v>
      </c>
      <c r="N338" s="50"/>
      <c r="O338" s="50"/>
      <c r="P338" s="46"/>
      <c r="Q338" s="46" t="s">
        <v>823</v>
      </c>
      <c r="R338" s="46" t="s">
        <v>1773</v>
      </c>
      <c r="S338" s="46"/>
      <c r="T338" s="50">
        <v>450000</v>
      </c>
      <c r="U338" s="50">
        <v>1800000</v>
      </c>
    </row>
    <row r="339" spans="1:21" s="52" customFormat="1" ht="28.5" x14ac:dyDescent="0.2">
      <c r="A339" s="46" t="s">
        <v>71</v>
      </c>
      <c r="B339" s="46" t="s">
        <v>73</v>
      </c>
      <c r="C339" s="46"/>
      <c r="D339" s="46" t="s">
        <v>3306</v>
      </c>
      <c r="E339" s="46" t="s">
        <v>892</v>
      </c>
      <c r="F339" s="46" t="s">
        <v>5282</v>
      </c>
      <c r="G339" s="47" t="s">
        <v>3852</v>
      </c>
      <c r="H339" s="46" t="s">
        <v>1769</v>
      </c>
      <c r="I339" s="46" t="s">
        <v>1820</v>
      </c>
      <c r="J339" s="48">
        <v>38200</v>
      </c>
      <c r="K339" s="48">
        <v>38899</v>
      </c>
      <c r="L339" s="48"/>
      <c r="M339" s="49">
        <v>2</v>
      </c>
      <c r="N339" s="50"/>
      <c r="O339" s="50"/>
      <c r="P339" s="46"/>
      <c r="Q339" s="46" t="s">
        <v>824</v>
      </c>
      <c r="R339" s="46" t="s">
        <v>1773</v>
      </c>
      <c r="S339" s="46"/>
      <c r="T339" s="50">
        <v>10000</v>
      </c>
      <c r="U339" s="50">
        <v>20000</v>
      </c>
    </row>
    <row r="340" spans="1:21" s="52" customFormat="1" ht="28.5" x14ac:dyDescent="0.2">
      <c r="A340" s="46" t="s">
        <v>1948</v>
      </c>
      <c r="B340" s="46" t="s">
        <v>73</v>
      </c>
      <c r="C340" s="46"/>
      <c r="D340" s="46" t="s">
        <v>3306</v>
      </c>
      <c r="E340" s="46" t="s">
        <v>892</v>
      </c>
      <c r="F340" s="46" t="s">
        <v>5282</v>
      </c>
      <c r="G340" s="47" t="s">
        <v>3855</v>
      </c>
      <c r="H340" s="46" t="s">
        <v>991</v>
      </c>
      <c r="I340" s="46" t="s">
        <v>4875</v>
      </c>
      <c r="J340" s="48">
        <v>37438</v>
      </c>
      <c r="K340" s="48">
        <v>38898</v>
      </c>
      <c r="L340" s="48">
        <v>38898</v>
      </c>
      <c r="M340" s="49">
        <v>4</v>
      </c>
      <c r="N340" s="50"/>
      <c r="O340" s="50"/>
      <c r="P340" s="46"/>
      <c r="Q340" s="46" t="s">
        <v>823</v>
      </c>
      <c r="R340" s="46" t="s">
        <v>1773</v>
      </c>
      <c r="S340" s="46"/>
      <c r="T340" s="50">
        <v>46000</v>
      </c>
      <c r="U340" s="50">
        <v>184000</v>
      </c>
    </row>
    <row r="341" spans="1:21" s="52" customFormat="1" ht="28.5" x14ac:dyDescent="0.2">
      <c r="A341" s="46" t="s">
        <v>71</v>
      </c>
      <c r="B341" s="46" t="s">
        <v>73</v>
      </c>
      <c r="C341" s="46"/>
      <c r="D341" s="46" t="s">
        <v>3303</v>
      </c>
      <c r="E341" s="46" t="s">
        <v>892</v>
      </c>
      <c r="F341" s="46" t="s">
        <v>5282</v>
      </c>
      <c r="G341" s="47"/>
      <c r="H341" s="46" t="s">
        <v>4138</v>
      </c>
      <c r="I341" s="46" t="s">
        <v>3093</v>
      </c>
      <c r="J341" s="48">
        <v>37893</v>
      </c>
      <c r="K341" s="48">
        <v>38005</v>
      </c>
      <c r="L341" s="48">
        <v>38077</v>
      </c>
      <c r="M341" s="49">
        <v>0.5</v>
      </c>
      <c r="N341" s="50"/>
      <c r="O341" s="50"/>
      <c r="P341" s="46"/>
      <c r="Q341" s="46" t="s">
        <v>823</v>
      </c>
      <c r="R341" s="46">
        <v>5.34</v>
      </c>
      <c r="S341" s="46"/>
      <c r="T341" s="50">
        <v>135897.97</v>
      </c>
      <c r="U341" s="50">
        <v>135897.97</v>
      </c>
    </row>
    <row r="342" spans="1:21" s="52" customFormat="1" ht="28.5" x14ac:dyDescent="0.2">
      <c r="A342" s="46" t="s">
        <v>71</v>
      </c>
      <c r="B342" s="46" t="s">
        <v>73</v>
      </c>
      <c r="C342" s="46"/>
      <c r="D342" s="46" t="s">
        <v>3305</v>
      </c>
      <c r="E342" s="46" t="s">
        <v>892</v>
      </c>
      <c r="F342" s="46" t="s">
        <v>5282</v>
      </c>
      <c r="G342" s="47"/>
      <c r="H342" s="46" t="s">
        <v>2058</v>
      </c>
      <c r="I342" s="46" t="s">
        <v>3365</v>
      </c>
      <c r="J342" s="48">
        <v>38795</v>
      </c>
      <c r="K342" s="48">
        <v>38954</v>
      </c>
      <c r="L342" s="48"/>
      <c r="M342" s="49">
        <v>0.25</v>
      </c>
      <c r="N342" s="50"/>
      <c r="O342" s="50"/>
      <c r="P342" s="46"/>
      <c r="Q342" s="46" t="s">
        <v>823</v>
      </c>
      <c r="R342" s="46">
        <v>5.33</v>
      </c>
      <c r="S342" s="46"/>
      <c r="T342" s="50">
        <v>125400</v>
      </c>
      <c r="U342" s="50">
        <v>125400</v>
      </c>
    </row>
    <row r="343" spans="1:21" s="52" customFormat="1" ht="28.5" x14ac:dyDescent="0.2">
      <c r="A343" s="46" t="s">
        <v>71</v>
      </c>
      <c r="B343" s="46" t="s">
        <v>73</v>
      </c>
      <c r="C343" s="46"/>
      <c r="D343" s="46" t="s">
        <v>3305</v>
      </c>
      <c r="E343" s="46" t="s">
        <v>892</v>
      </c>
      <c r="F343" s="46" t="s">
        <v>5282</v>
      </c>
      <c r="G343" s="47"/>
      <c r="H343" s="46" t="s">
        <v>4493</v>
      </c>
      <c r="I343" s="46" t="s">
        <v>3365</v>
      </c>
      <c r="J343" s="74">
        <v>38930</v>
      </c>
      <c r="K343" s="74">
        <v>39022</v>
      </c>
      <c r="L343" s="74"/>
      <c r="M343" s="49">
        <v>0.25</v>
      </c>
      <c r="N343" s="50"/>
      <c r="O343" s="50"/>
      <c r="P343" s="46"/>
      <c r="Q343" s="46" t="s">
        <v>824</v>
      </c>
      <c r="R343" s="46">
        <v>5.33</v>
      </c>
      <c r="S343" s="46"/>
      <c r="T343" s="50">
        <v>27500</v>
      </c>
      <c r="U343" s="50">
        <v>27500</v>
      </c>
    </row>
    <row r="344" spans="1:21" s="52" customFormat="1" ht="28.5" x14ac:dyDescent="0.2">
      <c r="A344" s="46" t="s">
        <v>71</v>
      </c>
      <c r="B344" s="46" t="s">
        <v>73</v>
      </c>
      <c r="C344" s="46"/>
      <c r="D344" s="46" t="s">
        <v>3305</v>
      </c>
      <c r="E344" s="46" t="s">
        <v>892</v>
      </c>
      <c r="F344" s="46" t="s">
        <v>5282</v>
      </c>
      <c r="G344" s="47"/>
      <c r="H344" s="46" t="s">
        <v>2336</v>
      </c>
      <c r="I344" s="46" t="s">
        <v>4539</v>
      </c>
      <c r="J344" s="74">
        <v>39272</v>
      </c>
      <c r="K344" s="74">
        <v>39417</v>
      </c>
      <c r="L344" s="74"/>
      <c r="M344" s="49"/>
      <c r="N344" s="50"/>
      <c r="O344" s="50"/>
      <c r="P344" s="46"/>
      <c r="Q344" s="46" t="s">
        <v>824</v>
      </c>
      <c r="R344" s="46">
        <v>5.33</v>
      </c>
      <c r="S344" s="46"/>
      <c r="T344" s="50">
        <v>54500</v>
      </c>
      <c r="U344" s="50">
        <v>54500</v>
      </c>
    </row>
    <row r="345" spans="1:21" s="52" customFormat="1" ht="28.5" x14ac:dyDescent="0.2">
      <c r="A345" s="46" t="s">
        <v>71</v>
      </c>
      <c r="B345" s="46" t="s">
        <v>73</v>
      </c>
      <c r="C345" s="46"/>
      <c r="D345" s="46" t="s">
        <v>3305</v>
      </c>
      <c r="E345" s="46" t="s">
        <v>892</v>
      </c>
      <c r="F345" s="46" t="s">
        <v>5282</v>
      </c>
      <c r="G345" s="47"/>
      <c r="H345" s="46" t="s">
        <v>4499</v>
      </c>
      <c r="I345" s="46" t="s">
        <v>4592</v>
      </c>
      <c r="J345" s="74">
        <v>39132</v>
      </c>
      <c r="K345" s="74">
        <v>39231</v>
      </c>
      <c r="L345" s="74"/>
      <c r="M345" s="49">
        <v>0.25</v>
      </c>
      <c r="N345" s="50"/>
      <c r="O345" s="50"/>
      <c r="P345" s="46"/>
      <c r="Q345" s="46" t="s">
        <v>824</v>
      </c>
      <c r="R345" s="46">
        <v>5.33</v>
      </c>
      <c r="S345" s="46"/>
      <c r="T345" s="50">
        <v>48970</v>
      </c>
      <c r="U345" s="50">
        <v>48970</v>
      </c>
    </row>
    <row r="346" spans="1:21" s="52" customFormat="1" ht="28.5" x14ac:dyDescent="0.2">
      <c r="A346" s="46" t="s">
        <v>71</v>
      </c>
      <c r="B346" s="46" t="s">
        <v>73</v>
      </c>
      <c r="C346" s="46"/>
      <c r="D346" s="46" t="s">
        <v>1940</v>
      </c>
      <c r="E346" s="46" t="s">
        <v>892</v>
      </c>
      <c r="F346" s="46" t="s">
        <v>5282</v>
      </c>
      <c r="G346" s="47"/>
      <c r="H346" s="46" t="s">
        <v>4141</v>
      </c>
      <c r="I346" s="46" t="s">
        <v>452</v>
      </c>
      <c r="J346" s="48">
        <v>37998</v>
      </c>
      <c r="K346" s="48">
        <v>38306</v>
      </c>
      <c r="L346" s="48"/>
      <c r="M346" s="49">
        <v>1</v>
      </c>
      <c r="N346" s="50"/>
      <c r="O346" s="50"/>
      <c r="P346" s="46"/>
      <c r="Q346" s="46" t="s">
        <v>823</v>
      </c>
      <c r="R346" s="46">
        <v>5.33</v>
      </c>
      <c r="S346" s="46"/>
      <c r="T346" s="50">
        <v>600000</v>
      </c>
      <c r="U346" s="50">
        <v>600000</v>
      </c>
    </row>
    <row r="347" spans="1:21" s="52" customFormat="1" ht="28.5" x14ac:dyDescent="0.2">
      <c r="A347" s="46" t="s">
        <v>2595</v>
      </c>
      <c r="B347" s="46" t="s">
        <v>73</v>
      </c>
      <c r="C347" s="46"/>
      <c r="D347" s="46" t="s">
        <v>3304</v>
      </c>
      <c r="E347" s="46" t="s">
        <v>892</v>
      </c>
      <c r="F347" s="46" t="s">
        <v>5282</v>
      </c>
      <c r="G347" s="47"/>
      <c r="H347" s="46" t="s">
        <v>1895</v>
      </c>
      <c r="I347" s="46" t="s">
        <v>4670</v>
      </c>
      <c r="J347" s="48">
        <v>38680</v>
      </c>
      <c r="K347" s="48">
        <v>39814</v>
      </c>
      <c r="L347" s="48"/>
      <c r="M347" s="49">
        <v>3</v>
      </c>
      <c r="N347" s="50"/>
      <c r="O347" s="50">
        <f>N347*M347</f>
        <v>0</v>
      </c>
      <c r="P347" s="46"/>
      <c r="Q347" s="46" t="s">
        <v>823</v>
      </c>
      <c r="R347" s="46">
        <v>5.33</v>
      </c>
      <c r="S347" s="48" t="s">
        <v>1355</v>
      </c>
      <c r="T347" s="50">
        <v>150000</v>
      </c>
      <c r="U347" s="50">
        <v>450000</v>
      </c>
    </row>
    <row r="348" spans="1:21" s="52" customFormat="1" ht="28.5" x14ac:dyDescent="0.2">
      <c r="A348" s="46" t="s">
        <v>71</v>
      </c>
      <c r="B348" s="46" t="s">
        <v>73</v>
      </c>
      <c r="C348" s="46"/>
      <c r="D348" s="46" t="s">
        <v>2582</v>
      </c>
      <c r="E348" s="46" t="s">
        <v>892</v>
      </c>
      <c r="F348" s="46" t="s">
        <v>5282</v>
      </c>
      <c r="G348" s="47"/>
      <c r="H348" s="46" t="s">
        <v>4142</v>
      </c>
      <c r="I348" s="46" t="s">
        <v>1385</v>
      </c>
      <c r="J348" s="48">
        <v>38018</v>
      </c>
      <c r="K348" s="48">
        <v>38078</v>
      </c>
      <c r="L348" s="48"/>
      <c r="M348" s="49">
        <v>0.25</v>
      </c>
      <c r="N348" s="50"/>
      <c r="O348" s="50"/>
      <c r="P348" s="46"/>
      <c r="Q348" s="46" t="s">
        <v>824</v>
      </c>
      <c r="R348" s="46">
        <v>5.33</v>
      </c>
      <c r="S348" s="46"/>
      <c r="T348" s="50">
        <v>30301</v>
      </c>
      <c r="U348" s="50">
        <v>30301</v>
      </c>
    </row>
    <row r="349" spans="1:21" s="52" customFormat="1" ht="28.5" x14ac:dyDescent="0.2">
      <c r="A349" s="46" t="s">
        <v>71</v>
      </c>
      <c r="B349" s="46" t="s">
        <v>73</v>
      </c>
      <c r="C349" s="46"/>
      <c r="D349" s="46" t="s">
        <v>3303</v>
      </c>
      <c r="E349" s="46" t="s">
        <v>892</v>
      </c>
      <c r="F349" s="46" t="s">
        <v>5282</v>
      </c>
      <c r="G349" s="47"/>
      <c r="H349" s="46" t="s">
        <v>3422</v>
      </c>
      <c r="I349" s="46" t="s">
        <v>4402</v>
      </c>
      <c r="J349" s="48">
        <v>38642</v>
      </c>
      <c r="K349" s="48">
        <v>38765</v>
      </c>
      <c r="L349" s="48"/>
      <c r="M349" s="49">
        <v>0.5</v>
      </c>
      <c r="N349" s="50"/>
      <c r="O349" s="50"/>
      <c r="P349" s="46"/>
      <c r="Q349" s="46" t="s">
        <v>823</v>
      </c>
      <c r="R349" s="46">
        <v>5.33</v>
      </c>
      <c r="S349" s="46"/>
      <c r="T349" s="50">
        <v>149000</v>
      </c>
      <c r="U349" s="50">
        <v>149000</v>
      </c>
    </row>
    <row r="350" spans="1:21" s="52" customFormat="1" ht="71.25" x14ac:dyDescent="0.2">
      <c r="A350" s="46" t="s">
        <v>71</v>
      </c>
      <c r="B350" s="46" t="s">
        <v>73</v>
      </c>
      <c r="C350" s="46"/>
      <c r="D350" s="46" t="s">
        <v>3302</v>
      </c>
      <c r="E350" s="46" t="s">
        <v>892</v>
      </c>
      <c r="F350" s="46" t="s">
        <v>5282</v>
      </c>
      <c r="G350" s="47"/>
      <c r="H350" s="46" t="s">
        <v>1348</v>
      </c>
      <c r="I350" s="46" t="s">
        <v>2191</v>
      </c>
      <c r="J350" s="48">
        <v>38838</v>
      </c>
      <c r="K350" s="48">
        <v>39203</v>
      </c>
      <c r="L350" s="48"/>
      <c r="M350" s="49">
        <v>1</v>
      </c>
      <c r="N350" s="50"/>
      <c r="O350" s="50"/>
      <c r="P350" s="46"/>
      <c r="Q350" s="46" t="s">
        <v>824</v>
      </c>
      <c r="R350" s="46">
        <v>5.33</v>
      </c>
      <c r="S350" s="48" t="s">
        <v>2577</v>
      </c>
      <c r="T350" s="50">
        <v>90000</v>
      </c>
      <c r="U350" s="50">
        <v>90000</v>
      </c>
    </row>
    <row r="351" spans="1:21" s="52" customFormat="1" ht="28.5" x14ac:dyDescent="0.2">
      <c r="A351" s="46" t="s">
        <v>71</v>
      </c>
      <c r="B351" s="46" t="s">
        <v>73</v>
      </c>
      <c r="C351" s="46"/>
      <c r="D351" s="46" t="s">
        <v>41</v>
      </c>
      <c r="E351" s="46" t="s">
        <v>892</v>
      </c>
      <c r="F351" s="46" t="s">
        <v>5282</v>
      </c>
      <c r="G351" s="47"/>
      <c r="H351" s="46" t="s">
        <v>1775</v>
      </c>
      <c r="I351" s="46" t="s">
        <v>4756</v>
      </c>
      <c r="J351" s="48">
        <v>38078</v>
      </c>
      <c r="K351" s="48">
        <v>38442</v>
      </c>
      <c r="L351" s="48"/>
      <c r="M351" s="49">
        <v>1</v>
      </c>
      <c r="N351" s="50"/>
      <c r="O351" s="50"/>
      <c r="P351" s="46" t="s">
        <v>3787</v>
      </c>
      <c r="Q351" s="46" t="s">
        <v>823</v>
      </c>
      <c r="R351" s="46">
        <v>5.29</v>
      </c>
      <c r="S351" s="46"/>
      <c r="T351" s="50">
        <v>70000</v>
      </c>
      <c r="U351" s="50">
        <v>70000</v>
      </c>
    </row>
    <row r="352" spans="1:21" s="52" customFormat="1" ht="28.5" x14ac:dyDescent="0.2">
      <c r="A352" s="46" t="s">
        <v>71</v>
      </c>
      <c r="B352" s="46" t="s">
        <v>73</v>
      </c>
      <c r="C352" s="46"/>
      <c r="D352" s="46" t="s">
        <v>3300</v>
      </c>
      <c r="E352" s="46" t="s">
        <v>892</v>
      </c>
      <c r="F352" s="46" t="s">
        <v>5282</v>
      </c>
      <c r="G352" s="47"/>
      <c r="H352" s="46" t="s">
        <v>1763</v>
      </c>
      <c r="I352" s="46" t="s">
        <v>4756</v>
      </c>
      <c r="J352" s="48">
        <v>38473</v>
      </c>
      <c r="K352" s="48">
        <v>38807</v>
      </c>
      <c r="L352" s="48"/>
      <c r="M352" s="49">
        <v>1</v>
      </c>
      <c r="N352" s="50"/>
      <c r="O352" s="50"/>
      <c r="P352" s="46"/>
      <c r="Q352" s="46" t="s">
        <v>823</v>
      </c>
      <c r="R352" s="46">
        <v>5.29</v>
      </c>
      <c r="S352" s="46"/>
      <c r="T352" s="50">
        <v>74000</v>
      </c>
      <c r="U352" s="50">
        <v>74000</v>
      </c>
    </row>
    <row r="353" spans="1:21" s="52" customFormat="1" ht="28.5" x14ac:dyDescent="0.2">
      <c r="A353" s="46" t="s">
        <v>71</v>
      </c>
      <c r="B353" s="46" t="s">
        <v>73</v>
      </c>
      <c r="C353" s="46"/>
      <c r="D353" s="46" t="s">
        <v>3300</v>
      </c>
      <c r="E353" s="46" t="s">
        <v>892</v>
      </c>
      <c r="F353" s="46" t="s">
        <v>5282</v>
      </c>
      <c r="G353" s="47"/>
      <c r="H353" s="46" t="s">
        <v>3426</v>
      </c>
      <c r="I353" s="46" t="s">
        <v>1474</v>
      </c>
      <c r="J353" s="48">
        <v>38504</v>
      </c>
      <c r="K353" s="48">
        <v>38807</v>
      </c>
      <c r="L353" s="48"/>
      <c r="M353" s="49">
        <v>1</v>
      </c>
      <c r="N353" s="50"/>
      <c r="O353" s="50"/>
      <c r="P353" s="46"/>
      <c r="Q353" s="46" t="s">
        <v>823</v>
      </c>
      <c r="R353" s="46">
        <v>5.29</v>
      </c>
      <c r="S353" s="46"/>
      <c r="T353" s="50">
        <v>20000</v>
      </c>
      <c r="U353" s="50">
        <v>20000</v>
      </c>
    </row>
    <row r="354" spans="1:21" s="52" customFormat="1" ht="28.5" x14ac:dyDescent="0.2">
      <c r="A354" s="46" t="s">
        <v>71</v>
      </c>
      <c r="B354" s="46" t="s">
        <v>73</v>
      </c>
      <c r="C354" s="46"/>
      <c r="D354" s="46" t="s">
        <v>41</v>
      </c>
      <c r="E354" s="46" t="s">
        <v>892</v>
      </c>
      <c r="F354" s="46" t="s">
        <v>5282</v>
      </c>
      <c r="G354" s="47"/>
      <c r="H354" s="46" t="s">
        <v>3426</v>
      </c>
      <c r="I354" s="46" t="s">
        <v>2199</v>
      </c>
      <c r="J354" s="48">
        <v>38078</v>
      </c>
      <c r="K354" s="48">
        <v>38442</v>
      </c>
      <c r="L354" s="48"/>
      <c r="M354" s="49">
        <v>1</v>
      </c>
      <c r="N354" s="50"/>
      <c r="O354" s="50"/>
      <c r="P354" s="46" t="s">
        <v>3787</v>
      </c>
      <c r="Q354" s="46" t="s">
        <v>823</v>
      </c>
      <c r="R354" s="46">
        <v>5.29</v>
      </c>
      <c r="S354" s="46"/>
      <c r="T354" s="50">
        <v>75000</v>
      </c>
      <c r="U354" s="50">
        <v>75000</v>
      </c>
    </row>
    <row r="355" spans="1:21" s="52" customFormat="1" ht="28.5" x14ac:dyDescent="0.2">
      <c r="A355" s="46" t="s">
        <v>71</v>
      </c>
      <c r="B355" s="46" t="s">
        <v>73</v>
      </c>
      <c r="C355" s="46"/>
      <c r="D355" s="46" t="s">
        <v>3304</v>
      </c>
      <c r="E355" s="46" t="s">
        <v>892</v>
      </c>
      <c r="F355" s="46" t="s">
        <v>5282</v>
      </c>
      <c r="G355" s="47"/>
      <c r="H355" s="46" t="s">
        <v>1768</v>
      </c>
      <c r="I355" s="46" t="s">
        <v>4592</v>
      </c>
      <c r="J355" s="48">
        <v>38231</v>
      </c>
      <c r="K355" s="48">
        <v>38352</v>
      </c>
      <c r="L355" s="48"/>
      <c r="M355" s="49">
        <v>0.25</v>
      </c>
      <c r="N355" s="50"/>
      <c r="O355" s="50"/>
      <c r="P355" s="46"/>
      <c r="Q355" s="46" t="s">
        <v>824</v>
      </c>
      <c r="R355" s="46">
        <v>5.33</v>
      </c>
      <c r="S355" s="46"/>
      <c r="T355" s="50">
        <v>34970</v>
      </c>
      <c r="U355" s="50">
        <v>34970</v>
      </c>
    </row>
    <row r="356" spans="1:21" s="52" customFormat="1" ht="28.5" x14ac:dyDescent="0.2">
      <c r="A356" s="46" t="s">
        <v>71</v>
      </c>
      <c r="B356" s="46" t="s">
        <v>73</v>
      </c>
      <c r="C356" s="46"/>
      <c r="D356" s="46" t="s">
        <v>3304</v>
      </c>
      <c r="E356" s="46" t="s">
        <v>892</v>
      </c>
      <c r="F356" s="46" t="s">
        <v>5282</v>
      </c>
      <c r="G356" s="47"/>
      <c r="H356" s="46" t="s">
        <v>1767</v>
      </c>
      <c r="I356" s="46" t="s">
        <v>1762</v>
      </c>
      <c r="J356" s="48">
        <v>38231</v>
      </c>
      <c r="K356" s="48">
        <v>38352</v>
      </c>
      <c r="L356" s="48"/>
      <c r="M356" s="49">
        <v>0.25</v>
      </c>
      <c r="N356" s="50"/>
      <c r="O356" s="50"/>
      <c r="P356" s="46"/>
      <c r="Q356" s="46" t="s">
        <v>824</v>
      </c>
      <c r="R356" s="46">
        <v>5.33</v>
      </c>
      <c r="S356" s="46"/>
      <c r="T356" s="50">
        <v>24890</v>
      </c>
      <c r="U356" s="50">
        <v>24890</v>
      </c>
    </row>
    <row r="357" spans="1:21" s="52" customFormat="1" ht="28.5" x14ac:dyDescent="0.2">
      <c r="A357" s="46" t="s">
        <v>71</v>
      </c>
      <c r="B357" s="46" t="s">
        <v>73</v>
      </c>
      <c r="C357" s="46"/>
      <c r="D357" s="46" t="s">
        <v>3305</v>
      </c>
      <c r="E357" s="46" t="s">
        <v>892</v>
      </c>
      <c r="F357" s="46" t="s">
        <v>5282</v>
      </c>
      <c r="G357" s="47"/>
      <c r="H357" s="46" t="s">
        <v>5128</v>
      </c>
      <c r="I357" s="46" t="s">
        <v>5129</v>
      </c>
      <c r="J357" s="48">
        <v>39980</v>
      </c>
      <c r="K357" s="48">
        <v>40001</v>
      </c>
      <c r="L357" s="48"/>
      <c r="M357" s="49">
        <v>0.1</v>
      </c>
      <c r="N357" s="50"/>
      <c r="O357" s="50">
        <v>0</v>
      </c>
      <c r="P357" s="46" t="s">
        <v>3787</v>
      </c>
      <c r="Q357" s="46" t="s">
        <v>824</v>
      </c>
      <c r="R357" s="46">
        <v>5.33</v>
      </c>
      <c r="S357" s="46"/>
      <c r="T357" s="50"/>
      <c r="U357" s="50">
        <v>13432</v>
      </c>
    </row>
    <row r="358" spans="1:21" s="52" customFormat="1" ht="28.5" x14ac:dyDescent="0.2">
      <c r="A358" s="46" t="s">
        <v>71</v>
      </c>
      <c r="B358" s="46" t="s">
        <v>73</v>
      </c>
      <c r="C358" s="46"/>
      <c r="D358" s="46" t="s">
        <v>3305</v>
      </c>
      <c r="E358" s="46" t="s">
        <v>892</v>
      </c>
      <c r="F358" s="46" t="s">
        <v>5282</v>
      </c>
      <c r="G358" s="47"/>
      <c r="H358" s="46" t="s">
        <v>4876</v>
      </c>
      <c r="I358" s="46" t="s">
        <v>3365</v>
      </c>
      <c r="J358" s="74">
        <v>40063</v>
      </c>
      <c r="K358" s="74">
        <v>40117</v>
      </c>
      <c r="L358" s="74"/>
      <c r="M358" s="49">
        <v>0.15</v>
      </c>
      <c r="N358" s="50"/>
      <c r="O358" s="73"/>
      <c r="P358" s="46" t="s">
        <v>3787</v>
      </c>
      <c r="Q358" s="46" t="s">
        <v>824</v>
      </c>
      <c r="R358" s="46">
        <v>5.33</v>
      </c>
      <c r="S358" s="46"/>
      <c r="T358" s="50"/>
      <c r="U358" s="50">
        <v>44000</v>
      </c>
    </row>
    <row r="359" spans="1:21" s="52" customFormat="1" ht="28.5" x14ac:dyDescent="0.2">
      <c r="A359" s="46" t="s">
        <v>71</v>
      </c>
      <c r="B359" s="46" t="s">
        <v>73</v>
      </c>
      <c r="C359" s="46"/>
      <c r="D359" s="46" t="s">
        <v>3305</v>
      </c>
      <c r="E359" s="46" t="s">
        <v>892</v>
      </c>
      <c r="F359" s="46" t="s">
        <v>5282</v>
      </c>
      <c r="G359" s="47"/>
      <c r="H359" s="46" t="s">
        <v>2332</v>
      </c>
      <c r="I359" s="46" t="s">
        <v>4592</v>
      </c>
      <c r="J359" s="74">
        <v>39140</v>
      </c>
      <c r="K359" s="74">
        <v>39259</v>
      </c>
      <c r="L359" s="74"/>
      <c r="M359" s="49">
        <v>0.25</v>
      </c>
      <c r="N359" s="50"/>
      <c r="O359" s="50"/>
      <c r="P359" s="46"/>
      <c r="Q359" s="46" t="s">
        <v>823</v>
      </c>
      <c r="R359" s="46">
        <v>5.33</v>
      </c>
      <c r="S359" s="46"/>
      <c r="T359" s="50">
        <v>88970</v>
      </c>
      <c r="U359" s="50">
        <v>88970</v>
      </c>
    </row>
    <row r="360" spans="1:21" s="52" customFormat="1" ht="28.5" x14ac:dyDescent="0.2">
      <c r="A360" s="46" t="s">
        <v>71</v>
      </c>
      <c r="B360" s="46" t="s">
        <v>73</v>
      </c>
      <c r="C360" s="46"/>
      <c r="D360" s="46" t="s">
        <v>3305</v>
      </c>
      <c r="E360" s="46" t="s">
        <v>892</v>
      </c>
      <c r="F360" s="46" t="s">
        <v>5282</v>
      </c>
      <c r="G360" s="47"/>
      <c r="H360" s="46" t="s">
        <v>4492</v>
      </c>
      <c r="I360" s="46" t="s">
        <v>4592</v>
      </c>
      <c r="J360" s="74">
        <v>38924</v>
      </c>
      <c r="K360" s="74">
        <v>38966</v>
      </c>
      <c r="L360" s="74"/>
      <c r="M360" s="49">
        <v>0.1</v>
      </c>
      <c r="N360" s="50"/>
      <c r="O360" s="50"/>
      <c r="P360" s="46"/>
      <c r="Q360" s="46" t="s">
        <v>824</v>
      </c>
      <c r="R360" s="46">
        <v>5.33</v>
      </c>
      <c r="S360" s="46"/>
      <c r="T360" s="50">
        <v>44970</v>
      </c>
      <c r="U360" s="50">
        <v>44970</v>
      </c>
    </row>
    <row r="361" spans="1:21" s="52" customFormat="1" ht="28.5" x14ac:dyDescent="0.2">
      <c r="A361" s="46" t="s">
        <v>71</v>
      </c>
      <c r="B361" s="46" t="s">
        <v>73</v>
      </c>
      <c r="C361" s="46"/>
      <c r="D361" s="46" t="s">
        <v>3305</v>
      </c>
      <c r="E361" s="46" t="s">
        <v>892</v>
      </c>
      <c r="F361" s="46" t="s">
        <v>5282</v>
      </c>
      <c r="G361" s="47"/>
      <c r="H361" s="46" t="s">
        <v>2337</v>
      </c>
      <c r="I361" s="46" t="s">
        <v>5619</v>
      </c>
      <c r="J361" s="48">
        <v>39275</v>
      </c>
      <c r="K361" s="48">
        <v>39387</v>
      </c>
      <c r="L361" s="48"/>
      <c r="M361" s="49">
        <v>0.33</v>
      </c>
      <c r="N361" s="50"/>
      <c r="O361" s="50"/>
      <c r="P361" s="46"/>
      <c r="Q361" s="46" t="s">
        <v>823</v>
      </c>
      <c r="R361" s="46">
        <v>5.33</v>
      </c>
      <c r="S361" s="46"/>
      <c r="T361" s="50">
        <v>79680</v>
      </c>
      <c r="U361" s="50">
        <v>79680</v>
      </c>
    </row>
    <row r="362" spans="1:21" s="52" customFormat="1" ht="28.5" x14ac:dyDescent="0.2">
      <c r="A362" s="46" t="s">
        <v>71</v>
      </c>
      <c r="B362" s="46" t="s">
        <v>73</v>
      </c>
      <c r="C362" s="46"/>
      <c r="D362" s="46" t="s">
        <v>3304</v>
      </c>
      <c r="E362" s="46" t="s">
        <v>892</v>
      </c>
      <c r="F362" s="46" t="s">
        <v>5282</v>
      </c>
      <c r="G362" s="47"/>
      <c r="H362" s="46" t="s">
        <v>4137</v>
      </c>
      <c r="I362" s="46" t="s">
        <v>3365</v>
      </c>
      <c r="J362" s="48">
        <v>37774</v>
      </c>
      <c r="K362" s="48">
        <v>37890</v>
      </c>
      <c r="L362" s="48">
        <v>38077</v>
      </c>
      <c r="M362" s="49">
        <v>1</v>
      </c>
      <c r="N362" s="50"/>
      <c r="O362" s="50"/>
      <c r="P362" s="46"/>
      <c r="Q362" s="46" t="s">
        <v>823</v>
      </c>
      <c r="R362" s="46">
        <v>5.34</v>
      </c>
      <c r="S362" s="46"/>
      <c r="T362" s="50">
        <v>269445</v>
      </c>
      <c r="U362" s="50">
        <v>269445</v>
      </c>
    </row>
    <row r="363" spans="1:21" s="52" customFormat="1" ht="28.5" x14ac:dyDescent="0.2">
      <c r="A363" s="46" t="s">
        <v>71</v>
      </c>
      <c r="B363" s="46" t="s">
        <v>73</v>
      </c>
      <c r="C363" s="46"/>
      <c r="D363" s="46" t="s">
        <v>3305</v>
      </c>
      <c r="E363" s="46" t="s">
        <v>892</v>
      </c>
      <c r="F363" s="46" t="s">
        <v>5282</v>
      </c>
      <c r="G363" s="47"/>
      <c r="H363" s="46" t="s">
        <v>2335</v>
      </c>
      <c r="I363" s="46" t="s">
        <v>4879</v>
      </c>
      <c r="J363" s="74">
        <v>39258</v>
      </c>
      <c r="K363" s="74">
        <v>39417</v>
      </c>
      <c r="L363" s="74"/>
      <c r="M363" s="49">
        <v>0.5</v>
      </c>
      <c r="N363" s="50"/>
      <c r="O363" s="50"/>
      <c r="P363" s="46"/>
      <c r="Q363" s="46" t="s">
        <v>824</v>
      </c>
      <c r="R363" s="46">
        <v>5.33</v>
      </c>
      <c r="S363" s="46"/>
      <c r="T363" s="50">
        <v>49100</v>
      </c>
      <c r="U363" s="50">
        <v>49100</v>
      </c>
    </row>
    <row r="364" spans="1:21" s="52" customFormat="1" ht="28.5" x14ac:dyDescent="0.2">
      <c r="A364" s="46" t="s">
        <v>71</v>
      </c>
      <c r="B364" s="46" t="s">
        <v>73</v>
      </c>
      <c r="C364" s="46"/>
      <c r="D364" s="46" t="s">
        <v>3305</v>
      </c>
      <c r="E364" s="46" t="s">
        <v>892</v>
      </c>
      <c r="F364" s="46" t="s">
        <v>5282</v>
      </c>
      <c r="G364" s="47"/>
      <c r="H364" s="46" t="s">
        <v>1349</v>
      </c>
      <c r="I364" s="46" t="s">
        <v>4539</v>
      </c>
      <c r="J364" s="48">
        <v>38858</v>
      </c>
      <c r="K364" s="48">
        <v>38960</v>
      </c>
      <c r="L364" s="48"/>
      <c r="M364" s="49">
        <v>0.25</v>
      </c>
      <c r="N364" s="50"/>
      <c r="O364" s="50"/>
      <c r="P364" s="46"/>
      <c r="Q364" s="46" t="s">
        <v>824</v>
      </c>
      <c r="R364" s="46">
        <v>5.33</v>
      </c>
      <c r="S364" s="46"/>
      <c r="T364" s="50">
        <v>46900</v>
      </c>
      <c r="U364" s="50">
        <v>46900</v>
      </c>
    </row>
    <row r="365" spans="1:21" s="52" customFormat="1" ht="28.5" x14ac:dyDescent="0.2">
      <c r="A365" s="46" t="s">
        <v>71</v>
      </c>
      <c r="B365" s="46" t="s">
        <v>73</v>
      </c>
      <c r="C365" s="46"/>
      <c r="D365" s="46" t="s">
        <v>3305</v>
      </c>
      <c r="E365" s="46" t="s">
        <v>892</v>
      </c>
      <c r="F365" s="46" t="s">
        <v>5282</v>
      </c>
      <c r="G365" s="47"/>
      <c r="H365" s="46" t="s">
        <v>4494</v>
      </c>
      <c r="I365" s="46" t="s">
        <v>4539</v>
      </c>
      <c r="J365" s="74">
        <v>38961</v>
      </c>
      <c r="K365" s="74">
        <v>39052</v>
      </c>
      <c r="L365" s="74"/>
      <c r="M365" s="49">
        <v>0.25</v>
      </c>
      <c r="N365" s="50"/>
      <c r="O365" s="50"/>
      <c r="P365" s="46"/>
      <c r="Q365" s="46" t="s">
        <v>824</v>
      </c>
      <c r="R365" s="46">
        <v>5.33</v>
      </c>
      <c r="S365" s="46"/>
      <c r="T365" s="50">
        <v>45600</v>
      </c>
      <c r="U365" s="50">
        <v>45600</v>
      </c>
    </row>
    <row r="366" spans="1:21" s="52" customFormat="1" ht="28.5" x14ac:dyDescent="0.2">
      <c r="A366" s="46" t="s">
        <v>71</v>
      </c>
      <c r="B366" s="46" t="s">
        <v>73</v>
      </c>
      <c r="C366" s="46"/>
      <c r="D366" s="46" t="s">
        <v>3304</v>
      </c>
      <c r="E366" s="46" t="s">
        <v>892</v>
      </c>
      <c r="F366" s="46" t="s">
        <v>5282</v>
      </c>
      <c r="G366" s="47"/>
      <c r="H366" s="46" t="s">
        <v>1766</v>
      </c>
      <c r="I366" s="46" t="s">
        <v>4539</v>
      </c>
      <c r="J366" s="48">
        <v>38357</v>
      </c>
      <c r="K366" s="48">
        <v>38392</v>
      </c>
      <c r="L366" s="48"/>
      <c r="M366" s="49">
        <v>0.1</v>
      </c>
      <c r="N366" s="50"/>
      <c r="O366" s="50"/>
      <c r="P366" s="46"/>
      <c r="Q366" s="46" t="s">
        <v>824</v>
      </c>
      <c r="R366" s="46">
        <v>5.33</v>
      </c>
      <c r="S366" s="46"/>
      <c r="T366" s="50">
        <v>24055</v>
      </c>
      <c r="U366" s="50">
        <v>24055</v>
      </c>
    </row>
    <row r="367" spans="1:21" s="52" customFormat="1" ht="28.5" x14ac:dyDescent="0.2">
      <c r="A367" s="46" t="s">
        <v>71</v>
      </c>
      <c r="B367" s="46" t="s">
        <v>73</v>
      </c>
      <c r="C367" s="46"/>
      <c r="D367" s="46" t="s">
        <v>3304</v>
      </c>
      <c r="E367" s="46" t="s">
        <v>892</v>
      </c>
      <c r="F367" s="46" t="s">
        <v>5282</v>
      </c>
      <c r="G367" s="47"/>
      <c r="H367" s="46" t="s">
        <v>3424</v>
      </c>
      <c r="I367" s="46" t="s">
        <v>4539</v>
      </c>
      <c r="J367" s="48">
        <v>38642</v>
      </c>
      <c r="K367" s="48">
        <v>38744</v>
      </c>
      <c r="L367" s="48"/>
      <c r="M367" s="49">
        <v>0.5</v>
      </c>
      <c r="N367" s="50"/>
      <c r="O367" s="50"/>
      <c r="P367" s="46"/>
      <c r="Q367" s="46" t="s">
        <v>823</v>
      </c>
      <c r="R367" s="46">
        <v>5.33</v>
      </c>
      <c r="S367" s="46"/>
      <c r="T367" s="50">
        <v>118250</v>
      </c>
      <c r="U367" s="50">
        <v>118250</v>
      </c>
    </row>
    <row r="368" spans="1:21" s="52" customFormat="1" ht="28.5" x14ac:dyDescent="0.2">
      <c r="A368" s="46" t="s">
        <v>71</v>
      </c>
      <c r="B368" s="46" t="s">
        <v>73</v>
      </c>
      <c r="C368" s="46"/>
      <c r="D368" s="46" t="s">
        <v>3305</v>
      </c>
      <c r="E368" s="46" t="s">
        <v>892</v>
      </c>
      <c r="F368" s="46" t="s">
        <v>5282</v>
      </c>
      <c r="G368" s="47"/>
      <c r="H368" s="46" t="s">
        <v>4497</v>
      </c>
      <c r="I368" s="46" t="s">
        <v>4539</v>
      </c>
      <c r="J368" s="48">
        <v>39104</v>
      </c>
      <c r="K368" s="48">
        <v>39132</v>
      </c>
      <c r="L368" s="48"/>
      <c r="M368" s="49">
        <v>0.1</v>
      </c>
      <c r="N368" s="50"/>
      <c r="O368" s="50"/>
      <c r="P368" s="46"/>
      <c r="Q368" s="46" t="s">
        <v>824</v>
      </c>
      <c r="R368" s="46">
        <v>5.33</v>
      </c>
      <c r="S368" s="46"/>
      <c r="T368" s="50">
        <v>13000</v>
      </c>
      <c r="U368" s="50">
        <v>13000</v>
      </c>
    </row>
    <row r="369" spans="1:21" s="52" customFormat="1" ht="28.5" x14ac:dyDescent="0.2">
      <c r="A369" s="46" t="s">
        <v>71</v>
      </c>
      <c r="B369" s="46" t="s">
        <v>73</v>
      </c>
      <c r="C369" s="46"/>
      <c r="D369" s="46" t="s">
        <v>3304</v>
      </c>
      <c r="E369" s="46" t="s">
        <v>892</v>
      </c>
      <c r="F369" s="46" t="s">
        <v>5282</v>
      </c>
      <c r="G369" s="47"/>
      <c r="H369" s="46" t="s">
        <v>4140</v>
      </c>
      <c r="I369" s="46" t="s">
        <v>3365</v>
      </c>
      <c r="J369" s="48">
        <v>38033</v>
      </c>
      <c r="K369" s="48">
        <v>38096</v>
      </c>
      <c r="L369" s="48"/>
      <c r="M369" s="49">
        <v>0.25</v>
      </c>
      <c r="N369" s="50"/>
      <c r="O369" s="50"/>
      <c r="P369" s="46"/>
      <c r="Q369" s="46" t="s">
        <v>823</v>
      </c>
      <c r="R369" s="46">
        <v>5.33</v>
      </c>
      <c r="S369" s="46"/>
      <c r="T369" s="50">
        <v>66675</v>
      </c>
      <c r="U369" s="50">
        <v>66675</v>
      </c>
    </row>
    <row r="370" spans="1:21" s="52" customFormat="1" ht="28.5" x14ac:dyDescent="0.2">
      <c r="A370" s="46" t="s">
        <v>71</v>
      </c>
      <c r="B370" s="46" t="s">
        <v>73</v>
      </c>
      <c r="C370" s="46"/>
      <c r="D370" s="46" t="s">
        <v>3304</v>
      </c>
      <c r="E370" s="46" t="s">
        <v>892</v>
      </c>
      <c r="F370" s="46" t="s">
        <v>5282</v>
      </c>
      <c r="G370" s="47"/>
      <c r="H370" s="46" t="s">
        <v>2639</v>
      </c>
      <c r="I370" s="46" t="s">
        <v>4539</v>
      </c>
      <c r="J370" s="48">
        <v>37347</v>
      </c>
      <c r="K370" s="48">
        <v>37469</v>
      </c>
      <c r="L370" s="48" t="s">
        <v>3153</v>
      </c>
      <c r="M370" s="49">
        <v>0.33</v>
      </c>
      <c r="N370" s="50"/>
      <c r="O370" s="50"/>
      <c r="P370" s="46"/>
      <c r="Q370" s="46" t="s">
        <v>823</v>
      </c>
      <c r="R370" s="46">
        <v>5.34</v>
      </c>
      <c r="S370" s="46"/>
      <c r="T370" s="50"/>
      <c r="U370" s="50">
        <v>125000</v>
      </c>
    </row>
    <row r="371" spans="1:21" s="52" customFormat="1" ht="28.5" x14ac:dyDescent="0.2">
      <c r="A371" s="46" t="s">
        <v>71</v>
      </c>
      <c r="B371" s="46" t="s">
        <v>73</v>
      </c>
      <c r="C371" s="46"/>
      <c r="D371" s="46" t="s">
        <v>3305</v>
      </c>
      <c r="E371" s="46" t="s">
        <v>892</v>
      </c>
      <c r="F371" s="46" t="s">
        <v>5282</v>
      </c>
      <c r="G371" s="47"/>
      <c r="H371" s="46" t="s">
        <v>722</v>
      </c>
      <c r="I371" s="46" t="s">
        <v>4539</v>
      </c>
      <c r="J371" s="48">
        <v>39706</v>
      </c>
      <c r="K371" s="48">
        <v>39782</v>
      </c>
      <c r="L371" s="48"/>
      <c r="M371" s="49">
        <v>0.25</v>
      </c>
      <c r="N371" s="50"/>
      <c r="O371" s="50"/>
      <c r="P371" s="46" t="s">
        <v>3787</v>
      </c>
      <c r="Q371" s="46" t="s">
        <v>824</v>
      </c>
      <c r="R371" s="46">
        <v>5.33</v>
      </c>
      <c r="S371" s="46"/>
      <c r="T371" s="50">
        <v>54960</v>
      </c>
      <c r="U371" s="50">
        <v>54960</v>
      </c>
    </row>
    <row r="372" spans="1:21" s="52" customFormat="1" ht="28.5" x14ac:dyDescent="0.2">
      <c r="A372" s="46" t="s">
        <v>71</v>
      </c>
      <c r="B372" s="46" t="s">
        <v>73</v>
      </c>
      <c r="C372" s="46"/>
      <c r="D372" s="46" t="s">
        <v>3304</v>
      </c>
      <c r="E372" s="46" t="s">
        <v>892</v>
      </c>
      <c r="F372" s="46" t="s">
        <v>5282</v>
      </c>
      <c r="G372" s="47"/>
      <c r="H372" s="46" t="s">
        <v>3423</v>
      </c>
      <c r="I372" s="46" t="s">
        <v>3365</v>
      </c>
      <c r="J372" s="48">
        <v>38642</v>
      </c>
      <c r="K372" s="48">
        <v>38730</v>
      </c>
      <c r="L372" s="48"/>
      <c r="M372" s="49">
        <v>0.5</v>
      </c>
      <c r="N372" s="50"/>
      <c r="O372" s="50"/>
      <c r="P372" s="46"/>
      <c r="Q372" s="46" t="s">
        <v>823</v>
      </c>
      <c r="R372" s="46">
        <v>5.33</v>
      </c>
      <c r="S372" s="46"/>
      <c r="T372" s="50">
        <v>96250</v>
      </c>
      <c r="U372" s="50">
        <v>96250</v>
      </c>
    </row>
    <row r="373" spans="1:21" s="52" customFormat="1" ht="28.5" x14ac:dyDescent="0.2">
      <c r="A373" s="46" t="s">
        <v>71</v>
      </c>
      <c r="B373" s="46" t="s">
        <v>73</v>
      </c>
      <c r="C373" s="46"/>
      <c r="D373" s="46" t="s">
        <v>3305</v>
      </c>
      <c r="E373" s="46" t="s">
        <v>892</v>
      </c>
      <c r="F373" s="46" t="s">
        <v>5282</v>
      </c>
      <c r="G373" s="47"/>
      <c r="H373" s="46" t="s">
        <v>4498</v>
      </c>
      <c r="I373" s="46" t="s">
        <v>4539</v>
      </c>
      <c r="J373" s="48">
        <v>39105</v>
      </c>
      <c r="K373" s="48">
        <v>39133</v>
      </c>
      <c r="L373" s="48"/>
      <c r="M373" s="49">
        <v>0.1</v>
      </c>
      <c r="N373" s="50"/>
      <c r="O373" s="50"/>
      <c r="P373" s="46"/>
      <c r="Q373" s="46" t="s">
        <v>824</v>
      </c>
      <c r="R373" s="46">
        <v>5.33</v>
      </c>
      <c r="S373" s="46"/>
      <c r="T373" s="50">
        <v>3000</v>
      </c>
      <c r="U373" s="50">
        <v>3000</v>
      </c>
    </row>
    <row r="374" spans="1:21" s="52" customFormat="1" ht="28.5" x14ac:dyDescent="0.2">
      <c r="A374" s="46" t="s">
        <v>71</v>
      </c>
      <c r="B374" s="46" t="s">
        <v>73</v>
      </c>
      <c r="C374" s="46"/>
      <c r="D374" s="46" t="s">
        <v>3305</v>
      </c>
      <c r="E374" s="46" t="s">
        <v>892</v>
      </c>
      <c r="F374" s="46" t="s">
        <v>5282</v>
      </c>
      <c r="G374" s="47"/>
      <c r="H374" s="46" t="s">
        <v>3634</v>
      </c>
      <c r="I374" s="46" t="s">
        <v>4592</v>
      </c>
      <c r="J374" s="48">
        <v>39814</v>
      </c>
      <c r="K374" s="48">
        <v>39904</v>
      </c>
      <c r="L374" s="48"/>
      <c r="M374" s="49">
        <v>0.25</v>
      </c>
      <c r="N374" s="50"/>
      <c r="O374" s="50"/>
      <c r="P374" s="46" t="s">
        <v>3787</v>
      </c>
      <c r="Q374" s="46" t="s">
        <v>824</v>
      </c>
      <c r="R374" s="46">
        <v>5.33</v>
      </c>
      <c r="S374" s="46"/>
      <c r="T374" s="50"/>
      <c r="U374" s="50">
        <v>42750</v>
      </c>
    </row>
    <row r="375" spans="1:21" s="52" customFormat="1" ht="28.5" x14ac:dyDescent="0.2">
      <c r="A375" s="46" t="s">
        <v>71</v>
      </c>
      <c r="B375" s="46" t="s">
        <v>73</v>
      </c>
      <c r="C375" s="46"/>
      <c r="D375" s="46" t="s">
        <v>3304</v>
      </c>
      <c r="E375" s="46" t="s">
        <v>892</v>
      </c>
      <c r="F375" s="46" t="s">
        <v>5282</v>
      </c>
      <c r="G375" s="47"/>
      <c r="H375" s="46" t="s">
        <v>3596</v>
      </c>
      <c r="I375" s="46"/>
      <c r="J375" s="48">
        <v>37347</v>
      </c>
      <c r="K375" s="48">
        <v>37469</v>
      </c>
      <c r="L375" s="48" t="s">
        <v>3153</v>
      </c>
      <c r="M375" s="49">
        <v>0.33</v>
      </c>
      <c r="N375" s="50"/>
      <c r="O375" s="50"/>
      <c r="P375" s="46"/>
      <c r="Q375" s="46" t="s">
        <v>823</v>
      </c>
      <c r="R375" s="46">
        <v>5.34</v>
      </c>
      <c r="S375" s="46"/>
      <c r="T375" s="50">
        <v>167910.61</v>
      </c>
      <c r="U375" s="50">
        <v>167910.61</v>
      </c>
    </row>
    <row r="376" spans="1:21" s="52" customFormat="1" ht="28.5" x14ac:dyDescent="0.2">
      <c r="A376" s="46" t="s">
        <v>71</v>
      </c>
      <c r="B376" s="46" t="s">
        <v>73</v>
      </c>
      <c r="C376" s="46"/>
      <c r="D376" s="46" t="s">
        <v>3305</v>
      </c>
      <c r="E376" s="46" t="s">
        <v>892</v>
      </c>
      <c r="F376" s="46" t="s">
        <v>5282</v>
      </c>
      <c r="G376" s="47"/>
      <c r="H376" s="46" t="s">
        <v>5061</v>
      </c>
      <c r="I376" s="46" t="s">
        <v>4592</v>
      </c>
      <c r="J376" s="48">
        <v>39539</v>
      </c>
      <c r="K376" s="48">
        <v>39629</v>
      </c>
      <c r="L376" s="48"/>
      <c r="M376" s="49"/>
      <c r="N376" s="50"/>
      <c r="O376" s="50"/>
      <c r="P376" s="46"/>
      <c r="Q376" s="46" t="s">
        <v>824</v>
      </c>
      <c r="R376" s="46">
        <v>5.33</v>
      </c>
      <c r="S376" s="48"/>
      <c r="T376" s="50"/>
      <c r="U376" s="50">
        <v>48790</v>
      </c>
    </row>
    <row r="377" spans="1:21" s="52" customFormat="1" ht="28.5" x14ac:dyDescent="0.2">
      <c r="A377" s="46" t="s">
        <v>71</v>
      </c>
      <c r="B377" s="46" t="s">
        <v>73</v>
      </c>
      <c r="C377" s="46"/>
      <c r="D377" s="46" t="s">
        <v>3305</v>
      </c>
      <c r="E377" s="46" t="s">
        <v>892</v>
      </c>
      <c r="F377" s="46" t="s">
        <v>5282</v>
      </c>
      <c r="G377" s="47"/>
      <c r="H377" s="46" t="s">
        <v>4491</v>
      </c>
      <c r="I377" s="46" t="s">
        <v>4879</v>
      </c>
      <c r="J377" s="48">
        <v>38901</v>
      </c>
      <c r="K377" s="48">
        <v>39085</v>
      </c>
      <c r="L377" s="48"/>
      <c r="M377" s="49">
        <v>0.5</v>
      </c>
      <c r="N377" s="50"/>
      <c r="O377" s="50"/>
      <c r="P377" s="46"/>
      <c r="Q377" s="46" t="s">
        <v>823</v>
      </c>
      <c r="R377" s="46">
        <v>5.33</v>
      </c>
      <c r="S377" s="48" t="s">
        <v>4448</v>
      </c>
      <c r="T377" s="50">
        <v>73450</v>
      </c>
      <c r="U377" s="50">
        <v>36725</v>
      </c>
    </row>
    <row r="378" spans="1:21" s="52" customFormat="1" ht="28.5" x14ac:dyDescent="0.2">
      <c r="A378" s="46" t="s">
        <v>71</v>
      </c>
      <c r="B378" s="46" t="s">
        <v>73</v>
      </c>
      <c r="C378" s="46"/>
      <c r="D378" s="46" t="s">
        <v>3305</v>
      </c>
      <c r="E378" s="46" t="s">
        <v>892</v>
      </c>
      <c r="F378" s="46" t="s">
        <v>5282</v>
      </c>
      <c r="G378" s="47"/>
      <c r="H378" s="46" t="s">
        <v>3288</v>
      </c>
      <c r="I378" s="46" t="s">
        <v>4584</v>
      </c>
      <c r="J378" s="48">
        <v>39630</v>
      </c>
      <c r="K378" s="48">
        <v>39753</v>
      </c>
      <c r="L378" s="48"/>
      <c r="M378" s="49">
        <v>0.33</v>
      </c>
      <c r="N378" s="50"/>
      <c r="O378" s="50"/>
      <c r="P378" s="46" t="s">
        <v>3789</v>
      </c>
      <c r="Q378" s="46" t="s">
        <v>824</v>
      </c>
      <c r="R378" s="46">
        <v>5.33</v>
      </c>
      <c r="S378" s="46"/>
      <c r="T378" s="50">
        <v>30000</v>
      </c>
      <c r="U378" s="50">
        <v>30000</v>
      </c>
    </row>
    <row r="379" spans="1:21" s="52" customFormat="1" ht="28.5" x14ac:dyDescent="0.2">
      <c r="A379" s="46" t="s">
        <v>71</v>
      </c>
      <c r="B379" s="46" t="s">
        <v>73</v>
      </c>
      <c r="C379" s="46"/>
      <c r="D379" s="46" t="s">
        <v>3305</v>
      </c>
      <c r="E379" s="46" t="s">
        <v>892</v>
      </c>
      <c r="F379" s="46" t="s">
        <v>5282</v>
      </c>
      <c r="G379" s="47"/>
      <c r="H379" s="46" t="s">
        <v>5060</v>
      </c>
      <c r="I379" s="46" t="s">
        <v>4879</v>
      </c>
      <c r="J379" s="48">
        <v>39539</v>
      </c>
      <c r="K379" s="48">
        <v>39629</v>
      </c>
      <c r="L379" s="48"/>
      <c r="M379" s="49">
        <v>0.25</v>
      </c>
      <c r="N379" s="50"/>
      <c r="O379" s="50"/>
      <c r="P379" s="46"/>
      <c r="Q379" s="46" t="s">
        <v>824</v>
      </c>
      <c r="R379" s="46">
        <v>5.33</v>
      </c>
      <c r="S379" s="48"/>
      <c r="T379" s="50">
        <v>39851</v>
      </c>
      <c r="U379" s="50">
        <v>39851</v>
      </c>
    </row>
    <row r="380" spans="1:21" s="52" customFormat="1" ht="28.5" x14ac:dyDescent="0.2">
      <c r="A380" s="46" t="s">
        <v>71</v>
      </c>
      <c r="B380" s="46" t="s">
        <v>73</v>
      </c>
      <c r="C380" s="46"/>
      <c r="D380" s="46" t="s">
        <v>3304</v>
      </c>
      <c r="E380" s="46" t="s">
        <v>892</v>
      </c>
      <c r="F380" s="46" t="s">
        <v>5282</v>
      </c>
      <c r="G380" s="47"/>
      <c r="H380" s="46" t="s">
        <v>4050</v>
      </c>
      <c r="I380" s="46" t="s">
        <v>4592</v>
      </c>
      <c r="J380" s="48">
        <v>38336</v>
      </c>
      <c r="K380" s="48">
        <v>38398</v>
      </c>
      <c r="L380" s="48"/>
      <c r="M380" s="49">
        <v>0.25</v>
      </c>
      <c r="N380" s="50"/>
      <c r="O380" s="50"/>
      <c r="P380" s="46"/>
      <c r="Q380" s="46" t="s">
        <v>824</v>
      </c>
      <c r="R380" s="46">
        <v>5.33</v>
      </c>
      <c r="S380" s="46"/>
      <c r="T380" s="50">
        <v>57750</v>
      </c>
      <c r="U380" s="50">
        <v>57750</v>
      </c>
    </row>
    <row r="381" spans="1:21" s="52" customFormat="1" ht="28.5" x14ac:dyDescent="0.2">
      <c r="A381" s="46" t="s">
        <v>71</v>
      </c>
      <c r="B381" s="46" t="s">
        <v>73</v>
      </c>
      <c r="C381" s="46"/>
      <c r="D381" s="46" t="s">
        <v>3305</v>
      </c>
      <c r="E381" s="46" t="s">
        <v>892</v>
      </c>
      <c r="F381" s="46" t="s">
        <v>5282</v>
      </c>
      <c r="G381" s="47"/>
      <c r="H381" s="46" t="s">
        <v>5059</v>
      </c>
      <c r="I381" s="46" t="s">
        <v>3365</v>
      </c>
      <c r="J381" s="48">
        <v>39569</v>
      </c>
      <c r="K381" s="48">
        <v>39660</v>
      </c>
      <c r="L381" s="48"/>
      <c r="M381" s="49">
        <v>0.25</v>
      </c>
      <c r="N381" s="50"/>
      <c r="O381" s="50"/>
      <c r="P381" s="46" t="s">
        <v>3787</v>
      </c>
      <c r="Q381" s="46" t="s">
        <v>823</v>
      </c>
      <c r="R381" s="46">
        <v>5.33</v>
      </c>
      <c r="S381" s="46"/>
      <c r="T381" s="50">
        <v>78200</v>
      </c>
      <c r="U381" s="50">
        <v>78200</v>
      </c>
    </row>
    <row r="382" spans="1:21" s="52" customFormat="1" ht="28.5" x14ac:dyDescent="0.2">
      <c r="A382" s="46" t="s">
        <v>71</v>
      </c>
      <c r="B382" s="46" t="s">
        <v>73</v>
      </c>
      <c r="C382" s="46"/>
      <c r="D382" s="46" t="s">
        <v>3305</v>
      </c>
      <c r="E382" s="46" t="s">
        <v>892</v>
      </c>
      <c r="F382" s="46" t="s">
        <v>5282</v>
      </c>
      <c r="G382" s="47"/>
      <c r="H382" s="46" t="s">
        <v>5126</v>
      </c>
      <c r="I382" s="46" t="s">
        <v>5127</v>
      </c>
      <c r="J382" s="48">
        <v>39986</v>
      </c>
      <c r="K382" s="48">
        <v>40047</v>
      </c>
      <c r="L382" s="48"/>
      <c r="M382" s="49">
        <v>0.2</v>
      </c>
      <c r="N382" s="50"/>
      <c r="O382" s="50">
        <v>0</v>
      </c>
      <c r="P382" s="46" t="s">
        <v>3787</v>
      </c>
      <c r="Q382" s="46" t="s">
        <v>823</v>
      </c>
      <c r="R382" s="46">
        <v>5.33</v>
      </c>
      <c r="S382" s="46"/>
      <c r="T382" s="50"/>
      <c r="U382" s="50">
        <v>98637</v>
      </c>
    </row>
    <row r="383" spans="1:21" s="52" customFormat="1" ht="28.5" x14ac:dyDescent="0.2">
      <c r="A383" s="46" t="s">
        <v>2694</v>
      </c>
      <c r="B383" s="46" t="s">
        <v>73</v>
      </c>
      <c r="C383" s="46"/>
      <c r="D383" s="46" t="s">
        <v>1940</v>
      </c>
      <c r="E383" s="46" t="s">
        <v>892</v>
      </c>
      <c r="F383" s="46" t="s">
        <v>5282</v>
      </c>
      <c r="G383" s="47"/>
      <c r="H383" s="46" t="s">
        <v>4051</v>
      </c>
      <c r="I383" s="46" t="s">
        <v>5595</v>
      </c>
      <c r="J383" s="74">
        <v>39640</v>
      </c>
      <c r="K383" s="74">
        <v>39753</v>
      </c>
      <c r="L383" s="74"/>
      <c r="M383" s="49">
        <v>0.3</v>
      </c>
      <c r="N383" s="50"/>
      <c r="O383" s="50"/>
      <c r="P383" s="46" t="s">
        <v>3788</v>
      </c>
      <c r="Q383" s="46" t="s">
        <v>824</v>
      </c>
      <c r="R383" s="46">
        <v>5.33</v>
      </c>
      <c r="S383" s="46"/>
      <c r="T383" s="50">
        <v>29000</v>
      </c>
      <c r="U383" s="50">
        <v>29000</v>
      </c>
    </row>
    <row r="384" spans="1:21" s="52" customFormat="1" ht="28.5" x14ac:dyDescent="0.2">
      <c r="A384" s="46" t="s">
        <v>2595</v>
      </c>
      <c r="B384" s="46" t="s">
        <v>73</v>
      </c>
      <c r="C384" s="46"/>
      <c r="D384" s="46" t="s">
        <v>3302</v>
      </c>
      <c r="E384" s="46" t="s">
        <v>892</v>
      </c>
      <c r="F384" s="46" t="s">
        <v>5282</v>
      </c>
      <c r="G384" s="47"/>
      <c r="H384" s="46" t="s">
        <v>1896</v>
      </c>
      <c r="I384" s="46" t="s">
        <v>2182</v>
      </c>
      <c r="J384" s="48">
        <v>38756</v>
      </c>
      <c r="K384" s="48">
        <v>39783</v>
      </c>
      <c r="L384" s="48"/>
      <c r="M384" s="49"/>
      <c r="N384" s="50"/>
      <c r="O384" s="50"/>
      <c r="P384" s="46"/>
      <c r="Q384" s="46" t="s">
        <v>823</v>
      </c>
      <c r="R384" s="46">
        <v>5.33</v>
      </c>
      <c r="S384" s="48" t="s">
        <v>2578</v>
      </c>
      <c r="T384" s="50"/>
      <c r="U384" s="50">
        <v>136527</v>
      </c>
    </row>
    <row r="385" spans="1:21" s="52" customFormat="1" ht="28.5" x14ac:dyDescent="0.2">
      <c r="A385" s="46" t="s">
        <v>71</v>
      </c>
      <c r="B385" s="46" t="s">
        <v>73</v>
      </c>
      <c r="C385" s="46"/>
      <c r="D385" s="46" t="s">
        <v>3305</v>
      </c>
      <c r="E385" s="46" t="s">
        <v>892</v>
      </c>
      <c r="F385" s="46" t="s">
        <v>5282</v>
      </c>
      <c r="G385" s="47"/>
      <c r="H385" s="46" t="s">
        <v>4784</v>
      </c>
      <c r="I385" s="46" t="s">
        <v>4539</v>
      </c>
      <c r="J385" s="48">
        <v>39845</v>
      </c>
      <c r="K385" s="48">
        <v>39873</v>
      </c>
      <c r="L385" s="48"/>
      <c r="M385" s="49">
        <v>0.1</v>
      </c>
      <c r="N385" s="50"/>
      <c r="O385" s="50">
        <v>0</v>
      </c>
      <c r="P385" s="46" t="s">
        <v>3787</v>
      </c>
      <c r="Q385" s="46" t="s">
        <v>824</v>
      </c>
      <c r="R385" s="46">
        <v>5.33</v>
      </c>
      <c r="S385" s="46"/>
      <c r="T385" s="50"/>
      <c r="U385" s="50">
        <v>20750</v>
      </c>
    </row>
    <row r="386" spans="1:21" s="52" customFormat="1" ht="28.5" x14ac:dyDescent="0.2">
      <c r="A386" s="46" t="s">
        <v>71</v>
      </c>
      <c r="B386" s="46" t="s">
        <v>73</v>
      </c>
      <c r="C386" s="46"/>
      <c r="D386" s="46" t="s">
        <v>3304</v>
      </c>
      <c r="E386" s="46" t="s">
        <v>892</v>
      </c>
      <c r="F386" s="46" t="s">
        <v>5282</v>
      </c>
      <c r="G386" s="47"/>
      <c r="H386" s="46" t="s">
        <v>2310</v>
      </c>
      <c r="I386" s="46" t="s">
        <v>4402</v>
      </c>
      <c r="J386" s="48">
        <v>37196</v>
      </c>
      <c r="K386" s="48">
        <v>37500</v>
      </c>
      <c r="L386" s="48" t="s">
        <v>3153</v>
      </c>
      <c r="M386" s="49">
        <v>1</v>
      </c>
      <c r="N386" s="50"/>
      <c r="O386" s="50"/>
      <c r="P386" s="46"/>
      <c r="Q386" s="46" t="s">
        <v>823</v>
      </c>
      <c r="R386" s="46">
        <v>5.34</v>
      </c>
      <c r="S386" s="46"/>
      <c r="T386" s="50">
        <v>203109</v>
      </c>
      <c r="U386" s="50">
        <v>203109</v>
      </c>
    </row>
    <row r="387" spans="1:21" s="52" customFormat="1" ht="28.5" x14ac:dyDescent="0.2">
      <c r="A387" s="46" t="s">
        <v>71</v>
      </c>
      <c r="B387" s="46" t="s">
        <v>73</v>
      </c>
      <c r="C387" s="46"/>
      <c r="D387" s="46" t="s">
        <v>3305</v>
      </c>
      <c r="E387" s="46" t="s">
        <v>892</v>
      </c>
      <c r="F387" s="46" t="s">
        <v>5282</v>
      </c>
      <c r="G387" s="47"/>
      <c r="H387" s="46" t="s">
        <v>1351</v>
      </c>
      <c r="I387" s="46" t="s">
        <v>4879</v>
      </c>
      <c r="J387" s="48">
        <v>38872</v>
      </c>
      <c r="K387" s="48">
        <v>39051</v>
      </c>
      <c r="L387" s="48"/>
      <c r="M387" s="49">
        <v>0.25</v>
      </c>
      <c r="N387" s="50"/>
      <c r="O387" s="50"/>
      <c r="P387" s="46"/>
      <c r="Q387" s="46" t="s">
        <v>824</v>
      </c>
      <c r="R387" s="46">
        <v>5.33</v>
      </c>
      <c r="S387" s="46"/>
      <c r="T387" s="50">
        <v>58750</v>
      </c>
      <c r="U387" s="50">
        <v>58750</v>
      </c>
    </row>
    <row r="388" spans="1:21" s="52" customFormat="1" ht="28.5" x14ac:dyDescent="0.2">
      <c r="A388" s="46" t="s">
        <v>71</v>
      </c>
      <c r="B388" s="46" t="s">
        <v>73</v>
      </c>
      <c r="C388" s="46"/>
      <c r="D388" s="46" t="s">
        <v>3302</v>
      </c>
      <c r="E388" s="46" t="s">
        <v>892</v>
      </c>
      <c r="F388" s="46" t="s">
        <v>5282</v>
      </c>
      <c r="G388" s="47"/>
      <c r="H388" s="46" t="s">
        <v>2059</v>
      </c>
      <c r="I388" s="46" t="s">
        <v>4267</v>
      </c>
      <c r="J388" s="48">
        <v>38796</v>
      </c>
      <c r="K388" s="48">
        <v>39142</v>
      </c>
      <c r="L388" s="48"/>
      <c r="M388" s="49">
        <v>1</v>
      </c>
      <c r="N388" s="50"/>
      <c r="O388" s="50"/>
      <c r="P388" s="46"/>
      <c r="Q388" s="46" t="s">
        <v>824</v>
      </c>
      <c r="R388" s="46">
        <v>5.33</v>
      </c>
      <c r="S388" s="46"/>
      <c r="T388" s="50">
        <v>23231</v>
      </c>
      <c r="U388" s="50">
        <v>23231</v>
      </c>
    </row>
    <row r="389" spans="1:21" s="52" customFormat="1" ht="28.5" x14ac:dyDescent="0.2">
      <c r="A389" s="46" t="s">
        <v>71</v>
      </c>
      <c r="B389" s="46" t="s">
        <v>73</v>
      </c>
      <c r="C389" s="46"/>
      <c r="D389" s="46" t="s">
        <v>3300</v>
      </c>
      <c r="E389" s="46" t="s">
        <v>892</v>
      </c>
      <c r="F389" s="46" t="s">
        <v>5282</v>
      </c>
      <c r="G389" s="47"/>
      <c r="H389" s="46" t="s">
        <v>3425</v>
      </c>
      <c r="I389" s="46" t="s">
        <v>3362</v>
      </c>
      <c r="J389" s="48">
        <v>38504</v>
      </c>
      <c r="K389" s="48">
        <v>38807</v>
      </c>
      <c r="L389" s="48"/>
      <c r="M389" s="49">
        <v>1</v>
      </c>
      <c r="N389" s="50"/>
      <c r="O389" s="50"/>
      <c r="P389" s="46"/>
      <c r="Q389" s="46" t="s">
        <v>823</v>
      </c>
      <c r="R389" s="46">
        <v>5.29</v>
      </c>
      <c r="S389" s="46"/>
      <c r="T389" s="50">
        <v>70000</v>
      </c>
      <c r="U389" s="50">
        <v>70000</v>
      </c>
    </row>
    <row r="390" spans="1:21" s="52" customFormat="1" ht="28.5" x14ac:dyDescent="0.2">
      <c r="A390" s="46" t="s">
        <v>71</v>
      </c>
      <c r="B390" s="46" t="s">
        <v>73</v>
      </c>
      <c r="C390" s="46"/>
      <c r="D390" s="46" t="s">
        <v>41</v>
      </c>
      <c r="E390" s="46" t="s">
        <v>892</v>
      </c>
      <c r="F390" s="46" t="s">
        <v>5282</v>
      </c>
      <c r="G390" s="47"/>
      <c r="H390" s="46" t="s">
        <v>1776</v>
      </c>
      <c r="I390" s="46" t="s">
        <v>3362</v>
      </c>
      <c r="J390" s="48">
        <v>38078</v>
      </c>
      <c r="K390" s="48">
        <v>38442</v>
      </c>
      <c r="L390" s="48"/>
      <c r="M390" s="49">
        <v>1</v>
      </c>
      <c r="N390" s="50"/>
      <c r="O390" s="50"/>
      <c r="P390" s="46" t="s">
        <v>3787</v>
      </c>
      <c r="Q390" s="46" t="s">
        <v>823</v>
      </c>
      <c r="R390" s="46">
        <v>5.29</v>
      </c>
      <c r="S390" s="46"/>
      <c r="T390" s="50">
        <v>70000</v>
      </c>
      <c r="U390" s="50">
        <v>70000</v>
      </c>
    </row>
    <row r="391" spans="1:21" s="52" customFormat="1" ht="42.75" x14ac:dyDescent="0.2">
      <c r="A391" s="46" t="s">
        <v>71</v>
      </c>
      <c r="B391" s="46" t="s">
        <v>73</v>
      </c>
      <c r="C391" s="46"/>
      <c r="D391" s="46" t="s">
        <v>3303</v>
      </c>
      <c r="E391" s="46" t="s">
        <v>892</v>
      </c>
      <c r="F391" s="46" t="s">
        <v>5282</v>
      </c>
      <c r="G391" s="47"/>
      <c r="H391" s="46" t="s">
        <v>4144</v>
      </c>
      <c r="I391" s="46" t="s">
        <v>413</v>
      </c>
      <c r="J391" s="48">
        <v>38169</v>
      </c>
      <c r="K391" s="48">
        <v>38260</v>
      </c>
      <c r="L391" s="48"/>
      <c r="M391" s="49">
        <v>0.25</v>
      </c>
      <c r="N391" s="50"/>
      <c r="O391" s="50"/>
      <c r="P391" s="46"/>
      <c r="Q391" s="46" t="s">
        <v>824</v>
      </c>
      <c r="R391" s="46">
        <v>5.33</v>
      </c>
      <c r="S391" s="46"/>
      <c r="T391" s="50">
        <v>21770</v>
      </c>
      <c r="U391" s="50">
        <v>21770</v>
      </c>
    </row>
    <row r="392" spans="1:21" s="52" customFormat="1" ht="28.5" x14ac:dyDescent="0.2">
      <c r="A392" s="46" t="s">
        <v>71</v>
      </c>
      <c r="B392" s="46" t="s">
        <v>73</v>
      </c>
      <c r="C392" s="46"/>
      <c r="D392" s="46" t="s">
        <v>3304</v>
      </c>
      <c r="E392" s="46" t="s">
        <v>892</v>
      </c>
      <c r="F392" s="46" t="s">
        <v>5282</v>
      </c>
      <c r="G392" s="47"/>
      <c r="H392" s="46" t="s">
        <v>1898</v>
      </c>
      <c r="I392" s="46" t="s">
        <v>2630</v>
      </c>
      <c r="J392" s="48">
        <v>38786</v>
      </c>
      <c r="K392" s="48">
        <v>38817</v>
      </c>
      <c r="L392" s="48"/>
      <c r="M392" s="49">
        <v>0.25</v>
      </c>
      <c r="N392" s="50"/>
      <c r="O392" s="50"/>
      <c r="P392" s="46"/>
      <c r="Q392" s="46" t="s">
        <v>824</v>
      </c>
      <c r="R392" s="46">
        <v>5.33</v>
      </c>
      <c r="S392" s="46"/>
      <c r="T392" s="50">
        <v>25036</v>
      </c>
      <c r="U392" s="50">
        <v>25036</v>
      </c>
    </row>
    <row r="393" spans="1:21" s="52" customFormat="1" ht="28.5" x14ac:dyDescent="0.2">
      <c r="A393" s="46" t="s">
        <v>71</v>
      </c>
      <c r="B393" s="46" t="s">
        <v>73</v>
      </c>
      <c r="C393" s="46"/>
      <c r="D393" s="46" t="s">
        <v>2582</v>
      </c>
      <c r="E393" s="46" t="s">
        <v>892</v>
      </c>
      <c r="F393" s="46" t="s">
        <v>5282</v>
      </c>
      <c r="G393" s="47"/>
      <c r="H393" s="46" t="s">
        <v>4496</v>
      </c>
      <c r="I393" s="46" t="s">
        <v>2202</v>
      </c>
      <c r="J393" s="74">
        <v>39090</v>
      </c>
      <c r="K393" s="74">
        <v>39821</v>
      </c>
      <c r="L393" s="48"/>
      <c r="M393" s="49">
        <v>2</v>
      </c>
      <c r="N393" s="50"/>
      <c r="O393" s="50">
        <f>N393*M393</f>
        <v>0</v>
      </c>
      <c r="P393" s="46"/>
      <c r="Q393" s="46" t="s">
        <v>823</v>
      </c>
      <c r="R393" s="46">
        <v>5.33</v>
      </c>
      <c r="S393" s="46"/>
      <c r="T393" s="50"/>
      <c r="U393" s="50">
        <v>370000</v>
      </c>
    </row>
    <row r="394" spans="1:21" s="52" customFormat="1" ht="28.5" x14ac:dyDescent="0.2">
      <c r="A394" s="46" t="s">
        <v>71</v>
      </c>
      <c r="B394" s="46" t="s">
        <v>73</v>
      </c>
      <c r="C394" s="46"/>
      <c r="D394" s="46" t="s">
        <v>2582</v>
      </c>
      <c r="E394" s="46" t="s">
        <v>892</v>
      </c>
      <c r="F394" s="46" t="s">
        <v>5282</v>
      </c>
      <c r="G394" s="47"/>
      <c r="H394" s="46" t="s">
        <v>4496</v>
      </c>
      <c r="I394" s="46" t="s">
        <v>876</v>
      </c>
      <c r="J394" s="48">
        <v>39814</v>
      </c>
      <c r="K394" s="48">
        <v>39965</v>
      </c>
      <c r="L394" s="48"/>
      <c r="M394" s="49">
        <v>0.5</v>
      </c>
      <c r="N394" s="50"/>
      <c r="O394" s="50"/>
      <c r="P394" s="46"/>
      <c r="Q394" s="46" t="s">
        <v>824</v>
      </c>
      <c r="R394" s="46">
        <v>5.33</v>
      </c>
      <c r="S394" s="46"/>
      <c r="T394" s="50"/>
      <c r="U394" s="50">
        <v>55000</v>
      </c>
    </row>
    <row r="395" spans="1:21" s="52" customFormat="1" ht="28.5" x14ac:dyDescent="0.2">
      <c r="A395" s="46" t="s">
        <v>71</v>
      </c>
      <c r="B395" s="46" t="s">
        <v>73</v>
      </c>
      <c r="C395" s="46"/>
      <c r="D395" s="46" t="s">
        <v>41</v>
      </c>
      <c r="E395" s="46" t="s">
        <v>892</v>
      </c>
      <c r="F395" s="46" t="s">
        <v>5282</v>
      </c>
      <c r="G395" s="47"/>
      <c r="H395" s="46" t="s">
        <v>993</v>
      </c>
      <c r="I395" s="46" t="s">
        <v>4875</v>
      </c>
      <c r="J395" s="48">
        <v>37347</v>
      </c>
      <c r="K395" s="48">
        <v>38442</v>
      </c>
      <c r="L395" s="48"/>
      <c r="M395" s="49">
        <v>3</v>
      </c>
      <c r="N395" s="50"/>
      <c r="O395" s="50"/>
      <c r="P395" s="46" t="s">
        <v>3787</v>
      </c>
      <c r="Q395" s="46" t="s">
        <v>823</v>
      </c>
      <c r="R395" s="46">
        <v>5.29</v>
      </c>
      <c r="S395" s="46"/>
      <c r="T395" s="50">
        <v>900000</v>
      </c>
      <c r="U395" s="50">
        <v>2900000</v>
      </c>
    </row>
    <row r="396" spans="1:21" s="52" customFormat="1" ht="28.5" x14ac:dyDescent="0.2">
      <c r="A396" s="46" t="s">
        <v>71</v>
      </c>
      <c r="B396" s="46" t="s">
        <v>73</v>
      </c>
      <c r="C396" s="46"/>
      <c r="D396" s="46" t="s">
        <v>3300</v>
      </c>
      <c r="E396" s="46" t="s">
        <v>892</v>
      </c>
      <c r="F396" s="46" t="s">
        <v>5282</v>
      </c>
      <c r="G396" s="47"/>
      <c r="H396" s="46" t="s">
        <v>1764</v>
      </c>
      <c r="I396" s="46" t="s">
        <v>4875</v>
      </c>
      <c r="J396" s="48">
        <v>38473</v>
      </c>
      <c r="K396" s="48">
        <v>38807</v>
      </c>
      <c r="L396" s="48">
        <v>39172</v>
      </c>
      <c r="M396" s="49">
        <v>2</v>
      </c>
      <c r="N396" s="50"/>
      <c r="O396" s="50"/>
      <c r="P396" s="46"/>
      <c r="Q396" s="46" t="s">
        <v>823</v>
      </c>
      <c r="R396" s="46">
        <v>5.29</v>
      </c>
      <c r="S396" s="46"/>
      <c r="T396" s="50">
        <v>700000</v>
      </c>
      <c r="U396" s="50">
        <v>700000</v>
      </c>
    </row>
    <row r="397" spans="1:21" s="52" customFormat="1" ht="28.5" x14ac:dyDescent="0.2">
      <c r="A397" s="46" t="s">
        <v>71</v>
      </c>
      <c r="B397" s="46" t="s">
        <v>73</v>
      </c>
      <c r="C397" s="46"/>
      <c r="D397" s="46" t="s">
        <v>43</v>
      </c>
      <c r="E397" s="46" t="s">
        <v>892</v>
      </c>
      <c r="F397" s="46" t="s">
        <v>5282</v>
      </c>
      <c r="G397" s="47"/>
      <c r="H397" s="46" t="s">
        <v>994</v>
      </c>
      <c r="I397" s="46" t="s">
        <v>3315</v>
      </c>
      <c r="J397" s="48">
        <v>36451</v>
      </c>
      <c r="K397" s="48">
        <v>36931</v>
      </c>
      <c r="L397" s="48" t="s">
        <v>3153</v>
      </c>
      <c r="M397" s="49">
        <v>2</v>
      </c>
      <c r="N397" s="50"/>
      <c r="O397" s="50"/>
      <c r="P397" s="46"/>
      <c r="Q397" s="46" t="s">
        <v>823</v>
      </c>
      <c r="R397" s="46">
        <v>5.33</v>
      </c>
      <c r="S397" s="46"/>
      <c r="T397" s="50">
        <v>2274333.59</v>
      </c>
      <c r="U397" s="50">
        <v>4548667.18</v>
      </c>
    </row>
    <row r="398" spans="1:21" s="52" customFormat="1" ht="28.5" x14ac:dyDescent="0.2">
      <c r="A398" s="46" t="s">
        <v>71</v>
      </c>
      <c r="B398" s="46" t="s">
        <v>73</v>
      </c>
      <c r="C398" s="46"/>
      <c r="D398" s="46" t="s">
        <v>3303</v>
      </c>
      <c r="E398" s="46" t="s">
        <v>892</v>
      </c>
      <c r="F398" s="46" t="s">
        <v>5282</v>
      </c>
      <c r="G398" s="47"/>
      <c r="H398" s="46" t="s">
        <v>2173</v>
      </c>
      <c r="I398" s="46" t="s">
        <v>4402</v>
      </c>
      <c r="J398" s="48">
        <v>38504</v>
      </c>
      <c r="K398" s="48">
        <v>38687</v>
      </c>
      <c r="L398" s="48">
        <v>40694</v>
      </c>
      <c r="M398" s="49">
        <v>5</v>
      </c>
      <c r="N398" s="50"/>
      <c r="O398" s="50"/>
      <c r="P398" s="46"/>
      <c r="Q398" s="46" t="s">
        <v>823</v>
      </c>
      <c r="R398" s="46">
        <v>5.33</v>
      </c>
      <c r="S398" s="46"/>
      <c r="T398" s="50">
        <v>306403</v>
      </c>
      <c r="U398" s="50">
        <v>306403</v>
      </c>
    </row>
    <row r="399" spans="1:21" s="52" customFormat="1" ht="28.5" x14ac:dyDescent="0.2">
      <c r="A399" s="46" t="s">
        <v>71</v>
      </c>
      <c r="B399" s="46" t="s">
        <v>73</v>
      </c>
      <c r="C399" s="46"/>
      <c r="D399" s="46" t="s">
        <v>3303</v>
      </c>
      <c r="E399" s="46" t="s">
        <v>892</v>
      </c>
      <c r="F399" s="46" t="s">
        <v>5282</v>
      </c>
      <c r="G399" s="47"/>
      <c r="H399" s="46" t="s">
        <v>4143</v>
      </c>
      <c r="I399" s="46" t="s">
        <v>1879</v>
      </c>
      <c r="J399" s="48">
        <v>38078</v>
      </c>
      <c r="K399" s="48">
        <v>38107</v>
      </c>
      <c r="L399" s="48"/>
      <c r="M399" s="49">
        <v>0.1</v>
      </c>
      <c r="N399" s="50"/>
      <c r="O399" s="50"/>
      <c r="P399" s="46"/>
      <c r="Q399" s="46" t="s">
        <v>824</v>
      </c>
      <c r="R399" s="46">
        <v>5.33</v>
      </c>
      <c r="S399" s="46"/>
      <c r="T399" s="50">
        <v>26397</v>
      </c>
      <c r="U399" s="50">
        <v>26397</v>
      </c>
    </row>
    <row r="400" spans="1:21" s="52" customFormat="1" ht="28.5" x14ac:dyDescent="0.2">
      <c r="A400" s="46" t="s">
        <v>71</v>
      </c>
      <c r="B400" s="46" t="s">
        <v>73</v>
      </c>
      <c r="C400" s="46"/>
      <c r="D400" s="46" t="s">
        <v>3303</v>
      </c>
      <c r="E400" s="46" t="s">
        <v>892</v>
      </c>
      <c r="F400" s="46" t="s">
        <v>5282</v>
      </c>
      <c r="G400" s="47"/>
      <c r="H400" s="46" t="s">
        <v>996</v>
      </c>
      <c r="I400" s="46" t="s">
        <v>4404</v>
      </c>
      <c r="J400" s="48">
        <v>36739</v>
      </c>
      <c r="K400" s="48">
        <v>36831</v>
      </c>
      <c r="L400" s="48" t="s">
        <v>3153</v>
      </c>
      <c r="M400" s="49"/>
      <c r="N400" s="50"/>
      <c r="O400" s="50"/>
      <c r="P400" s="46"/>
      <c r="Q400" s="46" t="s">
        <v>823</v>
      </c>
      <c r="R400" s="46">
        <v>5.34</v>
      </c>
      <c r="S400" s="46"/>
      <c r="T400" s="50">
        <v>107954</v>
      </c>
      <c r="U400" s="50">
        <v>107954</v>
      </c>
    </row>
    <row r="401" spans="1:21" s="52" customFormat="1" ht="28.5" x14ac:dyDescent="0.2">
      <c r="A401" s="46" t="s">
        <v>71</v>
      </c>
      <c r="B401" s="46" t="s">
        <v>73</v>
      </c>
      <c r="C401" s="46"/>
      <c r="D401" s="46" t="s">
        <v>3302</v>
      </c>
      <c r="E401" s="46" t="s">
        <v>892</v>
      </c>
      <c r="F401" s="46" t="s">
        <v>5282</v>
      </c>
      <c r="G401" s="47"/>
      <c r="H401" s="46" t="s">
        <v>1770</v>
      </c>
      <c r="I401" s="46" t="s">
        <v>4539</v>
      </c>
      <c r="J401" s="48">
        <v>38200</v>
      </c>
      <c r="K401" s="48">
        <v>38352</v>
      </c>
      <c r="L401" s="48"/>
      <c r="M401" s="49">
        <v>0.25</v>
      </c>
      <c r="N401" s="50"/>
      <c r="O401" s="50"/>
      <c r="P401" s="46"/>
      <c r="Q401" s="46" t="s">
        <v>823</v>
      </c>
      <c r="R401" s="46">
        <v>5.33</v>
      </c>
      <c r="S401" s="46"/>
      <c r="T401" s="50">
        <v>244200</v>
      </c>
      <c r="U401" s="50">
        <v>244200</v>
      </c>
    </row>
    <row r="402" spans="1:21" s="52" customFormat="1" ht="28.5" x14ac:dyDescent="0.2">
      <c r="A402" s="46" t="s">
        <v>71</v>
      </c>
      <c r="B402" s="46" t="s">
        <v>73</v>
      </c>
      <c r="C402" s="46"/>
      <c r="D402" s="46" t="s">
        <v>3302</v>
      </c>
      <c r="E402" s="46" t="s">
        <v>892</v>
      </c>
      <c r="F402" s="46" t="s">
        <v>5282</v>
      </c>
      <c r="G402" s="47"/>
      <c r="H402" s="46" t="s">
        <v>1311</v>
      </c>
      <c r="I402" s="46" t="s">
        <v>1312</v>
      </c>
      <c r="J402" s="48">
        <v>39876</v>
      </c>
      <c r="K402" s="48">
        <v>39903</v>
      </c>
      <c r="L402" s="48"/>
      <c r="M402" s="49">
        <v>0.1</v>
      </c>
      <c r="N402" s="50"/>
      <c r="O402" s="50">
        <v>0</v>
      </c>
      <c r="P402" s="46"/>
      <c r="Q402" s="46" t="s">
        <v>824</v>
      </c>
      <c r="R402" s="46">
        <v>5.33</v>
      </c>
      <c r="S402" s="46"/>
      <c r="T402" s="50"/>
      <c r="U402" s="50">
        <v>29850</v>
      </c>
    </row>
    <row r="403" spans="1:21" s="52" customFormat="1" ht="28.5" x14ac:dyDescent="0.2">
      <c r="A403" s="46" t="s">
        <v>71</v>
      </c>
      <c r="B403" s="46" t="s">
        <v>73</v>
      </c>
      <c r="C403" s="46"/>
      <c r="D403" s="46" t="s">
        <v>3302</v>
      </c>
      <c r="E403" s="46" t="s">
        <v>892</v>
      </c>
      <c r="F403" s="46" t="s">
        <v>5282</v>
      </c>
      <c r="G403" s="47"/>
      <c r="H403" s="46" t="s">
        <v>1056</v>
      </c>
      <c r="I403" s="46" t="s">
        <v>4583</v>
      </c>
      <c r="J403" s="48">
        <v>39387</v>
      </c>
      <c r="K403" s="48">
        <v>39539</v>
      </c>
      <c r="L403" s="48"/>
      <c r="M403" s="49">
        <v>0.5</v>
      </c>
      <c r="N403" s="50"/>
      <c r="O403" s="50"/>
      <c r="P403" s="46" t="s">
        <v>3789</v>
      </c>
      <c r="Q403" s="46" t="s">
        <v>823</v>
      </c>
      <c r="R403" s="46">
        <v>5.33</v>
      </c>
      <c r="S403" s="46"/>
      <c r="T403" s="50"/>
      <c r="U403" s="50">
        <v>274052</v>
      </c>
    </row>
    <row r="404" spans="1:21" s="52" customFormat="1" ht="28.5" x14ac:dyDescent="0.2">
      <c r="A404" s="46" t="s">
        <v>71</v>
      </c>
      <c r="B404" s="46" t="s">
        <v>73</v>
      </c>
      <c r="C404" s="46"/>
      <c r="D404" s="46" t="s">
        <v>3303</v>
      </c>
      <c r="E404" s="46" t="s">
        <v>892</v>
      </c>
      <c r="F404" s="46" t="s">
        <v>5282</v>
      </c>
      <c r="G404" s="47"/>
      <c r="H404" s="46" t="s">
        <v>1774</v>
      </c>
      <c r="I404" s="46" t="s">
        <v>1471</v>
      </c>
      <c r="J404" s="48">
        <v>38169</v>
      </c>
      <c r="K404" s="48">
        <v>38352</v>
      </c>
      <c r="L404" s="48"/>
      <c r="M404" s="49">
        <v>0.5</v>
      </c>
      <c r="N404" s="50"/>
      <c r="O404" s="50"/>
      <c r="P404" s="46"/>
      <c r="Q404" s="46" t="s">
        <v>823</v>
      </c>
      <c r="R404" s="46">
        <v>5.33</v>
      </c>
      <c r="S404" s="46"/>
      <c r="T404" s="50">
        <v>359472.72</v>
      </c>
      <c r="U404" s="50">
        <v>359472.72</v>
      </c>
    </row>
    <row r="405" spans="1:21" s="52" customFormat="1" ht="28.5" x14ac:dyDescent="0.2">
      <c r="A405" s="46" t="s">
        <v>71</v>
      </c>
      <c r="B405" s="46" t="s">
        <v>73</v>
      </c>
      <c r="C405" s="46"/>
      <c r="D405" s="46" t="s">
        <v>3303</v>
      </c>
      <c r="E405" s="46" t="s">
        <v>892</v>
      </c>
      <c r="F405" s="46" t="s">
        <v>5282</v>
      </c>
      <c r="G405" s="47"/>
      <c r="H405" s="46" t="s">
        <v>4048</v>
      </c>
      <c r="I405" s="46" t="s">
        <v>4049</v>
      </c>
      <c r="J405" s="48">
        <v>39722</v>
      </c>
      <c r="K405" s="48">
        <v>39814</v>
      </c>
      <c r="L405" s="48"/>
      <c r="M405" s="49">
        <v>0.25</v>
      </c>
      <c r="N405" s="50"/>
      <c r="O405" s="50">
        <v>0</v>
      </c>
      <c r="P405" s="46" t="s">
        <v>3787</v>
      </c>
      <c r="Q405" s="46" t="s">
        <v>824</v>
      </c>
      <c r="R405" s="46">
        <v>5.33</v>
      </c>
      <c r="S405" s="46"/>
      <c r="T405" s="50"/>
      <c r="U405" s="50">
        <v>59647</v>
      </c>
    </row>
    <row r="406" spans="1:21" s="52" customFormat="1" ht="28.5" x14ac:dyDescent="0.2">
      <c r="A406" s="46" t="s">
        <v>71</v>
      </c>
      <c r="B406" s="46" t="s">
        <v>73</v>
      </c>
      <c r="C406" s="46"/>
      <c r="D406" s="46" t="s">
        <v>3303</v>
      </c>
      <c r="E406" s="46" t="s">
        <v>892</v>
      </c>
      <c r="F406" s="46" t="s">
        <v>5282</v>
      </c>
      <c r="G406" s="47"/>
      <c r="H406" s="46" t="s">
        <v>1137</v>
      </c>
      <c r="I406" s="46" t="s">
        <v>1138</v>
      </c>
      <c r="J406" s="74">
        <v>40042</v>
      </c>
      <c r="K406" s="74">
        <v>40144</v>
      </c>
      <c r="L406" s="74"/>
      <c r="M406" s="49">
        <v>0.3</v>
      </c>
      <c r="N406" s="50"/>
      <c r="O406" s="50"/>
      <c r="P406" s="46" t="s">
        <v>3787</v>
      </c>
      <c r="Q406" s="46" t="s">
        <v>823</v>
      </c>
      <c r="R406" s="46">
        <v>5.33</v>
      </c>
      <c r="S406" s="46"/>
      <c r="T406" s="50"/>
      <c r="U406" s="50">
        <v>76175</v>
      </c>
    </row>
    <row r="407" spans="1:21" s="52" customFormat="1" ht="28.5" x14ac:dyDescent="0.2">
      <c r="A407" s="46" t="s">
        <v>71</v>
      </c>
      <c r="B407" s="46" t="s">
        <v>73</v>
      </c>
      <c r="C407" s="46"/>
      <c r="D407" s="46" t="s">
        <v>3303</v>
      </c>
      <c r="E407" s="46" t="s">
        <v>892</v>
      </c>
      <c r="F407" s="46" t="s">
        <v>5282</v>
      </c>
      <c r="G407" s="47"/>
      <c r="H407" s="46" t="s">
        <v>1136</v>
      </c>
      <c r="I407" s="46" t="s">
        <v>1557</v>
      </c>
      <c r="J407" s="74">
        <v>40042</v>
      </c>
      <c r="K407" s="74">
        <v>40144</v>
      </c>
      <c r="L407" s="74"/>
      <c r="M407" s="49">
        <v>0.3</v>
      </c>
      <c r="N407" s="50"/>
      <c r="O407" s="50"/>
      <c r="P407" s="46" t="s">
        <v>1139</v>
      </c>
      <c r="Q407" s="46" t="s">
        <v>824</v>
      </c>
      <c r="R407" s="46">
        <v>5.33</v>
      </c>
      <c r="S407" s="46"/>
      <c r="T407" s="50"/>
      <c r="U407" s="50">
        <v>56385</v>
      </c>
    </row>
    <row r="408" spans="1:21" s="52" customFormat="1" ht="28.5" x14ac:dyDescent="0.2">
      <c r="A408" s="46" t="s">
        <v>71</v>
      </c>
      <c r="B408" s="46" t="s">
        <v>73</v>
      </c>
      <c r="C408" s="46"/>
      <c r="D408" s="46" t="s">
        <v>3305</v>
      </c>
      <c r="E408" s="46" t="s">
        <v>892</v>
      </c>
      <c r="F408" s="46" t="s">
        <v>5282</v>
      </c>
      <c r="G408" s="47"/>
      <c r="H408" s="46" t="s">
        <v>2229</v>
      </c>
      <c r="I408" s="46" t="s">
        <v>4539</v>
      </c>
      <c r="J408" s="48">
        <v>39860</v>
      </c>
      <c r="K408" s="48">
        <v>39888</v>
      </c>
      <c r="L408" s="48"/>
      <c r="M408" s="49">
        <v>0.1</v>
      </c>
      <c r="N408" s="50"/>
      <c r="O408" s="50">
        <v>0</v>
      </c>
      <c r="P408" s="46" t="s">
        <v>3787</v>
      </c>
      <c r="Q408" s="46" t="s">
        <v>824</v>
      </c>
      <c r="R408" s="46">
        <v>5.33</v>
      </c>
      <c r="S408" s="46"/>
      <c r="T408" s="50"/>
      <c r="U408" s="50">
        <v>23460</v>
      </c>
    </row>
    <row r="409" spans="1:21" s="52" customFormat="1" ht="85.5" x14ac:dyDescent="0.2">
      <c r="A409" s="46" t="s">
        <v>2595</v>
      </c>
      <c r="B409" s="46" t="s">
        <v>73</v>
      </c>
      <c r="C409" s="46"/>
      <c r="D409" s="46" t="s">
        <v>1940</v>
      </c>
      <c r="E409" s="46" t="s">
        <v>892</v>
      </c>
      <c r="F409" s="46" t="s">
        <v>5282</v>
      </c>
      <c r="G409" s="47"/>
      <c r="H409" s="46" t="s">
        <v>1350</v>
      </c>
      <c r="I409" s="46" t="s">
        <v>2124</v>
      </c>
      <c r="J409" s="48">
        <v>38868</v>
      </c>
      <c r="K409" s="48">
        <v>39964</v>
      </c>
      <c r="L409" s="48">
        <v>40329</v>
      </c>
      <c r="M409" s="49">
        <v>4</v>
      </c>
      <c r="N409" s="50" t="s">
        <v>672</v>
      </c>
      <c r="O409" s="50" t="s">
        <v>672</v>
      </c>
      <c r="P409" s="46" t="s">
        <v>3789</v>
      </c>
      <c r="Q409" s="46" t="s">
        <v>823</v>
      </c>
      <c r="R409" s="46" t="s">
        <v>2579</v>
      </c>
      <c r="S409" s="46"/>
      <c r="T409" s="50">
        <v>400000</v>
      </c>
      <c r="U409" s="50" t="e">
        <f>T409*#REF!</f>
        <v>#REF!</v>
      </c>
    </row>
    <row r="410" spans="1:21" s="52" customFormat="1" ht="42.75" x14ac:dyDescent="0.2">
      <c r="A410" s="46" t="s">
        <v>71</v>
      </c>
      <c r="B410" s="46" t="s">
        <v>73</v>
      </c>
      <c r="C410" s="46"/>
      <c r="D410" s="46" t="s">
        <v>3303</v>
      </c>
      <c r="E410" s="46" t="s">
        <v>892</v>
      </c>
      <c r="F410" s="46" t="s">
        <v>5282</v>
      </c>
      <c r="G410" s="47"/>
      <c r="H410" s="46" t="s">
        <v>2641</v>
      </c>
      <c r="I410" s="46" t="s">
        <v>413</v>
      </c>
      <c r="J410" s="48">
        <v>37636</v>
      </c>
      <c r="K410" s="48">
        <v>37711</v>
      </c>
      <c r="L410" s="48" t="s">
        <v>3153</v>
      </c>
      <c r="M410" s="49">
        <v>0.25</v>
      </c>
      <c r="N410" s="50"/>
      <c r="O410" s="50"/>
      <c r="P410" s="46"/>
      <c r="Q410" s="46" t="s">
        <v>823</v>
      </c>
      <c r="R410" s="46">
        <v>5.34</v>
      </c>
      <c r="S410" s="46"/>
      <c r="T410" s="50">
        <v>118675.98</v>
      </c>
      <c r="U410" s="50">
        <v>118675.98</v>
      </c>
    </row>
    <row r="411" spans="1:21" s="52" customFormat="1" ht="42.75" x14ac:dyDescent="0.2">
      <c r="A411" s="46" t="s">
        <v>71</v>
      </c>
      <c r="B411" s="46" t="s">
        <v>73</v>
      </c>
      <c r="C411" s="46"/>
      <c r="D411" s="46" t="s">
        <v>3303</v>
      </c>
      <c r="E411" s="46" t="s">
        <v>892</v>
      </c>
      <c r="F411" s="46" t="s">
        <v>5282</v>
      </c>
      <c r="G411" s="47"/>
      <c r="H411" s="46" t="s">
        <v>2640</v>
      </c>
      <c r="I411" s="46" t="s">
        <v>413</v>
      </c>
      <c r="J411" s="48">
        <v>37408</v>
      </c>
      <c r="K411" s="48">
        <v>37500</v>
      </c>
      <c r="L411" s="48" t="s">
        <v>3153</v>
      </c>
      <c r="M411" s="49">
        <v>0.3</v>
      </c>
      <c r="N411" s="50"/>
      <c r="O411" s="50"/>
      <c r="P411" s="46"/>
      <c r="Q411" s="46" t="s">
        <v>823</v>
      </c>
      <c r="R411" s="46">
        <v>5.34</v>
      </c>
      <c r="S411" s="46"/>
      <c r="T411" s="50">
        <v>66089</v>
      </c>
      <c r="U411" s="50">
        <v>66089</v>
      </c>
    </row>
    <row r="412" spans="1:21" s="52" customFormat="1" ht="28.5" x14ac:dyDescent="0.2">
      <c r="A412" s="46" t="s">
        <v>71</v>
      </c>
      <c r="B412" s="46" t="s">
        <v>73</v>
      </c>
      <c r="C412" s="46"/>
      <c r="D412" s="46" t="s">
        <v>3303</v>
      </c>
      <c r="E412" s="46" t="s">
        <v>892</v>
      </c>
      <c r="F412" s="46" t="s">
        <v>5282</v>
      </c>
      <c r="G412" s="47"/>
      <c r="H412" s="46" t="s">
        <v>2338</v>
      </c>
      <c r="I412" s="46" t="s">
        <v>2629</v>
      </c>
      <c r="J412" s="74">
        <v>39286</v>
      </c>
      <c r="K412" s="74">
        <v>39440</v>
      </c>
      <c r="L412" s="74"/>
      <c r="M412" s="49">
        <v>0.5</v>
      </c>
      <c r="N412" s="50"/>
      <c r="O412" s="50"/>
      <c r="P412" s="46"/>
      <c r="Q412" s="46" t="s">
        <v>823</v>
      </c>
      <c r="R412" s="46">
        <v>5.33</v>
      </c>
      <c r="S412" s="46"/>
      <c r="T412" s="50">
        <v>314265.25</v>
      </c>
      <c r="U412" s="50">
        <v>314265.25</v>
      </c>
    </row>
    <row r="413" spans="1:21" s="52" customFormat="1" ht="42.75" x14ac:dyDescent="0.2">
      <c r="A413" s="46" t="s">
        <v>71</v>
      </c>
      <c r="B413" s="46" t="s">
        <v>73</v>
      </c>
      <c r="C413" s="46"/>
      <c r="D413" s="46" t="s">
        <v>3303</v>
      </c>
      <c r="E413" s="46" t="s">
        <v>892</v>
      </c>
      <c r="F413" s="46" t="s">
        <v>5282</v>
      </c>
      <c r="G413" s="47"/>
      <c r="H413" s="46" t="s">
        <v>997</v>
      </c>
      <c r="I413" s="46" t="s">
        <v>413</v>
      </c>
      <c r="J413" s="48">
        <v>37073</v>
      </c>
      <c r="K413" s="48">
        <v>37196</v>
      </c>
      <c r="L413" s="48" t="s">
        <v>3153</v>
      </c>
      <c r="M413" s="49"/>
      <c r="N413" s="50"/>
      <c r="O413" s="50"/>
      <c r="P413" s="46"/>
      <c r="Q413" s="46" t="s">
        <v>823</v>
      </c>
      <c r="R413" s="46">
        <v>5.34</v>
      </c>
      <c r="S413" s="46"/>
      <c r="T413" s="50">
        <v>124798</v>
      </c>
      <c r="U413" s="50">
        <v>124798</v>
      </c>
    </row>
    <row r="414" spans="1:21" s="52" customFormat="1" ht="28.5" x14ac:dyDescent="0.2">
      <c r="A414" s="46" t="s">
        <v>71</v>
      </c>
      <c r="B414" s="46" t="s">
        <v>73</v>
      </c>
      <c r="C414" s="46"/>
      <c r="D414" s="46" t="s">
        <v>3304</v>
      </c>
      <c r="E414" s="46" t="s">
        <v>892</v>
      </c>
      <c r="F414" s="46" t="s">
        <v>5282</v>
      </c>
      <c r="G414" s="47"/>
      <c r="H414" s="46" t="s">
        <v>2311</v>
      </c>
      <c r="I414" s="46" t="s">
        <v>4146</v>
      </c>
      <c r="J414" s="48">
        <v>37326</v>
      </c>
      <c r="K414" s="48">
        <v>37480</v>
      </c>
      <c r="L414" s="48" t="s">
        <v>3153</v>
      </c>
      <c r="M414" s="49">
        <v>0.5</v>
      </c>
      <c r="N414" s="50"/>
      <c r="O414" s="50"/>
      <c r="P414" s="46"/>
      <c r="Q414" s="46" t="s">
        <v>823</v>
      </c>
      <c r="R414" s="46">
        <v>5.34</v>
      </c>
      <c r="S414" s="46"/>
      <c r="T414" s="50">
        <v>141303.06</v>
      </c>
      <c r="U414" s="50">
        <v>141303.06</v>
      </c>
    </row>
    <row r="415" spans="1:21" s="52" customFormat="1" ht="28.5" x14ac:dyDescent="0.2">
      <c r="A415" s="46" t="s">
        <v>71</v>
      </c>
      <c r="B415" s="46" t="s">
        <v>73</v>
      </c>
      <c r="C415" s="46"/>
      <c r="D415" s="46" t="s">
        <v>1940</v>
      </c>
      <c r="E415" s="46" t="s">
        <v>892</v>
      </c>
      <c r="F415" s="46" t="s">
        <v>5282</v>
      </c>
      <c r="G415" s="47"/>
      <c r="H415" s="46" t="s">
        <v>995</v>
      </c>
      <c r="I415" s="46" t="s">
        <v>1472</v>
      </c>
      <c r="J415" s="48">
        <v>36617</v>
      </c>
      <c r="K415" s="48">
        <v>36923</v>
      </c>
      <c r="L415" s="48" t="s">
        <v>3153</v>
      </c>
      <c r="M415" s="49"/>
      <c r="N415" s="50"/>
      <c r="O415" s="50"/>
      <c r="P415" s="46"/>
      <c r="Q415" s="46" t="s">
        <v>823</v>
      </c>
      <c r="R415" s="46">
        <v>5.33</v>
      </c>
      <c r="S415" s="46"/>
      <c r="T415" s="50">
        <v>189745.42</v>
      </c>
      <c r="U415" s="50">
        <v>189745.42</v>
      </c>
    </row>
    <row r="416" spans="1:21" s="52" customFormat="1" ht="28.5" x14ac:dyDescent="0.2">
      <c r="A416" s="46" t="s">
        <v>71</v>
      </c>
      <c r="B416" s="46" t="s">
        <v>73</v>
      </c>
      <c r="C416" s="46"/>
      <c r="D416" s="46" t="s">
        <v>3304</v>
      </c>
      <c r="E416" s="46" t="s">
        <v>892</v>
      </c>
      <c r="F416" s="46" t="s">
        <v>5282</v>
      </c>
      <c r="G416" s="47"/>
      <c r="H416" s="46" t="s">
        <v>723</v>
      </c>
      <c r="I416" s="46" t="s">
        <v>4402</v>
      </c>
      <c r="J416" s="48">
        <v>37942</v>
      </c>
      <c r="K416" s="48">
        <v>38037</v>
      </c>
      <c r="L416" s="48"/>
      <c r="M416" s="49">
        <v>0.5</v>
      </c>
      <c r="N416" s="50"/>
      <c r="O416" s="50"/>
      <c r="P416" s="46"/>
      <c r="Q416" s="46" t="s">
        <v>823</v>
      </c>
      <c r="R416" s="46">
        <v>5.33</v>
      </c>
      <c r="S416" s="46"/>
      <c r="T416" s="50">
        <v>110686</v>
      </c>
      <c r="U416" s="50">
        <v>110686</v>
      </c>
    </row>
    <row r="417" spans="1:21" s="52" customFormat="1" ht="28.5" x14ac:dyDescent="0.2">
      <c r="A417" s="46" t="s">
        <v>71</v>
      </c>
      <c r="B417" s="46" t="s">
        <v>73</v>
      </c>
      <c r="C417" s="46"/>
      <c r="D417" s="46" t="s">
        <v>3303</v>
      </c>
      <c r="E417" s="46" t="s">
        <v>892</v>
      </c>
      <c r="F417" s="46" t="s">
        <v>5282</v>
      </c>
      <c r="G417" s="47"/>
      <c r="H417" s="46" t="s">
        <v>1353</v>
      </c>
      <c r="I417" s="46" t="s">
        <v>1354</v>
      </c>
      <c r="J417" s="48">
        <v>38900</v>
      </c>
      <c r="K417" s="48">
        <v>39071</v>
      </c>
      <c r="L417" s="48"/>
      <c r="M417" s="49">
        <v>0.25</v>
      </c>
      <c r="N417" s="50"/>
      <c r="O417" s="50"/>
      <c r="P417" s="46"/>
      <c r="Q417" s="46" t="s">
        <v>823</v>
      </c>
      <c r="R417" s="46">
        <v>5.33</v>
      </c>
      <c r="S417" s="46"/>
      <c r="T417" s="50">
        <v>322567</v>
      </c>
      <c r="U417" s="50">
        <v>322567</v>
      </c>
    </row>
    <row r="418" spans="1:21" s="52" customFormat="1" ht="28.5" x14ac:dyDescent="0.2">
      <c r="A418" s="46" t="s">
        <v>71</v>
      </c>
      <c r="B418" s="46" t="s">
        <v>73</v>
      </c>
      <c r="C418" s="46"/>
      <c r="D418" s="46" t="s">
        <v>3303</v>
      </c>
      <c r="E418" s="46" t="s">
        <v>892</v>
      </c>
      <c r="F418" s="46" t="s">
        <v>5282</v>
      </c>
      <c r="G418" s="47"/>
      <c r="H418" s="46" t="s">
        <v>1897</v>
      </c>
      <c r="I418" s="46" t="s">
        <v>4402</v>
      </c>
      <c r="J418" s="48">
        <v>38774</v>
      </c>
      <c r="K418" s="48">
        <v>38872</v>
      </c>
      <c r="L418" s="48"/>
      <c r="M418" s="49">
        <v>0.25</v>
      </c>
      <c r="N418" s="50"/>
      <c r="O418" s="50"/>
      <c r="P418" s="46"/>
      <c r="Q418" s="46" t="s">
        <v>823</v>
      </c>
      <c r="R418" s="46">
        <v>5.33</v>
      </c>
      <c r="S418" s="46"/>
      <c r="T418" s="50">
        <v>101056</v>
      </c>
      <c r="U418" s="50">
        <v>101056</v>
      </c>
    </row>
    <row r="419" spans="1:21" s="52" customFormat="1" ht="28.5" x14ac:dyDescent="0.2">
      <c r="A419" s="46" t="s">
        <v>71</v>
      </c>
      <c r="B419" s="46" t="s">
        <v>73</v>
      </c>
      <c r="C419" s="46"/>
      <c r="D419" s="46" t="s">
        <v>3304</v>
      </c>
      <c r="E419" s="46" t="s">
        <v>892</v>
      </c>
      <c r="F419" s="46" t="s">
        <v>5282</v>
      </c>
      <c r="G419" s="47"/>
      <c r="H419" s="46" t="s">
        <v>88</v>
      </c>
      <c r="I419" s="46" t="s">
        <v>1123</v>
      </c>
      <c r="J419" s="48">
        <v>40210</v>
      </c>
      <c r="K419" s="48">
        <v>40294</v>
      </c>
      <c r="L419" s="48"/>
      <c r="M419" s="49">
        <v>0.25</v>
      </c>
      <c r="N419" s="63"/>
      <c r="O419" s="50" t="s">
        <v>672</v>
      </c>
      <c r="P419" s="46" t="s">
        <v>3787</v>
      </c>
      <c r="Q419" s="46" t="s">
        <v>823</v>
      </c>
      <c r="R419" s="46">
        <v>5.33</v>
      </c>
      <c r="S419" s="46"/>
      <c r="T419" s="50">
        <v>218954</v>
      </c>
      <c r="U419" s="50">
        <v>218954</v>
      </c>
    </row>
    <row r="420" spans="1:21" s="52" customFormat="1" ht="28.5" x14ac:dyDescent="0.2">
      <c r="A420" s="46" t="s">
        <v>71</v>
      </c>
      <c r="B420" s="46" t="s">
        <v>73</v>
      </c>
      <c r="C420" s="46"/>
      <c r="D420" s="46" t="s">
        <v>41</v>
      </c>
      <c r="E420" s="46" t="s">
        <v>892</v>
      </c>
      <c r="F420" s="46" t="s">
        <v>5282</v>
      </c>
      <c r="G420" s="47"/>
      <c r="H420" s="46" t="s">
        <v>992</v>
      </c>
      <c r="I420" s="46" t="s">
        <v>4866</v>
      </c>
      <c r="J420" s="48">
        <v>37347</v>
      </c>
      <c r="K420" s="48">
        <v>38442</v>
      </c>
      <c r="L420" s="48"/>
      <c r="M420" s="49">
        <v>3</v>
      </c>
      <c r="N420" s="50"/>
      <c r="O420" s="50"/>
      <c r="P420" s="46" t="s">
        <v>3787</v>
      </c>
      <c r="Q420" s="46" t="s">
        <v>823</v>
      </c>
      <c r="R420" s="46">
        <v>5.29</v>
      </c>
      <c r="S420" s="46"/>
      <c r="T420" s="50">
        <v>150000</v>
      </c>
      <c r="U420" s="50">
        <v>450000</v>
      </c>
    </row>
    <row r="421" spans="1:21" s="52" customFormat="1" ht="28.5" x14ac:dyDescent="0.2">
      <c r="A421" s="46" t="s">
        <v>71</v>
      </c>
      <c r="B421" s="46" t="s">
        <v>73</v>
      </c>
      <c r="C421" s="46"/>
      <c r="D421" s="46" t="s">
        <v>3300</v>
      </c>
      <c r="E421" s="46" t="s">
        <v>892</v>
      </c>
      <c r="F421" s="46" t="s">
        <v>5282</v>
      </c>
      <c r="G421" s="47"/>
      <c r="H421" s="46" t="s">
        <v>1765</v>
      </c>
      <c r="I421" s="46" t="s">
        <v>4866</v>
      </c>
      <c r="J421" s="48">
        <v>38443</v>
      </c>
      <c r="K421" s="48">
        <v>38807</v>
      </c>
      <c r="L421" s="48">
        <v>39172</v>
      </c>
      <c r="M421" s="49">
        <v>2</v>
      </c>
      <c r="N421" s="50"/>
      <c r="O421" s="50"/>
      <c r="P421" s="46"/>
      <c r="Q421" s="46" t="s">
        <v>823</v>
      </c>
      <c r="R421" s="46">
        <v>5.29</v>
      </c>
      <c r="S421" s="46"/>
      <c r="T421" s="50">
        <v>100000</v>
      </c>
      <c r="U421" s="50">
        <v>100000</v>
      </c>
    </row>
    <row r="422" spans="1:21" s="52" customFormat="1" ht="28.5" x14ac:dyDescent="0.2">
      <c r="A422" s="46" t="s">
        <v>1948</v>
      </c>
      <c r="B422" s="46" t="s">
        <v>73</v>
      </c>
      <c r="C422" s="46"/>
      <c r="D422" s="46" t="s">
        <v>3304</v>
      </c>
      <c r="E422" s="46" t="s">
        <v>892</v>
      </c>
      <c r="F422" s="46" t="s">
        <v>5282</v>
      </c>
      <c r="G422" s="47"/>
      <c r="H422" s="46" t="s">
        <v>1771</v>
      </c>
      <c r="I422" s="46" t="s">
        <v>4591</v>
      </c>
      <c r="J422" s="48">
        <v>38169</v>
      </c>
      <c r="K422" s="48">
        <v>39052</v>
      </c>
      <c r="L422" s="48"/>
      <c r="M422" s="49">
        <v>2</v>
      </c>
      <c r="N422" s="50"/>
      <c r="O422" s="50"/>
      <c r="P422" s="46"/>
      <c r="Q422" s="46" t="s">
        <v>823</v>
      </c>
      <c r="R422" s="46">
        <v>5.33</v>
      </c>
      <c r="S422" s="46" t="s">
        <v>1772</v>
      </c>
      <c r="T422" s="50">
        <v>167743</v>
      </c>
      <c r="U422" s="50">
        <v>335486</v>
      </c>
    </row>
    <row r="423" spans="1:21" s="52" customFormat="1" ht="28.5" x14ac:dyDescent="0.2">
      <c r="A423" s="46" t="s">
        <v>71</v>
      </c>
      <c r="B423" s="46" t="s">
        <v>73</v>
      </c>
      <c r="C423" s="46"/>
      <c r="D423" s="46" t="s">
        <v>3304</v>
      </c>
      <c r="E423" s="46" t="s">
        <v>892</v>
      </c>
      <c r="F423" s="46" t="s">
        <v>5282</v>
      </c>
      <c r="G423" s="47"/>
      <c r="H423" s="46" t="s">
        <v>5118</v>
      </c>
      <c r="I423" s="46" t="s">
        <v>2656</v>
      </c>
      <c r="J423" s="48">
        <v>39917</v>
      </c>
      <c r="K423" s="48">
        <v>39978</v>
      </c>
      <c r="L423" s="48"/>
      <c r="M423" s="49">
        <v>0.2</v>
      </c>
      <c r="N423" s="50"/>
      <c r="O423" s="50"/>
      <c r="P423" s="46" t="s">
        <v>3787</v>
      </c>
      <c r="Q423" s="46" t="s">
        <v>824</v>
      </c>
      <c r="R423" s="46">
        <v>5.33</v>
      </c>
      <c r="S423" s="46"/>
      <c r="T423" s="50"/>
      <c r="U423" s="50">
        <v>23771</v>
      </c>
    </row>
    <row r="424" spans="1:21" s="52" customFormat="1" ht="28.5" x14ac:dyDescent="0.2">
      <c r="A424" s="46" t="s">
        <v>71</v>
      </c>
      <c r="B424" s="46" t="s">
        <v>73</v>
      </c>
      <c r="C424" s="46"/>
      <c r="D424" s="46" t="s">
        <v>3302</v>
      </c>
      <c r="E424" s="46" t="s">
        <v>892</v>
      </c>
      <c r="F424" s="46" t="s">
        <v>5282</v>
      </c>
      <c r="G424" s="47"/>
      <c r="H424" s="46" t="s">
        <v>2174</v>
      </c>
      <c r="I424" s="46" t="s">
        <v>2656</v>
      </c>
      <c r="J424" s="48">
        <v>38504</v>
      </c>
      <c r="K424" s="48">
        <v>38869</v>
      </c>
      <c r="L424" s="48"/>
      <c r="M424" s="49">
        <v>1</v>
      </c>
      <c r="N424" s="50"/>
      <c r="O424" s="50"/>
      <c r="P424" s="46"/>
      <c r="Q424" s="46" t="s">
        <v>824</v>
      </c>
      <c r="R424" s="46">
        <v>5.33</v>
      </c>
      <c r="S424" s="46"/>
      <c r="T424" s="50">
        <v>50000</v>
      </c>
      <c r="U424" s="50">
        <v>50000</v>
      </c>
    </row>
    <row r="425" spans="1:21" s="52" customFormat="1" ht="28.5" x14ac:dyDescent="0.2">
      <c r="A425" s="46" t="s">
        <v>71</v>
      </c>
      <c r="B425" s="46" t="s">
        <v>73</v>
      </c>
      <c r="C425" s="46"/>
      <c r="D425" s="46" t="s">
        <v>2582</v>
      </c>
      <c r="E425" s="46" t="s">
        <v>892</v>
      </c>
      <c r="F425" s="46" t="s">
        <v>5282</v>
      </c>
      <c r="G425" s="47"/>
      <c r="H425" s="46" t="s">
        <v>2838</v>
      </c>
      <c r="I425" s="46" t="s">
        <v>2839</v>
      </c>
      <c r="J425" s="80">
        <v>39741</v>
      </c>
      <c r="K425" s="80">
        <v>39759</v>
      </c>
      <c r="L425" s="48"/>
      <c r="M425" s="49">
        <v>0.1</v>
      </c>
      <c r="N425" s="50"/>
      <c r="O425" s="50"/>
      <c r="P425" s="46" t="s">
        <v>3787</v>
      </c>
      <c r="Q425" s="46" t="s">
        <v>824</v>
      </c>
      <c r="R425" s="46">
        <v>5.33</v>
      </c>
      <c r="S425" s="46"/>
      <c r="T425" s="50"/>
      <c r="U425" s="50">
        <v>23000</v>
      </c>
    </row>
    <row r="426" spans="1:21" s="52" customFormat="1" ht="28.5" x14ac:dyDescent="0.2">
      <c r="A426" s="46" t="s">
        <v>71</v>
      </c>
      <c r="B426" s="46" t="s">
        <v>73</v>
      </c>
      <c r="C426" s="46"/>
      <c r="D426" s="46" t="s">
        <v>3303</v>
      </c>
      <c r="E426" s="46" t="s">
        <v>892</v>
      </c>
      <c r="F426" s="46" t="s">
        <v>5282</v>
      </c>
      <c r="G426" s="47"/>
      <c r="H426" s="46" t="s">
        <v>2309</v>
      </c>
      <c r="I426" s="46" t="s">
        <v>3315</v>
      </c>
      <c r="J426" s="48">
        <v>37104</v>
      </c>
      <c r="K426" s="48">
        <v>37316</v>
      </c>
      <c r="L426" s="48" t="s">
        <v>3153</v>
      </c>
      <c r="M426" s="49"/>
      <c r="N426" s="50"/>
      <c r="O426" s="50"/>
      <c r="P426" s="46"/>
      <c r="Q426" s="46" t="s">
        <v>823</v>
      </c>
      <c r="R426" s="46">
        <v>5.34</v>
      </c>
      <c r="S426" s="46"/>
      <c r="T426" s="50">
        <v>176469.06</v>
      </c>
      <c r="U426" s="50">
        <v>176469.06</v>
      </c>
    </row>
    <row r="427" spans="1:21" s="52" customFormat="1" ht="28.5" x14ac:dyDescent="0.2">
      <c r="A427" s="46" t="s">
        <v>71</v>
      </c>
      <c r="B427" s="46" t="s">
        <v>73</v>
      </c>
      <c r="C427" s="46"/>
      <c r="D427" s="46" t="s">
        <v>3304</v>
      </c>
      <c r="E427" s="46" t="s">
        <v>892</v>
      </c>
      <c r="F427" s="46" t="s">
        <v>5282</v>
      </c>
      <c r="G427" s="47"/>
      <c r="H427" s="46" t="s">
        <v>4139</v>
      </c>
      <c r="I427" s="46" t="s">
        <v>4147</v>
      </c>
      <c r="J427" s="48">
        <v>37865</v>
      </c>
      <c r="K427" s="48">
        <v>38023</v>
      </c>
      <c r="L427" s="48">
        <v>38260</v>
      </c>
      <c r="M427" s="49">
        <v>1</v>
      </c>
      <c r="N427" s="50"/>
      <c r="O427" s="50"/>
      <c r="P427" s="46"/>
      <c r="Q427" s="46" t="s">
        <v>823</v>
      </c>
      <c r="R427" s="46">
        <v>5.34</v>
      </c>
      <c r="S427" s="46"/>
      <c r="T427" s="50">
        <v>340000</v>
      </c>
      <c r="U427" s="50">
        <v>340000</v>
      </c>
    </row>
    <row r="428" spans="1:21" s="52" customFormat="1" ht="28.5" x14ac:dyDescent="0.2">
      <c r="A428" s="46" t="s">
        <v>71</v>
      </c>
      <c r="B428" s="46" t="s">
        <v>73</v>
      </c>
      <c r="C428" s="46"/>
      <c r="D428" s="46" t="s">
        <v>3304</v>
      </c>
      <c r="E428" s="46" t="s">
        <v>892</v>
      </c>
      <c r="F428" s="46" t="s">
        <v>5282</v>
      </c>
      <c r="G428" s="47"/>
      <c r="H428" s="46" t="s">
        <v>4134</v>
      </c>
      <c r="I428" s="46" t="s">
        <v>3095</v>
      </c>
      <c r="J428" s="48">
        <v>37653</v>
      </c>
      <c r="K428" s="48">
        <v>37803</v>
      </c>
      <c r="L428" s="48" t="s">
        <v>3153</v>
      </c>
      <c r="M428" s="49">
        <v>0.25</v>
      </c>
      <c r="N428" s="50"/>
      <c r="O428" s="50"/>
      <c r="P428" s="46"/>
      <c r="Q428" s="46" t="s">
        <v>823</v>
      </c>
      <c r="R428" s="46">
        <v>5.34</v>
      </c>
      <c r="S428" s="46"/>
      <c r="T428" s="50">
        <v>193118.12</v>
      </c>
      <c r="U428" s="50">
        <v>193118.12</v>
      </c>
    </row>
    <row r="429" spans="1:21" s="52" customFormat="1" ht="28.5" x14ac:dyDescent="0.2">
      <c r="A429" s="46" t="s">
        <v>71</v>
      </c>
      <c r="B429" s="46" t="s">
        <v>73</v>
      </c>
      <c r="C429" s="46"/>
      <c r="D429" s="46" t="s">
        <v>3304</v>
      </c>
      <c r="E429" s="46" t="s">
        <v>892</v>
      </c>
      <c r="F429" s="46" t="s">
        <v>5282</v>
      </c>
      <c r="G429" s="47"/>
      <c r="H429" s="46" t="s">
        <v>2333</v>
      </c>
      <c r="I429" s="46" t="s">
        <v>4402</v>
      </c>
      <c r="J429" s="74">
        <v>39153</v>
      </c>
      <c r="K429" s="74">
        <v>39262</v>
      </c>
      <c r="L429" s="74"/>
      <c r="M429" s="49">
        <v>0.25</v>
      </c>
      <c r="N429" s="50"/>
      <c r="O429" s="50"/>
      <c r="P429" s="46"/>
      <c r="Q429" s="46" t="s">
        <v>823</v>
      </c>
      <c r="R429" s="46">
        <v>5.33</v>
      </c>
      <c r="S429" s="46"/>
      <c r="T429" s="50">
        <v>114916</v>
      </c>
      <c r="U429" s="50">
        <v>114916</v>
      </c>
    </row>
    <row r="430" spans="1:21" s="52" customFormat="1" ht="28.5" x14ac:dyDescent="0.2">
      <c r="A430" s="46" t="s">
        <v>71</v>
      </c>
      <c r="B430" s="46" t="s">
        <v>73</v>
      </c>
      <c r="C430" s="46"/>
      <c r="D430" s="46" t="s">
        <v>3302</v>
      </c>
      <c r="E430" s="46" t="s">
        <v>892</v>
      </c>
      <c r="F430" s="46" t="s">
        <v>5282</v>
      </c>
      <c r="G430" s="47"/>
      <c r="H430" s="46" t="s">
        <v>5058</v>
      </c>
      <c r="I430" s="46" t="s">
        <v>3315</v>
      </c>
      <c r="J430" s="48">
        <v>39326</v>
      </c>
      <c r="K430" s="48">
        <v>39660</v>
      </c>
      <c r="L430" s="48"/>
      <c r="M430" s="49">
        <v>1</v>
      </c>
      <c r="N430" s="50"/>
      <c r="O430" s="50"/>
      <c r="P430" s="46"/>
      <c r="Q430" s="46" t="s">
        <v>823</v>
      </c>
      <c r="R430" s="46">
        <v>5.33</v>
      </c>
      <c r="S430" s="48"/>
      <c r="T430" s="50"/>
      <c r="U430" s="50">
        <v>1197660</v>
      </c>
    </row>
    <row r="431" spans="1:21" s="52" customFormat="1" ht="28.5" x14ac:dyDescent="0.2">
      <c r="A431" s="46" t="s">
        <v>1804</v>
      </c>
      <c r="B431" s="46" t="s">
        <v>819</v>
      </c>
      <c r="C431" s="46" t="s">
        <v>4500</v>
      </c>
      <c r="D431" s="46" t="s">
        <v>4501</v>
      </c>
      <c r="E431" s="46" t="s">
        <v>892</v>
      </c>
      <c r="F431" s="46" t="s">
        <v>5283</v>
      </c>
      <c r="G431" s="47"/>
      <c r="H431" s="46" t="s">
        <v>2865</v>
      </c>
      <c r="I431" s="46" t="s">
        <v>2866</v>
      </c>
      <c r="J431" s="48">
        <v>38078</v>
      </c>
      <c r="K431" s="48">
        <v>39903</v>
      </c>
      <c r="L431" s="48">
        <v>40268</v>
      </c>
      <c r="M431" s="49">
        <v>6</v>
      </c>
      <c r="N431" s="50" t="s">
        <v>672</v>
      </c>
      <c r="O431" s="50" t="s">
        <v>672</v>
      </c>
      <c r="P431" s="46"/>
      <c r="Q431" s="46"/>
      <c r="R431" s="46"/>
      <c r="S431" s="48"/>
      <c r="T431" s="50">
        <v>11270</v>
      </c>
      <c r="U431" s="50">
        <v>67620</v>
      </c>
    </row>
    <row r="432" spans="1:21" s="52" customFormat="1" ht="28.5" x14ac:dyDescent="0.2">
      <c r="A432" s="46" t="s">
        <v>1804</v>
      </c>
      <c r="B432" s="46" t="s">
        <v>819</v>
      </c>
      <c r="C432" s="46" t="s">
        <v>4500</v>
      </c>
      <c r="D432" s="46" t="s">
        <v>3306</v>
      </c>
      <c r="E432" s="46" t="s">
        <v>892</v>
      </c>
      <c r="F432" s="46" t="s">
        <v>5283</v>
      </c>
      <c r="G432" s="47"/>
      <c r="H432" s="46" t="s">
        <v>4148</v>
      </c>
      <c r="I432" s="46" t="s">
        <v>4149</v>
      </c>
      <c r="J432" s="48">
        <v>38261</v>
      </c>
      <c r="K432" s="48">
        <v>39933</v>
      </c>
      <c r="L432" s="48"/>
      <c r="M432" s="49">
        <v>5</v>
      </c>
      <c r="N432" s="50"/>
      <c r="O432" s="50"/>
      <c r="P432" s="46"/>
      <c r="Q432" s="46"/>
      <c r="R432" s="46"/>
      <c r="S432" s="46"/>
      <c r="T432" s="50"/>
      <c r="U432" s="50">
        <v>379500</v>
      </c>
    </row>
    <row r="433" spans="1:21" s="52" customFormat="1" ht="28.5" x14ac:dyDescent="0.2">
      <c r="A433" s="46" t="s">
        <v>2694</v>
      </c>
      <c r="B433" s="46" t="s">
        <v>73</v>
      </c>
      <c r="C433" s="46"/>
      <c r="D433" s="46" t="s">
        <v>42</v>
      </c>
      <c r="E433" s="46" t="s">
        <v>892</v>
      </c>
      <c r="F433" s="46" t="s">
        <v>5283</v>
      </c>
      <c r="G433" s="47"/>
      <c r="H433" s="46" t="s">
        <v>4136</v>
      </c>
      <c r="I433" s="46" t="s">
        <v>774</v>
      </c>
      <c r="J433" s="48">
        <v>37627</v>
      </c>
      <c r="K433" s="48">
        <v>37772</v>
      </c>
      <c r="L433" s="48">
        <v>37894</v>
      </c>
      <c r="M433" s="49">
        <v>0.5</v>
      </c>
      <c r="N433" s="50"/>
      <c r="O433" s="50"/>
      <c r="P433" s="46"/>
      <c r="Q433" s="46" t="s">
        <v>823</v>
      </c>
      <c r="R433" s="46">
        <v>5.22</v>
      </c>
      <c r="S433" s="46"/>
      <c r="T433" s="50">
        <v>185400</v>
      </c>
      <c r="U433" s="50">
        <v>185400</v>
      </c>
    </row>
    <row r="434" spans="1:21" s="52" customFormat="1" ht="28.5" x14ac:dyDescent="0.2">
      <c r="A434" s="46" t="s">
        <v>71</v>
      </c>
      <c r="B434" s="46" t="s">
        <v>73</v>
      </c>
      <c r="C434" s="46"/>
      <c r="D434" s="46" t="s">
        <v>4047</v>
      </c>
      <c r="E434" s="46" t="s">
        <v>892</v>
      </c>
      <c r="F434" s="46" t="s">
        <v>5283</v>
      </c>
      <c r="G434" s="47"/>
      <c r="H434" s="46" t="s">
        <v>4090</v>
      </c>
      <c r="I434" s="46" t="s">
        <v>2117</v>
      </c>
      <c r="J434" s="48">
        <v>39863</v>
      </c>
      <c r="K434" s="48">
        <v>39873</v>
      </c>
      <c r="L434" s="48"/>
      <c r="M434" s="49">
        <v>0.05</v>
      </c>
      <c r="N434" s="50"/>
      <c r="O434" s="75"/>
      <c r="P434" s="46" t="s">
        <v>3787</v>
      </c>
      <c r="Q434" s="46" t="s">
        <v>824</v>
      </c>
      <c r="R434" s="46">
        <v>5.22</v>
      </c>
      <c r="S434" s="46"/>
      <c r="T434" s="50"/>
      <c r="U434" s="50">
        <v>14500</v>
      </c>
    </row>
    <row r="435" spans="1:21" s="52" customFormat="1" ht="28.5" x14ac:dyDescent="0.2">
      <c r="A435" s="46" t="s">
        <v>1804</v>
      </c>
      <c r="B435" s="46" t="s">
        <v>73</v>
      </c>
      <c r="C435" s="46"/>
      <c r="D435" s="46" t="s">
        <v>5057</v>
      </c>
      <c r="E435" s="46" t="s">
        <v>892</v>
      </c>
      <c r="F435" s="46" t="s">
        <v>5283</v>
      </c>
      <c r="G435" s="47"/>
      <c r="H435" s="46" t="s">
        <v>1814</v>
      </c>
      <c r="I435" s="46" t="s">
        <v>4400</v>
      </c>
      <c r="J435" s="48">
        <v>38869</v>
      </c>
      <c r="K435" s="48">
        <v>39600</v>
      </c>
      <c r="L435" s="48">
        <v>39965</v>
      </c>
      <c r="M435" s="49">
        <v>3</v>
      </c>
      <c r="N435" s="50"/>
      <c r="O435" s="50"/>
      <c r="P435" s="46" t="s">
        <v>3788</v>
      </c>
      <c r="Q435" s="46" t="s">
        <v>823</v>
      </c>
      <c r="R435" s="46">
        <v>5.22</v>
      </c>
      <c r="S435" s="90"/>
      <c r="T435" s="50">
        <v>130000</v>
      </c>
      <c r="U435" s="50">
        <v>390000</v>
      </c>
    </row>
    <row r="436" spans="1:21" s="52" customFormat="1" ht="256.5" x14ac:dyDescent="0.2">
      <c r="A436" s="46" t="s">
        <v>71</v>
      </c>
      <c r="B436" s="46" t="s">
        <v>73</v>
      </c>
      <c r="C436" s="46"/>
      <c r="D436" s="46" t="s">
        <v>3306</v>
      </c>
      <c r="E436" s="46" t="s">
        <v>892</v>
      </c>
      <c r="F436" s="46" t="s">
        <v>5284</v>
      </c>
      <c r="G436" s="47" t="s">
        <v>3856</v>
      </c>
      <c r="H436" s="46" t="s">
        <v>1352</v>
      </c>
      <c r="I436" s="46" t="s">
        <v>2128</v>
      </c>
      <c r="J436" s="48">
        <v>38899</v>
      </c>
      <c r="K436" s="48">
        <v>40359</v>
      </c>
      <c r="L436" s="48"/>
      <c r="M436" s="49">
        <v>4</v>
      </c>
      <c r="N436" s="50" t="s">
        <v>672</v>
      </c>
      <c r="O436" s="50" t="s">
        <v>672</v>
      </c>
      <c r="P436" s="46"/>
      <c r="Q436" s="46" t="s">
        <v>823</v>
      </c>
      <c r="R436" s="46" t="s">
        <v>2580</v>
      </c>
      <c r="S436" s="46"/>
      <c r="T436" s="50">
        <v>450000</v>
      </c>
      <c r="U436" s="50">
        <v>1800000</v>
      </c>
    </row>
    <row r="437" spans="1:21" s="52" customFormat="1" ht="85.5" x14ac:dyDescent="0.2">
      <c r="A437" s="46" t="s">
        <v>2694</v>
      </c>
      <c r="B437" s="46" t="s">
        <v>73</v>
      </c>
      <c r="C437" s="46"/>
      <c r="D437" s="46" t="s">
        <v>3306</v>
      </c>
      <c r="E437" s="46" t="s">
        <v>892</v>
      </c>
      <c r="F437" s="46" t="s">
        <v>5284</v>
      </c>
      <c r="G437" s="47" t="s">
        <v>3857</v>
      </c>
      <c r="H437" s="46" t="s">
        <v>5055</v>
      </c>
      <c r="I437" s="46" t="s">
        <v>889</v>
      </c>
      <c r="J437" s="48">
        <v>38991</v>
      </c>
      <c r="K437" s="48">
        <v>40451</v>
      </c>
      <c r="L437" s="48"/>
      <c r="M437" s="49">
        <v>4</v>
      </c>
      <c r="N437" s="50" t="s">
        <v>672</v>
      </c>
      <c r="O437" s="50" t="s">
        <v>672</v>
      </c>
      <c r="P437" s="46" t="s">
        <v>3787</v>
      </c>
      <c r="Q437" s="46" t="s">
        <v>823</v>
      </c>
      <c r="R437" s="46" t="s">
        <v>2580</v>
      </c>
      <c r="S437" s="46"/>
      <c r="T437" s="50">
        <v>250000</v>
      </c>
      <c r="U437" s="50">
        <v>1000000</v>
      </c>
    </row>
    <row r="438" spans="1:21" s="52" customFormat="1" ht="128.25" x14ac:dyDescent="0.2">
      <c r="A438" s="46" t="s">
        <v>71</v>
      </c>
      <c r="B438" s="46" t="s">
        <v>73</v>
      </c>
      <c r="C438" s="46"/>
      <c r="D438" s="46" t="s">
        <v>3306</v>
      </c>
      <c r="E438" s="46" t="s">
        <v>892</v>
      </c>
      <c r="F438" s="46" t="s">
        <v>5284</v>
      </c>
      <c r="G438" s="47" t="s">
        <v>3858</v>
      </c>
      <c r="H438" s="46" t="s">
        <v>4495</v>
      </c>
      <c r="I438" s="46" t="s">
        <v>4644</v>
      </c>
      <c r="J438" s="48">
        <v>38991</v>
      </c>
      <c r="K438" s="48">
        <v>40451</v>
      </c>
      <c r="L438" s="74"/>
      <c r="M438" s="49">
        <v>4</v>
      </c>
      <c r="N438" s="50" t="s">
        <v>672</v>
      </c>
      <c r="O438" s="50" t="s">
        <v>672</v>
      </c>
      <c r="P438" s="46" t="s">
        <v>3787</v>
      </c>
      <c r="Q438" s="46" t="s">
        <v>823</v>
      </c>
      <c r="R438" s="46" t="s">
        <v>2580</v>
      </c>
      <c r="S438" s="46"/>
      <c r="T438" s="50">
        <v>250000</v>
      </c>
      <c r="U438" s="50">
        <v>1000000</v>
      </c>
    </row>
    <row r="439" spans="1:21" s="52" customFormat="1" ht="28.5" x14ac:dyDescent="0.2">
      <c r="A439" s="46" t="s">
        <v>1802</v>
      </c>
      <c r="B439" s="46" t="s">
        <v>73</v>
      </c>
      <c r="C439" s="46"/>
      <c r="D439" s="46" t="s">
        <v>3306</v>
      </c>
      <c r="E439" s="46" t="s">
        <v>892</v>
      </c>
      <c r="F439" s="46" t="s">
        <v>5284</v>
      </c>
      <c r="G439" s="47"/>
      <c r="H439" s="46" t="s">
        <v>4045</v>
      </c>
      <c r="I439" s="46" t="s">
        <v>4046</v>
      </c>
      <c r="J439" s="48">
        <v>39897</v>
      </c>
      <c r="K439" s="48">
        <v>39962</v>
      </c>
      <c r="L439" s="48"/>
      <c r="M439" s="49">
        <v>0.2</v>
      </c>
      <c r="N439" s="50"/>
      <c r="O439" s="75"/>
      <c r="P439" s="46" t="s">
        <v>3787</v>
      </c>
      <c r="Q439" s="46" t="s">
        <v>824</v>
      </c>
      <c r="R439" s="46" t="s">
        <v>1773</v>
      </c>
      <c r="S439" s="46"/>
      <c r="T439" s="50"/>
      <c r="U439" s="50">
        <v>55982</v>
      </c>
    </row>
    <row r="440" spans="1:21" s="52" customFormat="1" ht="28.5" x14ac:dyDescent="0.2">
      <c r="A440" s="46" t="s">
        <v>71</v>
      </c>
      <c r="B440" s="46" t="s">
        <v>73</v>
      </c>
      <c r="C440" s="46"/>
      <c r="D440" s="46" t="s">
        <v>41</v>
      </c>
      <c r="E440" s="46" t="s">
        <v>892</v>
      </c>
      <c r="F440" s="46" t="s">
        <v>5284</v>
      </c>
      <c r="G440" s="47"/>
      <c r="H440" s="46" t="s">
        <v>4135</v>
      </c>
      <c r="I440" s="46" t="s">
        <v>3362</v>
      </c>
      <c r="J440" s="48">
        <v>37712</v>
      </c>
      <c r="K440" s="48">
        <v>38077</v>
      </c>
      <c r="L440" s="48"/>
      <c r="M440" s="49">
        <v>1</v>
      </c>
      <c r="N440" s="50"/>
      <c r="O440" s="50"/>
      <c r="P440" s="46" t="s">
        <v>3787</v>
      </c>
      <c r="Q440" s="46" t="s">
        <v>823</v>
      </c>
      <c r="R440" s="46">
        <v>5.29</v>
      </c>
      <c r="S440" s="46"/>
      <c r="T440" s="50">
        <v>150000</v>
      </c>
      <c r="U440" s="50">
        <v>150000</v>
      </c>
    </row>
    <row r="441" spans="1:21" s="52" customFormat="1" ht="28.5" x14ac:dyDescent="0.2">
      <c r="A441" s="46" t="s">
        <v>71</v>
      </c>
      <c r="B441" s="46" t="s">
        <v>73</v>
      </c>
      <c r="C441" s="46"/>
      <c r="D441" s="46" t="s">
        <v>5063</v>
      </c>
      <c r="E441" s="46" t="s">
        <v>892</v>
      </c>
      <c r="F441" s="46" t="s">
        <v>5284</v>
      </c>
      <c r="G441" s="47"/>
      <c r="H441" s="46" t="s">
        <v>1775</v>
      </c>
      <c r="I441" s="46" t="s">
        <v>5064</v>
      </c>
      <c r="J441" s="48">
        <v>39539</v>
      </c>
      <c r="K441" s="48">
        <v>39903</v>
      </c>
      <c r="L441" s="48"/>
      <c r="M441" s="49">
        <v>1</v>
      </c>
      <c r="N441" s="50"/>
      <c r="O441" s="50">
        <f>N441*M441</f>
        <v>0</v>
      </c>
      <c r="P441" s="46" t="s">
        <v>3787</v>
      </c>
      <c r="Q441" s="46" t="s">
        <v>823</v>
      </c>
      <c r="R441" s="46">
        <v>5.29</v>
      </c>
      <c r="S441" s="46"/>
      <c r="T441" s="50">
        <v>213000</v>
      </c>
      <c r="U441" s="50">
        <v>213000</v>
      </c>
    </row>
    <row r="442" spans="1:21" s="52" customFormat="1" ht="28.5" x14ac:dyDescent="0.2">
      <c r="A442" s="46" t="s">
        <v>71</v>
      </c>
      <c r="B442" s="46" t="s">
        <v>73</v>
      </c>
      <c r="C442" s="46"/>
      <c r="D442" s="46" t="s">
        <v>41</v>
      </c>
      <c r="E442" s="46" t="s">
        <v>892</v>
      </c>
      <c r="F442" s="46" t="s">
        <v>5284</v>
      </c>
      <c r="G442" s="47"/>
      <c r="H442" s="46" t="s">
        <v>3426</v>
      </c>
      <c r="I442" s="46" t="s">
        <v>2199</v>
      </c>
      <c r="J442" s="48">
        <v>37712</v>
      </c>
      <c r="K442" s="48">
        <v>38077</v>
      </c>
      <c r="L442" s="48"/>
      <c r="M442" s="49">
        <v>1</v>
      </c>
      <c r="N442" s="50"/>
      <c r="O442" s="50"/>
      <c r="P442" s="46" t="s">
        <v>3787</v>
      </c>
      <c r="Q442" s="46" t="s">
        <v>823</v>
      </c>
      <c r="R442" s="46">
        <v>5.29</v>
      </c>
      <c r="S442" s="46"/>
      <c r="T442" s="50">
        <v>75000</v>
      </c>
      <c r="U442" s="50">
        <v>75000</v>
      </c>
    </row>
    <row r="443" spans="1:21" s="52" customFormat="1" ht="28.5" x14ac:dyDescent="0.2">
      <c r="A443" s="46" t="s">
        <v>71</v>
      </c>
      <c r="B443" s="46" t="s">
        <v>73</v>
      </c>
      <c r="C443" s="46"/>
      <c r="D443" s="46" t="s">
        <v>5063</v>
      </c>
      <c r="E443" s="46" t="s">
        <v>892</v>
      </c>
      <c r="F443" s="46" t="s">
        <v>5284</v>
      </c>
      <c r="G443" s="47"/>
      <c r="H443" s="46" t="s">
        <v>4091</v>
      </c>
      <c r="I443" s="46" t="s">
        <v>3361</v>
      </c>
      <c r="J443" s="48">
        <v>39845</v>
      </c>
      <c r="K443" s="48">
        <v>39873</v>
      </c>
      <c r="L443" s="48"/>
      <c r="M443" s="49">
        <v>0.1</v>
      </c>
      <c r="N443" s="50"/>
      <c r="O443" s="50"/>
      <c r="P443" s="46" t="s">
        <v>3787</v>
      </c>
      <c r="Q443" s="46" t="s">
        <v>824</v>
      </c>
      <c r="R443" s="46">
        <v>5.29</v>
      </c>
      <c r="S443" s="46"/>
      <c r="T443" s="50"/>
      <c r="U443" s="50">
        <v>40129</v>
      </c>
    </row>
    <row r="444" spans="1:21" s="52" customFormat="1" ht="28.5" x14ac:dyDescent="0.2">
      <c r="A444" s="46" t="s">
        <v>71</v>
      </c>
      <c r="B444" s="46" t="s">
        <v>73</v>
      </c>
      <c r="C444" s="46"/>
      <c r="D444" s="46" t="s">
        <v>5063</v>
      </c>
      <c r="E444" s="46" t="s">
        <v>892</v>
      </c>
      <c r="F444" s="46" t="s">
        <v>5284</v>
      </c>
      <c r="G444" s="47"/>
      <c r="H444" s="46" t="s">
        <v>4092</v>
      </c>
      <c r="I444" s="46" t="s">
        <v>3361</v>
      </c>
      <c r="J444" s="48">
        <v>39845</v>
      </c>
      <c r="K444" s="48">
        <v>39873</v>
      </c>
      <c r="L444" s="48"/>
      <c r="M444" s="49">
        <v>0.1</v>
      </c>
      <c r="N444" s="50"/>
      <c r="O444" s="50"/>
      <c r="P444" s="46" t="s">
        <v>3787</v>
      </c>
      <c r="Q444" s="46" t="s">
        <v>824</v>
      </c>
      <c r="R444" s="46">
        <v>5.29</v>
      </c>
      <c r="S444" s="46"/>
      <c r="T444" s="50"/>
      <c r="U444" s="50">
        <v>41969</v>
      </c>
    </row>
    <row r="445" spans="1:21" s="52" customFormat="1" ht="57" x14ac:dyDescent="0.2">
      <c r="A445" s="46" t="s">
        <v>71</v>
      </c>
      <c r="B445" s="46" t="s">
        <v>73</v>
      </c>
      <c r="C445" s="46"/>
      <c r="D445" s="46"/>
      <c r="E445" s="46" t="s">
        <v>892</v>
      </c>
      <c r="F445" s="46" t="s">
        <v>5284</v>
      </c>
      <c r="G445" s="47"/>
      <c r="H445" s="46" t="s">
        <v>4550</v>
      </c>
      <c r="I445" s="46" t="s">
        <v>4447</v>
      </c>
      <c r="J445" s="48">
        <v>39448</v>
      </c>
      <c r="K445" s="48">
        <v>39814</v>
      </c>
      <c r="L445" s="48"/>
      <c r="M445" s="49">
        <v>1</v>
      </c>
      <c r="N445" s="50"/>
      <c r="O445" s="50"/>
      <c r="P445" s="46" t="s">
        <v>3787</v>
      </c>
      <c r="Q445" s="46" t="s">
        <v>823</v>
      </c>
      <c r="R445" s="46">
        <v>5.33</v>
      </c>
      <c r="S445" s="46"/>
      <c r="T445" s="50"/>
      <c r="U445" s="50"/>
    </row>
    <row r="446" spans="1:21" s="52" customFormat="1" ht="57" x14ac:dyDescent="0.2">
      <c r="A446" s="46" t="s">
        <v>71</v>
      </c>
      <c r="B446" s="46" t="s">
        <v>73</v>
      </c>
      <c r="C446" s="46"/>
      <c r="D446" s="46"/>
      <c r="E446" s="46" t="s">
        <v>892</v>
      </c>
      <c r="F446" s="46" t="s">
        <v>5284</v>
      </c>
      <c r="G446" s="47"/>
      <c r="H446" s="46" t="s">
        <v>4550</v>
      </c>
      <c r="I446" s="46" t="s">
        <v>4447</v>
      </c>
      <c r="J446" s="48">
        <v>39814</v>
      </c>
      <c r="K446" s="48">
        <v>40179</v>
      </c>
      <c r="L446" s="48"/>
      <c r="M446" s="49">
        <v>1</v>
      </c>
      <c r="N446" s="50"/>
      <c r="O446" s="50"/>
      <c r="P446" s="46" t="s">
        <v>3787</v>
      </c>
      <c r="Q446" s="46" t="s">
        <v>823</v>
      </c>
      <c r="R446" s="46"/>
      <c r="S446" s="46"/>
      <c r="T446" s="50"/>
      <c r="U446" s="50"/>
    </row>
    <row r="447" spans="1:21" s="52" customFormat="1" ht="28.5" x14ac:dyDescent="0.2">
      <c r="A447" s="46" t="s">
        <v>71</v>
      </c>
      <c r="B447" s="46" t="s">
        <v>73</v>
      </c>
      <c r="C447" s="46"/>
      <c r="D447" s="46" t="s">
        <v>3306</v>
      </c>
      <c r="E447" s="46" t="s">
        <v>892</v>
      </c>
      <c r="F447" s="46" t="s">
        <v>5284</v>
      </c>
      <c r="G447" s="47"/>
      <c r="H447" s="46" t="s">
        <v>2837</v>
      </c>
      <c r="I447" s="46" t="s">
        <v>1738</v>
      </c>
      <c r="J447" s="48">
        <v>39723</v>
      </c>
      <c r="K447" s="48">
        <v>39861</v>
      </c>
      <c r="L447" s="48"/>
      <c r="M447" s="49">
        <v>0.4</v>
      </c>
      <c r="N447" s="50"/>
      <c r="O447" s="50"/>
      <c r="P447" s="46" t="s">
        <v>3787</v>
      </c>
      <c r="Q447" s="46" t="s">
        <v>824</v>
      </c>
      <c r="R447" s="46" t="s">
        <v>1773</v>
      </c>
      <c r="S447" s="46"/>
      <c r="T447" s="50"/>
      <c r="U447" s="50">
        <v>11274</v>
      </c>
    </row>
    <row r="448" spans="1:21" s="52" customFormat="1" ht="28.5" x14ac:dyDescent="0.2">
      <c r="A448" s="46" t="s">
        <v>71</v>
      </c>
      <c r="B448" s="46" t="s">
        <v>73</v>
      </c>
      <c r="C448" s="46"/>
      <c r="D448" s="46" t="s">
        <v>5063</v>
      </c>
      <c r="E448" s="46" t="s">
        <v>892</v>
      </c>
      <c r="F448" s="46" t="s">
        <v>5284</v>
      </c>
      <c r="G448" s="47"/>
      <c r="H448" s="46" t="s">
        <v>1776</v>
      </c>
      <c r="I448" s="46" t="s">
        <v>3758</v>
      </c>
      <c r="J448" s="48">
        <v>39539</v>
      </c>
      <c r="K448" s="48">
        <v>39903</v>
      </c>
      <c r="L448" s="48"/>
      <c r="M448" s="49">
        <v>1</v>
      </c>
      <c r="N448" s="50"/>
      <c r="O448" s="50">
        <v>0</v>
      </c>
      <c r="P448" s="46" t="s">
        <v>3787</v>
      </c>
      <c r="Q448" s="46" t="s">
        <v>823</v>
      </c>
      <c r="R448" s="46">
        <v>5.29</v>
      </c>
      <c r="S448" s="46"/>
      <c r="T448" s="50"/>
      <c r="U448" s="50">
        <v>42000</v>
      </c>
    </row>
    <row r="449" spans="1:21" s="52" customFormat="1" ht="28.5" x14ac:dyDescent="0.2">
      <c r="A449" s="46" t="s">
        <v>71</v>
      </c>
      <c r="B449" s="46" t="s">
        <v>73</v>
      </c>
      <c r="C449" s="46"/>
      <c r="D449" s="46" t="s">
        <v>3300</v>
      </c>
      <c r="E449" s="46" t="s">
        <v>892</v>
      </c>
      <c r="F449" s="46" t="s">
        <v>5284</v>
      </c>
      <c r="G449" s="47"/>
      <c r="H449" s="46" t="s">
        <v>2581</v>
      </c>
      <c r="I449" s="46" t="s">
        <v>3361</v>
      </c>
      <c r="J449" s="48">
        <v>38808</v>
      </c>
      <c r="K449" s="48">
        <v>39172</v>
      </c>
      <c r="L449" s="48"/>
      <c r="M449" s="49">
        <v>1</v>
      </c>
      <c r="N449" s="50"/>
      <c r="O449" s="50"/>
      <c r="P449" s="46"/>
      <c r="Q449" s="46" t="s">
        <v>823</v>
      </c>
      <c r="R449" s="46">
        <v>5.29</v>
      </c>
      <c r="S449" s="46"/>
      <c r="T449" s="50">
        <v>150000</v>
      </c>
      <c r="U449" s="50">
        <v>150000</v>
      </c>
    </row>
    <row r="450" spans="1:21" s="52" customFormat="1" ht="28.5" x14ac:dyDescent="0.2">
      <c r="A450" s="46" t="s">
        <v>71</v>
      </c>
      <c r="B450" s="46" t="s">
        <v>73</v>
      </c>
      <c r="C450" s="46"/>
      <c r="D450" s="46" t="s">
        <v>5063</v>
      </c>
      <c r="E450" s="46" t="s">
        <v>892</v>
      </c>
      <c r="F450" s="46" t="s">
        <v>5284</v>
      </c>
      <c r="G450" s="47"/>
      <c r="H450" s="46" t="s">
        <v>2581</v>
      </c>
      <c r="I450" s="46" t="s">
        <v>4756</v>
      </c>
      <c r="J450" s="48">
        <v>39539</v>
      </c>
      <c r="K450" s="48">
        <v>39903</v>
      </c>
      <c r="L450" s="48"/>
      <c r="M450" s="49">
        <v>1</v>
      </c>
      <c r="N450" s="50"/>
      <c r="O450" s="50">
        <v>0</v>
      </c>
      <c r="P450" s="46" t="s">
        <v>3787</v>
      </c>
      <c r="Q450" s="46" t="s">
        <v>823</v>
      </c>
      <c r="R450" s="46">
        <v>5.29</v>
      </c>
      <c r="S450" s="46"/>
      <c r="T450" s="50">
        <v>125000</v>
      </c>
      <c r="U450" s="50">
        <v>125000</v>
      </c>
    </row>
    <row r="451" spans="1:21" s="52" customFormat="1" ht="28.5" x14ac:dyDescent="0.2">
      <c r="A451" s="46" t="s">
        <v>71</v>
      </c>
      <c r="B451" s="46" t="s">
        <v>73</v>
      </c>
      <c r="C451" s="46"/>
      <c r="D451" s="46" t="s">
        <v>5063</v>
      </c>
      <c r="E451" s="46" t="s">
        <v>892</v>
      </c>
      <c r="F451" s="46" t="s">
        <v>5284</v>
      </c>
      <c r="G451" s="47"/>
      <c r="H451" s="46" t="s">
        <v>2581</v>
      </c>
      <c r="I451" s="46" t="s">
        <v>4756</v>
      </c>
      <c r="J451" s="48">
        <v>39904</v>
      </c>
      <c r="K451" s="48">
        <v>40268</v>
      </c>
      <c r="L451" s="48"/>
      <c r="M451" s="49">
        <v>1</v>
      </c>
      <c r="N451" s="50"/>
      <c r="O451" s="50" t="s">
        <v>672</v>
      </c>
      <c r="P451" s="46" t="s">
        <v>3787</v>
      </c>
      <c r="Q451" s="46" t="s">
        <v>823</v>
      </c>
      <c r="R451" s="46"/>
      <c r="S451" s="46"/>
      <c r="T451" s="50"/>
      <c r="U451" s="50">
        <v>200000</v>
      </c>
    </row>
    <row r="452" spans="1:21" s="52" customFormat="1" ht="28.5" x14ac:dyDescent="0.2">
      <c r="A452" s="46" t="s">
        <v>70</v>
      </c>
      <c r="B452" s="46" t="s">
        <v>73</v>
      </c>
      <c r="C452" s="46"/>
      <c r="D452" s="46" t="s">
        <v>3306</v>
      </c>
      <c r="E452" s="46" t="s">
        <v>892</v>
      </c>
      <c r="F452" s="46" t="s">
        <v>5284</v>
      </c>
      <c r="G452" s="47"/>
      <c r="H452" s="63" t="s">
        <v>3629</v>
      </c>
      <c r="I452" s="46" t="s">
        <v>4059</v>
      </c>
      <c r="J452" s="48">
        <v>39720</v>
      </c>
      <c r="K452" s="48">
        <v>39927</v>
      </c>
      <c r="L452" s="48"/>
      <c r="M452" s="49">
        <v>0.6</v>
      </c>
      <c r="N452" s="50"/>
      <c r="O452" s="50"/>
      <c r="P452" s="46" t="s">
        <v>3788</v>
      </c>
      <c r="Q452" s="46" t="s">
        <v>824</v>
      </c>
      <c r="R452" s="46" t="s">
        <v>1773</v>
      </c>
      <c r="S452" s="46" t="s">
        <v>3630</v>
      </c>
      <c r="T452" s="50"/>
      <c r="U452" s="50">
        <v>31720</v>
      </c>
    </row>
    <row r="453" spans="1:21" s="52" customFormat="1" ht="28.5" x14ac:dyDescent="0.2">
      <c r="A453" s="46" t="s">
        <v>71</v>
      </c>
      <c r="B453" s="46" t="s">
        <v>73</v>
      </c>
      <c r="C453" s="46"/>
      <c r="D453" s="46" t="s">
        <v>3300</v>
      </c>
      <c r="E453" s="46" t="s">
        <v>892</v>
      </c>
      <c r="F453" s="46" t="s">
        <v>5284</v>
      </c>
      <c r="G453" s="47"/>
      <c r="H453" s="46" t="s">
        <v>3309</v>
      </c>
      <c r="I453" s="46" t="s">
        <v>4875</v>
      </c>
      <c r="J453" s="48">
        <v>39965</v>
      </c>
      <c r="K453" s="48" t="s">
        <v>4108</v>
      </c>
      <c r="L453" s="48" t="s">
        <v>4109</v>
      </c>
      <c r="M453" s="49">
        <v>4</v>
      </c>
      <c r="N453" s="50"/>
      <c r="O453" s="50"/>
      <c r="P453" s="46"/>
      <c r="Q453" s="46" t="s">
        <v>823</v>
      </c>
      <c r="R453" s="46">
        <v>5.29</v>
      </c>
      <c r="S453" s="46"/>
      <c r="T453" s="50">
        <v>1000000</v>
      </c>
      <c r="U453" s="50">
        <v>2000000</v>
      </c>
    </row>
    <row r="454" spans="1:21" s="52" customFormat="1" ht="42.75" x14ac:dyDescent="0.2">
      <c r="A454" s="46" t="s">
        <v>71</v>
      </c>
      <c r="B454" s="46" t="s">
        <v>73</v>
      </c>
      <c r="C454" s="46"/>
      <c r="D454" s="46" t="s">
        <v>5063</v>
      </c>
      <c r="E454" s="46" t="s">
        <v>892</v>
      </c>
      <c r="F454" s="46" t="s">
        <v>5284</v>
      </c>
      <c r="G454" s="47"/>
      <c r="H454" s="46" t="s">
        <v>38</v>
      </c>
      <c r="I454" s="46" t="s">
        <v>2161</v>
      </c>
      <c r="J454" s="60">
        <v>39173</v>
      </c>
      <c r="K454" s="60">
        <v>39538</v>
      </c>
      <c r="L454" s="60">
        <v>39903</v>
      </c>
      <c r="M454" s="49">
        <v>2</v>
      </c>
      <c r="N454" s="50"/>
      <c r="O454" s="50"/>
      <c r="P454" s="46"/>
      <c r="Q454" s="46" t="s">
        <v>823</v>
      </c>
      <c r="R454" s="46">
        <v>5.29</v>
      </c>
      <c r="S454" s="46"/>
      <c r="T454" s="50">
        <v>750000</v>
      </c>
      <c r="U454" s="50">
        <v>1500000</v>
      </c>
    </row>
    <row r="455" spans="1:21" s="52" customFormat="1" ht="42.75" x14ac:dyDescent="0.2">
      <c r="A455" s="46" t="s">
        <v>71</v>
      </c>
      <c r="B455" s="46" t="s">
        <v>73</v>
      </c>
      <c r="C455" s="46"/>
      <c r="D455" s="46" t="s">
        <v>3300</v>
      </c>
      <c r="E455" s="46" t="s">
        <v>892</v>
      </c>
      <c r="F455" s="46" t="s">
        <v>5284</v>
      </c>
      <c r="G455" s="47"/>
      <c r="H455" s="46" t="s">
        <v>3308</v>
      </c>
      <c r="I455" s="46" t="s">
        <v>3999</v>
      </c>
      <c r="J455" s="48">
        <v>38443</v>
      </c>
      <c r="K455" s="48">
        <v>39172</v>
      </c>
      <c r="L455" s="48"/>
      <c r="M455" s="49">
        <v>2</v>
      </c>
      <c r="N455" s="50"/>
      <c r="O455" s="50"/>
      <c r="P455" s="46"/>
      <c r="Q455" s="46" t="s">
        <v>823</v>
      </c>
      <c r="R455" s="46">
        <v>5.29</v>
      </c>
      <c r="S455" s="46"/>
      <c r="T455" s="50">
        <v>100000</v>
      </c>
      <c r="U455" s="50">
        <v>200000</v>
      </c>
    </row>
    <row r="456" spans="1:21" s="52" customFormat="1" ht="42.75" x14ac:dyDescent="0.2">
      <c r="A456" s="46" t="s">
        <v>71</v>
      </c>
      <c r="B456" s="46" t="s">
        <v>73</v>
      </c>
      <c r="C456" s="46"/>
      <c r="D456" s="46" t="s">
        <v>5063</v>
      </c>
      <c r="E456" s="46" t="s">
        <v>892</v>
      </c>
      <c r="F456" s="46" t="s">
        <v>5284</v>
      </c>
      <c r="G456" s="47"/>
      <c r="H456" s="46" t="s">
        <v>37</v>
      </c>
      <c r="I456" s="46" t="s">
        <v>3999</v>
      </c>
      <c r="J456" s="60">
        <v>39173</v>
      </c>
      <c r="K456" s="60">
        <v>39538</v>
      </c>
      <c r="L456" s="60">
        <v>39903</v>
      </c>
      <c r="M456" s="49">
        <v>2</v>
      </c>
      <c r="N456" s="50"/>
      <c r="O456" s="50"/>
      <c r="P456" s="46"/>
      <c r="Q456" s="46" t="s">
        <v>823</v>
      </c>
      <c r="R456" s="46">
        <v>5.29</v>
      </c>
      <c r="S456" s="46"/>
      <c r="T456" s="50">
        <v>100000</v>
      </c>
      <c r="U456" s="50">
        <v>200000</v>
      </c>
    </row>
    <row r="457" spans="1:21" s="52" customFormat="1" ht="28.5" x14ac:dyDescent="0.2">
      <c r="A457" s="46" t="s">
        <v>2694</v>
      </c>
      <c r="B457" s="46" t="s">
        <v>73</v>
      </c>
      <c r="C457" s="46"/>
      <c r="D457" s="46" t="s">
        <v>3306</v>
      </c>
      <c r="E457" s="46" t="s">
        <v>892</v>
      </c>
      <c r="F457" s="46" t="s">
        <v>5284</v>
      </c>
      <c r="G457" s="47"/>
      <c r="H457" s="63" t="s">
        <v>3631</v>
      </c>
      <c r="I457" s="46" t="s">
        <v>3632</v>
      </c>
      <c r="J457" s="48">
        <v>39758</v>
      </c>
      <c r="K457" s="48">
        <v>40122</v>
      </c>
      <c r="L457" s="48"/>
      <c r="M457" s="49">
        <v>1</v>
      </c>
      <c r="N457" s="50"/>
      <c r="O457" s="50"/>
      <c r="P457" s="46" t="s">
        <v>3788</v>
      </c>
      <c r="Q457" s="46" t="s">
        <v>824</v>
      </c>
      <c r="R457" s="46" t="s">
        <v>1773</v>
      </c>
      <c r="S457" s="46"/>
      <c r="T457" s="50">
        <v>60000</v>
      </c>
      <c r="U457" s="50">
        <v>60000</v>
      </c>
    </row>
    <row r="458" spans="1:21" s="52" customFormat="1" ht="28.5" x14ac:dyDescent="0.2">
      <c r="A458" s="46" t="s">
        <v>71</v>
      </c>
      <c r="B458" s="46" t="s">
        <v>73</v>
      </c>
      <c r="C458" s="46"/>
      <c r="D458" s="46" t="s">
        <v>2584</v>
      </c>
      <c r="E458" s="46" t="s">
        <v>892</v>
      </c>
      <c r="F458" s="46" t="s">
        <v>5284</v>
      </c>
      <c r="G458" s="47"/>
      <c r="H458" s="46" t="s">
        <v>1347</v>
      </c>
      <c r="I458" s="46" t="s">
        <v>4756</v>
      </c>
      <c r="J458" s="60">
        <v>39173</v>
      </c>
      <c r="K458" s="60">
        <v>39538</v>
      </c>
      <c r="L458" s="60"/>
      <c r="M458" s="49">
        <v>1</v>
      </c>
      <c r="N458" s="50"/>
      <c r="O458" s="50"/>
      <c r="P458" s="46"/>
      <c r="Q458" s="46" t="s">
        <v>823</v>
      </c>
      <c r="R458" s="46">
        <v>5.29</v>
      </c>
      <c r="S458" s="46"/>
      <c r="T458" s="50">
        <v>100000</v>
      </c>
      <c r="U458" s="50">
        <v>100000</v>
      </c>
    </row>
    <row r="459" spans="1:21" s="52" customFormat="1" ht="28.5" x14ac:dyDescent="0.2">
      <c r="A459" s="46" t="s">
        <v>71</v>
      </c>
      <c r="B459" s="46" t="s">
        <v>73</v>
      </c>
      <c r="C459" s="46"/>
      <c r="D459" s="46" t="s">
        <v>3300</v>
      </c>
      <c r="E459" s="46" t="s">
        <v>892</v>
      </c>
      <c r="F459" s="46" t="s">
        <v>5284</v>
      </c>
      <c r="G459" s="47"/>
      <c r="H459" s="46" t="s">
        <v>2060</v>
      </c>
      <c r="I459" s="46" t="s">
        <v>3362</v>
      </c>
      <c r="J459" s="48">
        <v>38808</v>
      </c>
      <c r="K459" s="48">
        <v>39172</v>
      </c>
      <c r="L459" s="48"/>
      <c r="M459" s="49">
        <v>1</v>
      </c>
      <c r="N459" s="50"/>
      <c r="O459" s="50"/>
      <c r="P459" s="46"/>
      <c r="Q459" s="46" t="s">
        <v>823</v>
      </c>
      <c r="R459" s="46">
        <v>5.29</v>
      </c>
      <c r="S459" s="46"/>
      <c r="T459" s="50">
        <v>50000</v>
      </c>
      <c r="U459" s="50">
        <v>50000</v>
      </c>
    </row>
    <row r="460" spans="1:21" s="52" customFormat="1" ht="28.5" x14ac:dyDescent="0.2">
      <c r="A460" s="46" t="s">
        <v>71</v>
      </c>
      <c r="B460" s="46" t="s">
        <v>73</v>
      </c>
      <c r="C460" s="46"/>
      <c r="D460" s="46" t="s">
        <v>2584</v>
      </c>
      <c r="E460" s="46" t="s">
        <v>892</v>
      </c>
      <c r="F460" s="46" t="s">
        <v>5284</v>
      </c>
      <c r="G460" s="47"/>
      <c r="H460" s="46" t="s">
        <v>2060</v>
      </c>
      <c r="I460" s="46" t="s">
        <v>4864</v>
      </c>
      <c r="J460" s="60">
        <v>39173</v>
      </c>
      <c r="K460" s="60">
        <v>39538</v>
      </c>
      <c r="L460" s="60">
        <v>39903</v>
      </c>
      <c r="M460" s="49">
        <v>2</v>
      </c>
      <c r="N460" s="50"/>
      <c r="O460" s="50"/>
      <c r="P460" s="46"/>
      <c r="Q460" s="46" t="s">
        <v>823</v>
      </c>
      <c r="R460" s="46">
        <v>5.29</v>
      </c>
      <c r="S460" s="46"/>
      <c r="T460" s="50">
        <v>42000</v>
      </c>
      <c r="U460" s="50">
        <v>84000</v>
      </c>
    </row>
    <row r="461" spans="1:21" s="52" customFormat="1" ht="28.5" x14ac:dyDescent="0.2">
      <c r="A461" s="46" t="s">
        <v>2694</v>
      </c>
      <c r="B461" s="46" t="s">
        <v>73</v>
      </c>
      <c r="C461" s="46"/>
      <c r="D461" s="46" t="s">
        <v>3306</v>
      </c>
      <c r="E461" s="46" t="s">
        <v>892</v>
      </c>
      <c r="F461" s="46" t="s">
        <v>5284</v>
      </c>
      <c r="G461" s="47"/>
      <c r="H461" s="46" t="s">
        <v>5062</v>
      </c>
      <c r="I461" s="46" t="s">
        <v>421</v>
      </c>
      <c r="J461" s="48">
        <v>39448</v>
      </c>
      <c r="K461" s="48">
        <v>39660</v>
      </c>
      <c r="L461" s="48"/>
      <c r="M461" s="49">
        <v>0.5</v>
      </c>
      <c r="N461" s="50"/>
      <c r="O461" s="50"/>
      <c r="P461" s="46" t="s">
        <v>3788</v>
      </c>
      <c r="Q461" s="46" t="s">
        <v>823</v>
      </c>
      <c r="R461" s="46" t="s">
        <v>1773</v>
      </c>
      <c r="S461" s="48"/>
      <c r="T461" s="50"/>
      <c r="U461" s="50">
        <v>130000</v>
      </c>
    </row>
    <row r="462" spans="1:21" s="52" customFormat="1" ht="28.5" x14ac:dyDescent="0.2">
      <c r="A462" s="46" t="s">
        <v>3010</v>
      </c>
      <c r="B462" s="46" t="s">
        <v>73</v>
      </c>
      <c r="C462" s="46"/>
      <c r="D462" s="46" t="s">
        <v>3301</v>
      </c>
      <c r="E462" s="46" t="s">
        <v>892</v>
      </c>
      <c r="F462" s="46" t="s">
        <v>5284</v>
      </c>
      <c r="G462" s="47"/>
      <c r="H462" s="46" t="s">
        <v>3310</v>
      </c>
      <c r="I462" s="46" t="s">
        <v>3244</v>
      </c>
      <c r="J462" s="48">
        <v>38473</v>
      </c>
      <c r="K462" s="48">
        <v>39203</v>
      </c>
      <c r="L462" s="48">
        <v>39934</v>
      </c>
      <c r="M462" s="49">
        <v>4</v>
      </c>
      <c r="N462" s="50"/>
      <c r="O462" s="50">
        <f>N462*M462</f>
        <v>0</v>
      </c>
      <c r="P462" s="46"/>
      <c r="Q462" s="46" t="s">
        <v>823</v>
      </c>
      <c r="R462" s="46">
        <v>5.29</v>
      </c>
      <c r="S462" s="46"/>
      <c r="T462" s="50">
        <v>12000</v>
      </c>
      <c r="U462" s="50">
        <v>48000</v>
      </c>
    </row>
    <row r="463" spans="1:21" s="52" customFormat="1" ht="99.75" x14ac:dyDescent="0.2">
      <c r="A463" s="46" t="s">
        <v>70</v>
      </c>
      <c r="B463" s="46" t="s">
        <v>73</v>
      </c>
      <c r="C463" s="46"/>
      <c r="D463" s="46" t="s">
        <v>3300</v>
      </c>
      <c r="E463" s="46" t="s">
        <v>892</v>
      </c>
      <c r="F463" s="46" t="s">
        <v>5284</v>
      </c>
      <c r="G463" s="47"/>
      <c r="H463" s="46" t="s">
        <v>2518</v>
      </c>
      <c r="I463" s="46" t="s">
        <v>1755</v>
      </c>
      <c r="J463" s="48">
        <v>38412</v>
      </c>
      <c r="K463" s="48">
        <v>39872</v>
      </c>
      <c r="L463" s="48"/>
      <c r="M463" s="49">
        <v>4</v>
      </c>
      <c r="N463" s="50"/>
      <c r="O463" s="50">
        <f>N463*M463</f>
        <v>0</v>
      </c>
      <c r="P463" s="46" t="s">
        <v>3788</v>
      </c>
      <c r="Q463" s="46" t="s">
        <v>823</v>
      </c>
      <c r="R463" s="46" t="s">
        <v>1773</v>
      </c>
      <c r="S463" s="46"/>
      <c r="T463" s="50">
        <v>300000</v>
      </c>
      <c r="U463" s="50">
        <v>1200000</v>
      </c>
    </row>
    <row r="464" spans="1:21" s="52" customFormat="1" ht="28.5" x14ac:dyDescent="0.2">
      <c r="A464" s="46" t="s">
        <v>2694</v>
      </c>
      <c r="B464" s="46" t="s">
        <v>73</v>
      </c>
      <c r="C464" s="46"/>
      <c r="D464" s="46" t="s">
        <v>3306</v>
      </c>
      <c r="E464" s="46" t="s">
        <v>892</v>
      </c>
      <c r="F464" s="46" t="s">
        <v>5284</v>
      </c>
      <c r="G464" s="47"/>
      <c r="H464" s="46" t="s">
        <v>4056</v>
      </c>
      <c r="I464" s="46" t="s">
        <v>4055</v>
      </c>
      <c r="J464" s="48">
        <v>39508</v>
      </c>
      <c r="K464" s="48">
        <v>39783</v>
      </c>
      <c r="L464" s="48"/>
      <c r="M464" s="49">
        <v>0.75</v>
      </c>
      <c r="N464" s="50"/>
      <c r="O464" s="50"/>
      <c r="P464" s="46" t="s">
        <v>3788</v>
      </c>
      <c r="Q464" s="46" t="s">
        <v>824</v>
      </c>
      <c r="R464" s="46" t="s">
        <v>1773</v>
      </c>
      <c r="S464" s="46"/>
      <c r="T464" s="50"/>
      <c r="U464" s="50">
        <v>22000</v>
      </c>
    </row>
    <row r="465" spans="1:21" s="52" customFormat="1" ht="28.5" x14ac:dyDescent="0.2">
      <c r="A465" s="46" t="s">
        <v>2694</v>
      </c>
      <c r="B465" s="46" t="s">
        <v>73</v>
      </c>
      <c r="C465" s="46"/>
      <c r="D465" s="46" t="s">
        <v>3306</v>
      </c>
      <c r="E465" s="46" t="s">
        <v>892</v>
      </c>
      <c r="F465" s="46" t="s">
        <v>5284</v>
      </c>
      <c r="G465" s="47"/>
      <c r="H465" s="63" t="s">
        <v>4058</v>
      </c>
      <c r="I465" s="46" t="s">
        <v>4057</v>
      </c>
      <c r="J465" s="48">
        <v>39713</v>
      </c>
      <c r="K465" s="48">
        <v>39783</v>
      </c>
      <c r="L465" s="48"/>
      <c r="M465" s="49">
        <v>0.75</v>
      </c>
      <c r="N465" s="50"/>
      <c r="O465" s="50"/>
      <c r="P465" s="46" t="s">
        <v>3788</v>
      </c>
      <c r="Q465" s="46" t="s">
        <v>824</v>
      </c>
      <c r="R465" s="46" t="s">
        <v>1773</v>
      </c>
      <c r="S465" s="46"/>
      <c r="T465" s="50"/>
      <c r="U465" s="50">
        <v>35000</v>
      </c>
    </row>
    <row r="466" spans="1:21" s="52" customFormat="1" ht="28.5" x14ac:dyDescent="0.2">
      <c r="A466" s="46" t="s">
        <v>71</v>
      </c>
      <c r="B466" s="46" t="s">
        <v>73</v>
      </c>
      <c r="C466" s="46"/>
      <c r="D466" s="46" t="s">
        <v>3300</v>
      </c>
      <c r="E466" s="46" t="s">
        <v>892</v>
      </c>
      <c r="F466" s="46" t="s">
        <v>5284</v>
      </c>
      <c r="G466" s="47"/>
      <c r="H466" s="46" t="s">
        <v>3307</v>
      </c>
      <c r="I466" s="46" t="s">
        <v>4263</v>
      </c>
      <c r="J466" s="48">
        <v>38443</v>
      </c>
      <c r="K466" s="48">
        <v>39172</v>
      </c>
      <c r="L466" s="48"/>
      <c r="M466" s="49">
        <v>2</v>
      </c>
      <c r="N466" s="50"/>
      <c r="O466" s="50"/>
      <c r="P466" s="46"/>
      <c r="Q466" s="46" t="s">
        <v>823</v>
      </c>
      <c r="R466" s="46">
        <v>5.29</v>
      </c>
      <c r="S466" s="46"/>
      <c r="T466" s="50">
        <v>50000</v>
      </c>
      <c r="U466" s="50">
        <v>100000</v>
      </c>
    </row>
    <row r="467" spans="1:21" s="52" customFormat="1" ht="28.5" x14ac:dyDescent="0.2">
      <c r="A467" s="46" t="s">
        <v>71</v>
      </c>
      <c r="B467" s="46" t="s">
        <v>73</v>
      </c>
      <c r="C467" s="46"/>
      <c r="D467" s="46" t="s">
        <v>5063</v>
      </c>
      <c r="E467" s="46" t="s">
        <v>892</v>
      </c>
      <c r="F467" s="46" t="s">
        <v>5284</v>
      </c>
      <c r="G467" s="47"/>
      <c r="H467" s="46" t="s">
        <v>3307</v>
      </c>
      <c r="I467" s="46" t="s">
        <v>4263</v>
      </c>
      <c r="J467" s="48">
        <v>39173</v>
      </c>
      <c r="K467" s="48">
        <v>39903</v>
      </c>
      <c r="L467" s="48"/>
      <c r="M467" s="49">
        <v>2</v>
      </c>
      <c r="N467" s="50"/>
      <c r="O467" s="50">
        <f>N467*M467</f>
        <v>0</v>
      </c>
      <c r="P467" s="46" t="s">
        <v>3787</v>
      </c>
      <c r="Q467" s="46" t="s">
        <v>823</v>
      </c>
      <c r="R467" s="46">
        <v>5.29</v>
      </c>
      <c r="S467" s="46"/>
      <c r="T467" s="50">
        <v>50000</v>
      </c>
      <c r="U467" s="50">
        <v>100000</v>
      </c>
    </row>
    <row r="468" spans="1:21" s="52" customFormat="1" ht="28.5" x14ac:dyDescent="0.2">
      <c r="A468" s="46" t="s">
        <v>71</v>
      </c>
      <c r="B468" s="46" t="s">
        <v>73</v>
      </c>
      <c r="C468" s="46"/>
      <c r="D468" s="46" t="s">
        <v>2583</v>
      </c>
      <c r="E468" s="46" t="s">
        <v>892</v>
      </c>
      <c r="F468" s="46" t="s">
        <v>5284</v>
      </c>
      <c r="G468" s="47"/>
      <c r="H468" s="46" t="s">
        <v>2334</v>
      </c>
      <c r="I468" s="46" t="s">
        <v>4263</v>
      </c>
      <c r="J468" s="60">
        <v>39173</v>
      </c>
      <c r="K468" s="60">
        <v>39538</v>
      </c>
      <c r="L468" s="60">
        <v>39903</v>
      </c>
      <c r="M468" s="49">
        <v>2</v>
      </c>
      <c r="N468" s="50"/>
      <c r="O468" s="50"/>
      <c r="P468" s="46" t="s">
        <v>3787</v>
      </c>
      <c r="Q468" s="46" t="s">
        <v>823</v>
      </c>
      <c r="R468" s="46">
        <v>5.29</v>
      </c>
      <c r="S468" s="46"/>
      <c r="T468" s="50">
        <v>50000</v>
      </c>
      <c r="U468" s="50">
        <v>100000</v>
      </c>
    </row>
    <row r="469" spans="1:21" s="52" customFormat="1" ht="28.5" x14ac:dyDescent="0.2">
      <c r="A469" s="46" t="s">
        <v>2694</v>
      </c>
      <c r="B469" s="46" t="s">
        <v>73</v>
      </c>
      <c r="C469" s="46"/>
      <c r="D469" s="46" t="s">
        <v>3306</v>
      </c>
      <c r="E469" s="46" t="s">
        <v>892</v>
      </c>
      <c r="F469" s="46" t="s">
        <v>5284</v>
      </c>
      <c r="G469" s="47"/>
      <c r="H469" s="63" t="s">
        <v>46</v>
      </c>
      <c r="I469" s="46" t="s">
        <v>2271</v>
      </c>
      <c r="J469" s="48">
        <v>39828</v>
      </c>
      <c r="K469" s="48">
        <v>39903</v>
      </c>
      <c r="L469" s="48"/>
      <c r="M469" s="49">
        <v>0.25</v>
      </c>
      <c r="N469" s="50"/>
      <c r="O469" s="50">
        <v>0</v>
      </c>
      <c r="P469" s="46" t="s">
        <v>3788</v>
      </c>
      <c r="Q469" s="46" t="s">
        <v>824</v>
      </c>
      <c r="R469" s="46" t="s">
        <v>1773</v>
      </c>
      <c r="S469" s="46"/>
      <c r="T469" s="50"/>
      <c r="U469" s="50">
        <v>58698</v>
      </c>
    </row>
    <row r="470" spans="1:21" s="52" customFormat="1" ht="28.5" x14ac:dyDescent="0.2">
      <c r="A470" s="46" t="s">
        <v>71</v>
      </c>
      <c r="B470" s="46" t="s">
        <v>73</v>
      </c>
      <c r="C470" s="46"/>
      <c r="D470" s="46" t="s">
        <v>3306</v>
      </c>
      <c r="E470" s="46" t="s">
        <v>892</v>
      </c>
      <c r="F470" s="46" t="s">
        <v>5284</v>
      </c>
      <c r="G470" s="47"/>
      <c r="H470" s="63" t="s">
        <v>45</v>
      </c>
      <c r="I470" s="46" t="s">
        <v>879</v>
      </c>
      <c r="J470" s="48">
        <v>39828</v>
      </c>
      <c r="K470" s="48">
        <v>40192</v>
      </c>
      <c r="L470" s="48"/>
      <c r="M470" s="49">
        <v>1</v>
      </c>
      <c r="N470" s="50"/>
      <c r="O470" s="50"/>
      <c r="P470" s="46" t="s">
        <v>3787</v>
      </c>
      <c r="Q470" s="46" t="s">
        <v>824</v>
      </c>
      <c r="R470" s="46" t="s">
        <v>1773</v>
      </c>
      <c r="S470" s="46"/>
      <c r="T470" s="50">
        <v>25000</v>
      </c>
      <c r="U470" s="50">
        <v>25000</v>
      </c>
    </row>
    <row r="471" spans="1:21" s="52" customFormat="1" ht="28.5" x14ac:dyDescent="0.2">
      <c r="A471" s="46" t="s">
        <v>2694</v>
      </c>
      <c r="B471" s="46" t="s">
        <v>73</v>
      </c>
      <c r="C471" s="46"/>
      <c r="D471" s="46" t="s">
        <v>3306</v>
      </c>
      <c r="E471" s="46" t="s">
        <v>892</v>
      </c>
      <c r="F471" s="46" t="s">
        <v>5284</v>
      </c>
      <c r="G471" s="47"/>
      <c r="H471" s="46" t="s">
        <v>4107</v>
      </c>
      <c r="I471" s="46" t="s">
        <v>1820</v>
      </c>
      <c r="J471" s="48">
        <v>39853</v>
      </c>
      <c r="K471" s="48">
        <v>39920</v>
      </c>
      <c r="L471" s="48"/>
      <c r="M471" s="49">
        <v>0.2</v>
      </c>
      <c r="N471" s="50"/>
      <c r="O471" s="75"/>
      <c r="P471" s="46" t="s">
        <v>3788</v>
      </c>
      <c r="Q471" s="46" t="s">
        <v>824</v>
      </c>
      <c r="R471" s="46" t="s">
        <v>1773</v>
      </c>
      <c r="S471" s="46"/>
      <c r="T471" s="50"/>
      <c r="U471" s="50">
        <v>41000</v>
      </c>
    </row>
    <row r="472" spans="1:21" s="52" customFormat="1" ht="42.75" x14ac:dyDescent="0.2">
      <c r="A472" s="46" t="s">
        <v>71</v>
      </c>
      <c r="B472" s="46" t="s">
        <v>73</v>
      </c>
      <c r="C472" s="46"/>
      <c r="D472" s="46" t="s">
        <v>3306</v>
      </c>
      <c r="E472" s="46" t="s">
        <v>892</v>
      </c>
      <c r="F472" s="46" t="s">
        <v>5284</v>
      </c>
      <c r="G472" s="47"/>
      <c r="H472" s="46" t="s">
        <v>2991</v>
      </c>
      <c r="I472" s="46" t="s">
        <v>4044</v>
      </c>
      <c r="J472" s="48">
        <v>39875</v>
      </c>
      <c r="K472" s="48">
        <v>39933</v>
      </c>
      <c r="L472" s="48"/>
      <c r="M472" s="49">
        <v>0.2</v>
      </c>
      <c r="N472" s="50"/>
      <c r="O472" s="50"/>
      <c r="P472" s="46" t="s">
        <v>3787</v>
      </c>
      <c r="Q472" s="46" t="s">
        <v>824</v>
      </c>
      <c r="R472" s="46" t="s">
        <v>1773</v>
      </c>
      <c r="S472" s="46"/>
      <c r="T472" s="50"/>
      <c r="U472" s="50">
        <v>28788.15</v>
      </c>
    </row>
    <row r="473" spans="1:21" s="52" customFormat="1" ht="28.5" x14ac:dyDescent="0.2">
      <c r="A473" s="46" t="s">
        <v>71</v>
      </c>
      <c r="B473" s="46" t="s">
        <v>73</v>
      </c>
      <c r="C473" s="46"/>
      <c r="D473" s="46" t="s">
        <v>3306</v>
      </c>
      <c r="E473" s="46" t="s">
        <v>892</v>
      </c>
      <c r="F473" s="51" t="s">
        <v>5284</v>
      </c>
      <c r="G473" s="47" t="s">
        <v>3856</v>
      </c>
      <c r="H473" s="46" t="s">
        <v>4446</v>
      </c>
      <c r="I473" s="46" t="s">
        <v>4447</v>
      </c>
      <c r="J473" s="48">
        <v>38905</v>
      </c>
      <c r="K473" s="48">
        <v>39994</v>
      </c>
      <c r="L473" s="48"/>
      <c r="M473" s="49">
        <v>3</v>
      </c>
      <c r="N473" s="50">
        <v>0</v>
      </c>
      <c r="O473" s="50">
        <f>N473*M473</f>
        <v>0</v>
      </c>
      <c r="P473" s="46"/>
      <c r="Q473" s="46" t="s">
        <v>823</v>
      </c>
      <c r="R473" s="46" t="s">
        <v>1773</v>
      </c>
      <c r="S473" s="46"/>
      <c r="T473" s="50">
        <v>450000</v>
      </c>
      <c r="U473" s="50">
        <v>1350000</v>
      </c>
    </row>
    <row r="474" spans="1:21" s="52" customFormat="1" ht="28.5" x14ac:dyDescent="0.2">
      <c r="A474" s="46" t="s">
        <v>2694</v>
      </c>
      <c r="B474" s="46" t="s">
        <v>73</v>
      </c>
      <c r="C474" s="46"/>
      <c r="D474" s="46" t="s">
        <v>3152</v>
      </c>
      <c r="E474" s="46" t="s">
        <v>892</v>
      </c>
      <c r="F474" s="51" t="s">
        <v>5284</v>
      </c>
      <c r="G474" s="47" t="s">
        <v>3851</v>
      </c>
      <c r="H474" s="46" t="s">
        <v>4145</v>
      </c>
      <c r="I474" s="46" t="s">
        <v>3151</v>
      </c>
      <c r="J474" s="48">
        <v>37712</v>
      </c>
      <c r="K474" s="48">
        <v>38077</v>
      </c>
      <c r="L474" s="48"/>
      <c r="M474" s="49">
        <v>1</v>
      </c>
      <c r="N474" s="50"/>
      <c r="O474" s="50"/>
      <c r="P474" s="46"/>
      <c r="Q474" s="46" t="s">
        <v>824</v>
      </c>
      <c r="R474" s="46" t="s">
        <v>1773</v>
      </c>
      <c r="S474" s="46"/>
      <c r="T474" s="50">
        <v>9000</v>
      </c>
      <c r="U474" s="50">
        <v>9000</v>
      </c>
    </row>
    <row r="475" spans="1:21" s="52" customFormat="1" ht="42.75" x14ac:dyDescent="0.2">
      <c r="A475" s="46" t="s">
        <v>1948</v>
      </c>
      <c r="B475" s="46" t="s">
        <v>73</v>
      </c>
      <c r="C475" s="46"/>
      <c r="D475" s="46" t="s">
        <v>3152</v>
      </c>
      <c r="E475" s="46" t="s">
        <v>892</v>
      </c>
      <c r="F475" s="51" t="s">
        <v>5284</v>
      </c>
      <c r="G475" s="47" t="s">
        <v>3852</v>
      </c>
      <c r="H475" s="46" t="s">
        <v>1769</v>
      </c>
      <c r="I475" s="46" t="s">
        <v>666</v>
      </c>
      <c r="J475" s="48">
        <v>37653</v>
      </c>
      <c r="K475" s="48">
        <v>38017</v>
      </c>
      <c r="L475" s="48"/>
      <c r="M475" s="49">
        <v>1</v>
      </c>
      <c r="N475" s="50"/>
      <c r="O475" s="51"/>
      <c r="P475" s="46"/>
      <c r="Q475" s="46" t="s">
        <v>824</v>
      </c>
      <c r="R475" s="46" t="s">
        <v>1773</v>
      </c>
      <c r="S475" s="46"/>
      <c r="T475" s="50">
        <v>10000</v>
      </c>
      <c r="U475" s="50">
        <v>30000</v>
      </c>
    </row>
    <row r="476" spans="1:21" s="52" customFormat="1" ht="28.5" x14ac:dyDescent="0.2">
      <c r="A476" s="46" t="s">
        <v>71</v>
      </c>
      <c r="B476" s="46" t="s">
        <v>73</v>
      </c>
      <c r="C476" s="46"/>
      <c r="D476" s="46" t="s">
        <v>3304</v>
      </c>
      <c r="E476" s="46" t="s">
        <v>892</v>
      </c>
      <c r="F476" s="46" t="s">
        <v>5282</v>
      </c>
      <c r="G476" s="47"/>
      <c r="H476" s="46" t="s">
        <v>1781</v>
      </c>
      <c r="I476" s="46" t="s">
        <v>1782</v>
      </c>
      <c r="J476" s="74">
        <v>40179</v>
      </c>
      <c r="K476" s="74">
        <v>40269</v>
      </c>
      <c r="L476" s="74"/>
      <c r="M476" s="49">
        <v>0.25</v>
      </c>
      <c r="N476" s="50" t="s">
        <v>672</v>
      </c>
      <c r="O476" s="50" t="s">
        <v>672</v>
      </c>
      <c r="P476" s="46" t="s">
        <v>3787</v>
      </c>
      <c r="Q476" s="46" t="s">
        <v>824</v>
      </c>
      <c r="R476" s="46">
        <v>5.33</v>
      </c>
      <c r="S476" s="46"/>
      <c r="T476" s="50">
        <v>24895</v>
      </c>
      <c r="U476" s="50">
        <v>24895</v>
      </c>
    </row>
    <row r="477" spans="1:21" s="52" customFormat="1" ht="28.5" x14ac:dyDescent="0.2">
      <c r="A477" s="46" t="s">
        <v>71</v>
      </c>
      <c r="B477" s="46" t="s">
        <v>73</v>
      </c>
      <c r="C477" s="46"/>
      <c r="D477" s="46" t="s">
        <v>3305</v>
      </c>
      <c r="E477" s="46" t="s">
        <v>892</v>
      </c>
      <c r="F477" s="46" t="s">
        <v>5282</v>
      </c>
      <c r="G477" s="47"/>
      <c r="H477" s="46" t="s">
        <v>4234</v>
      </c>
      <c r="I477" s="46" t="s">
        <v>1783</v>
      </c>
      <c r="J477" s="74">
        <v>40198</v>
      </c>
      <c r="K477" s="74">
        <v>40257</v>
      </c>
      <c r="L477" s="74"/>
      <c r="M477" s="49">
        <v>0.2</v>
      </c>
      <c r="N477" s="50" t="s">
        <v>672</v>
      </c>
      <c r="O477" s="50" t="s">
        <v>672</v>
      </c>
      <c r="P477" s="46" t="s">
        <v>3787</v>
      </c>
      <c r="Q477" s="46" t="s">
        <v>824</v>
      </c>
      <c r="R477" s="46">
        <v>5.33</v>
      </c>
      <c r="S477" s="46"/>
      <c r="T477" s="50">
        <v>7990</v>
      </c>
      <c r="U477" s="50">
        <v>7990</v>
      </c>
    </row>
    <row r="478" spans="1:21" s="52" customFormat="1" ht="28.5" x14ac:dyDescent="0.2">
      <c r="A478" s="46" t="s">
        <v>71</v>
      </c>
      <c r="B478" s="46" t="s">
        <v>73</v>
      </c>
      <c r="C478" s="46"/>
      <c r="D478" s="46" t="s">
        <v>5063</v>
      </c>
      <c r="E478" s="46" t="s">
        <v>892</v>
      </c>
      <c r="F478" s="46" t="s">
        <v>5284</v>
      </c>
      <c r="G478" s="47"/>
      <c r="H478" s="46" t="s">
        <v>2060</v>
      </c>
      <c r="I478" s="46" t="s">
        <v>4756</v>
      </c>
      <c r="J478" s="74">
        <v>39904</v>
      </c>
      <c r="K478" s="74">
        <v>40268</v>
      </c>
      <c r="L478" s="74"/>
      <c r="M478" s="49">
        <v>1</v>
      </c>
      <c r="N478" s="50" t="s">
        <v>672</v>
      </c>
      <c r="O478" s="50" t="s">
        <v>672</v>
      </c>
      <c r="P478" s="46" t="s">
        <v>3787</v>
      </c>
      <c r="Q478" s="46" t="s">
        <v>824</v>
      </c>
      <c r="R478" s="46">
        <v>5.29</v>
      </c>
      <c r="S478" s="46"/>
      <c r="T478" s="50">
        <v>50000</v>
      </c>
      <c r="U478" s="50">
        <v>50000</v>
      </c>
    </row>
    <row r="479" spans="1:21" s="52" customFormat="1" ht="28.5" x14ac:dyDescent="0.2">
      <c r="A479" s="46" t="s">
        <v>71</v>
      </c>
      <c r="B479" s="46" t="s">
        <v>73</v>
      </c>
      <c r="C479" s="46"/>
      <c r="D479" s="46" t="s">
        <v>5063</v>
      </c>
      <c r="E479" s="46" t="s">
        <v>892</v>
      </c>
      <c r="F479" s="46" t="s">
        <v>5284</v>
      </c>
      <c r="G479" s="47"/>
      <c r="H479" s="46" t="s">
        <v>1347</v>
      </c>
      <c r="I479" s="46" t="s">
        <v>3361</v>
      </c>
      <c r="J479" s="74">
        <v>39904</v>
      </c>
      <c r="K479" s="74">
        <v>40268</v>
      </c>
      <c r="L479" s="74"/>
      <c r="M479" s="49">
        <v>1</v>
      </c>
      <c r="N479" s="50" t="s">
        <v>672</v>
      </c>
      <c r="O479" s="50" t="s">
        <v>672</v>
      </c>
      <c r="P479" s="46" t="s">
        <v>3787</v>
      </c>
      <c r="Q479" s="46" t="s">
        <v>823</v>
      </c>
      <c r="R479" s="46">
        <v>5.29</v>
      </c>
      <c r="S479" s="46"/>
      <c r="T479" s="50">
        <v>250000</v>
      </c>
      <c r="U479" s="50">
        <v>250000</v>
      </c>
    </row>
    <row r="480" spans="1:21" s="52" customFormat="1" ht="85.5" x14ac:dyDescent="0.2">
      <c r="A480" s="46" t="s">
        <v>3010</v>
      </c>
      <c r="B480" s="46" t="s">
        <v>73</v>
      </c>
      <c r="C480" s="46" t="s">
        <v>1718</v>
      </c>
      <c r="D480" s="46" t="s">
        <v>4443</v>
      </c>
      <c r="E480" s="46" t="s">
        <v>892</v>
      </c>
      <c r="F480" s="51" t="s">
        <v>949</v>
      </c>
      <c r="G480" s="47" t="s">
        <v>3859</v>
      </c>
      <c r="H480" s="46" t="s">
        <v>4908</v>
      </c>
      <c r="I480" s="46" t="s">
        <v>818</v>
      </c>
      <c r="J480" s="48">
        <v>38078</v>
      </c>
      <c r="K480" s="48">
        <v>39903</v>
      </c>
      <c r="L480" s="48"/>
      <c r="M480" s="49">
        <v>5</v>
      </c>
      <c r="N480" s="50"/>
      <c r="O480" s="50">
        <f>N480*M480</f>
        <v>0</v>
      </c>
      <c r="P480" s="46" t="s">
        <v>3789</v>
      </c>
      <c r="Q480" s="46" t="s">
        <v>823</v>
      </c>
      <c r="R480" s="46" t="s">
        <v>3633</v>
      </c>
      <c r="S480" s="46"/>
      <c r="T480" s="50">
        <v>400000</v>
      </c>
      <c r="U480" s="50">
        <v>2000000</v>
      </c>
    </row>
    <row r="481" spans="1:21" s="52" customFormat="1" ht="85.5" x14ac:dyDescent="0.2">
      <c r="A481" s="46" t="s">
        <v>3010</v>
      </c>
      <c r="B481" s="46" t="s">
        <v>73</v>
      </c>
      <c r="C481" s="46" t="s">
        <v>1718</v>
      </c>
      <c r="D481" s="46" t="s">
        <v>4443</v>
      </c>
      <c r="E481" s="46" t="s">
        <v>892</v>
      </c>
      <c r="F481" s="51" t="s">
        <v>949</v>
      </c>
      <c r="G481" s="47"/>
      <c r="H481" s="46" t="s">
        <v>4053</v>
      </c>
      <c r="I481" s="46" t="s">
        <v>4054</v>
      </c>
      <c r="J481" s="48">
        <v>39692</v>
      </c>
      <c r="K481" s="48">
        <v>39802</v>
      </c>
      <c r="L481" s="48"/>
      <c r="M481" s="49">
        <v>0.3</v>
      </c>
      <c r="N481" s="50"/>
      <c r="O481" s="50"/>
      <c r="P481" s="46" t="s">
        <v>3788</v>
      </c>
      <c r="Q481" s="46" t="s">
        <v>824</v>
      </c>
      <c r="R481" s="46" t="s">
        <v>3633</v>
      </c>
      <c r="S481" s="46"/>
      <c r="T481" s="50"/>
      <c r="U481" s="50">
        <v>30000</v>
      </c>
    </row>
    <row r="482" spans="1:21" s="52" customFormat="1" ht="28.5" x14ac:dyDescent="0.2">
      <c r="A482" s="46" t="s">
        <v>3010</v>
      </c>
      <c r="B482" s="46" t="s">
        <v>73</v>
      </c>
      <c r="C482" s="46"/>
      <c r="D482" s="46" t="s">
        <v>4449</v>
      </c>
      <c r="E482" s="46" t="s">
        <v>892</v>
      </c>
      <c r="F482" s="63" t="s">
        <v>956</v>
      </c>
      <c r="G482" s="47"/>
      <c r="H482" s="46" t="s">
        <v>4451</v>
      </c>
      <c r="I482" s="46" t="s">
        <v>3869</v>
      </c>
      <c r="J482" s="48">
        <v>35600</v>
      </c>
      <c r="K482" s="48">
        <v>39995</v>
      </c>
      <c r="L482" s="48"/>
      <c r="M482" s="49">
        <v>12</v>
      </c>
      <c r="N482" s="50">
        <v>0</v>
      </c>
      <c r="O482" s="50">
        <f>N482*M482</f>
        <v>0</v>
      </c>
      <c r="P482" s="46"/>
      <c r="Q482" s="46" t="s">
        <v>823</v>
      </c>
      <c r="R482" s="46" t="s">
        <v>3633</v>
      </c>
      <c r="S482" s="46"/>
      <c r="T482" s="50">
        <v>60000</v>
      </c>
      <c r="U482" s="50">
        <v>720000</v>
      </c>
    </row>
    <row r="483" spans="1:21" s="52" customFormat="1" ht="28.5" x14ac:dyDescent="0.2">
      <c r="A483" s="46" t="s">
        <v>2598</v>
      </c>
      <c r="B483" s="46" t="s">
        <v>73</v>
      </c>
      <c r="C483" s="46"/>
      <c r="D483" s="46" t="s">
        <v>4449</v>
      </c>
      <c r="E483" s="46" t="s">
        <v>892</v>
      </c>
      <c r="F483" s="63" t="s">
        <v>956</v>
      </c>
      <c r="G483" s="47"/>
      <c r="H483" s="46" t="s">
        <v>4450</v>
      </c>
      <c r="I483" s="46" t="s">
        <v>667</v>
      </c>
      <c r="J483" s="48">
        <v>35891</v>
      </c>
      <c r="K483" s="48">
        <v>39544</v>
      </c>
      <c r="L483" s="48"/>
      <c r="M483" s="49">
        <v>10</v>
      </c>
      <c r="N483" s="50"/>
      <c r="O483" s="50"/>
      <c r="P483" s="46"/>
      <c r="Q483" s="46" t="s">
        <v>823</v>
      </c>
      <c r="R483" s="46" t="s">
        <v>3633</v>
      </c>
      <c r="S483" s="46"/>
      <c r="T483" s="50">
        <v>30000</v>
      </c>
      <c r="U483" s="50">
        <v>300000</v>
      </c>
    </row>
    <row r="484" spans="1:21" s="52" customFormat="1" ht="42.75" x14ac:dyDescent="0.2">
      <c r="A484" s="46" t="s">
        <v>2714</v>
      </c>
      <c r="B484" s="46" t="s">
        <v>73</v>
      </c>
      <c r="C484" s="46"/>
      <c r="D484" s="46" t="s">
        <v>4909</v>
      </c>
      <c r="E484" s="46" t="s">
        <v>5598</v>
      </c>
      <c r="F484" s="63" t="s">
        <v>946</v>
      </c>
      <c r="G484" s="47"/>
      <c r="H484" s="46" t="s">
        <v>4910</v>
      </c>
      <c r="I484" s="46" t="s">
        <v>886</v>
      </c>
      <c r="J484" s="48">
        <v>33970</v>
      </c>
      <c r="K484" s="48">
        <v>39022</v>
      </c>
      <c r="L484" s="48"/>
      <c r="M484" s="49">
        <v>13</v>
      </c>
      <c r="N484" s="50"/>
      <c r="O484" s="50"/>
      <c r="P484" s="46"/>
      <c r="Q484" s="46"/>
      <c r="R484" s="46" t="s">
        <v>4911</v>
      </c>
      <c r="S484" s="46"/>
      <c r="T484" s="50"/>
      <c r="U484" s="50"/>
    </row>
    <row r="485" spans="1:21" s="52" customFormat="1" ht="42.75" x14ac:dyDescent="0.2">
      <c r="A485" s="46" t="s">
        <v>2717</v>
      </c>
      <c r="B485" s="46" t="s">
        <v>73</v>
      </c>
      <c r="C485" s="46"/>
      <c r="D485" s="46" t="s">
        <v>1937</v>
      </c>
      <c r="E485" s="46" t="s">
        <v>5598</v>
      </c>
      <c r="F485" s="63" t="s">
        <v>946</v>
      </c>
      <c r="G485" s="47"/>
      <c r="H485" s="46" t="s">
        <v>4921</v>
      </c>
      <c r="I485" s="46" t="s">
        <v>4922</v>
      </c>
      <c r="J485" s="48">
        <v>37712</v>
      </c>
      <c r="K485" s="48">
        <v>38077</v>
      </c>
      <c r="L485" s="48"/>
      <c r="M485" s="49"/>
      <c r="N485" s="50"/>
      <c r="O485" s="50"/>
      <c r="P485" s="46"/>
      <c r="Q485" s="46" t="s">
        <v>824</v>
      </c>
      <c r="R485" s="46">
        <v>4.2699999999999996</v>
      </c>
      <c r="S485" s="46"/>
      <c r="T485" s="50">
        <v>3746</v>
      </c>
      <c r="U485" s="50">
        <v>3746</v>
      </c>
    </row>
    <row r="486" spans="1:21" s="52" customFormat="1" ht="42.75" x14ac:dyDescent="0.2">
      <c r="A486" s="46" t="s">
        <v>2717</v>
      </c>
      <c r="B486" s="46" t="s">
        <v>73</v>
      </c>
      <c r="C486" s="46"/>
      <c r="D486" s="46" t="s">
        <v>1937</v>
      </c>
      <c r="E486" s="46" t="s">
        <v>5598</v>
      </c>
      <c r="F486" s="63" t="s">
        <v>946</v>
      </c>
      <c r="G486" s="47"/>
      <c r="H486" s="46" t="s">
        <v>4921</v>
      </c>
      <c r="I486" s="46" t="s">
        <v>4922</v>
      </c>
      <c r="J486" s="48">
        <v>39173</v>
      </c>
      <c r="K486" s="48">
        <v>39538</v>
      </c>
      <c r="L486" s="48"/>
      <c r="M486" s="49"/>
      <c r="N486" s="50"/>
      <c r="O486" s="50"/>
      <c r="P486" s="46"/>
      <c r="Q486" s="46"/>
      <c r="R486" s="46"/>
      <c r="S486" s="46"/>
      <c r="T486" s="50"/>
      <c r="U486" s="50"/>
    </row>
    <row r="487" spans="1:21" s="52" customFormat="1" ht="42.75" x14ac:dyDescent="0.2">
      <c r="A487" s="46" t="s">
        <v>1899</v>
      </c>
      <c r="B487" s="46" t="s">
        <v>73</v>
      </c>
      <c r="C487" s="46"/>
      <c r="D487" s="46" t="s">
        <v>4912</v>
      </c>
      <c r="E487" s="46" t="s">
        <v>5598</v>
      </c>
      <c r="F487" s="63" t="s">
        <v>946</v>
      </c>
      <c r="G487" s="47"/>
      <c r="H487" s="46" t="s">
        <v>3395</v>
      </c>
      <c r="I487" s="46" t="s">
        <v>3394</v>
      </c>
      <c r="J487" s="48">
        <v>37288</v>
      </c>
      <c r="K487" s="48">
        <v>37652</v>
      </c>
      <c r="L487" s="48"/>
      <c r="M487" s="49">
        <v>1</v>
      </c>
      <c r="N487" s="50"/>
      <c r="O487" s="50"/>
      <c r="P487" s="46"/>
      <c r="Q487" s="46"/>
      <c r="R487" s="46" t="s">
        <v>4912</v>
      </c>
      <c r="S487" s="46"/>
      <c r="T487" s="50">
        <v>99596</v>
      </c>
      <c r="U487" s="50">
        <v>99596</v>
      </c>
    </row>
    <row r="488" spans="1:21" s="52" customFormat="1" ht="42.75" x14ac:dyDescent="0.2">
      <c r="A488" s="46" t="s">
        <v>2717</v>
      </c>
      <c r="B488" s="46" t="s">
        <v>73</v>
      </c>
      <c r="C488" s="46"/>
      <c r="D488" s="46" t="s">
        <v>4912</v>
      </c>
      <c r="E488" s="46" t="s">
        <v>5598</v>
      </c>
      <c r="F488" s="63" t="s">
        <v>946</v>
      </c>
      <c r="G488" s="47"/>
      <c r="H488" s="46" t="s">
        <v>4913</v>
      </c>
      <c r="I488" s="46" t="s">
        <v>2633</v>
      </c>
      <c r="J488" s="48">
        <v>37925</v>
      </c>
      <c r="K488" s="48">
        <v>38655</v>
      </c>
      <c r="L488" s="48"/>
      <c r="M488" s="49">
        <v>2</v>
      </c>
      <c r="N488" s="50"/>
      <c r="O488" s="50"/>
      <c r="P488" s="46"/>
      <c r="Q488" s="46"/>
      <c r="R488" s="46" t="s">
        <v>4914</v>
      </c>
      <c r="S488" s="46"/>
      <c r="T488" s="50">
        <v>449</v>
      </c>
      <c r="U488" s="50">
        <f>T488*2</f>
        <v>898</v>
      </c>
    </row>
    <row r="489" spans="1:21" s="52" customFormat="1" ht="42.75" x14ac:dyDescent="0.2">
      <c r="A489" s="46" t="s">
        <v>4616</v>
      </c>
      <c r="B489" s="46" t="s">
        <v>73</v>
      </c>
      <c r="C489" s="46"/>
      <c r="D489" s="46" t="s">
        <v>4912</v>
      </c>
      <c r="E489" s="46" t="s">
        <v>5598</v>
      </c>
      <c r="F489" s="63" t="s">
        <v>946</v>
      </c>
      <c r="G489" s="47"/>
      <c r="H489" s="46" t="s">
        <v>4920</v>
      </c>
      <c r="I489" s="46" t="s">
        <v>662</v>
      </c>
      <c r="J489" s="48"/>
      <c r="K489" s="48"/>
      <c r="L489" s="48"/>
      <c r="M489" s="49"/>
      <c r="N489" s="50"/>
      <c r="O489" s="50"/>
      <c r="P489" s="46"/>
      <c r="Q489" s="46"/>
      <c r="R489" s="46" t="s">
        <v>4919</v>
      </c>
      <c r="S489" s="46"/>
      <c r="T489" s="50">
        <v>3350</v>
      </c>
      <c r="U489" s="50">
        <v>3350</v>
      </c>
    </row>
    <row r="490" spans="1:21" s="52" customFormat="1" ht="42.75" x14ac:dyDescent="0.2">
      <c r="A490" s="46" t="s">
        <v>1899</v>
      </c>
      <c r="B490" s="46" t="s">
        <v>73</v>
      </c>
      <c r="C490" s="46"/>
      <c r="D490" s="46" t="s">
        <v>4912</v>
      </c>
      <c r="E490" s="46" t="s">
        <v>5598</v>
      </c>
      <c r="F490" s="63" t="s">
        <v>946</v>
      </c>
      <c r="G490" s="47"/>
      <c r="H490" s="46" t="s">
        <v>3396</v>
      </c>
      <c r="I490" s="46" t="s">
        <v>2147</v>
      </c>
      <c r="J490" s="48">
        <v>36161</v>
      </c>
      <c r="K490" s="48">
        <v>37986</v>
      </c>
      <c r="L490" s="48"/>
      <c r="M490" s="49">
        <v>4</v>
      </c>
      <c r="N490" s="50"/>
      <c r="O490" s="50"/>
      <c r="P490" s="46"/>
      <c r="Q490" s="46"/>
      <c r="R490" s="46"/>
      <c r="S490" s="46" t="s">
        <v>3397</v>
      </c>
      <c r="T490" s="50">
        <v>12544</v>
      </c>
      <c r="U490" s="50">
        <v>12544</v>
      </c>
    </row>
    <row r="491" spans="1:21" s="52" customFormat="1" ht="42.75" x14ac:dyDescent="0.2">
      <c r="A491" s="46" t="s">
        <v>4616</v>
      </c>
      <c r="B491" s="46" t="s">
        <v>73</v>
      </c>
      <c r="C491" s="46"/>
      <c r="D491" s="46" t="s">
        <v>1937</v>
      </c>
      <c r="E491" s="46" t="s">
        <v>5598</v>
      </c>
      <c r="F491" s="63" t="s">
        <v>946</v>
      </c>
      <c r="G491" s="47"/>
      <c r="H491" s="46" t="s">
        <v>3392</v>
      </c>
      <c r="I491" s="46" t="s">
        <v>3374</v>
      </c>
      <c r="J491" s="48">
        <v>38139</v>
      </c>
      <c r="K491" s="48">
        <v>38869</v>
      </c>
      <c r="L491" s="48"/>
      <c r="M491" s="49">
        <v>2</v>
      </c>
      <c r="N491" s="50"/>
      <c r="O491" s="50"/>
      <c r="P491" s="46"/>
      <c r="Q491" s="46" t="s">
        <v>824</v>
      </c>
      <c r="R491" s="46" t="s">
        <v>4919</v>
      </c>
      <c r="S491" s="46"/>
      <c r="T491" s="50">
        <v>14708</v>
      </c>
      <c r="U491" s="50">
        <f>T491*2</f>
        <v>29416</v>
      </c>
    </row>
    <row r="492" spans="1:21" s="52" customFormat="1" ht="71.25" x14ac:dyDescent="0.2">
      <c r="A492" s="46" t="s">
        <v>1899</v>
      </c>
      <c r="B492" s="46" t="s">
        <v>73</v>
      </c>
      <c r="C492" s="46"/>
      <c r="D492" s="46" t="s">
        <v>4912</v>
      </c>
      <c r="E492" s="46" t="s">
        <v>5598</v>
      </c>
      <c r="F492" s="63" t="s">
        <v>946</v>
      </c>
      <c r="G492" s="47"/>
      <c r="H492" s="46" t="s">
        <v>3393</v>
      </c>
      <c r="I492" s="46" t="s">
        <v>4812</v>
      </c>
      <c r="J492" s="48">
        <v>36251</v>
      </c>
      <c r="K492" s="48">
        <v>38442</v>
      </c>
      <c r="L492" s="48" t="s">
        <v>720</v>
      </c>
      <c r="M492" s="49">
        <v>6</v>
      </c>
      <c r="N492" s="50" t="s">
        <v>672</v>
      </c>
      <c r="O492" s="50" t="s">
        <v>672</v>
      </c>
      <c r="P492" s="46"/>
      <c r="Q492" s="46" t="s">
        <v>823</v>
      </c>
      <c r="R492" s="46" t="s">
        <v>4912</v>
      </c>
      <c r="S492" s="46" t="s">
        <v>719</v>
      </c>
      <c r="T492" s="50">
        <v>31161</v>
      </c>
      <c r="U492" s="50">
        <v>180805</v>
      </c>
    </row>
    <row r="493" spans="1:21" s="52" customFormat="1" ht="42.75" x14ac:dyDescent="0.2">
      <c r="A493" s="46" t="s">
        <v>4616</v>
      </c>
      <c r="B493" s="46" t="s">
        <v>73</v>
      </c>
      <c r="C493" s="46"/>
      <c r="D493" s="46" t="s">
        <v>1937</v>
      </c>
      <c r="E493" s="46" t="s">
        <v>5598</v>
      </c>
      <c r="F493" s="63" t="s">
        <v>946</v>
      </c>
      <c r="G493" s="47"/>
      <c r="H493" s="46" t="s">
        <v>4923</v>
      </c>
      <c r="I493" s="46" t="s">
        <v>260</v>
      </c>
      <c r="J493" s="48"/>
      <c r="K493" s="48"/>
      <c r="L493" s="48"/>
      <c r="M493" s="49"/>
      <c r="N493" s="50"/>
      <c r="O493" s="50"/>
      <c r="P493" s="46"/>
      <c r="Q493" s="46" t="s">
        <v>824</v>
      </c>
      <c r="R493" s="46" t="s">
        <v>4919</v>
      </c>
      <c r="S493" s="46"/>
      <c r="T493" s="50">
        <v>6550</v>
      </c>
      <c r="U493" s="50">
        <v>6550</v>
      </c>
    </row>
    <row r="494" spans="1:21" s="52" customFormat="1" ht="42.75" x14ac:dyDescent="0.2">
      <c r="A494" s="46" t="s">
        <v>1803</v>
      </c>
      <c r="B494" s="46" t="s">
        <v>73</v>
      </c>
      <c r="C494" s="46"/>
      <c r="D494" s="46" t="s">
        <v>1937</v>
      </c>
      <c r="E494" s="46" t="s">
        <v>5598</v>
      </c>
      <c r="F494" s="63" t="s">
        <v>946</v>
      </c>
      <c r="G494" s="47"/>
      <c r="H494" s="46" t="s">
        <v>4918</v>
      </c>
      <c r="I494" s="46" t="s">
        <v>448</v>
      </c>
      <c r="J494" s="48"/>
      <c r="K494" s="48"/>
      <c r="L494" s="48"/>
      <c r="M494" s="49"/>
      <c r="N494" s="50"/>
      <c r="O494" s="50"/>
      <c r="P494" s="46"/>
      <c r="Q494" s="46"/>
      <c r="R494" s="46" t="s">
        <v>4919</v>
      </c>
      <c r="S494" s="46"/>
      <c r="T494" s="50">
        <v>3210</v>
      </c>
      <c r="U494" s="50">
        <v>3210</v>
      </c>
    </row>
    <row r="495" spans="1:21" s="52" customFormat="1" ht="42.75" x14ac:dyDescent="0.2">
      <c r="A495" s="46" t="s">
        <v>1803</v>
      </c>
      <c r="B495" s="46" t="s">
        <v>73</v>
      </c>
      <c r="C495" s="46"/>
      <c r="D495" s="46" t="s">
        <v>1937</v>
      </c>
      <c r="E495" s="46" t="s">
        <v>5598</v>
      </c>
      <c r="F495" s="63" t="s">
        <v>946</v>
      </c>
      <c r="G495" s="47"/>
      <c r="H495" s="46" t="s">
        <v>4918</v>
      </c>
      <c r="I495" s="46" t="s">
        <v>4865</v>
      </c>
      <c r="J495" s="48"/>
      <c r="K495" s="48"/>
      <c r="L495" s="48"/>
      <c r="M495" s="49"/>
      <c r="N495" s="50"/>
      <c r="O495" s="50"/>
      <c r="P495" s="46"/>
      <c r="Q495" s="46"/>
      <c r="R495" s="46" t="s">
        <v>4919</v>
      </c>
      <c r="S495" s="46"/>
      <c r="T495" s="50">
        <v>3287</v>
      </c>
      <c r="U495" s="50">
        <v>3287</v>
      </c>
    </row>
    <row r="496" spans="1:21" s="52" customFormat="1" ht="42.75" x14ac:dyDescent="0.2">
      <c r="A496" s="46" t="s">
        <v>4616</v>
      </c>
      <c r="B496" s="46" t="s">
        <v>73</v>
      </c>
      <c r="C496" s="46"/>
      <c r="D496" s="46" t="s">
        <v>2187</v>
      </c>
      <c r="E496" s="46" t="s">
        <v>1941</v>
      </c>
      <c r="F496" s="63" t="s">
        <v>961</v>
      </c>
      <c r="G496" s="47"/>
      <c r="H496" s="46" t="s">
        <v>3414</v>
      </c>
      <c r="I496" s="46" t="s">
        <v>4264</v>
      </c>
      <c r="J496" s="48">
        <v>37712</v>
      </c>
      <c r="K496" s="48">
        <v>37711</v>
      </c>
      <c r="L496" s="48"/>
      <c r="M496" s="49">
        <v>0.1</v>
      </c>
      <c r="N496" s="50"/>
      <c r="O496" s="50"/>
      <c r="P496" s="46"/>
      <c r="Q496" s="46" t="s">
        <v>824</v>
      </c>
      <c r="R496" s="46" t="s">
        <v>3442</v>
      </c>
      <c r="S496" s="46"/>
      <c r="T496" s="50">
        <v>4500</v>
      </c>
      <c r="U496" s="50">
        <v>4500</v>
      </c>
    </row>
    <row r="497" spans="1:21" s="52" customFormat="1" ht="28.5" x14ac:dyDescent="0.2">
      <c r="A497" s="46" t="s">
        <v>4616</v>
      </c>
      <c r="B497" s="46" t="s">
        <v>73</v>
      </c>
      <c r="C497" s="46"/>
      <c r="D497" s="46" t="s">
        <v>2187</v>
      </c>
      <c r="E497" s="46" t="s">
        <v>1941</v>
      </c>
      <c r="F497" s="63" t="s">
        <v>961</v>
      </c>
      <c r="G497" s="47"/>
      <c r="H497" s="46" t="s">
        <v>679</v>
      </c>
      <c r="I497" s="46" t="s">
        <v>3103</v>
      </c>
      <c r="J497" s="48">
        <v>37895</v>
      </c>
      <c r="K497" s="48">
        <v>37894</v>
      </c>
      <c r="L497" s="48"/>
      <c r="M497" s="49">
        <v>0.1</v>
      </c>
      <c r="N497" s="50"/>
      <c r="O497" s="50"/>
      <c r="P497" s="46"/>
      <c r="Q497" s="46"/>
      <c r="R497" s="46" t="s">
        <v>3443</v>
      </c>
      <c r="S497" s="46"/>
      <c r="T497" s="50">
        <v>1594</v>
      </c>
      <c r="U497" s="50">
        <v>1594</v>
      </c>
    </row>
    <row r="498" spans="1:21" s="52" customFormat="1" ht="28.5" x14ac:dyDescent="0.2">
      <c r="A498" s="46" t="s">
        <v>4616</v>
      </c>
      <c r="B498" s="46" t="s">
        <v>73</v>
      </c>
      <c r="C498" s="46"/>
      <c r="D498" s="46" t="s">
        <v>2187</v>
      </c>
      <c r="E498" s="46" t="s">
        <v>1941</v>
      </c>
      <c r="F498" s="63" t="s">
        <v>961</v>
      </c>
      <c r="G498" s="47"/>
      <c r="H498" s="46" t="s">
        <v>678</v>
      </c>
      <c r="I498" s="46" t="s">
        <v>1685</v>
      </c>
      <c r="J498" s="48">
        <v>37803</v>
      </c>
      <c r="K498" s="48">
        <v>38168</v>
      </c>
      <c r="L498" s="48"/>
      <c r="M498" s="49">
        <v>1</v>
      </c>
      <c r="N498" s="50"/>
      <c r="O498" s="50"/>
      <c r="P498" s="46"/>
      <c r="Q498" s="46" t="s">
        <v>824</v>
      </c>
      <c r="R498" s="46" t="s">
        <v>3442</v>
      </c>
      <c r="S498" s="46"/>
      <c r="T498" s="50">
        <v>2885</v>
      </c>
      <c r="U498" s="50">
        <v>2885</v>
      </c>
    </row>
    <row r="499" spans="1:21" s="52" customFormat="1" ht="28.5" x14ac:dyDescent="0.2">
      <c r="A499" s="46" t="s">
        <v>70</v>
      </c>
      <c r="B499" s="46" t="s">
        <v>73</v>
      </c>
      <c r="C499" s="46"/>
      <c r="D499" s="46" t="s">
        <v>2188</v>
      </c>
      <c r="E499" s="46" t="s">
        <v>1941</v>
      </c>
      <c r="F499" s="63" t="s">
        <v>961</v>
      </c>
      <c r="G499" s="47"/>
      <c r="H499" s="46" t="s">
        <v>3419</v>
      </c>
      <c r="I499" s="46" t="s">
        <v>2680</v>
      </c>
      <c r="J499" s="48">
        <v>37804</v>
      </c>
      <c r="K499" s="48">
        <v>38169</v>
      </c>
      <c r="L499" s="48"/>
      <c r="M499" s="49">
        <v>1</v>
      </c>
      <c r="N499" s="50"/>
      <c r="O499" s="50"/>
      <c r="P499" s="46"/>
      <c r="Q499" s="46" t="s">
        <v>824</v>
      </c>
      <c r="R499" s="46" t="s">
        <v>3442</v>
      </c>
      <c r="S499" s="46"/>
      <c r="T499" s="50">
        <v>2033</v>
      </c>
      <c r="U499" s="50">
        <v>2033</v>
      </c>
    </row>
    <row r="500" spans="1:21" s="52" customFormat="1" ht="28.5" x14ac:dyDescent="0.2">
      <c r="A500" s="46" t="s">
        <v>5300</v>
      </c>
      <c r="B500" s="46" t="s">
        <v>73</v>
      </c>
      <c r="C500" s="46"/>
      <c r="D500" s="46" t="s">
        <v>2187</v>
      </c>
      <c r="E500" s="46" t="s">
        <v>1941</v>
      </c>
      <c r="F500" s="63" t="s">
        <v>961</v>
      </c>
      <c r="G500" s="47"/>
      <c r="H500" s="46" t="s">
        <v>680</v>
      </c>
      <c r="I500" s="46" t="s">
        <v>4703</v>
      </c>
      <c r="J500" s="48">
        <v>37763</v>
      </c>
      <c r="K500" s="48">
        <v>38128</v>
      </c>
      <c r="L500" s="48"/>
      <c r="M500" s="49">
        <v>1</v>
      </c>
      <c r="N500" s="50"/>
      <c r="O500" s="50"/>
      <c r="P500" s="46"/>
      <c r="Q500" s="46" t="s">
        <v>672</v>
      </c>
      <c r="R500" s="46" t="s">
        <v>3442</v>
      </c>
      <c r="S500" s="46"/>
      <c r="T500" s="50">
        <v>18000</v>
      </c>
      <c r="U500" s="50">
        <v>18000</v>
      </c>
    </row>
    <row r="501" spans="1:21" s="52" customFormat="1" ht="28.5" x14ac:dyDescent="0.2">
      <c r="A501" s="46" t="s">
        <v>72</v>
      </c>
      <c r="B501" s="46" t="s">
        <v>73</v>
      </c>
      <c r="C501" s="46"/>
      <c r="D501" s="46" t="s">
        <v>2187</v>
      </c>
      <c r="E501" s="46" t="s">
        <v>1941</v>
      </c>
      <c r="F501" s="63" t="s">
        <v>961</v>
      </c>
      <c r="G501" s="47"/>
      <c r="H501" s="46" t="s">
        <v>2157</v>
      </c>
      <c r="I501" s="46" t="s">
        <v>887</v>
      </c>
      <c r="J501" s="48">
        <v>39122</v>
      </c>
      <c r="K501" s="48">
        <v>40218</v>
      </c>
      <c r="L501" s="48"/>
      <c r="M501" s="49">
        <v>3</v>
      </c>
      <c r="N501" s="50" t="s">
        <v>672</v>
      </c>
      <c r="O501" s="73" t="s">
        <v>672</v>
      </c>
      <c r="P501" s="46"/>
      <c r="Q501" s="46"/>
      <c r="R501" s="46"/>
      <c r="S501" s="46"/>
      <c r="T501" s="50">
        <v>28879</v>
      </c>
      <c r="U501" s="73">
        <f>T501*3</f>
        <v>86637</v>
      </c>
    </row>
    <row r="502" spans="1:21" s="52" customFormat="1" ht="28.5" x14ac:dyDescent="0.2">
      <c r="A502" s="46" t="s">
        <v>4616</v>
      </c>
      <c r="B502" s="46" t="s">
        <v>73</v>
      </c>
      <c r="C502" s="46"/>
      <c r="D502" s="46" t="s">
        <v>2187</v>
      </c>
      <c r="E502" s="46" t="s">
        <v>1941</v>
      </c>
      <c r="F502" s="63" t="s">
        <v>961</v>
      </c>
      <c r="G502" s="47"/>
      <c r="H502" s="46" t="s">
        <v>681</v>
      </c>
      <c r="I502" s="46" t="s">
        <v>878</v>
      </c>
      <c r="J502" s="48">
        <v>37747</v>
      </c>
      <c r="K502" s="48">
        <v>37747</v>
      </c>
      <c r="L502" s="48"/>
      <c r="M502" s="49">
        <v>0.1</v>
      </c>
      <c r="N502" s="50"/>
      <c r="O502" s="50"/>
      <c r="P502" s="46"/>
      <c r="Q502" s="46" t="s">
        <v>824</v>
      </c>
      <c r="R502" s="46" t="s">
        <v>3442</v>
      </c>
      <c r="S502" s="46"/>
      <c r="T502" s="50">
        <v>1104</v>
      </c>
      <c r="U502" s="50">
        <v>1104</v>
      </c>
    </row>
    <row r="503" spans="1:21" s="52" customFormat="1" ht="28.5" x14ac:dyDescent="0.2">
      <c r="A503" s="46" t="s">
        <v>4616</v>
      </c>
      <c r="B503" s="46" t="s">
        <v>73</v>
      </c>
      <c r="C503" s="46"/>
      <c r="D503" s="46" t="s">
        <v>2187</v>
      </c>
      <c r="E503" s="46" t="s">
        <v>1941</v>
      </c>
      <c r="F503" s="63" t="s">
        <v>961</v>
      </c>
      <c r="G503" s="47"/>
      <c r="H503" s="46" t="s">
        <v>1683</v>
      </c>
      <c r="I503" s="46" t="s">
        <v>3677</v>
      </c>
      <c r="J503" s="48">
        <v>37803</v>
      </c>
      <c r="K503" s="48">
        <v>37803</v>
      </c>
      <c r="L503" s="48"/>
      <c r="M503" s="49">
        <v>0.1</v>
      </c>
      <c r="N503" s="50"/>
      <c r="O503" s="50"/>
      <c r="P503" s="46"/>
      <c r="Q503" s="46" t="s">
        <v>824</v>
      </c>
      <c r="R503" s="46" t="s">
        <v>3445</v>
      </c>
      <c r="S503" s="46"/>
      <c r="T503" s="50">
        <v>6000</v>
      </c>
      <c r="U503" s="50">
        <v>6000</v>
      </c>
    </row>
    <row r="504" spans="1:21" s="52" customFormat="1" ht="28.5" x14ac:dyDescent="0.2">
      <c r="A504" s="46" t="s">
        <v>1948</v>
      </c>
      <c r="B504" s="46" t="s">
        <v>73</v>
      </c>
      <c r="C504" s="46"/>
      <c r="D504" s="46" t="s">
        <v>2187</v>
      </c>
      <c r="E504" s="46" t="s">
        <v>1941</v>
      </c>
      <c r="F504" s="63" t="s">
        <v>961</v>
      </c>
      <c r="G504" s="47"/>
      <c r="H504" s="46" t="s">
        <v>1684</v>
      </c>
      <c r="I504" s="46" t="s">
        <v>411</v>
      </c>
      <c r="J504" s="48">
        <v>37712</v>
      </c>
      <c r="K504" s="48">
        <v>37712</v>
      </c>
      <c r="L504" s="48"/>
      <c r="M504" s="49">
        <v>0.1</v>
      </c>
      <c r="N504" s="50"/>
      <c r="O504" s="50"/>
      <c r="P504" s="46"/>
      <c r="Q504" s="46"/>
      <c r="R504" s="46"/>
      <c r="S504" s="46"/>
      <c r="T504" s="50">
        <v>0</v>
      </c>
      <c r="U504" s="50">
        <v>0</v>
      </c>
    </row>
    <row r="505" spans="1:21" s="52" customFormat="1" ht="28.5" x14ac:dyDescent="0.2">
      <c r="A505" s="46" t="s">
        <v>4616</v>
      </c>
      <c r="B505" s="46" t="s">
        <v>73</v>
      </c>
      <c r="C505" s="46"/>
      <c r="D505" s="46" t="s">
        <v>2187</v>
      </c>
      <c r="E505" s="46" t="s">
        <v>1941</v>
      </c>
      <c r="F505" s="63" t="s">
        <v>961</v>
      </c>
      <c r="G505" s="47"/>
      <c r="H505" s="46" t="s">
        <v>3418</v>
      </c>
      <c r="I505" s="46" t="s">
        <v>3314</v>
      </c>
      <c r="J505" s="48">
        <v>37803</v>
      </c>
      <c r="K505" s="48">
        <v>37864</v>
      </c>
      <c r="L505" s="48"/>
      <c r="M505" s="49">
        <v>0.25</v>
      </c>
      <c r="N505" s="50"/>
      <c r="O505" s="50"/>
      <c r="P505" s="46"/>
      <c r="Q505" s="46" t="s">
        <v>823</v>
      </c>
      <c r="R505" s="46" t="s">
        <v>3444</v>
      </c>
      <c r="S505" s="46"/>
      <c r="T505" s="50">
        <v>63500</v>
      </c>
      <c r="U505" s="50">
        <v>63500</v>
      </c>
    </row>
    <row r="506" spans="1:21" s="52" customFormat="1" ht="28.5" x14ac:dyDescent="0.2">
      <c r="A506" s="46" t="s">
        <v>1948</v>
      </c>
      <c r="B506" s="46" t="s">
        <v>73</v>
      </c>
      <c r="C506" s="46"/>
      <c r="D506" s="46" t="s">
        <v>2187</v>
      </c>
      <c r="E506" s="46" t="s">
        <v>1941</v>
      </c>
      <c r="F506" s="63" t="s">
        <v>961</v>
      </c>
      <c r="G506" s="47"/>
      <c r="H506" s="46" t="s">
        <v>3417</v>
      </c>
      <c r="I506" s="46" t="s">
        <v>449</v>
      </c>
      <c r="J506" s="48">
        <v>37712</v>
      </c>
      <c r="K506" s="48">
        <v>37712</v>
      </c>
      <c r="L506" s="48"/>
      <c r="M506" s="49">
        <v>0.1</v>
      </c>
      <c r="N506" s="50"/>
      <c r="O506" s="50"/>
      <c r="P506" s="46"/>
      <c r="Q506" s="46" t="s">
        <v>824</v>
      </c>
      <c r="R506" s="46" t="s">
        <v>3442</v>
      </c>
      <c r="S506" s="46"/>
      <c r="T506" s="50">
        <v>7125</v>
      </c>
      <c r="U506" s="50">
        <v>7125</v>
      </c>
    </row>
    <row r="507" spans="1:21" s="52" customFormat="1" ht="28.5" x14ac:dyDescent="0.2">
      <c r="A507" s="46" t="s">
        <v>1948</v>
      </c>
      <c r="B507" s="46" t="s">
        <v>73</v>
      </c>
      <c r="C507" s="46"/>
      <c r="D507" s="46" t="s">
        <v>2187</v>
      </c>
      <c r="E507" s="46" t="s">
        <v>1941</v>
      </c>
      <c r="F507" s="63" t="s">
        <v>961</v>
      </c>
      <c r="G507" s="47"/>
      <c r="H507" s="46" t="s">
        <v>3416</v>
      </c>
      <c r="I507" s="46" t="s">
        <v>414</v>
      </c>
      <c r="J507" s="48">
        <v>37773</v>
      </c>
      <c r="K507" s="48">
        <v>37803</v>
      </c>
      <c r="L507" s="48"/>
      <c r="M507" s="49">
        <v>0.1</v>
      </c>
      <c r="N507" s="50"/>
      <c r="O507" s="50"/>
      <c r="P507" s="46"/>
      <c r="Q507" s="46" t="s">
        <v>824</v>
      </c>
      <c r="R507" s="46" t="s">
        <v>3442</v>
      </c>
      <c r="S507" s="46"/>
      <c r="T507" s="50">
        <v>13000</v>
      </c>
      <c r="U507" s="50">
        <v>13000</v>
      </c>
    </row>
    <row r="508" spans="1:21" s="52" customFormat="1" ht="28.5" x14ac:dyDescent="0.2">
      <c r="A508" s="46" t="s">
        <v>4616</v>
      </c>
      <c r="B508" s="46" t="s">
        <v>73</v>
      </c>
      <c r="C508" s="46"/>
      <c r="D508" s="46" t="s">
        <v>2187</v>
      </c>
      <c r="E508" s="46" t="s">
        <v>1941</v>
      </c>
      <c r="F508" s="63" t="s">
        <v>961</v>
      </c>
      <c r="G508" s="47"/>
      <c r="H508" s="46" t="s">
        <v>3415</v>
      </c>
      <c r="I508" s="46" t="s">
        <v>3660</v>
      </c>
      <c r="J508" s="48">
        <v>37622</v>
      </c>
      <c r="K508" s="48">
        <v>37986</v>
      </c>
      <c r="L508" s="48"/>
      <c r="M508" s="49">
        <v>1</v>
      </c>
      <c r="N508" s="50"/>
      <c r="O508" s="50"/>
      <c r="P508" s="46"/>
      <c r="Q508" s="46" t="s">
        <v>824</v>
      </c>
      <c r="R508" s="46" t="s">
        <v>3442</v>
      </c>
      <c r="S508" s="46"/>
      <c r="T508" s="50">
        <v>264</v>
      </c>
      <c r="U508" s="50">
        <v>10716</v>
      </c>
    </row>
    <row r="509" spans="1:21" s="52" customFormat="1" ht="28.5" x14ac:dyDescent="0.2">
      <c r="A509" s="46" t="s">
        <v>1948</v>
      </c>
      <c r="B509" s="46" t="s">
        <v>73</v>
      </c>
      <c r="C509" s="46"/>
      <c r="D509" s="46" t="s">
        <v>4363</v>
      </c>
      <c r="E509" s="46" t="s">
        <v>1946</v>
      </c>
      <c r="F509" s="63" t="s">
        <v>952</v>
      </c>
      <c r="G509" s="47">
        <v>151</v>
      </c>
      <c r="H509" s="46" t="s">
        <v>4573</v>
      </c>
      <c r="I509" s="46" t="s">
        <v>4574</v>
      </c>
      <c r="J509" s="48">
        <v>39783</v>
      </c>
      <c r="K509" s="48">
        <v>39478</v>
      </c>
      <c r="L509" s="48">
        <v>39294</v>
      </c>
      <c r="M509" s="49">
        <v>4</v>
      </c>
      <c r="N509" s="50"/>
      <c r="O509" s="50"/>
      <c r="P509" s="46" t="s">
        <v>3789</v>
      </c>
      <c r="Q509" s="46" t="s">
        <v>825</v>
      </c>
      <c r="R509" s="46" t="s">
        <v>2403</v>
      </c>
      <c r="S509" s="46"/>
      <c r="T509" s="50">
        <v>155542</v>
      </c>
      <c r="U509" s="50">
        <v>622168</v>
      </c>
    </row>
    <row r="510" spans="1:21" s="52" customFormat="1" ht="28.5" x14ac:dyDescent="0.2">
      <c r="A510" s="46" t="s">
        <v>1948</v>
      </c>
      <c r="B510" s="46" t="s">
        <v>73</v>
      </c>
      <c r="C510" s="46"/>
      <c r="D510" s="46" t="s">
        <v>4363</v>
      </c>
      <c r="E510" s="46" t="s">
        <v>1946</v>
      </c>
      <c r="F510" s="63" t="s">
        <v>952</v>
      </c>
      <c r="G510" s="47"/>
      <c r="H510" s="46" t="s">
        <v>1476</v>
      </c>
      <c r="I510" s="46" t="s">
        <v>1129</v>
      </c>
      <c r="J510" s="48">
        <v>38751</v>
      </c>
      <c r="K510" s="48">
        <v>38810</v>
      </c>
      <c r="L510" s="48"/>
      <c r="M510" s="49">
        <v>0.25</v>
      </c>
      <c r="N510" s="50"/>
      <c r="O510" s="50"/>
      <c r="P510" s="46"/>
      <c r="Q510" s="46" t="s">
        <v>823</v>
      </c>
      <c r="R510" s="46" t="s">
        <v>2403</v>
      </c>
      <c r="S510" s="46"/>
      <c r="T510" s="50"/>
      <c r="U510" s="50">
        <v>150000</v>
      </c>
    </row>
    <row r="511" spans="1:21" s="52" customFormat="1" ht="28.5" x14ac:dyDescent="0.2">
      <c r="A511" s="46" t="s">
        <v>4459</v>
      </c>
      <c r="B511" s="46" t="s">
        <v>73</v>
      </c>
      <c r="C511" s="46"/>
      <c r="D511" s="46" t="s">
        <v>4356</v>
      </c>
      <c r="E511" s="46" t="s">
        <v>1946</v>
      </c>
      <c r="F511" s="63" t="s">
        <v>952</v>
      </c>
      <c r="G511" s="47"/>
      <c r="H511" s="46" t="s">
        <v>1785</v>
      </c>
      <c r="I511" s="46" t="s">
        <v>1130</v>
      </c>
      <c r="J511" s="48">
        <v>38892</v>
      </c>
      <c r="K511" s="48">
        <v>39987</v>
      </c>
      <c r="L511" s="48"/>
      <c r="M511" s="49">
        <v>3</v>
      </c>
      <c r="N511" s="50"/>
      <c r="O511" s="50"/>
      <c r="P511" s="46"/>
      <c r="Q511" s="46" t="s">
        <v>823</v>
      </c>
      <c r="R511" s="46"/>
      <c r="S511" s="46"/>
      <c r="T511" s="50">
        <v>9000</v>
      </c>
      <c r="U511" s="50">
        <v>27000</v>
      </c>
    </row>
    <row r="512" spans="1:21" s="52" customFormat="1" ht="28.5" x14ac:dyDescent="0.2">
      <c r="A512" s="46" t="s">
        <v>4459</v>
      </c>
      <c r="B512" s="46" t="s">
        <v>73</v>
      </c>
      <c r="C512" s="46"/>
      <c r="D512" s="46" t="s">
        <v>4356</v>
      </c>
      <c r="E512" s="46" t="s">
        <v>1946</v>
      </c>
      <c r="F512" s="63" t="s">
        <v>952</v>
      </c>
      <c r="G512" s="47"/>
      <c r="H512" s="46" t="s">
        <v>1785</v>
      </c>
      <c r="I512" s="46" t="s">
        <v>1130</v>
      </c>
      <c r="J512" s="48">
        <v>38892</v>
      </c>
      <c r="K512" s="48">
        <v>39987</v>
      </c>
      <c r="L512" s="48"/>
      <c r="M512" s="49">
        <v>3</v>
      </c>
      <c r="N512" s="50"/>
      <c r="O512" s="50"/>
      <c r="P512" s="46"/>
      <c r="Q512" s="46" t="s">
        <v>823</v>
      </c>
      <c r="R512" s="46"/>
      <c r="S512" s="46"/>
      <c r="T512" s="50">
        <v>15000</v>
      </c>
      <c r="U512" s="50">
        <v>45000</v>
      </c>
    </row>
    <row r="513" spans="1:21" s="52" customFormat="1" ht="28.5" x14ac:dyDescent="0.2">
      <c r="A513" s="46" t="s">
        <v>4459</v>
      </c>
      <c r="B513" s="46" t="s">
        <v>73</v>
      </c>
      <c r="C513" s="46"/>
      <c r="D513" s="46" t="s">
        <v>4356</v>
      </c>
      <c r="E513" s="46" t="s">
        <v>1946</v>
      </c>
      <c r="F513" s="63" t="s">
        <v>952</v>
      </c>
      <c r="G513" s="47"/>
      <c r="H513" s="46" t="s">
        <v>1785</v>
      </c>
      <c r="I513" s="46" t="s">
        <v>1130</v>
      </c>
      <c r="J513" s="48">
        <v>39173</v>
      </c>
      <c r="K513" s="48">
        <v>41274</v>
      </c>
      <c r="L513" s="48"/>
      <c r="M513" s="49">
        <v>5</v>
      </c>
      <c r="N513" s="50"/>
      <c r="O513" s="50"/>
      <c r="P513" s="46"/>
      <c r="Q513" s="46" t="s">
        <v>823</v>
      </c>
      <c r="R513" s="46"/>
      <c r="S513" s="46"/>
      <c r="T513" s="50">
        <v>14000</v>
      </c>
      <c r="U513" s="50">
        <v>70000</v>
      </c>
    </row>
    <row r="514" spans="1:21" s="52" customFormat="1" ht="28.5" x14ac:dyDescent="0.2">
      <c r="A514" s="46" t="s">
        <v>4459</v>
      </c>
      <c r="B514" s="46" t="s">
        <v>73</v>
      </c>
      <c r="C514" s="46"/>
      <c r="D514" s="46" t="s">
        <v>4356</v>
      </c>
      <c r="E514" s="46" t="s">
        <v>1946</v>
      </c>
      <c r="F514" s="63" t="s">
        <v>952</v>
      </c>
      <c r="G514" s="47"/>
      <c r="H514" s="46" t="s">
        <v>1785</v>
      </c>
      <c r="I514" s="46" t="s">
        <v>1131</v>
      </c>
      <c r="J514" s="48">
        <v>38989</v>
      </c>
      <c r="K514" s="48">
        <v>40084</v>
      </c>
      <c r="L514" s="48"/>
      <c r="M514" s="49">
        <v>3</v>
      </c>
      <c r="N514" s="50"/>
      <c r="O514" s="50"/>
      <c r="P514" s="46"/>
      <c r="Q514" s="46" t="s">
        <v>823</v>
      </c>
      <c r="R514" s="46"/>
      <c r="S514" s="46"/>
      <c r="T514" s="50">
        <v>23000</v>
      </c>
      <c r="U514" s="50">
        <v>69000</v>
      </c>
    </row>
    <row r="515" spans="1:21" s="52" customFormat="1" ht="28.5" x14ac:dyDescent="0.2">
      <c r="A515" s="46" t="s">
        <v>4459</v>
      </c>
      <c r="B515" s="46" t="s">
        <v>73</v>
      </c>
      <c r="C515" s="46"/>
      <c r="D515" s="46" t="s">
        <v>4356</v>
      </c>
      <c r="E515" s="46" t="s">
        <v>1946</v>
      </c>
      <c r="F515" s="63" t="s">
        <v>952</v>
      </c>
      <c r="G515" s="47"/>
      <c r="H515" s="46" t="s">
        <v>1785</v>
      </c>
      <c r="I515" s="46" t="s">
        <v>4863</v>
      </c>
      <c r="J515" s="48">
        <v>39076</v>
      </c>
      <c r="K515" s="48">
        <v>39868</v>
      </c>
      <c r="L515" s="48"/>
      <c r="M515" s="49">
        <v>3</v>
      </c>
      <c r="N515" s="50"/>
      <c r="O515" s="50"/>
      <c r="P515" s="46"/>
      <c r="Q515" s="46" t="s">
        <v>823</v>
      </c>
      <c r="R515" s="46"/>
      <c r="S515" s="46"/>
      <c r="T515" s="50">
        <v>23000</v>
      </c>
      <c r="U515" s="50">
        <v>69000</v>
      </c>
    </row>
    <row r="516" spans="1:21" s="52" customFormat="1" ht="28.5" x14ac:dyDescent="0.2">
      <c r="A516" s="46" t="s">
        <v>4459</v>
      </c>
      <c r="B516" s="46" t="s">
        <v>73</v>
      </c>
      <c r="C516" s="46"/>
      <c r="D516" s="46" t="s">
        <v>4356</v>
      </c>
      <c r="E516" s="46" t="s">
        <v>1946</v>
      </c>
      <c r="F516" s="63" t="s">
        <v>952</v>
      </c>
      <c r="G516" s="47"/>
      <c r="H516" s="46" t="s">
        <v>1785</v>
      </c>
      <c r="I516" s="46" t="s">
        <v>1132</v>
      </c>
      <c r="J516" s="48">
        <v>39083</v>
      </c>
      <c r="K516" s="48">
        <v>40171</v>
      </c>
      <c r="L516" s="48"/>
      <c r="M516" s="49">
        <v>2</v>
      </c>
      <c r="N516" s="50"/>
      <c r="O516" s="50"/>
      <c r="P516" s="46"/>
      <c r="Q516" s="46" t="s">
        <v>823</v>
      </c>
      <c r="R516" s="46"/>
      <c r="S516" s="46"/>
      <c r="T516" s="50">
        <v>14250</v>
      </c>
      <c r="U516" s="50">
        <v>28500</v>
      </c>
    </row>
    <row r="517" spans="1:21" s="52" customFormat="1" ht="28.5" x14ac:dyDescent="0.2">
      <c r="A517" s="46" t="s">
        <v>1948</v>
      </c>
      <c r="B517" s="46" t="s">
        <v>73</v>
      </c>
      <c r="C517" s="46"/>
      <c r="D517" s="46" t="s">
        <v>4575</v>
      </c>
      <c r="E517" s="46" t="s">
        <v>1946</v>
      </c>
      <c r="F517" s="63" t="s">
        <v>952</v>
      </c>
      <c r="G517" s="47"/>
      <c r="H517" s="46" t="s">
        <v>4576</v>
      </c>
      <c r="I517" s="46" t="s">
        <v>4577</v>
      </c>
      <c r="J517" s="48">
        <v>38998</v>
      </c>
      <c r="K517" s="48">
        <v>39455</v>
      </c>
      <c r="L517" s="48"/>
      <c r="M517" s="49">
        <v>0.25</v>
      </c>
      <c r="N517" s="50"/>
      <c r="O517" s="50"/>
      <c r="P517" s="46"/>
      <c r="Q517" s="46" t="s">
        <v>825</v>
      </c>
      <c r="R517" s="46"/>
      <c r="S517" s="46"/>
      <c r="T517" s="50"/>
      <c r="U517" s="50">
        <v>174660</v>
      </c>
    </row>
    <row r="518" spans="1:21" s="52" customFormat="1" ht="99.75" x14ac:dyDescent="0.2">
      <c r="A518" s="46" t="s">
        <v>568</v>
      </c>
      <c r="B518" s="46" t="s">
        <v>73</v>
      </c>
      <c r="C518" s="46"/>
      <c r="D518" s="46" t="s">
        <v>1943</v>
      </c>
      <c r="E518" s="46" t="s">
        <v>1943</v>
      </c>
      <c r="F518" s="63" t="s">
        <v>963</v>
      </c>
      <c r="G518" s="47">
        <v>151</v>
      </c>
      <c r="H518" s="46" t="s">
        <v>2525</v>
      </c>
      <c r="I518" s="46" t="s">
        <v>4150</v>
      </c>
      <c r="J518" s="48">
        <v>37712</v>
      </c>
      <c r="K518" s="48">
        <v>39294</v>
      </c>
      <c r="L518" s="48"/>
      <c r="M518" s="49">
        <v>5</v>
      </c>
      <c r="N518" s="50"/>
      <c r="O518" s="50"/>
      <c r="P518" s="46"/>
      <c r="Q518" s="46"/>
      <c r="R518" s="46" t="s">
        <v>3488</v>
      </c>
      <c r="S518" s="46" t="s">
        <v>2600</v>
      </c>
      <c r="T518" s="50">
        <v>155542</v>
      </c>
      <c r="U518" s="50">
        <v>622158</v>
      </c>
    </row>
    <row r="519" spans="1:21" s="52" customFormat="1" ht="42.75" x14ac:dyDescent="0.2">
      <c r="A519" s="46" t="s">
        <v>568</v>
      </c>
      <c r="B519" s="46" t="s">
        <v>73</v>
      </c>
      <c r="C519" s="46"/>
      <c r="D519" s="46" t="s">
        <v>1943</v>
      </c>
      <c r="E519" s="46" t="s">
        <v>1943</v>
      </c>
      <c r="F519" s="63" t="s">
        <v>963</v>
      </c>
      <c r="G519" s="47">
        <v>154</v>
      </c>
      <c r="H519" s="46" t="s">
        <v>2527</v>
      </c>
      <c r="I519" s="46" t="s">
        <v>4878</v>
      </c>
      <c r="J519" s="48">
        <v>37712</v>
      </c>
      <c r="K519" s="48">
        <v>39478</v>
      </c>
      <c r="L519" s="48"/>
      <c r="M519" s="49">
        <v>5</v>
      </c>
      <c r="N519" s="50"/>
      <c r="O519" s="50"/>
      <c r="P519" s="46"/>
      <c r="Q519" s="46" t="s">
        <v>825</v>
      </c>
      <c r="R519" s="46" t="s">
        <v>3488</v>
      </c>
      <c r="S519" s="46" t="s">
        <v>2600</v>
      </c>
      <c r="T519" s="50">
        <v>174472</v>
      </c>
      <c r="U519" s="50">
        <v>697888</v>
      </c>
    </row>
    <row r="520" spans="1:21" s="52" customFormat="1" ht="57" x14ac:dyDescent="0.2">
      <c r="A520" s="46" t="s">
        <v>568</v>
      </c>
      <c r="B520" s="46" t="s">
        <v>73</v>
      </c>
      <c r="C520" s="46"/>
      <c r="D520" s="46" t="s">
        <v>1943</v>
      </c>
      <c r="E520" s="46" t="s">
        <v>1943</v>
      </c>
      <c r="F520" s="63" t="s">
        <v>963</v>
      </c>
      <c r="G520" s="47">
        <v>155</v>
      </c>
      <c r="H520" s="46" t="s">
        <v>2591</v>
      </c>
      <c r="I520" s="46" t="s">
        <v>697</v>
      </c>
      <c r="J520" s="48">
        <v>39264</v>
      </c>
      <c r="K520" s="48">
        <v>40451</v>
      </c>
      <c r="L520" s="48"/>
      <c r="M520" s="49">
        <v>3</v>
      </c>
      <c r="N520" s="50" t="s">
        <v>672</v>
      </c>
      <c r="O520" s="50" t="s">
        <v>672</v>
      </c>
      <c r="P520" s="46" t="s">
        <v>3789</v>
      </c>
      <c r="Q520" s="46" t="s">
        <v>825</v>
      </c>
      <c r="R520" s="46" t="s">
        <v>1996</v>
      </c>
      <c r="S520" s="46"/>
      <c r="T520" s="50">
        <v>40191</v>
      </c>
      <c r="U520" s="50">
        <v>120573</v>
      </c>
    </row>
    <row r="521" spans="1:21" s="52" customFormat="1" ht="42.75" x14ac:dyDescent="0.2">
      <c r="A521" s="46" t="s">
        <v>568</v>
      </c>
      <c r="B521" s="46" t="s">
        <v>73</v>
      </c>
      <c r="C521" s="46"/>
      <c r="D521" s="46" t="s">
        <v>1943</v>
      </c>
      <c r="E521" s="46" t="s">
        <v>1943</v>
      </c>
      <c r="F521" s="63" t="s">
        <v>963</v>
      </c>
      <c r="G521" s="47">
        <v>156</v>
      </c>
      <c r="H521" s="46" t="s">
        <v>20</v>
      </c>
      <c r="I521" s="46" t="s">
        <v>4233</v>
      </c>
      <c r="J521" s="48">
        <v>37712</v>
      </c>
      <c r="K521" s="48">
        <v>40268</v>
      </c>
      <c r="L521" s="48"/>
      <c r="M521" s="49">
        <v>7</v>
      </c>
      <c r="N521" s="50" t="s">
        <v>672</v>
      </c>
      <c r="O521" s="50" t="s">
        <v>672</v>
      </c>
      <c r="P521" s="46" t="s">
        <v>3789</v>
      </c>
      <c r="Q521" s="46" t="s">
        <v>825</v>
      </c>
      <c r="R521" s="46" t="s">
        <v>3488</v>
      </c>
      <c r="S521" s="46"/>
      <c r="T521" s="50">
        <v>154857</v>
      </c>
      <c r="U521" s="50">
        <v>1083999</v>
      </c>
    </row>
    <row r="522" spans="1:21" s="52" customFormat="1" ht="71.25" x14ac:dyDescent="0.2">
      <c r="A522" s="46" t="s">
        <v>568</v>
      </c>
      <c r="B522" s="46" t="s">
        <v>73</v>
      </c>
      <c r="C522" s="46"/>
      <c r="D522" s="46" t="s">
        <v>1943</v>
      </c>
      <c r="E522" s="46" t="s">
        <v>1943</v>
      </c>
      <c r="F522" s="63" t="s">
        <v>963</v>
      </c>
      <c r="G522" s="47">
        <v>157</v>
      </c>
      <c r="H522" s="46" t="s">
        <v>2528</v>
      </c>
      <c r="I522" s="46" t="s">
        <v>3241</v>
      </c>
      <c r="J522" s="48">
        <v>37712</v>
      </c>
      <c r="K522" s="48">
        <v>39386</v>
      </c>
      <c r="L522" s="48">
        <v>39386</v>
      </c>
      <c r="M522" s="49">
        <v>4</v>
      </c>
      <c r="N522" s="50"/>
      <c r="O522" s="50"/>
      <c r="P522" s="46" t="s">
        <v>3789</v>
      </c>
      <c r="Q522" s="46" t="s">
        <v>825</v>
      </c>
      <c r="R522" s="46" t="s">
        <v>3488</v>
      </c>
      <c r="S522" s="46"/>
      <c r="T522" s="50">
        <v>274771</v>
      </c>
      <c r="U522" s="50">
        <v>1096084</v>
      </c>
    </row>
    <row r="523" spans="1:21" s="52" customFormat="1" ht="42.75" x14ac:dyDescent="0.2">
      <c r="A523" s="46" t="s">
        <v>568</v>
      </c>
      <c r="B523" s="46" t="s">
        <v>73</v>
      </c>
      <c r="C523" s="46"/>
      <c r="D523" s="46" t="s">
        <v>1943</v>
      </c>
      <c r="E523" s="46" t="s">
        <v>1943</v>
      </c>
      <c r="F523" s="63" t="s">
        <v>963</v>
      </c>
      <c r="G523" s="47">
        <v>159</v>
      </c>
      <c r="H523" s="46" t="s">
        <v>2529</v>
      </c>
      <c r="I523" s="46" t="s">
        <v>663</v>
      </c>
      <c r="J523" s="48">
        <v>37712</v>
      </c>
      <c r="K523" s="48">
        <v>39903</v>
      </c>
      <c r="L523" s="48"/>
      <c r="M523" s="49">
        <v>6</v>
      </c>
      <c r="N523" s="50"/>
      <c r="O523" s="50"/>
      <c r="P523" s="46" t="s">
        <v>3789</v>
      </c>
      <c r="Q523" s="46" t="s">
        <v>825</v>
      </c>
      <c r="R523" s="46" t="s">
        <v>3488</v>
      </c>
      <c r="S523" s="46" t="s">
        <v>2600</v>
      </c>
      <c r="T523" s="50">
        <v>200111</v>
      </c>
      <c r="U523" s="50">
        <v>1200666</v>
      </c>
    </row>
    <row r="524" spans="1:21" s="52" customFormat="1" ht="42.75" x14ac:dyDescent="0.2">
      <c r="A524" s="46" t="s">
        <v>568</v>
      </c>
      <c r="B524" s="46" t="s">
        <v>73</v>
      </c>
      <c r="C524" s="46"/>
      <c r="D524" s="46" t="s">
        <v>1943</v>
      </c>
      <c r="E524" s="46" t="s">
        <v>1943</v>
      </c>
      <c r="F524" s="63" t="s">
        <v>963</v>
      </c>
      <c r="G524" s="47">
        <v>160</v>
      </c>
      <c r="H524" s="46" t="s">
        <v>2530</v>
      </c>
      <c r="I524" s="46" t="s">
        <v>663</v>
      </c>
      <c r="J524" s="48">
        <v>37712</v>
      </c>
      <c r="K524" s="48">
        <v>40268</v>
      </c>
      <c r="L524" s="48"/>
      <c r="M524" s="49">
        <v>6</v>
      </c>
      <c r="N524" s="50" t="s">
        <v>672</v>
      </c>
      <c r="O524" s="50" t="s">
        <v>672</v>
      </c>
      <c r="P524" s="46" t="s">
        <v>3789</v>
      </c>
      <c r="Q524" s="46" t="s">
        <v>825</v>
      </c>
      <c r="R524" s="46" t="s">
        <v>3488</v>
      </c>
      <c r="S524" s="46"/>
      <c r="T524" s="50">
        <v>40219</v>
      </c>
      <c r="U524" s="50">
        <v>241314</v>
      </c>
    </row>
    <row r="525" spans="1:21" s="52" customFormat="1" ht="42.75" x14ac:dyDescent="0.2">
      <c r="A525" s="46" t="s">
        <v>568</v>
      </c>
      <c r="B525" s="46" t="s">
        <v>73</v>
      </c>
      <c r="C525" s="46"/>
      <c r="D525" s="46" t="s">
        <v>1943</v>
      </c>
      <c r="E525" s="46" t="s">
        <v>1943</v>
      </c>
      <c r="F525" s="63" t="s">
        <v>963</v>
      </c>
      <c r="G525" s="47">
        <v>163</v>
      </c>
      <c r="H525" s="46" t="s">
        <v>2531</v>
      </c>
      <c r="I525" s="46" t="s">
        <v>2195</v>
      </c>
      <c r="J525" s="48">
        <v>37712</v>
      </c>
      <c r="K525" s="48">
        <v>39263</v>
      </c>
      <c r="L525" s="48"/>
      <c r="M525" s="49">
        <v>4</v>
      </c>
      <c r="N525" s="50"/>
      <c r="O525" s="50"/>
      <c r="P525" s="46" t="s">
        <v>3789</v>
      </c>
      <c r="Q525" s="46"/>
      <c r="R525" s="46"/>
      <c r="S525" s="46"/>
      <c r="T525" s="50">
        <v>336740</v>
      </c>
      <c r="U525" s="50">
        <v>1354922</v>
      </c>
    </row>
    <row r="526" spans="1:21" s="52" customFormat="1" ht="42.75" x14ac:dyDescent="0.2">
      <c r="A526" s="46" t="s">
        <v>568</v>
      </c>
      <c r="B526" s="46" t="s">
        <v>73</v>
      </c>
      <c r="C526" s="46"/>
      <c r="D526" s="46" t="s">
        <v>1943</v>
      </c>
      <c r="E526" s="46" t="s">
        <v>1943</v>
      </c>
      <c r="F526" s="63" t="s">
        <v>963</v>
      </c>
      <c r="G526" s="47">
        <v>164</v>
      </c>
      <c r="H526" s="46" t="s">
        <v>2261</v>
      </c>
      <c r="I526" s="46" t="s">
        <v>2594</v>
      </c>
      <c r="J526" s="48">
        <v>39295</v>
      </c>
      <c r="K526" s="48">
        <v>40451</v>
      </c>
      <c r="L526" s="48"/>
      <c r="M526" s="49">
        <v>3</v>
      </c>
      <c r="N526" s="50" t="s">
        <v>672</v>
      </c>
      <c r="O526" s="50" t="s">
        <v>672</v>
      </c>
      <c r="P526" s="46" t="s">
        <v>3789</v>
      </c>
      <c r="Q526" s="46"/>
      <c r="R526" s="46"/>
      <c r="S526" s="46"/>
      <c r="T526" s="50">
        <v>94250</v>
      </c>
      <c r="U526" s="50">
        <v>282750</v>
      </c>
    </row>
    <row r="527" spans="1:21" s="52" customFormat="1" ht="42.75" x14ac:dyDescent="0.2">
      <c r="A527" s="46" t="s">
        <v>568</v>
      </c>
      <c r="B527" s="46" t="s">
        <v>73</v>
      </c>
      <c r="C527" s="46"/>
      <c r="D527" s="46" t="s">
        <v>1943</v>
      </c>
      <c r="E527" s="46" t="s">
        <v>1943</v>
      </c>
      <c r="F527" s="63" t="s">
        <v>963</v>
      </c>
      <c r="G527" s="47">
        <v>164</v>
      </c>
      <c r="H527" s="46" t="s">
        <v>2684</v>
      </c>
      <c r="I527" s="46" t="s">
        <v>2594</v>
      </c>
      <c r="J527" s="48">
        <v>37712</v>
      </c>
      <c r="K527" s="48">
        <v>40451</v>
      </c>
      <c r="L527" s="48"/>
      <c r="M527" s="49">
        <v>4</v>
      </c>
      <c r="N527" s="50"/>
      <c r="O527" s="50"/>
      <c r="P527" s="46"/>
      <c r="Q527" s="46" t="s">
        <v>825</v>
      </c>
      <c r="R527" s="46" t="s">
        <v>3488</v>
      </c>
      <c r="S527" s="46"/>
      <c r="T527" s="50">
        <v>601158</v>
      </c>
      <c r="U527" s="50">
        <v>2004532</v>
      </c>
    </row>
    <row r="528" spans="1:21" s="52" customFormat="1" ht="42.75" x14ac:dyDescent="0.2">
      <c r="A528" s="46" t="s">
        <v>568</v>
      </c>
      <c r="B528" s="46" t="s">
        <v>73</v>
      </c>
      <c r="C528" s="46"/>
      <c r="D528" s="46" t="s">
        <v>1943</v>
      </c>
      <c r="E528" s="46" t="s">
        <v>1943</v>
      </c>
      <c r="F528" s="63" t="s">
        <v>963</v>
      </c>
      <c r="G528" s="47">
        <v>167</v>
      </c>
      <c r="H528" s="46" t="s">
        <v>2685</v>
      </c>
      <c r="I528" s="46" t="s">
        <v>2138</v>
      </c>
      <c r="J528" s="48">
        <v>37712</v>
      </c>
      <c r="K528" s="48">
        <v>39263</v>
      </c>
      <c r="L528" s="48"/>
      <c r="M528" s="49">
        <v>6</v>
      </c>
      <c r="N528" s="50"/>
      <c r="O528" s="50">
        <f>N528*M528</f>
        <v>0</v>
      </c>
      <c r="P528" s="46"/>
      <c r="Q528" s="46" t="s">
        <v>825</v>
      </c>
      <c r="R528" s="46" t="s">
        <v>3488</v>
      </c>
      <c r="S528" s="46"/>
      <c r="T528" s="50">
        <v>126397</v>
      </c>
      <c r="U528" s="50">
        <v>513508</v>
      </c>
    </row>
    <row r="529" spans="1:21" s="52" customFormat="1" ht="71.25" x14ac:dyDescent="0.2">
      <c r="A529" s="46" t="s">
        <v>568</v>
      </c>
      <c r="B529" s="46" t="s">
        <v>73</v>
      </c>
      <c r="C529" s="46"/>
      <c r="D529" s="46" t="s">
        <v>1943</v>
      </c>
      <c r="E529" s="46" t="s">
        <v>1943</v>
      </c>
      <c r="F529" s="63" t="s">
        <v>963</v>
      </c>
      <c r="G529" s="47">
        <v>175</v>
      </c>
      <c r="H529" s="46" t="s">
        <v>2686</v>
      </c>
      <c r="I529" s="46" t="s">
        <v>3241</v>
      </c>
      <c r="J529" s="48">
        <v>37712</v>
      </c>
      <c r="K529" s="48">
        <v>39385</v>
      </c>
      <c r="L529" s="48"/>
      <c r="M529" s="49">
        <v>4</v>
      </c>
      <c r="N529" s="50">
        <v>0</v>
      </c>
      <c r="O529" s="50"/>
      <c r="P529" s="46" t="s">
        <v>3789</v>
      </c>
      <c r="Q529" s="46" t="s">
        <v>825</v>
      </c>
      <c r="R529" s="46" t="s">
        <v>3488</v>
      </c>
      <c r="S529" s="46"/>
      <c r="T529" s="50">
        <v>410606</v>
      </c>
      <c r="U529" s="50">
        <v>1074004</v>
      </c>
    </row>
    <row r="530" spans="1:21" s="52" customFormat="1" ht="71.25" x14ac:dyDescent="0.2">
      <c r="A530" s="46" t="s">
        <v>568</v>
      </c>
      <c r="B530" s="46" t="s">
        <v>73</v>
      </c>
      <c r="C530" s="46"/>
      <c r="D530" s="46" t="s">
        <v>1943</v>
      </c>
      <c r="E530" s="46" t="s">
        <v>1943</v>
      </c>
      <c r="F530" s="63" t="s">
        <v>963</v>
      </c>
      <c r="G530" s="47">
        <v>176</v>
      </c>
      <c r="H530" s="46" t="s">
        <v>2687</v>
      </c>
      <c r="I530" s="46" t="s">
        <v>3241</v>
      </c>
      <c r="J530" s="48">
        <v>37712</v>
      </c>
      <c r="K530" s="48">
        <v>39903</v>
      </c>
      <c r="L530" s="48"/>
      <c r="M530" s="49">
        <v>6</v>
      </c>
      <c r="N530" s="50"/>
      <c r="O530" s="50"/>
      <c r="P530" s="46" t="s">
        <v>3789</v>
      </c>
      <c r="Q530" s="46" t="s">
        <v>825</v>
      </c>
      <c r="R530" s="46" t="s">
        <v>3488</v>
      </c>
      <c r="S530" s="46"/>
      <c r="T530" s="50">
        <v>359605</v>
      </c>
      <c r="U530" s="50">
        <v>2157630</v>
      </c>
    </row>
    <row r="531" spans="1:21" s="52" customFormat="1" ht="71.25" x14ac:dyDescent="0.2">
      <c r="A531" s="46" t="s">
        <v>568</v>
      </c>
      <c r="B531" s="46" t="s">
        <v>73</v>
      </c>
      <c r="C531" s="46"/>
      <c r="D531" s="46" t="s">
        <v>1943</v>
      </c>
      <c r="E531" s="46" t="s">
        <v>1943</v>
      </c>
      <c r="F531" s="63" t="s">
        <v>963</v>
      </c>
      <c r="G531" s="47">
        <v>177</v>
      </c>
      <c r="H531" s="46" t="s">
        <v>2688</v>
      </c>
      <c r="I531" s="46" t="s">
        <v>3241</v>
      </c>
      <c r="J531" s="48">
        <v>37712</v>
      </c>
      <c r="K531" s="48">
        <v>39416</v>
      </c>
      <c r="L531" s="48"/>
      <c r="M531" s="49">
        <v>4</v>
      </c>
      <c r="N531" s="50"/>
      <c r="O531" s="50"/>
      <c r="P531" s="46"/>
      <c r="Q531" s="46" t="s">
        <v>825</v>
      </c>
      <c r="R531" s="46" t="s">
        <v>3488</v>
      </c>
      <c r="S531" s="46"/>
      <c r="T531" s="50">
        <v>147294</v>
      </c>
      <c r="U531" s="50">
        <v>589176</v>
      </c>
    </row>
    <row r="532" spans="1:21" s="52" customFormat="1" ht="42.75" x14ac:dyDescent="0.2">
      <c r="A532" s="46" t="s">
        <v>568</v>
      </c>
      <c r="B532" s="46" t="s">
        <v>73</v>
      </c>
      <c r="C532" s="46"/>
      <c r="D532" s="46" t="s">
        <v>1943</v>
      </c>
      <c r="E532" s="46" t="s">
        <v>1943</v>
      </c>
      <c r="F532" s="63" t="s">
        <v>963</v>
      </c>
      <c r="G532" s="47">
        <v>180</v>
      </c>
      <c r="H532" s="46" t="s">
        <v>2001</v>
      </c>
      <c r="I532" s="46" t="s">
        <v>5347</v>
      </c>
      <c r="J532" s="48">
        <v>37712</v>
      </c>
      <c r="K532" s="48">
        <v>40268</v>
      </c>
      <c r="L532" s="48"/>
      <c r="M532" s="49">
        <v>6</v>
      </c>
      <c r="N532" s="73" t="s">
        <v>672</v>
      </c>
      <c r="O532" s="73" t="s">
        <v>672</v>
      </c>
      <c r="P532" s="46" t="s">
        <v>3789</v>
      </c>
      <c r="Q532" s="46" t="s">
        <v>825</v>
      </c>
      <c r="R532" s="46" t="s">
        <v>1996</v>
      </c>
      <c r="S532" s="46"/>
      <c r="T532" s="50">
        <v>166431</v>
      </c>
      <c r="U532" s="50">
        <v>998586</v>
      </c>
    </row>
    <row r="533" spans="1:21" s="52" customFormat="1" ht="42.75" x14ac:dyDescent="0.2">
      <c r="A533" s="46" t="s">
        <v>568</v>
      </c>
      <c r="B533" s="46" t="s">
        <v>73</v>
      </c>
      <c r="C533" s="46"/>
      <c r="D533" s="46" t="s">
        <v>1943</v>
      </c>
      <c r="E533" s="46" t="s">
        <v>1943</v>
      </c>
      <c r="F533" s="63" t="s">
        <v>963</v>
      </c>
      <c r="G533" s="47">
        <v>181</v>
      </c>
      <c r="H533" s="46" t="s">
        <v>2002</v>
      </c>
      <c r="I533" s="46" t="s">
        <v>73</v>
      </c>
      <c r="J533" s="48">
        <v>37712</v>
      </c>
      <c r="K533" s="48">
        <v>40268</v>
      </c>
      <c r="L533" s="48"/>
      <c r="M533" s="49">
        <v>6</v>
      </c>
      <c r="N533" s="50" t="s">
        <v>672</v>
      </c>
      <c r="O533" s="50" t="s">
        <v>672</v>
      </c>
      <c r="P533" s="46" t="s">
        <v>3789</v>
      </c>
      <c r="Q533" s="46" t="s">
        <v>825</v>
      </c>
      <c r="R533" s="46" t="s">
        <v>1996</v>
      </c>
      <c r="S533" s="46"/>
      <c r="T533" s="50">
        <v>48390</v>
      </c>
      <c r="U533" s="50">
        <v>290340</v>
      </c>
    </row>
    <row r="534" spans="1:21" s="52" customFormat="1" ht="42.75" x14ac:dyDescent="0.2">
      <c r="A534" s="46" t="s">
        <v>568</v>
      </c>
      <c r="B534" s="46" t="s">
        <v>73</v>
      </c>
      <c r="C534" s="46"/>
      <c r="D534" s="46" t="s">
        <v>1943</v>
      </c>
      <c r="E534" s="46" t="s">
        <v>1943</v>
      </c>
      <c r="F534" s="63" t="s">
        <v>963</v>
      </c>
      <c r="G534" s="47">
        <v>183</v>
      </c>
      <c r="H534" s="46" t="s">
        <v>2686</v>
      </c>
      <c r="I534" s="46" t="s">
        <v>2683</v>
      </c>
      <c r="J534" s="48">
        <v>37712</v>
      </c>
      <c r="K534" s="48">
        <v>39355</v>
      </c>
      <c r="L534" s="48"/>
      <c r="M534" s="49">
        <v>3</v>
      </c>
      <c r="N534" s="50"/>
      <c r="O534" s="50">
        <f>N534*M534</f>
        <v>0</v>
      </c>
      <c r="P534" s="46" t="s">
        <v>3789</v>
      </c>
      <c r="Q534" s="46" t="s">
        <v>825</v>
      </c>
      <c r="R534" s="46" t="s">
        <v>3488</v>
      </c>
      <c r="S534" s="46"/>
      <c r="T534" s="50">
        <v>14233</v>
      </c>
      <c r="U534" s="50">
        <v>56932</v>
      </c>
    </row>
    <row r="535" spans="1:21" s="52" customFormat="1" ht="42.75" x14ac:dyDescent="0.2">
      <c r="A535" s="46" t="s">
        <v>568</v>
      </c>
      <c r="B535" s="46" t="s">
        <v>73</v>
      </c>
      <c r="C535" s="46"/>
      <c r="D535" s="46" t="s">
        <v>1943</v>
      </c>
      <c r="E535" s="46" t="s">
        <v>1943</v>
      </c>
      <c r="F535" s="63" t="s">
        <v>963</v>
      </c>
      <c r="G535" s="47">
        <v>184</v>
      </c>
      <c r="H535" s="46" t="s">
        <v>2687</v>
      </c>
      <c r="I535" s="46" t="s">
        <v>446</v>
      </c>
      <c r="J535" s="48">
        <v>37712</v>
      </c>
      <c r="K535" s="48">
        <v>39903</v>
      </c>
      <c r="L535" s="48">
        <v>39903</v>
      </c>
      <c r="M535" s="49">
        <v>4</v>
      </c>
      <c r="N535" s="50"/>
      <c r="O535" s="50"/>
      <c r="P535" s="46" t="s">
        <v>3789</v>
      </c>
      <c r="Q535" s="46"/>
      <c r="R535" s="46" t="s">
        <v>3488</v>
      </c>
      <c r="S535" s="46"/>
      <c r="T535" s="50">
        <v>12000</v>
      </c>
      <c r="U535" s="50">
        <v>48000</v>
      </c>
    </row>
    <row r="536" spans="1:21" s="52" customFormat="1" ht="28.5" x14ac:dyDescent="0.2">
      <c r="A536" s="46" t="s">
        <v>568</v>
      </c>
      <c r="B536" s="46" t="s">
        <v>73</v>
      </c>
      <c r="C536" s="46"/>
      <c r="D536" s="46" t="s">
        <v>1943</v>
      </c>
      <c r="E536" s="46" t="s">
        <v>1943</v>
      </c>
      <c r="F536" s="63" t="s">
        <v>963</v>
      </c>
      <c r="G536" s="47">
        <v>184</v>
      </c>
      <c r="H536" s="46" t="s">
        <v>2687</v>
      </c>
      <c r="I536" s="46" t="s">
        <v>446</v>
      </c>
      <c r="J536" s="48">
        <v>37712</v>
      </c>
      <c r="K536" s="48">
        <v>39903</v>
      </c>
      <c r="L536" s="48"/>
      <c r="M536" s="49">
        <v>6</v>
      </c>
      <c r="N536" s="50"/>
      <c r="O536" s="50"/>
      <c r="P536" s="46" t="s">
        <v>3789</v>
      </c>
      <c r="Q536" s="46"/>
      <c r="R536" s="46"/>
      <c r="S536" s="46"/>
      <c r="T536" s="50">
        <v>13000</v>
      </c>
      <c r="U536" s="50">
        <v>72000</v>
      </c>
    </row>
    <row r="537" spans="1:21" s="52" customFormat="1" ht="42.75" x14ac:dyDescent="0.2">
      <c r="A537" s="46" t="s">
        <v>568</v>
      </c>
      <c r="B537" s="46" t="s">
        <v>73</v>
      </c>
      <c r="C537" s="46"/>
      <c r="D537" s="46" t="s">
        <v>1943</v>
      </c>
      <c r="E537" s="46" t="s">
        <v>1943</v>
      </c>
      <c r="F537" s="63" t="s">
        <v>963</v>
      </c>
      <c r="G537" s="47">
        <v>185</v>
      </c>
      <c r="H537" s="46" t="s">
        <v>2686</v>
      </c>
      <c r="I537" s="46" t="s">
        <v>2631</v>
      </c>
      <c r="J537" s="48">
        <v>37712</v>
      </c>
      <c r="K537" s="48">
        <v>39355</v>
      </c>
      <c r="L537" s="48"/>
      <c r="M537" s="49">
        <v>4</v>
      </c>
      <c r="N537" s="50"/>
      <c r="O537" s="50">
        <v>0</v>
      </c>
      <c r="P537" s="46" t="s">
        <v>3789</v>
      </c>
      <c r="Q537" s="46" t="s">
        <v>825</v>
      </c>
      <c r="R537" s="46" t="s">
        <v>3488</v>
      </c>
      <c r="S537" s="46"/>
      <c r="T537" s="50">
        <v>26545</v>
      </c>
      <c r="U537" s="50">
        <v>106020</v>
      </c>
    </row>
    <row r="538" spans="1:21" s="52" customFormat="1" ht="57" x14ac:dyDescent="0.2">
      <c r="A538" s="46" t="s">
        <v>568</v>
      </c>
      <c r="B538" s="46" t="s">
        <v>73</v>
      </c>
      <c r="C538" s="46"/>
      <c r="D538" s="46" t="s">
        <v>1943</v>
      </c>
      <c r="E538" s="46" t="s">
        <v>1943</v>
      </c>
      <c r="F538" s="63" t="s">
        <v>963</v>
      </c>
      <c r="G538" s="47">
        <v>186</v>
      </c>
      <c r="H538" s="46" t="s">
        <v>2686</v>
      </c>
      <c r="I538" s="46" t="s">
        <v>2929</v>
      </c>
      <c r="J538" s="48">
        <v>37712</v>
      </c>
      <c r="K538" s="48">
        <v>39447</v>
      </c>
      <c r="L538" s="48"/>
      <c r="M538" s="49">
        <v>4</v>
      </c>
      <c r="N538" s="50"/>
      <c r="O538" s="50"/>
      <c r="P538" s="46"/>
      <c r="Q538" s="46" t="s">
        <v>825</v>
      </c>
      <c r="R538" s="46" t="s">
        <v>3488</v>
      </c>
      <c r="S538" s="46" t="s">
        <v>2600</v>
      </c>
      <c r="T538" s="50">
        <v>17305</v>
      </c>
      <c r="U538" s="50">
        <v>59230</v>
      </c>
    </row>
    <row r="539" spans="1:21" s="52" customFormat="1" ht="42.75" x14ac:dyDescent="0.2">
      <c r="A539" s="46" t="s">
        <v>568</v>
      </c>
      <c r="B539" s="46" t="s">
        <v>73</v>
      </c>
      <c r="C539" s="46"/>
      <c r="D539" s="46" t="s">
        <v>1943</v>
      </c>
      <c r="E539" s="46" t="s">
        <v>1943</v>
      </c>
      <c r="F539" s="63" t="s">
        <v>963</v>
      </c>
      <c r="G539" s="47">
        <v>187</v>
      </c>
      <c r="H539" s="46" t="s">
        <v>2686</v>
      </c>
      <c r="I539" s="46" t="s">
        <v>420</v>
      </c>
      <c r="J539" s="48">
        <v>37712</v>
      </c>
      <c r="K539" s="48">
        <v>39478</v>
      </c>
      <c r="L539" s="48"/>
      <c r="M539" s="49">
        <v>5</v>
      </c>
      <c r="N539" s="50"/>
      <c r="O539" s="50">
        <f>N539*M539</f>
        <v>0</v>
      </c>
      <c r="P539" s="46" t="s">
        <v>3789</v>
      </c>
      <c r="Q539" s="46" t="s">
        <v>825</v>
      </c>
      <c r="R539" s="46" t="s">
        <v>3488</v>
      </c>
      <c r="S539" s="46"/>
      <c r="T539" s="50">
        <v>25542</v>
      </c>
      <c r="U539" s="50">
        <v>102168</v>
      </c>
    </row>
    <row r="540" spans="1:21" s="52" customFormat="1" ht="57" x14ac:dyDescent="0.2">
      <c r="A540" s="46" t="s">
        <v>568</v>
      </c>
      <c r="B540" s="46" t="s">
        <v>73</v>
      </c>
      <c r="C540" s="46"/>
      <c r="D540" s="46" t="s">
        <v>1943</v>
      </c>
      <c r="E540" s="46" t="s">
        <v>1943</v>
      </c>
      <c r="F540" s="63" t="s">
        <v>963</v>
      </c>
      <c r="G540" s="47">
        <v>188</v>
      </c>
      <c r="H540" s="46" t="s">
        <v>2686</v>
      </c>
      <c r="I540" s="46" t="s">
        <v>4856</v>
      </c>
      <c r="J540" s="48">
        <v>37712</v>
      </c>
      <c r="K540" s="48">
        <v>39447</v>
      </c>
      <c r="L540" s="48"/>
      <c r="M540" s="49">
        <v>4</v>
      </c>
      <c r="N540" s="50"/>
      <c r="O540" s="50"/>
      <c r="P540" s="46"/>
      <c r="Q540" s="46" t="s">
        <v>825</v>
      </c>
      <c r="R540" s="46" t="s">
        <v>3488</v>
      </c>
      <c r="S540" s="46"/>
      <c r="T540" s="50">
        <v>7500</v>
      </c>
      <c r="U540" s="50">
        <v>30000</v>
      </c>
    </row>
    <row r="541" spans="1:21" s="52" customFormat="1" ht="42.75" x14ac:dyDescent="0.2">
      <c r="A541" s="46" t="s">
        <v>568</v>
      </c>
      <c r="B541" s="46" t="s">
        <v>73</v>
      </c>
      <c r="C541" s="46"/>
      <c r="D541" s="46" t="s">
        <v>1943</v>
      </c>
      <c r="E541" s="46" t="s">
        <v>1943</v>
      </c>
      <c r="F541" s="63" t="s">
        <v>963</v>
      </c>
      <c r="G541" s="47">
        <v>189</v>
      </c>
      <c r="H541" s="46" t="s">
        <v>2686</v>
      </c>
      <c r="I541" s="46" t="s">
        <v>4066</v>
      </c>
      <c r="J541" s="48">
        <v>37712</v>
      </c>
      <c r="K541" s="48">
        <v>39506</v>
      </c>
      <c r="L541" s="48"/>
      <c r="M541" s="49">
        <v>5</v>
      </c>
      <c r="N541" s="50">
        <v>0</v>
      </c>
      <c r="O541" s="50">
        <f>N541*M541</f>
        <v>0</v>
      </c>
      <c r="P541" s="46" t="s">
        <v>3789</v>
      </c>
      <c r="Q541" s="46" t="s">
        <v>825</v>
      </c>
      <c r="R541" s="46" t="s">
        <v>3488</v>
      </c>
      <c r="S541" s="46"/>
      <c r="T541" s="50">
        <v>44661</v>
      </c>
      <c r="U541" s="50">
        <v>223305</v>
      </c>
    </row>
    <row r="542" spans="1:21" s="52" customFormat="1" ht="57" x14ac:dyDescent="0.2">
      <c r="A542" s="46" t="s">
        <v>568</v>
      </c>
      <c r="B542" s="46" t="s">
        <v>73</v>
      </c>
      <c r="C542" s="46"/>
      <c r="D542" s="46" t="s">
        <v>1943</v>
      </c>
      <c r="E542" s="46" t="s">
        <v>1943</v>
      </c>
      <c r="F542" s="63" t="s">
        <v>963</v>
      </c>
      <c r="G542" s="47">
        <v>190</v>
      </c>
      <c r="H542" s="46" t="s">
        <v>2686</v>
      </c>
      <c r="I542" s="46" t="s">
        <v>3248</v>
      </c>
      <c r="J542" s="48">
        <v>37712</v>
      </c>
      <c r="K542" s="48">
        <v>39416</v>
      </c>
      <c r="L542" s="48"/>
      <c r="M542" s="49">
        <v>4</v>
      </c>
      <c r="N542" s="50"/>
      <c r="O542" s="50"/>
      <c r="P542" s="46"/>
      <c r="Q542" s="46" t="s">
        <v>825</v>
      </c>
      <c r="R542" s="46" t="s">
        <v>3488</v>
      </c>
      <c r="S542" s="46"/>
      <c r="T542" s="50">
        <v>21505</v>
      </c>
      <c r="U542" s="50">
        <v>86020</v>
      </c>
    </row>
    <row r="543" spans="1:21" s="52" customFormat="1" ht="71.25" x14ac:dyDescent="0.2">
      <c r="A543" s="46" t="s">
        <v>568</v>
      </c>
      <c r="B543" s="46" t="s">
        <v>73</v>
      </c>
      <c r="C543" s="46"/>
      <c r="D543" s="46" t="s">
        <v>1943</v>
      </c>
      <c r="E543" s="46" t="s">
        <v>1943</v>
      </c>
      <c r="F543" s="63" t="s">
        <v>963</v>
      </c>
      <c r="G543" s="47">
        <v>191</v>
      </c>
      <c r="H543" s="46" t="s">
        <v>2526</v>
      </c>
      <c r="I543" s="46" t="s">
        <v>1278</v>
      </c>
      <c r="J543" s="48">
        <v>37712</v>
      </c>
      <c r="K543" s="48">
        <v>39903</v>
      </c>
      <c r="L543" s="48"/>
      <c r="M543" s="49">
        <v>6</v>
      </c>
      <c r="N543" s="50"/>
      <c r="O543" s="50">
        <f>N543*M543</f>
        <v>0</v>
      </c>
      <c r="P543" s="46" t="s">
        <v>3789</v>
      </c>
      <c r="Q543" s="46" t="s">
        <v>825</v>
      </c>
      <c r="R543" s="46" t="s">
        <v>3488</v>
      </c>
      <c r="S543" s="46"/>
      <c r="T543" s="50">
        <v>85603</v>
      </c>
      <c r="U543" s="50">
        <v>513618</v>
      </c>
    </row>
    <row r="544" spans="1:21" s="52" customFormat="1" ht="57" x14ac:dyDescent="0.2">
      <c r="A544" s="46" t="s">
        <v>568</v>
      </c>
      <c r="B544" s="46" t="s">
        <v>73</v>
      </c>
      <c r="C544" s="46"/>
      <c r="D544" s="46" t="s">
        <v>1943</v>
      </c>
      <c r="E544" s="46" t="s">
        <v>1943</v>
      </c>
      <c r="F544" s="63" t="s">
        <v>963</v>
      </c>
      <c r="G544" s="47">
        <v>192</v>
      </c>
      <c r="H544" s="46" t="s">
        <v>1837</v>
      </c>
      <c r="I544" s="46" t="s">
        <v>2146</v>
      </c>
      <c r="J544" s="48">
        <v>37712</v>
      </c>
      <c r="K544" s="48">
        <v>39447</v>
      </c>
      <c r="L544" s="48"/>
      <c r="M544" s="49">
        <v>4</v>
      </c>
      <c r="N544" s="50"/>
      <c r="O544" s="50"/>
      <c r="P544" s="46" t="s">
        <v>3789</v>
      </c>
      <c r="Q544" s="46" t="s">
        <v>825</v>
      </c>
      <c r="R544" s="46" t="s">
        <v>3488</v>
      </c>
      <c r="S544" s="46"/>
      <c r="T544" s="50">
        <v>7250</v>
      </c>
      <c r="U544" s="50">
        <v>29000</v>
      </c>
    </row>
    <row r="545" spans="1:21" s="52" customFormat="1" ht="42.75" x14ac:dyDescent="0.2">
      <c r="A545" s="46" t="s">
        <v>568</v>
      </c>
      <c r="B545" s="46" t="s">
        <v>73</v>
      </c>
      <c r="C545" s="46"/>
      <c r="D545" s="46" t="s">
        <v>1943</v>
      </c>
      <c r="E545" s="46" t="s">
        <v>1943</v>
      </c>
      <c r="F545" s="63" t="s">
        <v>963</v>
      </c>
      <c r="G545" s="47">
        <v>197</v>
      </c>
      <c r="H545" s="46" t="s">
        <v>1837</v>
      </c>
      <c r="I545" s="46" t="s">
        <v>1431</v>
      </c>
      <c r="J545" s="48">
        <v>37712</v>
      </c>
      <c r="K545" s="48">
        <v>39903</v>
      </c>
      <c r="L545" s="48"/>
      <c r="M545" s="49">
        <v>6</v>
      </c>
      <c r="N545" s="50"/>
      <c r="O545" s="50"/>
      <c r="P545" s="46" t="s">
        <v>3789</v>
      </c>
      <c r="Q545" s="46" t="s">
        <v>825</v>
      </c>
      <c r="R545" s="46" t="s">
        <v>3488</v>
      </c>
      <c r="S545" s="46"/>
      <c r="T545" s="50">
        <v>68230</v>
      </c>
      <c r="U545" s="50">
        <v>409380</v>
      </c>
    </row>
    <row r="546" spans="1:21" s="52" customFormat="1" ht="57" x14ac:dyDescent="0.2">
      <c r="A546" s="46" t="s">
        <v>568</v>
      </c>
      <c r="B546" s="46" t="s">
        <v>73</v>
      </c>
      <c r="C546" s="46"/>
      <c r="D546" s="46" t="s">
        <v>1943</v>
      </c>
      <c r="E546" s="46" t="s">
        <v>1943</v>
      </c>
      <c r="F546" s="63" t="s">
        <v>963</v>
      </c>
      <c r="G546" s="47">
        <v>200</v>
      </c>
      <c r="H546" s="46" t="s">
        <v>2686</v>
      </c>
      <c r="I546" s="46" t="s">
        <v>4401</v>
      </c>
      <c r="J546" s="48">
        <v>37712</v>
      </c>
      <c r="K546" s="48">
        <v>39386</v>
      </c>
      <c r="L546" s="48"/>
      <c r="M546" s="49">
        <v>4</v>
      </c>
      <c r="N546" s="50"/>
      <c r="O546" s="50">
        <f>N546*M546</f>
        <v>0</v>
      </c>
      <c r="P546" s="46"/>
      <c r="Q546" s="46" t="s">
        <v>825</v>
      </c>
      <c r="R546" s="46" t="s">
        <v>3488</v>
      </c>
      <c r="S546" s="46"/>
      <c r="T546" s="50">
        <v>85603</v>
      </c>
      <c r="U546" s="50">
        <v>342412</v>
      </c>
    </row>
    <row r="547" spans="1:21" s="52" customFormat="1" ht="57" x14ac:dyDescent="0.2">
      <c r="A547" s="46" t="s">
        <v>568</v>
      </c>
      <c r="B547" s="46" t="s">
        <v>73</v>
      </c>
      <c r="C547" s="46"/>
      <c r="D547" s="46" t="s">
        <v>1943</v>
      </c>
      <c r="E547" s="46" t="s">
        <v>1943</v>
      </c>
      <c r="F547" s="63" t="s">
        <v>963</v>
      </c>
      <c r="G547" s="47">
        <v>201</v>
      </c>
      <c r="H547" s="46" t="s">
        <v>2686</v>
      </c>
      <c r="I547" s="46" t="s">
        <v>3285</v>
      </c>
      <c r="J547" s="48">
        <v>37712</v>
      </c>
      <c r="K547" s="48">
        <v>39478</v>
      </c>
      <c r="L547" s="48"/>
      <c r="M547" s="49">
        <v>4</v>
      </c>
      <c r="N547" s="50"/>
      <c r="O547" s="50"/>
      <c r="P547" s="46"/>
      <c r="Q547" s="46" t="s">
        <v>825</v>
      </c>
      <c r="R547" s="46" t="s">
        <v>3488</v>
      </c>
      <c r="S547" s="46"/>
      <c r="T547" s="50">
        <v>91274</v>
      </c>
      <c r="U547" s="50">
        <v>365096</v>
      </c>
    </row>
    <row r="548" spans="1:21" s="52" customFormat="1" ht="57" x14ac:dyDescent="0.2">
      <c r="A548" s="46" t="s">
        <v>568</v>
      </c>
      <c r="B548" s="46" t="s">
        <v>73</v>
      </c>
      <c r="C548" s="46"/>
      <c r="D548" s="46" t="s">
        <v>1943</v>
      </c>
      <c r="E548" s="46" t="s">
        <v>1943</v>
      </c>
      <c r="F548" s="63" t="s">
        <v>963</v>
      </c>
      <c r="G548" s="47">
        <v>203</v>
      </c>
      <c r="H548" s="46" t="s">
        <v>2689</v>
      </c>
      <c r="I548" s="46" t="s">
        <v>4401</v>
      </c>
      <c r="J548" s="48">
        <v>39356</v>
      </c>
      <c r="K548" s="48">
        <v>40451</v>
      </c>
      <c r="L548" s="48"/>
      <c r="M548" s="49">
        <v>3</v>
      </c>
      <c r="N548" s="50" t="s">
        <v>672</v>
      </c>
      <c r="O548" s="50" t="s">
        <v>672</v>
      </c>
      <c r="P548" s="46" t="s">
        <v>3789</v>
      </c>
      <c r="Q548" s="46" t="s">
        <v>825</v>
      </c>
      <c r="R548" s="46" t="s">
        <v>3488</v>
      </c>
      <c r="S548" s="46"/>
      <c r="T548" s="50">
        <v>94416</v>
      </c>
      <c r="U548" s="50">
        <v>283248</v>
      </c>
    </row>
    <row r="549" spans="1:21" s="52" customFormat="1" ht="42.75" x14ac:dyDescent="0.2">
      <c r="A549" s="46" t="s">
        <v>568</v>
      </c>
      <c r="B549" s="46" t="s">
        <v>73</v>
      </c>
      <c r="C549" s="46"/>
      <c r="D549" s="46" t="s">
        <v>1943</v>
      </c>
      <c r="E549" s="46" t="s">
        <v>1943</v>
      </c>
      <c r="F549" s="63" t="s">
        <v>963</v>
      </c>
      <c r="G549" s="47">
        <v>205</v>
      </c>
      <c r="H549" s="46" t="s">
        <v>2690</v>
      </c>
      <c r="I549" s="46" t="s">
        <v>2683</v>
      </c>
      <c r="J549" s="48">
        <v>37712</v>
      </c>
      <c r="K549" s="48">
        <v>40086</v>
      </c>
      <c r="L549" s="48"/>
      <c r="M549" s="46">
        <v>6</v>
      </c>
      <c r="N549" s="50"/>
      <c r="O549" s="50">
        <f>N549*M549</f>
        <v>0</v>
      </c>
      <c r="P549" s="46"/>
      <c r="Q549" s="46" t="s">
        <v>825</v>
      </c>
      <c r="R549" s="46" t="s">
        <v>3488</v>
      </c>
      <c r="S549" s="46" t="s">
        <v>2600</v>
      </c>
      <c r="T549" s="50">
        <v>31337</v>
      </c>
      <c r="U549" s="50">
        <v>188022</v>
      </c>
    </row>
    <row r="550" spans="1:21" s="52" customFormat="1" ht="42.75" x14ac:dyDescent="0.2">
      <c r="A550" s="46" t="s">
        <v>568</v>
      </c>
      <c r="B550" s="46" t="s">
        <v>73</v>
      </c>
      <c r="C550" s="46"/>
      <c r="D550" s="46" t="s">
        <v>1943</v>
      </c>
      <c r="E550" s="46" t="s">
        <v>1943</v>
      </c>
      <c r="F550" s="63" t="s">
        <v>963</v>
      </c>
      <c r="G550" s="47">
        <v>213</v>
      </c>
      <c r="H550" s="46" t="s">
        <v>2691</v>
      </c>
      <c r="I550" s="46" t="s">
        <v>2139</v>
      </c>
      <c r="J550" s="48">
        <v>37712</v>
      </c>
      <c r="K550" s="48">
        <v>39872</v>
      </c>
      <c r="L550" s="48"/>
      <c r="M550" s="49">
        <v>6</v>
      </c>
      <c r="N550" s="50"/>
      <c r="O550" s="50">
        <f>N550*M550</f>
        <v>0</v>
      </c>
      <c r="P550" s="46" t="s">
        <v>3789</v>
      </c>
      <c r="Q550" s="46" t="s">
        <v>825</v>
      </c>
      <c r="R550" s="46" t="s">
        <v>3488</v>
      </c>
      <c r="S550" s="46" t="s">
        <v>2600</v>
      </c>
      <c r="T550" s="50">
        <v>9107</v>
      </c>
      <c r="U550" s="50">
        <v>54642</v>
      </c>
    </row>
    <row r="551" spans="1:21" s="52" customFormat="1" ht="71.25" x14ac:dyDescent="0.2">
      <c r="A551" s="46" t="s">
        <v>568</v>
      </c>
      <c r="B551" s="46" t="s">
        <v>73</v>
      </c>
      <c r="C551" s="46"/>
      <c r="D551" s="46" t="s">
        <v>1943</v>
      </c>
      <c r="E551" s="46" t="s">
        <v>1943</v>
      </c>
      <c r="F551" s="63" t="s">
        <v>963</v>
      </c>
      <c r="G551" s="47">
        <v>214</v>
      </c>
      <c r="H551" s="46" t="s">
        <v>2692</v>
      </c>
      <c r="I551" s="46" t="s">
        <v>3814</v>
      </c>
      <c r="J551" s="48">
        <v>37712</v>
      </c>
      <c r="K551" s="48">
        <v>39538</v>
      </c>
      <c r="L551" s="48"/>
      <c r="M551" s="49">
        <v>5</v>
      </c>
      <c r="N551" s="53"/>
      <c r="O551" s="50">
        <f>N551*M551</f>
        <v>0</v>
      </c>
      <c r="P551" s="46" t="s">
        <v>3789</v>
      </c>
      <c r="Q551" s="46" t="s">
        <v>823</v>
      </c>
      <c r="R551" s="46" t="s">
        <v>3488</v>
      </c>
      <c r="S551" s="46"/>
      <c r="T551" s="50">
        <v>30970</v>
      </c>
      <c r="U551" s="50">
        <v>154850</v>
      </c>
    </row>
    <row r="552" spans="1:21" s="52" customFormat="1" ht="71.25" x14ac:dyDescent="0.2">
      <c r="A552" s="46" t="s">
        <v>568</v>
      </c>
      <c r="B552" s="46" t="s">
        <v>73</v>
      </c>
      <c r="C552" s="46"/>
      <c r="D552" s="46" t="s">
        <v>1943</v>
      </c>
      <c r="E552" s="46" t="s">
        <v>1943</v>
      </c>
      <c r="F552" s="63" t="s">
        <v>963</v>
      </c>
      <c r="G552" s="47">
        <v>220</v>
      </c>
      <c r="H552" s="46" t="s">
        <v>2526</v>
      </c>
      <c r="I552" s="46" t="s">
        <v>1278</v>
      </c>
      <c r="J552" s="48">
        <v>37712</v>
      </c>
      <c r="K552" s="48">
        <v>39903</v>
      </c>
      <c r="L552" s="48"/>
      <c r="M552" s="49">
        <v>6</v>
      </c>
      <c r="N552" s="50"/>
      <c r="O552" s="50">
        <f>N552*M552</f>
        <v>0</v>
      </c>
      <c r="P552" s="46" t="s">
        <v>3789</v>
      </c>
      <c r="Q552" s="46" t="s">
        <v>825</v>
      </c>
      <c r="R552" s="46" t="s">
        <v>3488</v>
      </c>
      <c r="S552" s="46"/>
      <c r="T552" s="50">
        <v>31519</v>
      </c>
      <c r="U552" s="50">
        <v>189114</v>
      </c>
    </row>
    <row r="553" spans="1:21" s="52" customFormat="1" ht="57" x14ac:dyDescent="0.2">
      <c r="A553" s="46" t="s">
        <v>568</v>
      </c>
      <c r="B553" s="46" t="s">
        <v>73</v>
      </c>
      <c r="C553" s="46"/>
      <c r="D553" s="46" t="s">
        <v>1943</v>
      </c>
      <c r="E553" s="46" t="s">
        <v>1943</v>
      </c>
      <c r="F553" s="63" t="s">
        <v>963</v>
      </c>
      <c r="G553" s="47">
        <v>222</v>
      </c>
      <c r="H553" s="46" t="s">
        <v>2693</v>
      </c>
      <c r="I553" s="46" t="s">
        <v>697</v>
      </c>
      <c r="J553" s="48">
        <v>38183</v>
      </c>
      <c r="K553" s="48">
        <v>38547</v>
      </c>
      <c r="L553" s="48">
        <v>39538</v>
      </c>
      <c r="M553" s="49">
        <v>4</v>
      </c>
      <c r="N553" s="50"/>
      <c r="O553" s="50"/>
      <c r="P553" s="46"/>
      <c r="Q553" s="46" t="s">
        <v>825</v>
      </c>
      <c r="R553" s="46"/>
      <c r="S553" s="46"/>
      <c r="T553" s="50">
        <v>120501</v>
      </c>
      <c r="U553" s="50">
        <v>449561</v>
      </c>
    </row>
    <row r="554" spans="1:21" s="52" customFormat="1" ht="42.75" x14ac:dyDescent="0.2">
      <c r="A554" s="46" t="s">
        <v>568</v>
      </c>
      <c r="B554" s="46" t="s">
        <v>73</v>
      </c>
      <c r="C554" s="46"/>
      <c r="D554" s="46" t="s">
        <v>1943</v>
      </c>
      <c r="E554" s="46" t="s">
        <v>1943</v>
      </c>
      <c r="F554" s="63" t="s">
        <v>963</v>
      </c>
      <c r="G554" s="47">
        <v>223</v>
      </c>
      <c r="H554" s="46" t="s">
        <v>2687</v>
      </c>
      <c r="I554" s="46" t="s">
        <v>3432</v>
      </c>
      <c r="J554" s="48">
        <v>37712</v>
      </c>
      <c r="K554" s="48">
        <v>39447</v>
      </c>
      <c r="L554" s="48"/>
      <c r="M554" s="49">
        <v>4</v>
      </c>
      <c r="N554" s="50">
        <v>0</v>
      </c>
      <c r="O554" s="50"/>
      <c r="P554" s="46"/>
      <c r="Q554" s="46" t="s">
        <v>825</v>
      </c>
      <c r="R554" s="46"/>
      <c r="S554" s="46"/>
      <c r="T554" s="50"/>
      <c r="U554" s="50"/>
    </row>
    <row r="555" spans="1:21" s="52" customFormat="1" ht="28.5" x14ac:dyDescent="0.2">
      <c r="A555" s="46" t="s">
        <v>568</v>
      </c>
      <c r="B555" s="46" t="s">
        <v>73</v>
      </c>
      <c r="C555" s="46"/>
      <c r="D555" s="46" t="s">
        <v>1943</v>
      </c>
      <c r="E555" s="46" t="s">
        <v>1943</v>
      </c>
      <c r="F555" s="63" t="s">
        <v>963</v>
      </c>
      <c r="G555" s="47">
        <v>230</v>
      </c>
      <c r="H555" s="46" t="s">
        <v>1030</v>
      </c>
      <c r="I555" s="46" t="s">
        <v>1147</v>
      </c>
      <c r="J555" s="48">
        <v>39356</v>
      </c>
      <c r="K555" s="48">
        <v>40451</v>
      </c>
      <c r="L555" s="48"/>
      <c r="M555" s="49">
        <v>3</v>
      </c>
      <c r="N555" s="50" t="s">
        <v>672</v>
      </c>
      <c r="O555" s="50" t="s">
        <v>672</v>
      </c>
      <c r="P555" s="46"/>
      <c r="Q555" s="46"/>
      <c r="R555" s="46"/>
      <c r="S555" s="46"/>
      <c r="T555" s="50">
        <v>51250</v>
      </c>
      <c r="U555" s="50">
        <v>153750</v>
      </c>
    </row>
    <row r="556" spans="1:21" s="52" customFormat="1" ht="71.25" x14ac:dyDescent="0.2">
      <c r="A556" s="46" t="s">
        <v>568</v>
      </c>
      <c r="B556" s="46" t="s">
        <v>73</v>
      </c>
      <c r="C556" s="46"/>
      <c r="D556" s="46" t="s">
        <v>1943</v>
      </c>
      <c r="E556" s="46" t="s">
        <v>1943</v>
      </c>
      <c r="F556" s="63" t="s">
        <v>963</v>
      </c>
      <c r="G556" s="47">
        <v>232</v>
      </c>
      <c r="H556" s="46" t="s">
        <v>2234</v>
      </c>
      <c r="I556" s="46" t="s">
        <v>3241</v>
      </c>
      <c r="J556" s="48">
        <v>39448</v>
      </c>
      <c r="K556" s="48">
        <v>40178</v>
      </c>
      <c r="L556" s="48"/>
      <c r="M556" s="49">
        <v>6</v>
      </c>
      <c r="N556" s="50"/>
      <c r="O556" s="50"/>
      <c r="P556" s="46" t="s">
        <v>3789</v>
      </c>
      <c r="Q556" s="46" t="s">
        <v>825</v>
      </c>
      <c r="R556" s="46" t="s">
        <v>4907</v>
      </c>
      <c r="S556" s="46"/>
      <c r="T556" s="50">
        <v>20600</v>
      </c>
      <c r="U556" s="50">
        <v>41200</v>
      </c>
    </row>
    <row r="557" spans="1:21" s="52" customFormat="1" ht="71.25" x14ac:dyDescent="0.2">
      <c r="A557" s="46" t="s">
        <v>568</v>
      </c>
      <c r="B557" s="46" t="s">
        <v>73</v>
      </c>
      <c r="C557" s="46"/>
      <c r="D557" s="46" t="s">
        <v>1943</v>
      </c>
      <c r="E557" s="46" t="s">
        <v>1943</v>
      </c>
      <c r="F557" s="63" t="s">
        <v>963</v>
      </c>
      <c r="G557" s="47">
        <v>234</v>
      </c>
      <c r="H557" s="46" t="s">
        <v>384</v>
      </c>
      <c r="I557" s="46" t="s">
        <v>3241</v>
      </c>
      <c r="J557" s="48">
        <v>39904</v>
      </c>
      <c r="K557" s="48">
        <v>40268</v>
      </c>
      <c r="L557" s="48"/>
      <c r="M557" s="49">
        <v>1</v>
      </c>
      <c r="N557" s="50" t="s">
        <v>672</v>
      </c>
      <c r="O557" s="50" t="s">
        <v>672</v>
      </c>
      <c r="P557" s="46" t="s">
        <v>3789</v>
      </c>
      <c r="Q557" s="46" t="s">
        <v>825</v>
      </c>
      <c r="R557" s="46" t="s">
        <v>708</v>
      </c>
      <c r="S557" s="46"/>
      <c r="T557" s="50">
        <v>76785</v>
      </c>
      <c r="U557" s="50">
        <v>76785</v>
      </c>
    </row>
    <row r="558" spans="1:21" s="52" customFormat="1" ht="28.5" x14ac:dyDescent="0.2">
      <c r="A558" s="46" t="s">
        <v>568</v>
      </c>
      <c r="B558" s="46" t="s">
        <v>73</v>
      </c>
      <c r="C558" s="46"/>
      <c r="D558" s="46" t="s">
        <v>1943</v>
      </c>
      <c r="E558" s="46" t="s">
        <v>1943</v>
      </c>
      <c r="F558" s="63" t="s">
        <v>963</v>
      </c>
      <c r="G558" s="47">
        <v>236</v>
      </c>
      <c r="H558" s="46" t="s">
        <v>1119</v>
      </c>
      <c r="I558" s="46" t="s">
        <v>1120</v>
      </c>
      <c r="J558" s="48">
        <v>39904</v>
      </c>
      <c r="K558" s="48">
        <v>40268</v>
      </c>
      <c r="L558" s="48"/>
      <c r="M558" s="49">
        <v>1</v>
      </c>
      <c r="N558" s="50" t="s">
        <v>5394</v>
      </c>
      <c r="O558" s="50" t="s">
        <v>672</v>
      </c>
      <c r="P558" s="46" t="s">
        <v>3789</v>
      </c>
      <c r="Q558" s="46" t="s">
        <v>825</v>
      </c>
      <c r="R558" s="46"/>
      <c r="S558" s="46"/>
      <c r="T558" s="50">
        <v>69600</v>
      </c>
      <c r="U558" s="50">
        <v>69600</v>
      </c>
    </row>
    <row r="559" spans="1:21" s="52" customFormat="1" ht="42.75" x14ac:dyDescent="0.2">
      <c r="A559" s="63" t="s">
        <v>568</v>
      </c>
      <c r="B559" s="63" t="s">
        <v>73</v>
      </c>
      <c r="C559" s="46"/>
      <c r="D559" s="46" t="s">
        <v>1943</v>
      </c>
      <c r="E559" s="46" t="s">
        <v>1943</v>
      </c>
      <c r="F559" s="63" t="s">
        <v>963</v>
      </c>
      <c r="G559" s="47">
        <v>238</v>
      </c>
      <c r="H559" s="46" t="s">
        <v>61</v>
      </c>
      <c r="I559" s="46" t="s">
        <v>1120</v>
      </c>
      <c r="J559" s="48">
        <v>39904</v>
      </c>
      <c r="K559" s="48">
        <v>40268</v>
      </c>
      <c r="L559" s="48"/>
      <c r="M559" s="49">
        <v>1</v>
      </c>
      <c r="N559" s="50" t="s">
        <v>672</v>
      </c>
      <c r="O559" s="50" t="s">
        <v>672</v>
      </c>
      <c r="P559" s="46" t="s">
        <v>3789</v>
      </c>
      <c r="Q559" s="46" t="s">
        <v>825</v>
      </c>
      <c r="R559" s="46" t="s">
        <v>60</v>
      </c>
      <c r="S559" s="46"/>
      <c r="T559" s="50">
        <v>143208</v>
      </c>
      <c r="U559" s="50">
        <v>143208</v>
      </c>
    </row>
    <row r="560" spans="1:21" s="52" customFormat="1" ht="128.25" x14ac:dyDescent="0.2">
      <c r="A560" s="63" t="s">
        <v>568</v>
      </c>
      <c r="B560" s="63" t="s">
        <v>73</v>
      </c>
      <c r="C560" s="63"/>
      <c r="D560" s="63" t="s">
        <v>1943</v>
      </c>
      <c r="E560" s="63" t="s">
        <v>1943</v>
      </c>
      <c r="F560" s="63" t="s">
        <v>963</v>
      </c>
      <c r="G560" s="51"/>
      <c r="H560" s="63" t="s">
        <v>4202</v>
      </c>
      <c r="I560" s="63" t="s">
        <v>789</v>
      </c>
      <c r="J560" s="71">
        <v>40035</v>
      </c>
      <c r="K560" s="71">
        <v>40398</v>
      </c>
      <c r="L560" s="71"/>
      <c r="M560" s="72">
        <v>1</v>
      </c>
      <c r="N560" s="73" t="s">
        <v>672</v>
      </c>
      <c r="O560" s="73" t="s">
        <v>672</v>
      </c>
      <c r="P560" s="63" t="s">
        <v>3789</v>
      </c>
      <c r="Q560" s="63" t="s">
        <v>824</v>
      </c>
      <c r="R560" s="63" t="s">
        <v>5571</v>
      </c>
      <c r="S560" s="63"/>
      <c r="T560" s="73">
        <v>59999</v>
      </c>
      <c r="U560" s="73">
        <v>59999</v>
      </c>
    </row>
    <row r="561" spans="1:21" s="52" customFormat="1" ht="42.75" x14ac:dyDescent="0.2">
      <c r="A561" s="63" t="s">
        <v>568</v>
      </c>
      <c r="B561" s="63" t="s">
        <v>73</v>
      </c>
      <c r="C561" s="63"/>
      <c r="D561" s="63" t="s">
        <v>1943</v>
      </c>
      <c r="E561" s="63" t="s">
        <v>1943</v>
      </c>
      <c r="F561" s="63" t="s">
        <v>963</v>
      </c>
      <c r="G561" s="51"/>
      <c r="H561" s="63" t="s">
        <v>4198</v>
      </c>
      <c r="I561" s="63" t="s">
        <v>4199</v>
      </c>
      <c r="J561" s="71">
        <v>40119</v>
      </c>
      <c r="K561" s="71">
        <v>40268</v>
      </c>
      <c r="L561" s="71"/>
      <c r="M561" s="81" t="s">
        <v>4200</v>
      </c>
      <c r="N561" s="73" t="s">
        <v>672</v>
      </c>
      <c r="O561" s="73" t="s">
        <v>672</v>
      </c>
      <c r="P561" s="63" t="s">
        <v>3789</v>
      </c>
      <c r="Q561" s="63" t="s">
        <v>824</v>
      </c>
      <c r="R561" s="63" t="s">
        <v>4201</v>
      </c>
      <c r="S561" s="63"/>
      <c r="T561" s="73">
        <v>45000</v>
      </c>
      <c r="U561" s="73">
        <v>45000</v>
      </c>
    </row>
    <row r="562" spans="1:21" s="52" customFormat="1" ht="28.5" x14ac:dyDescent="0.2">
      <c r="A562" s="46" t="s">
        <v>568</v>
      </c>
      <c r="B562" s="46" t="s">
        <v>73</v>
      </c>
      <c r="C562" s="46"/>
      <c r="D562" s="46"/>
      <c r="E562" s="46" t="s">
        <v>1943</v>
      </c>
      <c r="F562" s="63" t="s">
        <v>963</v>
      </c>
      <c r="G562" s="47"/>
      <c r="H562" s="46" t="s">
        <v>231</v>
      </c>
      <c r="I562" s="46" t="s">
        <v>4752</v>
      </c>
      <c r="J562" s="48"/>
      <c r="K562" s="48"/>
      <c r="L562" s="48"/>
      <c r="M562" s="49">
        <v>6</v>
      </c>
      <c r="N562" s="50"/>
      <c r="O562" s="50"/>
      <c r="P562" s="46"/>
      <c r="Q562" s="46" t="s">
        <v>825</v>
      </c>
      <c r="R562" s="46"/>
      <c r="S562" s="46"/>
      <c r="T562" s="50">
        <v>359605</v>
      </c>
      <c r="U562" s="50">
        <v>2157630</v>
      </c>
    </row>
    <row r="563" spans="1:21" s="52" customFormat="1" ht="28.5" x14ac:dyDescent="0.2">
      <c r="A563" s="46" t="s">
        <v>568</v>
      </c>
      <c r="B563" s="46" t="s">
        <v>73</v>
      </c>
      <c r="C563" s="51"/>
      <c r="D563" s="46" t="s">
        <v>3604</v>
      </c>
      <c r="E563" s="46" t="s">
        <v>1943</v>
      </c>
      <c r="F563" s="63" t="s">
        <v>963</v>
      </c>
      <c r="G563" s="51"/>
      <c r="H563" s="46" t="s">
        <v>2711</v>
      </c>
      <c r="I563" s="51" t="s">
        <v>2712</v>
      </c>
      <c r="J563" s="64">
        <v>39539</v>
      </c>
      <c r="K563" s="48">
        <v>39904</v>
      </c>
      <c r="L563" s="64"/>
      <c r="M563" s="49">
        <v>1</v>
      </c>
      <c r="N563" s="50"/>
      <c r="O563" s="50"/>
      <c r="P563" s="51" t="s">
        <v>3789</v>
      </c>
      <c r="Q563" s="51" t="s">
        <v>823</v>
      </c>
      <c r="R563" s="46" t="s">
        <v>2713</v>
      </c>
      <c r="S563" s="51"/>
      <c r="T563" s="75">
        <v>54464</v>
      </c>
      <c r="U563" s="50">
        <v>54464</v>
      </c>
    </row>
    <row r="564" spans="1:21" s="52" customFormat="1" ht="42.75" x14ac:dyDescent="0.2">
      <c r="A564" s="46" t="s">
        <v>4459</v>
      </c>
      <c r="B564" s="46" t="s">
        <v>73</v>
      </c>
      <c r="C564" s="46"/>
      <c r="D564" s="46" t="s">
        <v>5325</v>
      </c>
      <c r="E564" s="46" t="s">
        <v>1941</v>
      </c>
      <c r="F564" s="63" t="s">
        <v>961</v>
      </c>
      <c r="G564" s="47"/>
      <c r="H564" s="46" t="s">
        <v>2142</v>
      </c>
      <c r="I564" s="46" t="s">
        <v>792</v>
      </c>
      <c r="J564" s="48">
        <v>38331</v>
      </c>
      <c r="K564" s="48">
        <v>39426</v>
      </c>
      <c r="L564" s="48"/>
      <c r="M564" s="49"/>
      <c r="N564" s="50"/>
      <c r="O564" s="50"/>
      <c r="P564" s="46"/>
      <c r="Q564" s="46" t="s">
        <v>823</v>
      </c>
      <c r="R564" s="46"/>
      <c r="S564" s="46" t="s">
        <v>4060</v>
      </c>
      <c r="T564" s="50"/>
      <c r="U564" s="50"/>
    </row>
    <row r="565" spans="1:21" s="52" customFormat="1" ht="28.5" x14ac:dyDescent="0.2">
      <c r="A565" s="63" t="s">
        <v>71</v>
      </c>
      <c r="B565" s="63" t="s">
        <v>73</v>
      </c>
      <c r="C565" s="46"/>
      <c r="D565" s="63" t="s">
        <v>2719</v>
      </c>
      <c r="E565" s="63" t="s">
        <v>1941</v>
      </c>
      <c r="F565" s="63" t="s">
        <v>961</v>
      </c>
      <c r="G565" s="46"/>
      <c r="H565" s="46" t="s">
        <v>2720</v>
      </c>
      <c r="I565" s="46" t="s">
        <v>2721</v>
      </c>
      <c r="J565" s="48">
        <v>39052</v>
      </c>
      <c r="K565" s="48">
        <v>39753</v>
      </c>
      <c r="L565" s="48"/>
      <c r="M565" s="63"/>
      <c r="N565" s="50"/>
      <c r="O565" s="82"/>
      <c r="P565" s="46" t="s">
        <v>3787</v>
      </c>
      <c r="Q565" s="46" t="s">
        <v>823</v>
      </c>
      <c r="R565" s="63"/>
      <c r="S565" s="46"/>
      <c r="T565" s="50"/>
      <c r="U565" s="95">
        <v>13000000</v>
      </c>
    </row>
    <row r="566" spans="1:21" s="52" customFormat="1" ht="28.5" x14ac:dyDescent="0.2">
      <c r="A566" s="63" t="s">
        <v>71</v>
      </c>
      <c r="B566" s="63" t="s">
        <v>73</v>
      </c>
      <c r="C566" s="46"/>
      <c r="D566" s="51" t="s">
        <v>3325</v>
      </c>
      <c r="E566" s="51" t="s">
        <v>1941</v>
      </c>
      <c r="F566" s="63" t="s">
        <v>961</v>
      </c>
      <c r="G566" s="47"/>
      <c r="H566" s="46" t="s">
        <v>4569</v>
      </c>
      <c r="I566" s="46" t="s">
        <v>2118</v>
      </c>
      <c r="J566" s="48">
        <v>40042</v>
      </c>
      <c r="K566" s="48">
        <v>40123</v>
      </c>
      <c r="L566" s="48"/>
      <c r="M566" s="83"/>
      <c r="N566" s="50"/>
      <c r="O566" s="50"/>
      <c r="P566" s="46" t="s">
        <v>3787</v>
      </c>
      <c r="Q566" s="46" t="s">
        <v>823</v>
      </c>
      <c r="R566" s="51"/>
      <c r="S566" s="46"/>
      <c r="T566" s="50"/>
      <c r="U566" s="83">
        <v>133384</v>
      </c>
    </row>
    <row r="567" spans="1:21" s="52" customFormat="1" ht="28.5" x14ac:dyDescent="0.2">
      <c r="A567" s="46" t="s">
        <v>4459</v>
      </c>
      <c r="B567" s="46" t="s">
        <v>73</v>
      </c>
      <c r="C567" s="46"/>
      <c r="D567" s="46" t="s">
        <v>4905</v>
      </c>
      <c r="E567" s="46" t="s">
        <v>1941</v>
      </c>
      <c r="F567" s="63" t="s">
        <v>961</v>
      </c>
      <c r="G567" s="47"/>
      <c r="H567" s="46" t="s">
        <v>4904</v>
      </c>
      <c r="I567" s="46" t="s">
        <v>2275</v>
      </c>
      <c r="J567" s="48">
        <v>39753</v>
      </c>
      <c r="K567" s="48">
        <v>40087</v>
      </c>
      <c r="L567" s="48"/>
      <c r="M567" s="49"/>
      <c r="N567" s="50"/>
      <c r="O567" s="73"/>
      <c r="P567" s="46" t="s">
        <v>3789</v>
      </c>
      <c r="Q567" s="46" t="s">
        <v>823</v>
      </c>
      <c r="R567" s="46"/>
      <c r="S567" s="46" t="s">
        <v>4906</v>
      </c>
      <c r="T567" s="50"/>
      <c r="U567" s="50">
        <v>221000</v>
      </c>
    </row>
    <row r="568" spans="1:21" s="52" customFormat="1" ht="28.5" x14ac:dyDescent="0.2">
      <c r="A568" s="63" t="s">
        <v>71</v>
      </c>
      <c r="B568" s="63" t="s">
        <v>73</v>
      </c>
      <c r="C568" s="46"/>
      <c r="D568" s="51" t="s">
        <v>4732</v>
      </c>
      <c r="E568" s="51" t="s">
        <v>1941</v>
      </c>
      <c r="F568" s="63" t="s">
        <v>961</v>
      </c>
      <c r="G568" s="47"/>
      <c r="H568" s="46" t="s">
        <v>4641</v>
      </c>
      <c r="I568" s="46" t="s">
        <v>1078</v>
      </c>
      <c r="J568" s="48">
        <v>39995</v>
      </c>
      <c r="K568" s="48">
        <v>40057</v>
      </c>
      <c r="L568" s="48"/>
      <c r="M568" s="51"/>
      <c r="N568" s="50"/>
      <c r="O568" s="73"/>
      <c r="P568" s="46" t="s">
        <v>3787</v>
      </c>
      <c r="Q568" s="46" t="s">
        <v>823</v>
      </c>
      <c r="R568" s="51"/>
      <c r="S568" s="46"/>
      <c r="T568" s="50"/>
      <c r="U568" s="50">
        <v>96260</v>
      </c>
    </row>
    <row r="569" spans="1:21" s="52" customFormat="1" ht="28.5" x14ac:dyDescent="0.2">
      <c r="A569" s="46" t="s">
        <v>71</v>
      </c>
      <c r="B569" s="46" t="s">
        <v>73</v>
      </c>
      <c r="C569" s="46"/>
      <c r="D569" s="46" t="s">
        <v>4489</v>
      </c>
      <c r="E569" s="46" t="s">
        <v>1941</v>
      </c>
      <c r="F569" s="63" t="s">
        <v>961</v>
      </c>
      <c r="G569" s="47"/>
      <c r="H569" s="46" t="s">
        <v>4013</v>
      </c>
      <c r="I569" s="46" t="s">
        <v>877</v>
      </c>
      <c r="J569" s="48">
        <v>39845</v>
      </c>
      <c r="K569" s="48">
        <v>39237</v>
      </c>
      <c r="L569" s="48"/>
      <c r="M569" s="49"/>
      <c r="N569" s="50"/>
      <c r="O569" s="50"/>
      <c r="P569" s="46" t="s">
        <v>3787</v>
      </c>
      <c r="Q569" s="46" t="s">
        <v>823</v>
      </c>
      <c r="R569" s="46"/>
      <c r="S569" s="46" t="s">
        <v>4014</v>
      </c>
      <c r="T569" s="50"/>
      <c r="U569" s="50">
        <v>295300</v>
      </c>
    </row>
    <row r="570" spans="1:21" s="52" customFormat="1" ht="28.5" x14ac:dyDescent="0.2">
      <c r="A570" s="63" t="s">
        <v>71</v>
      </c>
      <c r="B570" s="63" t="s">
        <v>73</v>
      </c>
      <c r="C570" s="46"/>
      <c r="D570" s="51" t="s">
        <v>4732</v>
      </c>
      <c r="E570" s="51" t="s">
        <v>1941</v>
      </c>
      <c r="F570" s="63" t="s">
        <v>961</v>
      </c>
      <c r="G570" s="47"/>
      <c r="H570" s="46" t="s">
        <v>1076</v>
      </c>
      <c r="I570" s="46" t="s">
        <v>1073</v>
      </c>
      <c r="J570" s="48">
        <v>40017</v>
      </c>
      <c r="K570" s="48">
        <f>J570+90</f>
        <v>40107</v>
      </c>
      <c r="L570" s="48"/>
      <c r="M570" s="51"/>
      <c r="N570" s="50"/>
      <c r="O570" s="73"/>
      <c r="P570" s="46" t="s">
        <v>3787</v>
      </c>
      <c r="Q570" s="46" t="s">
        <v>823</v>
      </c>
      <c r="R570" s="51"/>
      <c r="S570" s="46"/>
      <c r="T570" s="50"/>
      <c r="U570" s="50">
        <v>117258</v>
      </c>
    </row>
    <row r="571" spans="1:21" s="52" customFormat="1" ht="51.75" customHeight="1" x14ac:dyDescent="0.2">
      <c r="A571" s="46" t="s">
        <v>71</v>
      </c>
      <c r="B571" s="46" t="s">
        <v>73</v>
      </c>
      <c r="C571" s="46"/>
      <c r="D571" s="46" t="s">
        <v>4194</v>
      </c>
      <c r="E571" s="46" t="s">
        <v>1941</v>
      </c>
      <c r="F571" s="63" t="s">
        <v>961</v>
      </c>
      <c r="G571" s="47"/>
      <c r="H571" s="46" t="s">
        <v>2389</v>
      </c>
      <c r="I571" s="46" t="s">
        <v>3137</v>
      </c>
      <c r="J571" s="48">
        <v>39083</v>
      </c>
      <c r="K571" s="48">
        <v>39142</v>
      </c>
      <c r="L571" s="48"/>
      <c r="M571" s="49"/>
      <c r="N571" s="50"/>
      <c r="O571" s="50"/>
      <c r="P571" s="46" t="s">
        <v>3787</v>
      </c>
      <c r="Q571" s="46" t="s">
        <v>823</v>
      </c>
      <c r="R571" s="76"/>
      <c r="S571" s="46"/>
      <c r="T571" s="50"/>
      <c r="U571" s="50">
        <v>68946.12</v>
      </c>
    </row>
    <row r="572" spans="1:21" s="52" customFormat="1" ht="51.75" customHeight="1" x14ac:dyDescent="0.2">
      <c r="A572" s="76" t="s">
        <v>71</v>
      </c>
      <c r="B572" s="46" t="s">
        <v>73</v>
      </c>
      <c r="C572" s="46"/>
      <c r="D572" s="46" t="s">
        <v>3441</v>
      </c>
      <c r="E572" s="46" t="s">
        <v>1941</v>
      </c>
      <c r="F572" s="63" t="s">
        <v>961</v>
      </c>
      <c r="G572" s="47"/>
      <c r="H572" s="46" t="s">
        <v>4018</v>
      </c>
      <c r="I572" s="46" t="s">
        <v>1475</v>
      </c>
      <c r="J572" s="48">
        <v>38991</v>
      </c>
      <c r="K572" s="48">
        <v>39234</v>
      </c>
      <c r="L572" s="48"/>
      <c r="M572" s="46"/>
      <c r="N572" s="50"/>
      <c r="O572" s="63"/>
      <c r="P572" s="46" t="s">
        <v>3787</v>
      </c>
      <c r="Q572" s="46" t="s">
        <v>823</v>
      </c>
      <c r="R572" s="46"/>
      <c r="S572" s="46"/>
      <c r="T572" s="50"/>
      <c r="U572" s="50">
        <v>147604</v>
      </c>
    </row>
    <row r="573" spans="1:21" s="52" customFormat="1" ht="28.5" x14ac:dyDescent="0.2">
      <c r="A573" s="46" t="s">
        <v>71</v>
      </c>
      <c r="B573" s="46" t="s">
        <v>73</v>
      </c>
      <c r="C573" s="46"/>
      <c r="D573" s="46" t="s">
        <v>3139</v>
      </c>
      <c r="E573" s="46" t="s">
        <v>1941</v>
      </c>
      <c r="F573" s="63" t="s">
        <v>961</v>
      </c>
      <c r="G573" s="47"/>
      <c r="H573" s="46" t="s">
        <v>4452</v>
      </c>
      <c r="I573" s="46" t="s">
        <v>2118</v>
      </c>
      <c r="J573" s="48">
        <v>39845</v>
      </c>
      <c r="K573" s="48">
        <v>39979</v>
      </c>
      <c r="L573" s="48"/>
      <c r="M573" s="49"/>
      <c r="N573" s="50"/>
      <c r="O573" s="50"/>
      <c r="P573" s="46" t="s">
        <v>3787</v>
      </c>
      <c r="Q573" s="46" t="s">
        <v>823</v>
      </c>
      <c r="R573" s="46"/>
      <c r="S573" s="46"/>
      <c r="T573" s="50"/>
      <c r="U573" s="50">
        <v>919114</v>
      </c>
    </row>
    <row r="574" spans="1:21" s="52" customFormat="1" ht="78" customHeight="1" x14ac:dyDescent="0.2">
      <c r="A574" s="46" t="s">
        <v>71</v>
      </c>
      <c r="B574" s="46" t="s">
        <v>73</v>
      </c>
      <c r="C574" s="46"/>
      <c r="D574" s="46" t="s">
        <v>3139</v>
      </c>
      <c r="E574" s="46" t="s">
        <v>1941</v>
      </c>
      <c r="F574" s="63" t="s">
        <v>961</v>
      </c>
      <c r="G574" s="47"/>
      <c r="H574" s="46" t="s">
        <v>4452</v>
      </c>
      <c r="I574" s="46" t="s">
        <v>2118</v>
      </c>
      <c r="J574" s="48">
        <v>39845</v>
      </c>
      <c r="K574" s="48">
        <v>39979</v>
      </c>
      <c r="L574" s="48"/>
      <c r="M574" s="49"/>
      <c r="N574" s="50"/>
      <c r="O574" s="50"/>
      <c r="P574" s="46" t="s">
        <v>3787</v>
      </c>
      <c r="Q574" s="46" t="s">
        <v>823</v>
      </c>
      <c r="R574" s="46"/>
      <c r="S574" s="46"/>
      <c r="T574" s="50"/>
      <c r="U574" s="50">
        <v>919114</v>
      </c>
    </row>
    <row r="575" spans="1:21" s="52" customFormat="1" ht="28.5" x14ac:dyDescent="0.2">
      <c r="A575" s="63" t="s">
        <v>71</v>
      </c>
      <c r="B575" s="63" t="s">
        <v>73</v>
      </c>
      <c r="C575" s="46"/>
      <c r="D575" s="63" t="s">
        <v>4483</v>
      </c>
      <c r="E575" s="63" t="s">
        <v>1941</v>
      </c>
      <c r="F575" s="63" t="s">
        <v>961</v>
      </c>
      <c r="G575" s="46"/>
      <c r="H575" s="46" t="s">
        <v>2611</v>
      </c>
      <c r="I575" s="46" t="s">
        <v>2612</v>
      </c>
      <c r="J575" s="48"/>
      <c r="K575" s="71"/>
      <c r="L575" s="48"/>
      <c r="M575" s="63"/>
      <c r="N575" s="50"/>
      <c r="O575" s="82"/>
      <c r="P575" s="46" t="s">
        <v>3787</v>
      </c>
      <c r="Q575" s="46" t="s">
        <v>824</v>
      </c>
      <c r="R575" s="63"/>
      <c r="S575" s="46"/>
      <c r="T575" s="50"/>
      <c r="U575" s="95">
        <v>43000</v>
      </c>
    </row>
    <row r="576" spans="1:21" s="52" customFormat="1" ht="28.5" x14ac:dyDescent="0.2">
      <c r="A576" s="46" t="s">
        <v>71</v>
      </c>
      <c r="B576" s="46" t="s">
        <v>73</v>
      </c>
      <c r="C576" s="46"/>
      <c r="D576" s="46" t="s">
        <v>3325</v>
      </c>
      <c r="E576" s="46" t="s">
        <v>1941</v>
      </c>
      <c r="F576" s="63" t="s">
        <v>961</v>
      </c>
      <c r="G576" s="47"/>
      <c r="H576" s="46" t="s">
        <v>4903</v>
      </c>
      <c r="I576" s="46" t="s">
        <v>2276</v>
      </c>
      <c r="J576" s="48">
        <v>39783</v>
      </c>
      <c r="K576" s="48">
        <v>39873</v>
      </c>
      <c r="L576" s="48"/>
      <c r="M576" s="49"/>
      <c r="N576" s="50"/>
      <c r="O576" s="50">
        <v>0</v>
      </c>
      <c r="P576" s="46" t="s">
        <v>3787</v>
      </c>
      <c r="Q576" s="46" t="s">
        <v>823</v>
      </c>
      <c r="R576" s="46"/>
      <c r="S576" s="46"/>
      <c r="T576" s="50"/>
      <c r="U576" s="50">
        <v>240010</v>
      </c>
    </row>
    <row r="577" spans="1:21" s="52" customFormat="1" ht="28.5" x14ac:dyDescent="0.2">
      <c r="A577" s="46" t="s">
        <v>71</v>
      </c>
      <c r="B577" s="46" t="s">
        <v>73</v>
      </c>
      <c r="C577" s="46"/>
      <c r="D577" s="46" t="s">
        <v>4735</v>
      </c>
      <c r="E577" s="46" t="s">
        <v>1941</v>
      </c>
      <c r="F577" s="63" t="s">
        <v>961</v>
      </c>
      <c r="G577" s="47"/>
      <c r="H577" s="46" t="s">
        <v>1030</v>
      </c>
      <c r="I577" s="46" t="s">
        <v>1147</v>
      </c>
      <c r="J577" s="48">
        <v>37895</v>
      </c>
      <c r="K577" s="48">
        <v>37972</v>
      </c>
      <c r="L577" s="48">
        <v>41547</v>
      </c>
      <c r="M577" s="49">
        <v>0.25</v>
      </c>
      <c r="N577" s="50"/>
      <c r="O577" s="50"/>
      <c r="P577" s="46"/>
      <c r="Q577" s="46" t="s">
        <v>823</v>
      </c>
      <c r="R577" s="46">
        <v>3.21</v>
      </c>
      <c r="S577" s="46"/>
      <c r="T577" s="50">
        <v>71469</v>
      </c>
      <c r="U577" s="50">
        <v>71469</v>
      </c>
    </row>
    <row r="578" spans="1:21" s="52" customFormat="1" ht="28.5" x14ac:dyDescent="0.2">
      <c r="A578" s="46" t="s">
        <v>71</v>
      </c>
      <c r="B578" s="46" t="s">
        <v>73</v>
      </c>
      <c r="C578" s="46"/>
      <c r="D578" s="46" t="s">
        <v>4489</v>
      </c>
      <c r="E578" s="46" t="s">
        <v>1941</v>
      </c>
      <c r="F578" s="63" t="s">
        <v>961</v>
      </c>
      <c r="G578" s="47"/>
      <c r="H578" s="46" t="s">
        <v>1739</v>
      </c>
      <c r="I578" s="46" t="s">
        <v>872</v>
      </c>
      <c r="J578" s="48">
        <v>39452</v>
      </c>
      <c r="K578" s="48">
        <v>39753</v>
      </c>
      <c r="L578" s="48"/>
      <c r="M578" s="49"/>
      <c r="N578" s="50"/>
      <c r="O578" s="50"/>
      <c r="P578" s="46" t="s">
        <v>3787</v>
      </c>
      <c r="Q578" s="46" t="s">
        <v>824</v>
      </c>
      <c r="R578" s="46"/>
      <c r="S578" s="46"/>
      <c r="T578" s="50"/>
      <c r="U578" s="50">
        <v>24568</v>
      </c>
    </row>
    <row r="579" spans="1:21" s="52" customFormat="1" ht="28.5" x14ac:dyDescent="0.2">
      <c r="A579" s="46" t="s">
        <v>71</v>
      </c>
      <c r="B579" s="46" t="s">
        <v>73</v>
      </c>
      <c r="C579" s="46"/>
      <c r="D579" s="46" t="s">
        <v>1941</v>
      </c>
      <c r="E579" s="46" t="s">
        <v>1941</v>
      </c>
      <c r="F579" s="63" t="s">
        <v>961</v>
      </c>
      <c r="G579" s="47"/>
      <c r="H579" s="46" t="s">
        <v>2613</v>
      </c>
      <c r="I579" s="46" t="s">
        <v>4456</v>
      </c>
      <c r="J579" s="48">
        <v>39845</v>
      </c>
      <c r="K579" s="48">
        <v>39873</v>
      </c>
      <c r="L579" s="48"/>
      <c r="M579" s="49"/>
      <c r="N579" s="50"/>
      <c r="O579" s="50"/>
      <c r="P579" s="46" t="s">
        <v>3787</v>
      </c>
      <c r="Q579" s="46" t="s">
        <v>823</v>
      </c>
      <c r="R579" s="46"/>
      <c r="S579" s="46"/>
      <c r="T579" s="50"/>
      <c r="U579" s="50">
        <v>100000</v>
      </c>
    </row>
    <row r="580" spans="1:21" s="52" customFormat="1" ht="28.5" x14ac:dyDescent="0.2">
      <c r="A580" s="46" t="s">
        <v>71</v>
      </c>
      <c r="B580" s="46" t="s">
        <v>73</v>
      </c>
      <c r="C580" s="46"/>
      <c r="D580" s="46" t="s">
        <v>1941</v>
      </c>
      <c r="E580" s="46" t="s">
        <v>1941</v>
      </c>
      <c r="F580" s="63" t="s">
        <v>961</v>
      </c>
      <c r="G580" s="47"/>
      <c r="H580" s="46" t="s">
        <v>4455</v>
      </c>
      <c r="I580" s="46" t="s">
        <v>4456</v>
      </c>
      <c r="J580" s="48">
        <v>39845</v>
      </c>
      <c r="K580" s="48">
        <v>39873</v>
      </c>
      <c r="L580" s="48"/>
      <c r="M580" s="49"/>
      <c r="N580" s="50"/>
      <c r="O580" s="50">
        <v>0</v>
      </c>
      <c r="P580" s="46" t="s">
        <v>3787</v>
      </c>
      <c r="Q580" s="46" t="s">
        <v>823</v>
      </c>
      <c r="R580" s="46"/>
      <c r="S580" s="46"/>
      <c r="T580" s="50"/>
      <c r="U580" s="50">
        <v>100000</v>
      </c>
    </row>
    <row r="581" spans="1:21" s="52" customFormat="1" ht="28.5" x14ac:dyDescent="0.2">
      <c r="A581" s="46" t="s">
        <v>71</v>
      </c>
      <c r="B581" s="46" t="s">
        <v>73</v>
      </c>
      <c r="C581" s="46"/>
      <c r="D581" s="46" t="s">
        <v>705</v>
      </c>
      <c r="E581" s="46" t="s">
        <v>1941</v>
      </c>
      <c r="F581" s="63" t="s">
        <v>961</v>
      </c>
      <c r="G581" s="47"/>
      <c r="H581" s="46" t="s">
        <v>2385</v>
      </c>
      <c r="I581" s="46" t="s">
        <v>884</v>
      </c>
      <c r="J581" s="48">
        <v>39556</v>
      </c>
      <c r="K581" s="48">
        <v>39556</v>
      </c>
      <c r="L581" s="48"/>
      <c r="M581" s="49"/>
      <c r="N581" s="50"/>
      <c r="O581" s="50"/>
      <c r="P581" s="46" t="s">
        <v>3787</v>
      </c>
      <c r="Q581" s="46" t="s">
        <v>824</v>
      </c>
      <c r="R581" s="46"/>
      <c r="S581" s="46"/>
      <c r="T581" s="50"/>
      <c r="U581" s="50">
        <v>27000</v>
      </c>
    </row>
    <row r="582" spans="1:21" s="52" customFormat="1" ht="28.5" x14ac:dyDescent="0.2">
      <c r="A582" s="46" t="s">
        <v>71</v>
      </c>
      <c r="B582" s="46" t="s">
        <v>73</v>
      </c>
      <c r="C582" s="46"/>
      <c r="D582" s="46" t="s">
        <v>4482</v>
      </c>
      <c r="E582" s="46" t="s">
        <v>1941</v>
      </c>
      <c r="F582" s="63" t="s">
        <v>961</v>
      </c>
      <c r="G582" s="47"/>
      <c r="H582" s="46" t="s">
        <v>4012</v>
      </c>
      <c r="I582" s="46" t="s">
        <v>1553</v>
      </c>
      <c r="J582" s="48">
        <v>39995</v>
      </c>
      <c r="K582" s="48">
        <v>40360</v>
      </c>
      <c r="L582" s="48"/>
      <c r="M582" s="49"/>
      <c r="N582" s="50"/>
      <c r="O582" s="50" t="s">
        <v>672</v>
      </c>
      <c r="P582" s="46" t="s">
        <v>3787</v>
      </c>
      <c r="Q582" s="46" t="s">
        <v>823</v>
      </c>
      <c r="R582" s="46"/>
      <c r="S582" s="46"/>
      <c r="T582" s="50"/>
      <c r="U582" s="50">
        <v>2393221.0099999998</v>
      </c>
    </row>
    <row r="583" spans="1:21" s="52" customFormat="1" ht="28.5" x14ac:dyDescent="0.2">
      <c r="A583" s="46" t="s">
        <v>71</v>
      </c>
      <c r="B583" s="46" t="s">
        <v>73</v>
      </c>
      <c r="C583" s="46"/>
      <c r="D583" s="46" t="s">
        <v>4483</v>
      </c>
      <c r="E583" s="46" t="s">
        <v>1941</v>
      </c>
      <c r="F583" s="63" t="s">
        <v>961</v>
      </c>
      <c r="G583" s="47"/>
      <c r="H583" s="46" t="s">
        <v>4858</v>
      </c>
      <c r="I583" s="46" t="s">
        <v>3318</v>
      </c>
      <c r="J583" s="48">
        <v>39776</v>
      </c>
      <c r="K583" s="48">
        <v>39853</v>
      </c>
      <c r="L583" s="48"/>
      <c r="M583" s="49"/>
      <c r="N583" s="50"/>
      <c r="O583" s="50">
        <v>0</v>
      </c>
      <c r="P583" s="46" t="s">
        <v>3787</v>
      </c>
      <c r="Q583" s="46" t="s">
        <v>823</v>
      </c>
      <c r="R583" s="46"/>
      <c r="S583" s="46"/>
      <c r="T583" s="50"/>
      <c r="U583" s="50">
        <v>67303</v>
      </c>
    </row>
    <row r="584" spans="1:21" s="52" customFormat="1" ht="28.5" x14ac:dyDescent="0.2">
      <c r="A584" s="46" t="s">
        <v>71</v>
      </c>
      <c r="B584" s="46" t="s">
        <v>73</v>
      </c>
      <c r="C584" s="46"/>
      <c r="D584" s="46" t="s">
        <v>3328</v>
      </c>
      <c r="E584" s="46" t="s">
        <v>1941</v>
      </c>
      <c r="F584" s="63" t="s">
        <v>961</v>
      </c>
      <c r="G584" s="47"/>
      <c r="H584" s="46" t="s">
        <v>1666</v>
      </c>
      <c r="I584" s="46" t="s">
        <v>4705</v>
      </c>
      <c r="J584" s="48">
        <v>39756</v>
      </c>
      <c r="K584" s="48">
        <v>39820</v>
      </c>
      <c r="L584" s="48"/>
      <c r="M584" s="49"/>
      <c r="N584" s="50"/>
      <c r="O584" s="50">
        <v>0</v>
      </c>
      <c r="P584" s="46" t="s">
        <v>3787</v>
      </c>
      <c r="Q584" s="46" t="s">
        <v>823</v>
      </c>
      <c r="R584" s="46"/>
      <c r="S584" s="46" t="s">
        <v>1667</v>
      </c>
      <c r="T584" s="50"/>
      <c r="U584" s="50">
        <v>122920</v>
      </c>
    </row>
    <row r="585" spans="1:21" s="52" customFormat="1" ht="28.5" x14ac:dyDescent="0.2">
      <c r="A585" s="46" t="s">
        <v>71</v>
      </c>
      <c r="B585" s="46" t="s">
        <v>73</v>
      </c>
      <c r="C585" s="46"/>
      <c r="D585" s="46" t="s">
        <v>2386</v>
      </c>
      <c r="E585" s="46" t="s">
        <v>1941</v>
      </c>
      <c r="F585" s="63" t="s">
        <v>961</v>
      </c>
      <c r="G585" s="47"/>
      <c r="H585" s="46" t="s">
        <v>4015</v>
      </c>
      <c r="I585" s="46" t="s">
        <v>2277</v>
      </c>
      <c r="J585" s="48">
        <v>39934</v>
      </c>
      <c r="K585" s="48">
        <v>40057</v>
      </c>
      <c r="L585" s="48"/>
      <c r="M585" s="49"/>
      <c r="N585" s="50"/>
      <c r="O585" s="73"/>
      <c r="P585" s="46" t="s">
        <v>3787</v>
      </c>
      <c r="Q585" s="46" t="s">
        <v>823</v>
      </c>
      <c r="R585" s="46"/>
      <c r="S585" s="46"/>
      <c r="T585" s="50"/>
      <c r="U585" s="50">
        <v>348505.51</v>
      </c>
    </row>
    <row r="586" spans="1:21" s="52" customFormat="1" ht="28.5" x14ac:dyDescent="0.2">
      <c r="A586" s="63" t="s">
        <v>71</v>
      </c>
      <c r="B586" s="63" t="s">
        <v>73</v>
      </c>
      <c r="C586" s="46"/>
      <c r="D586" s="63" t="s">
        <v>4737</v>
      </c>
      <c r="E586" s="63" t="s">
        <v>1941</v>
      </c>
      <c r="F586" s="63" t="s">
        <v>961</v>
      </c>
      <c r="G586" s="46"/>
      <c r="H586" s="46" t="s">
        <v>2614</v>
      </c>
      <c r="I586" s="46" t="s">
        <v>2615</v>
      </c>
      <c r="J586" s="48">
        <v>39508</v>
      </c>
      <c r="K586" s="71">
        <v>39600</v>
      </c>
      <c r="L586" s="48"/>
      <c r="M586" s="63"/>
      <c r="N586" s="50"/>
      <c r="O586" s="82"/>
      <c r="P586" s="46" t="s">
        <v>3787</v>
      </c>
      <c r="Q586" s="46" t="s">
        <v>824</v>
      </c>
      <c r="R586" s="63"/>
      <c r="S586" s="46"/>
      <c r="T586" s="50"/>
      <c r="U586" s="95">
        <v>36650</v>
      </c>
    </row>
    <row r="587" spans="1:21" s="52" customFormat="1" ht="28.5" x14ac:dyDescent="0.2">
      <c r="A587" s="46" t="s">
        <v>3010</v>
      </c>
      <c r="B587" s="46" t="s">
        <v>73</v>
      </c>
      <c r="C587" s="46"/>
      <c r="D587" s="46" t="s">
        <v>3413</v>
      </c>
      <c r="E587" s="46" t="s">
        <v>1941</v>
      </c>
      <c r="F587" s="63" t="s">
        <v>961</v>
      </c>
      <c r="G587" s="47"/>
      <c r="H587" s="46" t="s">
        <v>1668</v>
      </c>
      <c r="I587" s="46" t="s">
        <v>1669</v>
      </c>
      <c r="J587" s="48">
        <v>2008</v>
      </c>
      <c r="K587" s="48">
        <v>2009</v>
      </c>
      <c r="L587" s="48"/>
      <c r="M587" s="49"/>
      <c r="N587" s="50"/>
      <c r="O587" s="50">
        <v>0</v>
      </c>
      <c r="P587" s="46" t="s">
        <v>3789</v>
      </c>
      <c r="Q587" s="46" t="s">
        <v>823</v>
      </c>
      <c r="R587" s="46"/>
      <c r="S587" s="46"/>
      <c r="T587" s="50"/>
      <c r="U587" s="50">
        <v>40000</v>
      </c>
    </row>
    <row r="588" spans="1:21" s="52" customFormat="1" ht="28.5" x14ac:dyDescent="0.2">
      <c r="A588" s="46" t="s">
        <v>3010</v>
      </c>
      <c r="B588" s="46" t="s">
        <v>73</v>
      </c>
      <c r="C588" s="46"/>
      <c r="D588" s="46" t="s">
        <v>3413</v>
      </c>
      <c r="E588" s="46" t="s">
        <v>1941</v>
      </c>
      <c r="F588" s="63" t="s">
        <v>961</v>
      </c>
      <c r="G588" s="47"/>
      <c r="H588" s="46" t="s">
        <v>1668</v>
      </c>
      <c r="I588" s="46" t="s">
        <v>1670</v>
      </c>
      <c r="J588" s="48">
        <v>2008</v>
      </c>
      <c r="K588" s="48">
        <v>2009</v>
      </c>
      <c r="L588" s="48"/>
      <c r="M588" s="49"/>
      <c r="N588" s="50"/>
      <c r="O588" s="50">
        <v>0</v>
      </c>
      <c r="P588" s="46" t="s">
        <v>3789</v>
      </c>
      <c r="Q588" s="46" t="s">
        <v>823</v>
      </c>
      <c r="R588" s="46"/>
      <c r="S588" s="46"/>
      <c r="T588" s="50"/>
      <c r="U588" s="50">
        <v>40000</v>
      </c>
    </row>
    <row r="589" spans="1:21" s="52" customFormat="1" ht="28.5" x14ac:dyDescent="0.2">
      <c r="A589" s="63" t="s">
        <v>71</v>
      </c>
      <c r="B589" s="63" t="s">
        <v>73</v>
      </c>
      <c r="C589" s="46"/>
      <c r="D589" s="51" t="s">
        <v>4489</v>
      </c>
      <c r="E589" s="51" t="s">
        <v>1941</v>
      </c>
      <c r="F589" s="63" t="s">
        <v>961</v>
      </c>
      <c r="G589" s="47"/>
      <c r="H589" s="46" t="s">
        <v>1075</v>
      </c>
      <c r="I589" s="46" t="s">
        <v>793</v>
      </c>
      <c r="J589" s="48">
        <v>39995</v>
      </c>
      <c r="K589" s="48">
        <v>40057</v>
      </c>
      <c r="L589" s="48"/>
      <c r="M589" s="51"/>
      <c r="N589" s="50"/>
      <c r="O589" s="73"/>
      <c r="P589" s="46" t="s">
        <v>3787</v>
      </c>
      <c r="Q589" s="46" t="s">
        <v>823</v>
      </c>
      <c r="R589" s="51"/>
      <c r="S589" s="46"/>
      <c r="T589" s="50"/>
      <c r="U589" s="50">
        <v>99398</v>
      </c>
    </row>
    <row r="590" spans="1:21" s="52" customFormat="1" ht="28.5" x14ac:dyDescent="0.2">
      <c r="A590" s="63" t="s">
        <v>71</v>
      </c>
      <c r="B590" s="46" t="s">
        <v>73</v>
      </c>
      <c r="C590" s="46"/>
      <c r="D590" s="46" t="s">
        <v>4020</v>
      </c>
      <c r="E590" s="46" t="s">
        <v>1941</v>
      </c>
      <c r="F590" s="63" t="s">
        <v>961</v>
      </c>
      <c r="G590" s="47"/>
      <c r="H590" s="46" t="s">
        <v>4019</v>
      </c>
      <c r="I590" s="46" t="s">
        <v>5376</v>
      </c>
      <c r="J590" s="48">
        <v>39995</v>
      </c>
      <c r="K590" s="48">
        <v>40057</v>
      </c>
      <c r="L590" s="48"/>
      <c r="M590" s="46"/>
      <c r="N590" s="50"/>
      <c r="O590" s="50"/>
      <c r="P590" s="46" t="s">
        <v>3787</v>
      </c>
      <c r="Q590" s="46" t="s">
        <v>824</v>
      </c>
      <c r="R590" s="46"/>
      <c r="S590" s="46"/>
      <c r="T590" s="50"/>
      <c r="U590" s="50">
        <v>47000</v>
      </c>
    </row>
    <row r="591" spans="1:21" s="52" customFormat="1" ht="28.5" x14ac:dyDescent="0.2">
      <c r="A591" s="46" t="s">
        <v>71</v>
      </c>
      <c r="B591" s="46" t="s">
        <v>73</v>
      </c>
      <c r="C591" s="46"/>
      <c r="D591" s="46" t="s">
        <v>1941</v>
      </c>
      <c r="E591" s="46" t="s">
        <v>1941</v>
      </c>
      <c r="F591" s="63" t="s">
        <v>961</v>
      </c>
      <c r="G591" s="47"/>
      <c r="H591" s="46" t="s">
        <v>4453</v>
      </c>
      <c r="I591" s="46" t="s">
        <v>4454</v>
      </c>
      <c r="J591" s="48">
        <v>39845</v>
      </c>
      <c r="K591" s="48">
        <v>39873</v>
      </c>
      <c r="L591" s="48"/>
      <c r="M591" s="49"/>
      <c r="N591" s="50"/>
      <c r="O591" s="50"/>
      <c r="P591" s="46" t="s">
        <v>3787</v>
      </c>
      <c r="Q591" s="46" t="s">
        <v>823</v>
      </c>
      <c r="R591" s="46"/>
      <c r="S591" s="46"/>
      <c r="T591" s="50"/>
      <c r="U591" s="50">
        <v>99997</v>
      </c>
    </row>
    <row r="592" spans="1:21" s="52" customFormat="1" ht="28.5" x14ac:dyDescent="0.2">
      <c r="A592" s="63" t="s">
        <v>71</v>
      </c>
      <c r="B592" s="63" t="s">
        <v>73</v>
      </c>
      <c r="C592" s="46"/>
      <c r="D592" s="63" t="s">
        <v>3139</v>
      </c>
      <c r="E592" s="63" t="s">
        <v>1941</v>
      </c>
      <c r="F592" s="63" t="s">
        <v>961</v>
      </c>
      <c r="G592" s="46"/>
      <c r="H592" s="46" t="s">
        <v>2616</v>
      </c>
      <c r="I592" s="46" t="s">
        <v>880</v>
      </c>
      <c r="J592" s="48"/>
      <c r="K592" s="48"/>
      <c r="L592" s="48"/>
      <c r="M592" s="63"/>
      <c r="N592" s="50"/>
      <c r="O592" s="82"/>
      <c r="P592" s="46" t="s">
        <v>3787</v>
      </c>
      <c r="Q592" s="46" t="s">
        <v>824</v>
      </c>
      <c r="R592" s="63"/>
      <c r="S592" s="46"/>
      <c r="T592" s="50"/>
      <c r="U592" s="95">
        <v>46200</v>
      </c>
    </row>
    <row r="593" spans="1:21" s="52" customFormat="1" ht="28.5" x14ac:dyDescent="0.2">
      <c r="A593" s="63" t="s">
        <v>71</v>
      </c>
      <c r="B593" s="63" t="s">
        <v>73</v>
      </c>
      <c r="C593" s="46"/>
      <c r="D593" s="51" t="s">
        <v>3143</v>
      </c>
      <c r="E593" s="51" t="s">
        <v>1941</v>
      </c>
      <c r="F593" s="63" t="s">
        <v>961</v>
      </c>
      <c r="G593" s="47"/>
      <c r="H593" s="46" t="s">
        <v>4118</v>
      </c>
      <c r="I593" s="46" t="s">
        <v>875</v>
      </c>
      <c r="J593" s="48">
        <v>39995</v>
      </c>
      <c r="K593" s="48">
        <v>40057</v>
      </c>
      <c r="L593" s="48"/>
      <c r="M593" s="51"/>
      <c r="N593" s="50"/>
      <c r="O593" s="73"/>
      <c r="P593" s="46" t="s">
        <v>3787</v>
      </c>
      <c r="Q593" s="46" t="s">
        <v>823</v>
      </c>
      <c r="R593" s="51"/>
      <c r="S593" s="46"/>
      <c r="T593" s="50"/>
      <c r="U593" s="50">
        <v>24901</v>
      </c>
    </row>
    <row r="594" spans="1:21" s="52" customFormat="1" ht="28.5" x14ac:dyDescent="0.2">
      <c r="A594" s="46" t="s">
        <v>71</v>
      </c>
      <c r="B594" s="46" t="s">
        <v>73</v>
      </c>
      <c r="C594" s="46"/>
      <c r="D594" s="46" t="s">
        <v>3325</v>
      </c>
      <c r="E594" s="46" t="s">
        <v>1941</v>
      </c>
      <c r="F594" s="63" t="s">
        <v>961</v>
      </c>
      <c r="G594" s="47"/>
      <c r="H594" s="46" t="s">
        <v>1671</v>
      </c>
      <c r="I594" s="46" t="s">
        <v>3056</v>
      </c>
      <c r="J594" s="48">
        <v>39452</v>
      </c>
      <c r="K594" s="48">
        <v>39543</v>
      </c>
      <c r="L594" s="48"/>
      <c r="M594" s="49"/>
      <c r="N594" s="50"/>
      <c r="O594" s="50"/>
      <c r="P594" s="46" t="s">
        <v>3787</v>
      </c>
      <c r="Q594" s="46" t="s">
        <v>823</v>
      </c>
      <c r="R594" s="46"/>
      <c r="S594" s="46" t="s">
        <v>1672</v>
      </c>
      <c r="T594" s="50"/>
      <c r="U594" s="50">
        <v>80000</v>
      </c>
    </row>
    <row r="595" spans="1:21" s="52" customFormat="1" ht="42.75" x14ac:dyDescent="0.2">
      <c r="A595" s="46" t="s">
        <v>4459</v>
      </c>
      <c r="B595" s="46" t="s">
        <v>73</v>
      </c>
      <c r="C595" s="46"/>
      <c r="D595" s="46" t="s">
        <v>5325</v>
      </c>
      <c r="E595" s="46" t="s">
        <v>1941</v>
      </c>
      <c r="F595" s="63" t="s">
        <v>961</v>
      </c>
      <c r="G595" s="47"/>
      <c r="H595" s="46" t="s">
        <v>4093</v>
      </c>
      <c r="I595" s="46" t="s">
        <v>888</v>
      </c>
      <c r="J595" s="48">
        <v>38331</v>
      </c>
      <c r="K595" s="48">
        <v>39426</v>
      </c>
      <c r="L595" s="48"/>
      <c r="M595" s="49"/>
      <c r="N595" s="50"/>
      <c r="O595" s="50"/>
      <c r="P595" s="46"/>
      <c r="Q595" s="46" t="s">
        <v>823</v>
      </c>
      <c r="R595" s="46"/>
      <c r="S595" s="46" t="s">
        <v>4060</v>
      </c>
      <c r="T595" s="50"/>
      <c r="U595" s="50"/>
    </row>
    <row r="596" spans="1:21" s="52" customFormat="1" ht="28.5" x14ac:dyDescent="0.2">
      <c r="A596" s="46" t="s">
        <v>71</v>
      </c>
      <c r="B596" s="46" t="s">
        <v>73</v>
      </c>
      <c r="C596" s="46"/>
      <c r="D596" s="46" t="s">
        <v>4194</v>
      </c>
      <c r="E596" s="46" t="s">
        <v>1941</v>
      </c>
      <c r="F596" s="63" t="s">
        <v>961</v>
      </c>
      <c r="G596" s="47"/>
      <c r="H596" s="46" t="s">
        <v>2388</v>
      </c>
      <c r="I596" s="46" t="s">
        <v>3137</v>
      </c>
      <c r="J596" s="48">
        <v>39508</v>
      </c>
      <c r="K596" s="48">
        <v>39661</v>
      </c>
      <c r="L596" s="48"/>
      <c r="M596" s="49"/>
      <c r="N596" s="50"/>
      <c r="O596" s="50"/>
      <c r="P596" s="46" t="s">
        <v>3787</v>
      </c>
      <c r="Q596" s="46" t="s">
        <v>823</v>
      </c>
      <c r="R596" s="76"/>
      <c r="S596" s="46"/>
      <c r="T596" s="50"/>
      <c r="U596" s="50">
        <v>112000</v>
      </c>
    </row>
    <row r="597" spans="1:21" s="52" customFormat="1" ht="28.5" x14ac:dyDescent="0.2">
      <c r="A597" s="46" t="s">
        <v>71</v>
      </c>
      <c r="B597" s="46" t="s">
        <v>73</v>
      </c>
      <c r="C597" s="46"/>
      <c r="D597" s="46" t="s">
        <v>2386</v>
      </c>
      <c r="E597" s="46" t="s">
        <v>1941</v>
      </c>
      <c r="F597" s="63" t="s">
        <v>961</v>
      </c>
      <c r="G597" s="47"/>
      <c r="H597" s="46" t="s">
        <v>5565</v>
      </c>
      <c r="I597" s="46" t="s">
        <v>2198</v>
      </c>
      <c r="J597" s="48">
        <v>39845</v>
      </c>
      <c r="K597" s="48">
        <v>39845</v>
      </c>
      <c r="L597" s="48"/>
      <c r="M597" s="49"/>
      <c r="N597" s="50"/>
      <c r="O597" s="50"/>
      <c r="P597" s="46" t="s">
        <v>3787</v>
      </c>
      <c r="Q597" s="46" t="s">
        <v>824</v>
      </c>
      <c r="R597" s="46"/>
      <c r="S597" s="46"/>
      <c r="T597" s="50"/>
      <c r="U597" s="50">
        <v>37500</v>
      </c>
    </row>
    <row r="598" spans="1:21" s="52" customFormat="1" ht="28.5" x14ac:dyDescent="0.2">
      <c r="A598" s="46" t="s">
        <v>71</v>
      </c>
      <c r="B598" s="46" t="s">
        <v>73</v>
      </c>
      <c r="C598" s="46"/>
      <c r="D598" s="46" t="s">
        <v>2386</v>
      </c>
      <c r="E598" s="46" t="s">
        <v>1941</v>
      </c>
      <c r="F598" s="63" t="s">
        <v>961</v>
      </c>
      <c r="G598" s="47"/>
      <c r="H598" s="46" t="s">
        <v>5566</v>
      </c>
      <c r="I598" s="46" t="s">
        <v>2387</v>
      </c>
      <c r="J598" s="48">
        <v>39814</v>
      </c>
      <c r="K598" s="48">
        <v>39814</v>
      </c>
      <c r="L598" s="48"/>
      <c r="M598" s="49"/>
      <c r="N598" s="50"/>
      <c r="O598" s="50"/>
      <c r="P598" s="46" t="s">
        <v>3787</v>
      </c>
      <c r="Q598" s="46" t="s">
        <v>824</v>
      </c>
      <c r="R598" s="46"/>
      <c r="S598" s="46"/>
      <c r="T598" s="50"/>
      <c r="U598" s="50">
        <v>32621.48</v>
      </c>
    </row>
    <row r="599" spans="1:21" s="52" customFormat="1" ht="28.5" x14ac:dyDescent="0.2">
      <c r="A599" s="63" t="s">
        <v>71</v>
      </c>
      <c r="B599" s="63" t="s">
        <v>73</v>
      </c>
      <c r="C599" s="46"/>
      <c r="D599" s="51" t="s">
        <v>3143</v>
      </c>
      <c r="E599" s="51" t="s">
        <v>1941</v>
      </c>
      <c r="F599" s="63" t="s">
        <v>961</v>
      </c>
      <c r="G599" s="47"/>
      <c r="H599" s="46" t="s">
        <v>1079</v>
      </c>
      <c r="I599" s="46" t="s">
        <v>3104</v>
      </c>
      <c r="J599" s="48">
        <v>39995</v>
      </c>
      <c r="K599" s="48">
        <v>40057</v>
      </c>
      <c r="L599" s="48"/>
      <c r="M599" s="51"/>
      <c r="N599" s="50"/>
      <c r="O599" s="73"/>
      <c r="P599" s="46" t="s">
        <v>3787</v>
      </c>
      <c r="Q599" s="46" t="s">
        <v>823</v>
      </c>
      <c r="R599" s="51"/>
      <c r="S599" s="46"/>
      <c r="T599" s="50"/>
      <c r="U599" s="50">
        <v>34550</v>
      </c>
    </row>
    <row r="600" spans="1:21" s="52" customFormat="1" ht="28.5" x14ac:dyDescent="0.2">
      <c r="A600" s="46" t="s">
        <v>71</v>
      </c>
      <c r="B600" s="46" t="s">
        <v>73</v>
      </c>
      <c r="C600" s="46"/>
      <c r="D600" s="46" t="s">
        <v>4489</v>
      </c>
      <c r="E600" s="46" t="s">
        <v>1941</v>
      </c>
      <c r="F600" s="63" t="s">
        <v>961</v>
      </c>
      <c r="G600" s="47"/>
      <c r="H600" s="46" t="s">
        <v>4016</v>
      </c>
      <c r="I600" s="46" t="s">
        <v>5376</v>
      </c>
      <c r="J600" s="48">
        <v>39904</v>
      </c>
      <c r="K600" s="48">
        <v>39965</v>
      </c>
      <c r="L600" s="48"/>
      <c r="M600" s="49"/>
      <c r="N600" s="50"/>
      <c r="O600" s="50"/>
      <c r="P600" s="46" t="s">
        <v>3787</v>
      </c>
      <c r="Q600" s="46" t="s">
        <v>824</v>
      </c>
      <c r="R600" s="46"/>
      <c r="S600" s="46"/>
      <c r="T600" s="50"/>
      <c r="U600" s="50">
        <v>25126.69</v>
      </c>
    </row>
    <row r="601" spans="1:21" s="52" customFormat="1" ht="28.5" x14ac:dyDescent="0.2">
      <c r="A601" s="63" t="s">
        <v>71</v>
      </c>
      <c r="B601" s="63" t="s">
        <v>73</v>
      </c>
      <c r="C601" s="46"/>
      <c r="D601" s="63" t="s">
        <v>4737</v>
      </c>
      <c r="E601" s="63" t="s">
        <v>1941</v>
      </c>
      <c r="F601" s="63" t="s">
        <v>961</v>
      </c>
      <c r="G601" s="46"/>
      <c r="H601" s="46" t="s">
        <v>2576</v>
      </c>
      <c r="I601" s="46" t="s">
        <v>3141</v>
      </c>
      <c r="J601" s="48">
        <v>39904</v>
      </c>
      <c r="K601" s="48">
        <v>39995</v>
      </c>
      <c r="L601" s="48"/>
      <c r="M601" s="63"/>
      <c r="N601" s="50"/>
      <c r="O601" s="82"/>
      <c r="P601" s="46" t="s">
        <v>3787</v>
      </c>
      <c r="Q601" s="46" t="s">
        <v>823</v>
      </c>
      <c r="R601" s="63"/>
      <c r="S601" s="46"/>
      <c r="T601" s="50"/>
      <c r="U601" s="95">
        <v>133158</v>
      </c>
    </row>
    <row r="602" spans="1:21" s="52" customFormat="1" ht="28.5" x14ac:dyDescent="0.2">
      <c r="A602" s="63" t="s">
        <v>71</v>
      </c>
      <c r="B602" s="63" t="s">
        <v>73</v>
      </c>
      <c r="C602" s="46"/>
      <c r="D602" s="51" t="s">
        <v>3143</v>
      </c>
      <c r="E602" s="51" t="s">
        <v>1941</v>
      </c>
      <c r="F602" s="63" t="s">
        <v>961</v>
      </c>
      <c r="G602" s="47"/>
      <c r="H602" s="46" t="s">
        <v>1080</v>
      </c>
      <c r="I602" s="46" t="s">
        <v>3104</v>
      </c>
      <c r="J602" s="48">
        <v>39995</v>
      </c>
      <c r="K602" s="48">
        <v>40057</v>
      </c>
      <c r="L602" s="48"/>
      <c r="M602" s="51"/>
      <c r="N602" s="50"/>
      <c r="O602" s="73"/>
      <c r="P602" s="46" t="s">
        <v>3787</v>
      </c>
      <c r="Q602" s="46" t="s">
        <v>823</v>
      </c>
      <c r="R602" s="51"/>
      <c r="S602" s="46"/>
      <c r="T602" s="50"/>
      <c r="U602" s="50">
        <v>44556</v>
      </c>
    </row>
    <row r="603" spans="1:21" s="52" customFormat="1" ht="28.5" x14ac:dyDescent="0.2">
      <c r="A603" s="63" t="s">
        <v>71</v>
      </c>
      <c r="B603" s="63" t="s">
        <v>73</v>
      </c>
      <c r="C603" s="46"/>
      <c r="D603" s="51" t="s">
        <v>3139</v>
      </c>
      <c r="E603" s="51" t="s">
        <v>1941</v>
      </c>
      <c r="F603" s="63" t="s">
        <v>961</v>
      </c>
      <c r="G603" s="47"/>
      <c r="H603" s="46" t="s">
        <v>1077</v>
      </c>
      <c r="I603" s="46" t="s">
        <v>1074</v>
      </c>
      <c r="J603" s="48">
        <v>39995</v>
      </c>
      <c r="K603" s="48">
        <v>40057</v>
      </c>
      <c r="L603" s="48"/>
      <c r="M603" s="51"/>
      <c r="N603" s="50"/>
      <c r="O603" s="73"/>
      <c r="P603" s="46" t="s">
        <v>3787</v>
      </c>
      <c r="Q603" s="46" t="s">
        <v>823</v>
      </c>
      <c r="R603" s="51"/>
      <c r="S603" s="46"/>
      <c r="T603" s="50"/>
      <c r="U603" s="50">
        <v>111998.68</v>
      </c>
    </row>
    <row r="604" spans="1:21" s="52" customFormat="1" x14ac:dyDescent="0.2">
      <c r="A604" s="46" t="s">
        <v>4616</v>
      </c>
      <c r="B604" s="46" t="s">
        <v>4677</v>
      </c>
      <c r="C604" s="46" t="s">
        <v>233</v>
      </c>
      <c r="D604" s="46" t="s">
        <v>5162</v>
      </c>
      <c r="E604" s="46" t="s">
        <v>1944</v>
      </c>
      <c r="F604" s="63" t="s">
        <v>965</v>
      </c>
      <c r="G604" s="47"/>
      <c r="H604" s="46" t="s">
        <v>5163</v>
      </c>
      <c r="I604" s="46" t="s">
        <v>5164</v>
      </c>
      <c r="J604" s="48">
        <v>37865</v>
      </c>
      <c r="K604" s="48">
        <v>38595</v>
      </c>
      <c r="L604" s="48">
        <v>39691</v>
      </c>
      <c r="M604" s="49">
        <v>5</v>
      </c>
      <c r="N604" s="50"/>
      <c r="O604" s="50"/>
      <c r="P604" s="46"/>
      <c r="Q604" s="46"/>
      <c r="R604" s="46"/>
      <c r="S604" s="46"/>
      <c r="T604" s="50">
        <v>310000</v>
      </c>
      <c r="U604" s="50">
        <v>1550000</v>
      </c>
    </row>
    <row r="605" spans="1:21" s="52" customFormat="1" ht="28.5" x14ac:dyDescent="0.2">
      <c r="A605" s="46" t="s">
        <v>71</v>
      </c>
      <c r="B605" s="46" t="s">
        <v>73</v>
      </c>
      <c r="C605" s="46"/>
      <c r="D605" s="46" t="s">
        <v>705</v>
      </c>
      <c r="E605" s="46" t="s">
        <v>1941</v>
      </c>
      <c r="F605" s="63" t="s">
        <v>961</v>
      </c>
      <c r="G605" s="47"/>
      <c r="H605" s="46" t="s">
        <v>5311</v>
      </c>
      <c r="I605" s="49" t="s">
        <v>5313</v>
      </c>
      <c r="J605" s="48">
        <v>39995</v>
      </c>
      <c r="K605" s="48">
        <v>40026</v>
      </c>
      <c r="L605" s="48"/>
      <c r="M605" s="49">
        <v>1</v>
      </c>
      <c r="N605" s="50"/>
      <c r="O605" s="50"/>
      <c r="P605" s="46" t="s">
        <v>3787</v>
      </c>
      <c r="Q605" s="46" t="s">
        <v>824</v>
      </c>
      <c r="R605" s="46">
        <v>6.3</v>
      </c>
      <c r="S605" s="46"/>
      <c r="T605" s="50"/>
      <c r="U605" s="50">
        <v>53400</v>
      </c>
    </row>
    <row r="606" spans="1:21" s="52" customFormat="1" ht="28.5" x14ac:dyDescent="0.2">
      <c r="A606" s="46" t="s">
        <v>2714</v>
      </c>
      <c r="B606" s="46" t="s">
        <v>73</v>
      </c>
      <c r="C606" s="46"/>
      <c r="D606" s="46" t="s">
        <v>570</v>
      </c>
      <c r="E606" s="46" t="s">
        <v>5598</v>
      </c>
      <c r="F606" s="63" t="s">
        <v>950</v>
      </c>
      <c r="G606" s="47"/>
      <c r="H606" s="46" t="s">
        <v>5052</v>
      </c>
      <c r="I606" s="46" t="s">
        <v>2682</v>
      </c>
      <c r="J606" s="48">
        <v>39353</v>
      </c>
      <c r="K606" s="48">
        <v>40448</v>
      </c>
      <c r="L606" s="48"/>
      <c r="M606" s="49">
        <v>3</v>
      </c>
      <c r="N606" s="59" t="s">
        <v>672</v>
      </c>
      <c r="O606" s="50" t="s">
        <v>672</v>
      </c>
      <c r="P606" s="46"/>
      <c r="Q606" s="46"/>
      <c r="R606" s="46"/>
      <c r="S606" s="46" t="s">
        <v>3031</v>
      </c>
      <c r="T606" s="50">
        <v>1185</v>
      </c>
      <c r="U606" s="50">
        <v>3555</v>
      </c>
    </row>
    <row r="607" spans="1:21" s="52" customFormat="1" ht="28.5" x14ac:dyDescent="0.2">
      <c r="A607" s="46" t="s">
        <v>2714</v>
      </c>
      <c r="B607" s="46" t="s">
        <v>73</v>
      </c>
      <c r="C607" s="46"/>
      <c r="D607" s="46" t="s">
        <v>570</v>
      </c>
      <c r="E607" s="46" t="s">
        <v>5598</v>
      </c>
      <c r="F607" s="63" t="s">
        <v>950</v>
      </c>
      <c r="G607" s="47"/>
      <c r="H607" s="46" t="s">
        <v>3183</v>
      </c>
      <c r="I607" s="46" t="s">
        <v>3866</v>
      </c>
      <c r="J607" s="48">
        <v>39288</v>
      </c>
      <c r="K607" s="48">
        <v>40094</v>
      </c>
      <c r="L607" s="48"/>
      <c r="M607" s="49">
        <v>0.5</v>
      </c>
      <c r="N607" s="50"/>
      <c r="O607" s="50"/>
      <c r="P607" s="46"/>
      <c r="Q607" s="46" t="s">
        <v>824</v>
      </c>
      <c r="R607" s="46">
        <v>6.3</v>
      </c>
      <c r="S607" s="46"/>
      <c r="T607" s="50">
        <v>94</v>
      </c>
      <c r="U607" s="50">
        <v>94</v>
      </c>
    </row>
    <row r="608" spans="1:21" s="52" customFormat="1" ht="28.5" x14ac:dyDescent="0.2">
      <c r="A608" s="46" t="s">
        <v>2714</v>
      </c>
      <c r="B608" s="46" t="s">
        <v>73</v>
      </c>
      <c r="C608" s="46"/>
      <c r="D608" s="46" t="s">
        <v>570</v>
      </c>
      <c r="E608" s="46" t="s">
        <v>5598</v>
      </c>
      <c r="F608" s="63" t="s">
        <v>950</v>
      </c>
      <c r="G608" s="47"/>
      <c r="H608" s="46" t="s">
        <v>5041</v>
      </c>
      <c r="I608" s="46" t="s">
        <v>2679</v>
      </c>
      <c r="J608" s="48">
        <v>38453</v>
      </c>
      <c r="K608" s="48">
        <v>39548</v>
      </c>
      <c r="L608" s="48"/>
      <c r="M608" s="49">
        <v>3</v>
      </c>
      <c r="N608" s="50"/>
      <c r="O608" s="50"/>
      <c r="P608" s="46"/>
      <c r="Q608" s="46" t="s">
        <v>824</v>
      </c>
      <c r="R608" s="46">
        <v>6.3</v>
      </c>
      <c r="S608" s="46"/>
      <c r="T608" s="50">
        <v>9408</v>
      </c>
      <c r="U608" s="50">
        <v>9408</v>
      </c>
    </row>
    <row r="609" spans="1:21" s="52" customFormat="1" ht="28.5" x14ac:dyDescent="0.2">
      <c r="A609" s="46" t="s">
        <v>2714</v>
      </c>
      <c r="B609" s="46" t="s">
        <v>73</v>
      </c>
      <c r="C609" s="46"/>
      <c r="D609" s="46" t="s">
        <v>570</v>
      </c>
      <c r="E609" s="46" t="s">
        <v>5598</v>
      </c>
      <c r="F609" s="63" t="s">
        <v>950</v>
      </c>
      <c r="G609" s="47"/>
      <c r="H609" s="46" t="s">
        <v>5041</v>
      </c>
      <c r="I609" s="46" t="s">
        <v>2679</v>
      </c>
      <c r="J609" s="48">
        <v>38663</v>
      </c>
      <c r="K609" s="48">
        <v>39758</v>
      </c>
      <c r="L609" s="48"/>
      <c r="M609" s="49">
        <v>1</v>
      </c>
      <c r="N609" s="50"/>
      <c r="O609" s="50"/>
      <c r="P609" s="46"/>
      <c r="Q609" s="46" t="s">
        <v>824</v>
      </c>
      <c r="R609" s="46">
        <v>6.3</v>
      </c>
      <c r="S609" s="46"/>
      <c r="T609" s="50">
        <v>13209</v>
      </c>
      <c r="U609" s="50">
        <v>13209</v>
      </c>
    </row>
    <row r="610" spans="1:21" s="52" customFormat="1" ht="28.5" x14ac:dyDescent="0.2">
      <c r="A610" s="46" t="s">
        <v>2714</v>
      </c>
      <c r="B610" s="46" t="s">
        <v>73</v>
      </c>
      <c r="C610" s="46"/>
      <c r="D610" s="46" t="s">
        <v>570</v>
      </c>
      <c r="E610" s="46" t="s">
        <v>5598</v>
      </c>
      <c r="F610" s="63" t="s">
        <v>950</v>
      </c>
      <c r="G610" s="47"/>
      <c r="H610" s="46" t="s">
        <v>5041</v>
      </c>
      <c r="I610" s="46" t="s">
        <v>2679</v>
      </c>
      <c r="J610" s="48">
        <v>38797</v>
      </c>
      <c r="K610" s="48">
        <v>39892</v>
      </c>
      <c r="L610" s="48"/>
      <c r="M610" s="49">
        <v>3</v>
      </c>
      <c r="N610" s="50">
        <v>0</v>
      </c>
      <c r="O610" s="50">
        <f>N610*M610</f>
        <v>0</v>
      </c>
      <c r="P610" s="46"/>
      <c r="Q610" s="46" t="s">
        <v>824</v>
      </c>
      <c r="R610" s="46">
        <v>6.3</v>
      </c>
      <c r="S610" s="46"/>
      <c r="T610" s="50">
        <v>9112</v>
      </c>
      <c r="U610" s="50">
        <v>27336</v>
      </c>
    </row>
    <row r="611" spans="1:21" s="52" customFormat="1" ht="28.5" x14ac:dyDescent="0.2">
      <c r="A611" s="46" t="s">
        <v>2714</v>
      </c>
      <c r="B611" s="46" t="s">
        <v>73</v>
      </c>
      <c r="C611" s="46"/>
      <c r="D611" s="46" t="s">
        <v>570</v>
      </c>
      <c r="E611" s="46" t="s">
        <v>5598</v>
      </c>
      <c r="F611" s="63" t="s">
        <v>950</v>
      </c>
      <c r="G611" s="47"/>
      <c r="H611" s="46" t="s">
        <v>5041</v>
      </c>
      <c r="I611" s="46" t="s">
        <v>2679</v>
      </c>
      <c r="J611" s="48">
        <v>39914</v>
      </c>
      <c r="K611" s="48">
        <v>40278</v>
      </c>
      <c r="L611" s="48"/>
      <c r="M611" s="49">
        <v>1</v>
      </c>
      <c r="N611" s="50" t="s">
        <v>672</v>
      </c>
      <c r="O611" s="50" t="s">
        <v>672</v>
      </c>
      <c r="P611" s="46"/>
      <c r="Q611" s="46"/>
      <c r="R611" s="46">
        <v>7.1</v>
      </c>
      <c r="S611" s="46"/>
      <c r="T611" s="50">
        <v>716</v>
      </c>
      <c r="U611" s="50">
        <v>716</v>
      </c>
    </row>
    <row r="612" spans="1:21" s="52" customFormat="1" ht="28.5" x14ac:dyDescent="0.2">
      <c r="A612" s="46" t="s">
        <v>2714</v>
      </c>
      <c r="B612" s="46" t="s">
        <v>73</v>
      </c>
      <c r="C612" s="46"/>
      <c r="D612" s="46" t="s">
        <v>570</v>
      </c>
      <c r="E612" s="46" t="s">
        <v>5598</v>
      </c>
      <c r="F612" s="63" t="s">
        <v>950</v>
      </c>
      <c r="G612" s="47"/>
      <c r="H612" s="46" t="s">
        <v>661</v>
      </c>
      <c r="I612" s="46" t="s">
        <v>3784</v>
      </c>
      <c r="J612" s="48">
        <v>36951</v>
      </c>
      <c r="K612" s="48" t="s">
        <v>2189</v>
      </c>
      <c r="L612" s="48"/>
      <c r="M612" s="49">
        <v>7</v>
      </c>
      <c r="N612" s="50"/>
      <c r="O612" s="50">
        <f>N612*M612</f>
        <v>0</v>
      </c>
      <c r="P612" s="46"/>
      <c r="Q612" s="46" t="s">
        <v>824</v>
      </c>
      <c r="R612" s="46" t="s">
        <v>573</v>
      </c>
      <c r="S612" s="46"/>
      <c r="T612" s="50">
        <v>4125</v>
      </c>
      <c r="U612" s="50">
        <v>28875</v>
      </c>
    </row>
    <row r="613" spans="1:21" s="52" customFormat="1" ht="28.5" x14ac:dyDescent="0.2">
      <c r="A613" s="46" t="s">
        <v>2714</v>
      </c>
      <c r="B613" s="46" t="s">
        <v>73</v>
      </c>
      <c r="C613" s="46"/>
      <c r="D613" s="46" t="s">
        <v>570</v>
      </c>
      <c r="E613" s="46" t="s">
        <v>5598</v>
      </c>
      <c r="F613" s="63" t="s">
        <v>950</v>
      </c>
      <c r="G613" s="47"/>
      <c r="H613" s="46" t="s">
        <v>1858</v>
      </c>
      <c r="I613" s="46" t="s">
        <v>4000</v>
      </c>
      <c r="J613" s="48">
        <v>39995</v>
      </c>
      <c r="K613" s="48">
        <v>40359</v>
      </c>
      <c r="L613" s="48"/>
      <c r="M613" s="49">
        <v>1</v>
      </c>
      <c r="N613" s="50" t="s">
        <v>672</v>
      </c>
      <c r="O613" s="50" t="s">
        <v>672</v>
      </c>
      <c r="P613" s="46"/>
      <c r="Q613" s="46"/>
      <c r="R613" s="46">
        <v>7.1</v>
      </c>
      <c r="S613" s="46"/>
      <c r="T613" s="50">
        <v>3053</v>
      </c>
      <c r="U613" s="50">
        <v>3053</v>
      </c>
    </row>
    <row r="614" spans="1:21" s="52" customFormat="1" ht="28.5" x14ac:dyDescent="0.2">
      <c r="A614" s="46" t="s">
        <v>2714</v>
      </c>
      <c r="B614" s="46" t="s">
        <v>73</v>
      </c>
      <c r="C614" s="46"/>
      <c r="D614" s="46" t="s">
        <v>570</v>
      </c>
      <c r="E614" s="46" t="s">
        <v>5598</v>
      </c>
      <c r="F614" s="63" t="s">
        <v>950</v>
      </c>
      <c r="G614" s="47"/>
      <c r="H614" s="46" t="s">
        <v>3184</v>
      </c>
      <c r="I614" s="46" t="s">
        <v>873</v>
      </c>
      <c r="J614" s="48">
        <v>39721</v>
      </c>
      <c r="K614" s="48">
        <v>40086</v>
      </c>
      <c r="L614" s="48"/>
      <c r="M614" s="49">
        <v>1</v>
      </c>
      <c r="N614" s="73"/>
      <c r="O614" s="73"/>
      <c r="P614" s="46"/>
      <c r="Q614" s="46"/>
      <c r="R614" s="46"/>
      <c r="S614" s="46"/>
      <c r="T614" s="59">
        <v>12390</v>
      </c>
      <c r="U614" s="50">
        <v>12390</v>
      </c>
    </row>
    <row r="615" spans="1:21" s="52" customFormat="1" ht="28.5" x14ac:dyDescent="0.2">
      <c r="A615" s="46" t="s">
        <v>2714</v>
      </c>
      <c r="B615" s="46" t="s">
        <v>73</v>
      </c>
      <c r="C615" s="46"/>
      <c r="D615" s="46" t="s">
        <v>570</v>
      </c>
      <c r="E615" s="46" t="s">
        <v>5598</v>
      </c>
      <c r="F615" s="63" t="s">
        <v>950</v>
      </c>
      <c r="G615" s="47"/>
      <c r="H615" s="46" t="s">
        <v>3184</v>
      </c>
      <c r="I615" s="46" t="s">
        <v>873</v>
      </c>
      <c r="J615" s="48">
        <v>39355</v>
      </c>
      <c r="K615" s="48">
        <v>39721</v>
      </c>
      <c r="L615" s="48"/>
      <c r="M615" s="49">
        <v>1</v>
      </c>
      <c r="N615" s="50"/>
      <c r="O615" s="50"/>
      <c r="P615" s="46"/>
      <c r="Q615" s="46" t="s">
        <v>824</v>
      </c>
      <c r="R615" s="46">
        <v>6.3</v>
      </c>
      <c r="S615" s="46"/>
      <c r="T615" s="50">
        <v>11550</v>
      </c>
      <c r="U615" s="50">
        <v>11550</v>
      </c>
    </row>
    <row r="616" spans="1:21" s="52" customFormat="1" ht="28.5" x14ac:dyDescent="0.2">
      <c r="A616" s="46" t="s">
        <v>2714</v>
      </c>
      <c r="B616" s="46" t="s">
        <v>73</v>
      </c>
      <c r="C616" s="46"/>
      <c r="D616" s="46" t="s">
        <v>570</v>
      </c>
      <c r="E616" s="46" t="s">
        <v>5598</v>
      </c>
      <c r="F616" s="63" t="s">
        <v>950</v>
      </c>
      <c r="G616" s="47"/>
      <c r="H616" s="46" t="s">
        <v>5343</v>
      </c>
      <c r="I616" s="46" t="s">
        <v>1969</v>
      </c>
      <c r="J616" s="48" t="s">
        <v>571</v>
      </c>
      <c r="K616" s="48" t="s">
        <v>571</v>
      </c>
      <c r="L616" s="48"/>
      <c r="M616" s="49"/>
      <c r="N616" s="50"/>
      <c r="O616" s="50"/>
      <c r="P616" s="46"/>
      <c r="Q616" s="46" t="s">
        <v>824</v>
      </c>
      <c r="R616" s="46">
        <v>6.3</v>
      </c>
      <c r="S616" s="46"/>
      <c r="T616" s="50">
        <v>408</v>
      </c>
      <c r="U616" s="50"/>
    </row>
    <row r="617" spans="1:21" s="52" customFormat="1" ht="28.5" x14ac:dyDescent="0.2">
      <c r="A617" s="46" t="s">
        <v>2714</v>
      </c>
      <c r="B617" s="46" t="s">
        <v>73</v>
      </c>
      <c r="C617" s="46"/>
      <c r="D617" s="46" t="s">
        <v>570</v>
      </c>
      <c r="E617" s="46" t="s">
        <v>5598</v>
      </c>
      <c r="F617" s="63" t="s">
        <v>950</v>
      </c>
      <c r="G617" s="47"/>
      <c r="H617" s="46" t="s">
        <v>5049</v>
      </c>
      <c r="I617" s="46" t="s">
        <v>2679</v>
      </c>
      <c r="J617" s="48">
        <v>39020</v>
      </c>
      <c r="K617" s="48">
        <v>40085</v>
      </c>
      <c r="L617" s="48"/>
      <c r="M617" s="49">
        <v>3</v>
      </c>
      <c r="N617" s="73"/>
      <c r="O617" s="73"/>
      <c r="P617" s="46"/>
      <c r="Q617" s="46" t="s">
        <v>824</v>
      </c>
      <c r="R617" s="46">
        <v>6.3</v>
      </c>
      <c r="S617" s="46"/>
      <c r="T617" s="50">
        <v>10930</v>
      </c>
      <c r="U617" s="50">
        <v>10930</v>
      </c>
    </row>
    <row r="618" spans="1:21" s="52" customFormat="1" ht="28.5" x14ac:dyDescent="0.2">
      <c r="A618" s="46" t="s">
        <v>2714</v>
      </c>
      <c r="B618" s="46" t="s">
        <v>73</v>
      </c>
      <c r="C618" s="46"/>
      <c r="D618" s="46" t="s">
        <v>570</v>
      </c>
      <c r="E618" s="46" t="s">
        <v>5598</v>
      </c>
      <c r="F618" s="63" t="s">
        <v>950</v>
      </c>
      <c r="G618" s="47"/>
      <c r="H618" s="46" t="s">
        <v>4458</v>
      </c>
      <c r="I618" s="46" t="s">
        <v>3784</v>
      </c>
      <c r="J618" s="48">
        <v>36831</v>
      </c>
      <c r="K618" s="48" t="s">
        <v>2189</v>
      </c>
      <c r="L618" s="48"/>
      <c r="M618" s="49">
        <v>8</v>
      </c>
      <c r="N618" s="50"/>
      <c r="O618" s="50">
        <f>N618*M618</f>
        <v>0</v>
      </c>
      <c r="P618" s="46"/>
      <c r="Q618" s="46" t="s">
        <v>824</v>
      </c>
      <c r="R618" s="46" t="s">
        <v>573</v>
      </c>
      <c r="S618" s="46"/>
      <c r="T618" s="50">
        <v>3713.6</v>
      </c>
      <c r="U618" s="50">
        <v>29708.799999999999</v>
      </c>
    </row>
    <row r="619" spans="1:21" s="52" customFormat="1" ht="28.5" x14ac:dyDescent="0.2">
      <c r="A619" s="46" t="s">
        <v>2714</v>
      </c>
      <c r="B619" s="46" t="s">
        <v>73</v>
      </c>
      <c r="C619" s="46"/>
      <c r="D619" s="46" t="s">
        <v>570</v>
      </c>
      <c r="E619" s="46" t="s">
        <v>5598</v>
      </c>
      <c r="F619" s="63" t="s">
        <v>950</v>
      </c>
      <c r="G619" s="47"/>
      <c r="H619" s="46" t="s">
        <v>5134</v>
      </c>
      <c r="I619" s="46" t="s">
        <v>3957</v>
      </c>
      <c r="J619" s="48">
        <v>39750</v>
      </c>
      <c r="K619" s="48">
        <v>40114</v>
      </c>
      <c r="L619" s="48"/>
      <c r="M619" s="49">
        <v>1</v>
      </c>
      <c r="N619" s="73"/>
      <c r="O619" s="50"/>
      <c r="P619" s="46"/>
      <c r="Q619" s="46" t="s">
        <v>824</v>
      </c>
      <c r="R619" s="46">
        <v>7.1</v>
      </c>
      <c r="S619" s="46"/>
      <c r="T619" s="50">
        <v>25238.41</v>
      </c>
      <c r="U619" s="50"/>
    </row>
    <row r="620" spans="1:21" s="52" customFormat="1" ht="28.5" x14ac:dyDescent="0.2">
      <c r="A620" s="46" t="s">
        <v>2714</v>
      </c>
      <c r="B620" s="46" t="s">
        <v>73</v>
      </c>
      <c r="C620" s="46"/>
      <c r="D620" s="46" t="s">
        <v>570</v>
      </c>
      <c r="E620" s="46" t="s">
        <v>5598</v>
      </c>
      <c r="F620" s="63" t="s">
        <v>950</v>
      </c>
      <c r="G620" s="47"/>
      <c r="H620" s="46" t="s">
        <v>1889</v>
      </c>
      <c r="I620" s="46" t="s">
        <v>4411</v>
      </c>
      <c r="J620" s="48">
        <v>38805</v>
      </c>
      <c r="K620" s="48">
        <v>39416</v>
      </c>
      <c r="L620" s="48"/>
      <c r="M620" s="49">
        <v>1.5</v>
      </c>
      <c r="N620" s="50"/>
      <c r="O620" s="50"/>
      <c r="P620" s="46"/>
      <c r="Q620" s="46" t="s">
        <v>824</v>
      </c>
      <c r="R620" s="46">
        <v>6.3</v>
      </c>
      <c r="S620" s="46"/>
      <c r="T620" s="50">
        <v>955</v>
      </c>
      <c r="U620" s="50">
        <v>955</v>
      </c>
    </row>
    <row r="621" spans="1:21" s="52" customFormat="1" ht="28.5" x14ac:dyDescent="0.2">
      <c r="A621" s="46" t="s">
        <v>2714</v>
      </c>
      <c r="B621" s="46" t="s">
        <v>73</v>
      </c>
      <c r="C621" s="46"/>
      <c r="D621" s="46" t="s">
        <v>570</v>
      </c>
      <c r="E621" s="46" t="s">
        <v>5598</v>
      </c>
      <c r="F621" s="63" t="s">
        <v>950</v>
      </c>
      <c r="G621" s="47"/>
      <c r="H621" s="46" t="s">
        <v>3959</v>
      </c>
      <c r="I621" s="46" t="s">
        <v>2120</v>
      </c>
      <c r="J621" s="48">
        <v>39173</v>
      </c>
      <c r="K621" s="48">
        <v>40017</v>
      </c>
      <c r="L621" s="48"/>
      <c r="M621" s="49">
        <v>3</v>
      </c>
      <c r="N621" s="59">
        <v>0</v>
      </c>
      <c r="O621" s="50">
        <v>0</v>
      </c>
      <c r="P621" s="46"/>
      <c r="Q621" s="46"/>
      <c r="R621" s="46"/>
      <c r="S621" s="46"/>
      <c r="T621" s="50">
        <v>8760</v>
      </c>
      <c r="U621" s="50">
        <v>8760</v>
      </c>
    </row>
    <row r="622" spans="1:21" s="52" customFormat="1" ht="28.5" x14ac:dyDescent="0.2">
      <c r="A622" s="46" t="s">
        <v>2714</v>
      </c>
      <c r="B622" s="46" t="s">
        <v>73</v>
      </c>
      <c r="C622" s="46"/>
      <c r="D622" s="46" t="s">
        <v>570</v>
      </c>
      <c r="E622" s="46" t="s">
        <v>5598</v>
      </c>
      <c r="F622" s="63" t="s">
        <v>950</v>
      </c>
      <c r="G622" s="47"/>
      <c r="H622" s="46" t="s">
        <v>3959</v>
      </c>
      <c r="I622" s="46" t="s">
        <v>2120</v>
      </c>
      <c r="J622" s="48">
        <v>39173</v>
      </c>
      <c r="K622" s="48">
        <v>40017</v>
      </c>
      <c r="L622" s="48"/>
      <c r="M622" s="49">
        <v>3</v>
      </c>
      <c r="N622" s="50"/>
      <c r="O622" s="50">
        <v>0</v>
      </c>
      <c r="P622" s="46"/>
      <c r="Q622" s="46"/>
      <c r="R622" s="46">
        <v>7.1</v>
      </c>
      <c r="S622" s="46"/>
      <c r="T622" s="50"/>
      <c r="U622" s="50">
        <v>35337</v>
      </c>
    </row>
    <row r="623" spans="1:21" s="52" customFormat="1" ht="71.25" x14ac:dyDescent="0.2">
      <c r="A623" s="46" t="s">
        <v>2714</v>
      </c>
      <c r="B623" s="46" t="s">
        <v>73</v>
      </c>
      <c r="C623" s="46"/>
      <c r="D623" s="46" t="s">
        <v>570</v>
      </c>
      <c r="E623" s="46" t="s">
        <v>5598</v>
      </c>
      <c r="F623" s="63" t="s">
        <v>950</v>
      </c>
      <c r="G623" s="47"/>
      <c r="H623" s="46" t="s">
        <v>3182</v>
      </c>
      <c r="I623" s="46" t="s">
        <v>2183</v>
      </c>
      <c r="J623" s="48">
        <v>39132</v>
      </c>
      <c r="K623" s="48">
        <v>39496</v>
      </c>
      <c r="L623" s="48"/>
      <c r="M623" s="49">
        <v>1</v>
      </c>
      <c r="N623" s="50"/>
      <c r="O623" s="50"/>
      <c r="P623" s="46"/>
      <c r="Q623" s="46" t="s">
        <v>824</v>
      </c>
      <c r="R623" s="46">
        <v>6.3</v>
      </c>
      <c r="S623" s="46"/>
      <c r="T623" s="50">
        <v>975</v>
      </c>
      <c r="U623" s="50">
        <v>975</v>
      </c>
    </row>
    <row r="624" spans="1:21" s="52" customFormat="1" ht="28.5" x14ac:dyDescent="0.2">
      <c r="A624" s="46" t="s">
        <v>2714</v>
      </c>
      <c r="B624" s="46" t="s">
        <v>73</v>
      </c>
      <c r="C624" s="46"/>
      <c r="D624" s="46" t="s">
        <v>570</v>
      </c>
      <c r="E624" s="46" t="s">
        <v>5598</v>
      </c>
      <c r="F624" s="63" t="s">
        <v>950</v>
      </c>
      <c r="G624" s="47" t="s">
        <v>672</v>
      </c>
      <c r="H624" s="46" t="s">
        <v>2698</v>
      </c>
      <c r="I624" s="46" t="s">
        <v>5082</v>
      </c>
      <c r="J624" s="48">
        <v>39568</v>
      </c>
      <c r="K624" s="48">
        <v>39932</v>
      </c>
      <c r="L624" s="48"/>
      <c r="M624" s="49">
        <v>1</v>
      </c>
      <c r="N624" s="50"/>
      <c r="O624" s="50"/>
      <c r="P624" s="46"/>
      <c r="Q624" s="46" t="s">
        <v>824</v>
      </c>
      <c r="R624" s="46">
        <v>7.1</v>
      </c>
      <c r="S624" s="46"/>
      <c r="T624" s="50">
        <v>7728</v>
      </c>
      <c r="U624" s="50">
        <v>7728</v>
      </c>
    </row>
    <row r="625" spans="1:21" s="52" customFormat="1" ht="28.5" x14ac:dyDescent="0.2">
      <c r="A625" s="46" t="s">
        <v>2714</v>
      </c>
      <c r="B625" s="46" t="s">
        <v>73</v>
      </c>
      <c r="C625" s="46"/>
      <c r="D625" s="46" t="s">
        <v>570</v>
      </c>
      <c r="E625" s="46" t="s">
        <v>5598</v>
      </c>
      <c r="F625" s="63" t="s">
        <v>950</v>
      </c>
      <c r="G625" s="47"/>
      <c r="H625" s="46" t="s">
        <v>1307</v>
      </c>
      <c r="I625" s="46" t="s">
        <v>3780</v>
      </c>
      <c r="J625" s="48">
        <v>37865</v>
      </c>
      <c r="K625" s="48" t="s">
        <v>2189</v>
      </c>
      <c r="L625" s="48"/>
      <c r="M625" s="49">
        <v>5</v>
      </c>
      <c r="N625" s="50"/>
      <c r="O625" s="50">
        <f>N625*M625</f>
        <v>0</v>
      </c>
      <c r="P625" s="46"/>
      <c r="Q625" s="46" t="s">
        <v>824</v>
      </c>
      <c r="R625" s="46" t="s">
        <v>573</v>
      </c>
      <c r="S625" s="46"/>
      <c r="T625" s="50">
        <v>495</v>
      </c>
      <c r="U625" s="50">
        <v>2475</v>
      </c>
    </row>
    <row r="626" spans="1:21" s="52" customFormat="1" ht="28.5" x14ac:dyDescent="0.2">
      <c r="A626" s="46" t="s">
        <v>2714</v>
      </c>
      <c r="B626" s="46" t="s">
        <v>73</v>
      </c>
      <c r="C626" s="46"/>
      <c r="D626" s="46" t="s">
        <v>570</v>
      </c>
      <c r="E626" s="46" t="s">
        <v>5598</v>
      </c>
      <c r="F626" s="63" t="s">
        <v>950</v>
      </c>
      <c r="G626" s="47"/>
      <c r="H626" s="46" t="s">
        <v>608</v>
      </c>
      <c r="I626" s="46" t="s">
        <v>451</v>
      </c>
      <c r="J626" s="48">
        <v>39173</v>
      </c>
      <c r="K626" s="48">
        <v>39538</v>
      </c>
      <c r="L626" s="48"/>
      <c r="M626" s="49">
        <v>1</v>
      </c>
      <c r="N626" s="50"/>
      <c r="O626" s="50"/>
      <c r="P626" s="46"/>
      <c r="Q626" s="46" t="s">
        <v>824</v>
      </c>
      <c r="R626" s="46">
        <v>6.3</v>
      </c>
      <c r="S626" s="46"/>
      <c r="T626" s="50">
        <v>599</v>
      </c>
      <c r="U626" s="50">
        <v>599</v>
      </c>
    </row>
    <row r="627" spans="1:21" s="52" customFormat="1" ht="28.5" x14ac:dyDescent="0.2">
      <c r="A627" s="46" t="s">
        <v>2714</v>
      </c>
      <c r="B627" s="46" t="s">
        <v>73</v>
      </c>
      <c r="C627" s="46"/>
      <c r="D627" s="46" t="s">
        <v>570</v>
      </c>
      <c r="E627" s="46" t="s">
        <v>5598</v>
      </c>
      <c r="F627" s="63" t="s">
        <v>950</v>
      </c>
      <c r="G627" s="47"/>
      <c r="H627" s="46" t="s">
        <v>1888</v>
      </c>
      <c r="I627" s="46" t="s">
        <v>451</v>
      </c>
      <c r="J627" s="48">
        <v>38686</v>
      </c>
      <c r="K627" s="48">
        <v>39388</v>
      </c>
      <c r="L627" s="48"/>
      <c r="M627" s="49">
        <v>2</v>
      </c>
      <c r="N627" s="50"/>
      <c r="O627" s="50"/>
      <c r="P627" s="46"/>
      <c r="Q627" s="46" t="s">
        <v>824</v>
      </c>
      <c r="R627" s="46">
        <v>6.3</v>
      </c>
      <c r="S627" s="46"/>
      <c r="T627" s="50">
        <v>4920</v>
      </c>
      <c r="U627" s="50">
        <v>4920</v>
      </c>
    </row>
    <row r="628" spans="1:21" s="52" customFormat="1" ht="28.5" x14ac:dyDescent="0.2">
      <c r="A628" s="46" t="s">
        <v>2714</v>
      </c>
      <c r="B628" s="46" t="s">
        <v>73</v>
      </c>
      <c r="C628" s="46"/>
      <c r="D628" s="46" t="s">
        <v>570</v>
      </c>
      <c r="E628" s="46" t="s">
        <v>5598</v>
      </c>
      <c r="F628" s="63" t="s">
        <v>950</v>
      </c>
      <c r="G628" s="47"/>
      <c r="H628" s="46" t="s">
        <v>726</v>
      </c>
      <c r="I628" s="46" t="s">
        <v>1882</v>
      </c>
      <c r="J628" s="48">
        <v>35886</v>
      </c>
      <c r="K628" s="48" t="s">
        <v>2189</v>
      </c>
      <c r="L628" s="48"/>
      <c r="M628" s="49">
        <v>10</v>
      </c>
      <c r="N628" s="50"/>
      <c r="O628" s="50">
        <f>N628*M628</f>
        <v>0</v>
      </c>
      <c r="P628" s="46"/>
      <c r="Q628" s="46" t="s">
        <v>824</v>
      </c>
      <c r="R628" s="46" t="s">
        <v>573</v>
      </c>
      <c r="S628" s="46"/>
      <c r="T628" s="50">
        <v>5906</v>
      </c>
      <c r="U628" s="50">
        <v>59060</v>
      </c>
    </row>
    <row r="629" spans="1:21" s="52" customFormat="1" ht="28.5" x14ac:dyDescent="0.2">
      <c r="A629" s="46" t="s">
        <v>2714</v>
      </c>
      <c r="B629" s="46" t="s">
        <v>73</v>
      </c>
      <c r="C629" s="46"/>
      <c r="D629" s="46" t="s">
        <v>570</v>
      </c>
      <c r="E629" s="46" t="s">
        <v>5598</v>
      </c>
      <c r="F629" s="63" t="s">
        <v>950</v>
      </c>
      <c r="G629" s="47"/>
      <c r="H629" s="46" t="s">
        <v>1300</v>
      </c>
      <c r="I629" s="46" t="s">
        <v>2197</v>
      </c>
      <c r="J629" s="48">
        <v>39230</v>
      </c>
      <c r="K629" s="48">
        <v>39595</v>
      </c>
      <c r="L629" s="48"/>
      <c r="M629" s="49">
        <v>1</v>
      </c>
      <c r="N629" s="50"/>
      <c r="O629" s="50"/>
      <c r="P629" s="46"/>
      <c r="Q629" s="46" t="s">
        <v>824</v>
      </c>
      <c r="R629" s="46">
        <v>6.3</v>
      </c>
      <c r="S629" s="46"/>
      <c r="T629" s="50">
        <v>3197</v>
      </c>
      <c r="U629" s="50">
        <v>3197</v>
      </c>
    </row>
    <row r="630" spans="1:21" s="52" customFormat="1" ht="28.5" x14ac:dyDescent="0.2">
      <c r="A630" s="46" t="s">
        <v>2714</v>
      </c>
      <c r="B630" s="46" t="s">
        <v>73</v>
      </c>
      <c r="C630" s="46"/>
      <c r="D630" s="46" t="s">
        <v>570</v>
      </c>
      <c r="E630" s="46" t="s">
        <v>5598</v>
      </c>
      <c r="F630" s="63" t="s">
        <v>950</v>
      </c>
      <c r="G630" s="47"/>
      <c r="H630" s="46" t="s">
        <v>1303</v>
      </c>
      <c r="I630" s="46" t="s">
        <v>3779</v>
      </c>
      <c r="J630" s="48">
        <v>39112</v>
      </c>
      <c r="K630" s="48">
        <v>39476</v>
      </c>
      <c r="L630" s="48"/>
      <c r="M630" s="49">
        <v>1</v>
      </c>
      <c r="N630" s="50"/>
      <c r="O630" s="50"/>
      <c r="P630" s="46"/>
      <c r="Q630" s="46" t="s">
        <v>824</v>
      </c>
      <c r="R630" s="46">
        <v>6.3</v>
      </c>
      <c r="S630" s="46"/>
      <c r="T630" s="50">
        <v>5139</v>
      </c>
      <c r="U630" s="50">
        <v>15417</v>
      </c>
    </row>
    <row r="631" spans="1:21" s="52" customFormat="1" ht="28.5" x14ac:dyDescent="0.2">
      <c r="A631" s="46" t="s">
        <v>2714</v>
      </c>
      <c r="B631" s="46" t="s">
        <v>73</v>
      </c>
      <c r="C631" s="46"/>
      <c r="D631" s="46" t="s">
        <v>570</v>
      </c>
      <c r="E631" s="46" t="s">
        <v>5598</v>
      </c>
      <c r="F631" s="63" t="s">
        <v>950</v>
      </c>
      <c r="G631" s="47"/>
      <c r="H631" s="46" t="s">
        <v>1304</v>
      </c>
      <c r="I631" s="46" t="s">
        <v>3779</v>
      </c>
      <c r="J631" s="48">
        <v>39173</v>
      </c>
      <c r="K631" s="48">
        <v>39538</v>
      </c>
      <c r="L631" s="48"/>
      <c r="M631" s="49">
        <v>1</v>
      </c>
      <c r="N631" s="50"/>
      <c r="O631" s="50"/>
      <c r="P631" s="46"/>
      <c r="Q631" s="46" t="s">
        <v>824</v>
      </c>
      <c r="R631" s="46">
        <v>6.3</v>
      </c>
      <c r="S631" s="46"/>
      <c r="T631" s="50">
        <v>2277.35</v>
      </c>
      <c r="U631" s="50">
        <v>2277.35</v>
      </c>
    </row>
    <row r="632" spans="1:21" s="52" customFormat="1" ht="28.5" x14ac:dyDescent="0.2">
      <c r="A632" s="46" t="s">
        <v>2714</v>
      </c>
      <c r="B632" s="46" t="s">
        <v>73</v>
      </c>
      <c r="C632" s="46"/>
      <c r="D632" s="46" t="s">
        <v>570</v>
      </c>
      <c r="E632" s="46" t="s">
        <v>5598</v>
      </c>
      <c r="F632" s="63" t="s">
        <v>950</v>
      </c>
      <c r="G632" s="47"/>
      <c r="H632" s="46" t="s">
        <v>1305</v>
      </c>
      <c r="I632" s="46" t="s">
        <v>406</v>
      </c>
      <c r="J632" s="48">
        <v>39264</v>
      </c>
      <c r="K632" s="48">
        <v>39355</v>
      </c>
      <c r="L632" s="48"/>
      <c r="M632" s="49">
        <v>0.1</v>
      </c>
      <c r="N632" s="50"/>
      <c r="O632" s="50"/>
      <c r="P632" s="46"/>
      <c r="Q632" s="46"/>
      <c r="R632" s="46"/>
      <c r="S632" s="46"/>
      <c r="T632" s="50">
        <v>5078.59</v>
      </c>
      <c r="U632" s="50">
        <v>5078.59</v>
      </c>
    </row>
    <row r="633" spans="1:21" s="52" customFormat="1" ht="28.5" x14ac:dyDescent="0.2">
      <c r="A633" s="46" t="s">
        <v>2714</v>
      </c>
      <c r="B633" s="46" t="s">
        <v>73</v>
      </c>
      <c r="C633" s="46"/>
      <c r="D633" s="46" t="s">
        <v>570</v>
      </c>
      <c r="E633" s="46" t="s">
        <v>5598</v>
      </c>
      <c r="F633" s="63" t="s">
        <v>950</v>
      </c>
      <c r="G633" s="47"/>
      <c r="H633" s="46" t="s">
        <v>1961</v>
      </c>
      <c r="I633" s="46" t="s">
        <v>2200</v>
      </c>
      <c r="J633" s="48">
        <v>36404</v>
      </c>
      <c r="K633" s="48">
        <v>38230</v>
      </c>
      <c r="L633" s="48"/>
      <c r="M633" s="49">
        <v>5</v>
      </c>
      <c r="N633" s="50"/>
      <c r="O633" s="50"/>
      <c r="P633" s="46"/>
      <c r="Q633" s="46" t="s">
        <v>824</v>
      </c>
      <c r="R633" s="46" t="s">
        <v>573</v>
      </c>
      <c r="S633" s="46"/>
      <c r="T633" s="50">
        <v>114</v>
      </c>
      <c r="U633" s="50">
        <v>570</v>
      </c>
    </row>
    <row r="634" spans="1:21" s="52" customFormat="1" ht="28.5" x14ac:dyDescent="0.2">
      <c r="A634" s="46" t="s">
        <v>2714</v>
      </c>
      <c r="B634" s="46" t="s">
        <v>73</v>
      </c>
      <c r="C634" s="46"/>
      <c r="D634" s="46" t="s">
        <v>570</v>
      </c>
      <c r="E634" s="46" t="s">
        <v>5598</v>
      </c>
      <c r="F634" s="63" t="s">
        <v>950</v>
      </c>
      <c r="G634" s="47"/>
      <c r="H634" s="46" t="s">
        <v>3407</v>
      </c>
      <c r="I634" s="46" t="s">
        <v>415</v>
      </c>
      <c r="J634" s="48">
        <v>37622</v>
      </c>
      <c r="K634" s="48">
        <v>38717</v>
      </c>
      <c r="L634" s="48"/>
      <c r="M634" s="49">
        <v>2</v>
      </c>
      <c r="N634" s="50"/>
      <c r="O634" s="50"/>
      <c r="P634" s="46"/>
      <c r="Q634" s="46" t="s">
        <v>824</v>
      </c>
      <c r="R634" s="46" t="s">
        <v>573</v>
      </c>
      <c r="S634" s="46"/>
      <c r="T634" s="50">
        <v>2917</v>
      </c>
      <c r="U634" s="50">
        <v>5834</v>
      </c>
    </row>
    <row r="635" spans="1:21" s="52" customFormat="1" ht="28.5" x14ac:dyDescent="0.2">
      <c r="A635" s="46" t="s">
        <v>2714</v>
      </c>
      <c r="B635" s="46" t="s">
        <v>73</v>
      </c>
      <c r="C635" s="46"/>
      <c r="D635" s="46" t="s">
        <v>570</v>
      </c>
      <c r="E635" s="46" t="s">
        <v>5598</v>
      </c>
      <c r="F635" s="63" t="s">
        <v>950</v>
      </c>
      <c r="G635" s="47"/>
      <c r="H635" s="46" t="s">
        <v>1306</v>
      </c>
      <c r="I635" s="46" t="s">
        <v>406</v>
      </c>
      <c r="J635" s="48">
        <v>35431</v>
      </c>
      <c r="K635" s="48"/>
      <c r="L635" s="48"/>
      <c r="M635" s="49"/>
      <c r="N635" s="50"/>
      <c r="O635" s="50"/>
      <c r="P635" s="46"/>
      <c r="Q635" s="46" t="s">
        <v>824</v>
      </c>
      <c r="R635" s="46" t="s">
        <v>573</v>
      </c>
      <c r="S635" s="46"/>
      <c r="T635" s="50"/>
      <c r="U635" s="50"/>
    </row>
    <row r="636" spans="1:21" s="52" customFormat="1" ht="28.5" x14ac:dyDescent="0.2">
      <c r="A636" s="46" t="s">
        <v>2714</v>
      </c>
      <c r="B636" s="46" t="s">
        <v>73</v>
      </c>
      <c r="C636" s="46"/>
      <c r="D636" s="46" t="s">
        <v>570</v>
      </c>
      <c r="E636" s="46" t="s">
        <v>5598</v>
      </c>
      <c r="F636" s="63" t="s">
        <v>950</v>
      </c>
      <c r="G636" s="47"/>
      <c r="H636" s="46" t="s">
        <v>1237</v>
      </c>
      <c r="I636" s="46" t="s">
        <v>1238</v>
      </c>
      <c r="J636" s="48">
        <v>39993</v>
      </c>
      <c r="K636" s="48">
        <v>40358</v>
      </c>
      <c r="L636" s="48"/>
      <c r="M636" s="49">
        <v>1</v>
      </c>
      <c r="N636" s="59" t="s">
        <v>672</v>
      </c>
      <c r="O636" s="50" t="s">
        <v>672</v>
      </c>
      <c r="P636" s="46"/>
      <c r="Q636" s="46"/>
      <c r="R636" s="46"/>
      <c r="S636" s="46"/>
      <c r="T636" s="50">
        <v>13860</v>
      </c>
      <c r="U636" s="50">
        <v>13860</v>
      </c>
    </row>
    <row r="637" spans="1:21" s="52" customFormat="1" ht="28.5" x14ac:dyDescent="0.2">
      <c r="A637" s="46" t="s">
        <v>2714</v>
      </c>
      <c r="B637" s="46" t="s">
        <v>73</v>
      </c>
      <c r="C637" s="46"/>
      <c r="D637" s="46" t="s">
        <v>570</v>
      </c>
      <c r="E637" s="46" t="s">
        <v>5598</v>
      </c>
      <c r="F637" s="63" t="s">
        <v>950</v>
      </c>
      <c r="G637" s="47"/>
      <c r="H637" s="46" t="s">
        <v>1298</v>
      </c>
      <c r="I637" s="46" t="s">
        <v>4700</v>
      </c>
      <c r="J637" s="48">
        <v>39295</v>
      </c>
      <c r="K637" s="48">
        <v>39325</v>
      </c>
      <c r="L637" s="48"/>
      <c r="M637" s="49">
        <v>0.1</v>
      </c>
      <c r="N637" s="50"/>
      <c r="O637" s="50"/>
      <c r="P637" s="46"/>
      <c r="Q637" s="46" t="s">
        <v>824</v>
      </c>
      <c r="R637" s="46">
        <v>6.3</v>
      </c>
      <c r="S637" s="46"/>
      <c r="T637" s="50">
        <v>9072</v>
      </c>
      <c r="U637" s="50">
        <v>9072</v>
      </c>
    </row>
    <row r="638" spans="1:21" s="52" customFormat="1" ht="28.5" x14ac:dyDescent="0.2">
      <c r="A638" s="46" t="s">
        <v>2714</v>
      </c>
      <c r="B638" s="46" t="s">
        <v>73</v>
      </c>
      <c r="C638" s="46"/>
      <c r="D638" s="46" t="s">
        <v>570</v>
      </c>
      <c r="E638" s="46" t="s">
        <v>5598</v>
      </c>
      <c r="F638" s="63" t="s">
        <v>950</v>
      </c>
      <c r="G638" s="47"/>
      <c r="H638" s="46" t="s">
        <v>1298</v>
      </c>
      <c r="I638" s="46" t="s">
        <v>4700</v>
      </c>
      <c r="J638" s="48">
        <v>37895</v>
      </c>
      <c r="K638" s="48">
        <v>38625</v>
      </c>
      <c r="L638" s="48"/>
      <c r="M638" s="49">
        <v>2</v>
      </c>
      <c r="N638" s="50"/>
      <c r="O638" s="50"/>
      <c r="P638" s="46"/>
      <c r="Q638" s="46" t="s">
        <v>824</v>
      </c>
      <c r="R638" s="46" t="s">
        <v>573</v>
      </c>
      <c r="S638" s="46"/>
      <c r="T638" s="50">
        <v>105000</v>
      </c>
      <c r="U638" s="50">
        <v>210000</v>
      </c>
    </row>
    <row r="639" spans="1:21" s="52" customFormat="1" ht="28.5" x14ac:dyDescent="0.2">
      <c r="A639" s="46" t="s">
        <v>2714</v>
      </c>
      <c r="B639" s="46" t="s">
        <v>73</v>
      </c>
      <c r="C639" s="46"/>
      <c r="D639" s="46" t="s">
        <v>570</v>
      </c>
      <c r="E639" s="46" t="s">
        <v>5598</v>
      </c>
      <c r="F639" s="63" t="s">
        <v>950</v>
      </c>
      <c r="G639" s="47"/>
      <c r="H639" s="46" t="s">
        <v>1244</v>
      </c>
      <c r="I639" s="46" t="s">
        <v>1245</v>
      </c>
      <c r="J639" s="48">
        <v>39782</v>
      </c>
      <c r="K639" s="48">
        <v>40147</v>
      </c>
      <c r="L639" s="48"/>
      <c r="M639" s="49">
        <v>1</v>
      </c>
      <c r="N639" s="59"/>
      <c r="O639" s="50"/>
      <c r="P639" s="46"/>
      <c r="Q639" s="46"/>
      <c r="R639" s="46"/>
      <c r="S639" s="46"/>
      <c r="T639" s="50">
        <v>12974</v>
      </c>
      <c r="U639" s="50">
        <v>12974</v>
      </c>
    </row>
    <row r="640" spans="1:21" s="52" customFormat="1" ht="28.5" x14ac:dyDescent="0.2">
      <c r="A640" s="46" t="s">
        <v>2714</v>
      </c>
      <c r="B640" s="46" t="s">
        <v>73</v>
      </c>
      <c r="C640" s="46"/>
      <c r="D640" s="46" t="s">
        <v>570</v>
      </c>
      <c r="E640" s="46" t="s">
        <v>5598</v>
      </c>
      <c r="F640" s="63" t="s">
        <v>950</v>
      </c>
      <c r="G640" s="47"/>
      <c r="H640" s="46" t="s">
        <v>1953</v>
      </c>
      <c r="I640" s="46" t="s">
        <v>3785</v>
      </c>
      <c r="J640" s="48">
        <v>36161</v>
      </c>
      <c r="K640" s="48">
        <v>38807</v>
      </c>
      <c r="L640" s="48"/>
      <c r="M640" s="49">
        <v>7</v>
      </c>
      <c r="N640" s="50"/>
      <c r="O640" s="50"/>
      <c r="P640" s="46"/>
      <c r="Q640" s="46" t="s">
        <v>824</v>
      </c>
      <c r="R640" s="46" t="s">
        <v>573</v>
      </c>
      <c r="S640" s="46"/>
      <c r="T640" s="50">
        <v>355000</v>
      </c>
      <c r="U640" s="50">
        <v>2485000</v>
      </c>
    </row>
    <row r="641" spans="1:21" s="52" customFormat="1" ht="28.5" x14ac:dyDescent="0.2">
      <c r="A641" s="46" t="s">
        <v>2714</v>
      </c>
      <c r="B641" s="46" t="s">
        <v>73</v>
      </c>
      <c r="C641" s="46"/>
      <c r="D641" s="46" t="s">
        <v>570</v>
      </c>
      <c r="E641" s="46" t="s">
        <v>5598</v>
      </c>
      <c r="F641" s="63" t="s">
        <v>950</v>
      </c>
      <c r="G641" s="47"/>
      <c r="H641" s="46" t="s">
        <v>1954</v>
      </c>
      <c r="I641" s="46" t="s">
        <v>406</v>
      </c>
      <c r="J641" s="48">
        <v>36161</v>
      </c>
      <c r="K641" s="48">
        <v>37986</v>
      </c>
      <c r="L641" s="48"/>
      <c r="M641" s="49">
        <v>4</v>
      </c>
      <c r="N641" s="50"/>
      <c r="O641" s="50"/>
      <c r="P641" s="46"/>
      <c r="Q641" s="46" t="s">
        <v>824</v>
      </c>
      <c r="R641" s="46" t="s">
        <v>573</v>
      </c>
      <c r="S641" s="46"/>
      <c r="T641" s="50">
        <v>3400</v>
      </c>
      <c r="U641" s="50">
        <v>7600</v>
      </c>
    </row>
    <row r="642" spans="1:21" s="52" customFormat="1" ht="28.5" x14ac:dyDescent="0.2">
      <c r="A642" s="46" t="s">
        <v>2714</v>
      </c>
      <c r="B642" s="46" t="s">
        <v>73</v>
      </c>
      <c r="C642" s="46"/>
      <c r="D642" s="46" t="s">
        <v>570</v>
      </c>
      <c r="E642" s="46" t="s">
        <v>5598</v>
      </c>
      <c r="F642" s="63" t="s">
        <v>950</v>
      </c>
      <c r="G642" s="47"/>
      <c r="H642" s="46" t="s">
        <v>1236</v>
      </c>
      <c r="I642" s="46" t="s">
        <v>406</v>
      </c>
      <c r="J642" s="48">
        <v>39617</v>
      </c>
      <c r="K642" s="48">
        <v>39981</v>
      </c>
      <c r="L642" s="48"/>
      <c r="M642" s="49">
        <v>1</v>
      </c>
      <c r="N642" s="59">
        <v>0</v>
      </c>
      <c r="O642" s="50">
        <v>0</v>
      </c>
      <c r="P642" s="46"/>
      <c r="Q642" s="46"/>
      <c r="R642" s="46"/>
      <c r="S642" s="46"/>
      <c r="T642" s="50">
        <v>4000</v>
      </c>
      <c r="U642" s="50">
        <v>4000</v>
      </c>
    </row>
    <row r="643" spans="1:21" s="52" customFormat="1" ht="28.5" x14ac:dyDescent="0.2">
      <c r="A643" s="46" t="s">
        <v>2714</v>
      </c>
      <c r="B643" s="46" t="s">
        <v>73</v>
      </c>
      <c r="C643" s="46"/>
      <c r="D643" s="46" t="s">
        <v>570</v>
      </c>
      <c r="E643" s="46" t="s">
        <v>5598</v>
      </c>
      <c r="F643" s="63" t="s">
        <v>950</v>
      </c>
      <c r="G643" s="47"/>
      <c r="H643" s="46" t="s">
        <v>1963</v>
      </c>
      <c r="I643" s="46" t="s">
        <v>2197</v>
      </c>
      <c r="J643" s="48">
        <v>37834</v>
      </c>
      <c r="K643" s="48">
        <v>38199</v>
      </c>
      <c r="L643" s="48"/>
      <c r="M643" s="49">
        <v>1</v>
      </c>
      <c r="N643" s="50"/>
      <c r="O643" s="50"/>
      <c r="P643" s="46"/>
      <c r="Q643" s="46" t="s">
        <v>824</v>
      </c>
      <c r="R643" s="46"/>
      <c r="S643" s="46"/>
      <c r="T643" s="50">
        <v>11155</v>
      </c>
      <c r="U643" s="50">
        <v>11155</v>
      </c>
    </row>
    <row r="644" spans="1:21" s="52" customFormat="1" ht="28.5" x14ac:dyDescent="0.2">
      <c r="A644" s="46" t="s">
        <v>2714</v>
      </c>
      <c r="B644" s="46" t="s">
        <v>73</v>
      </c>
      <c r="C644" s="46"/>
      <c r="D644" s="46" t="s">
        <v>570</v>
      </c>
      <c r="E644" s="46" t="s">
        <v>5598</v>
      </c>
      <c r="F644" s="63" t="s">
        <v>950</v>
      </c>
      <c r="G644" s="47"/>
      <c r="H644" s="46" t="s">
        <v>1890</v>
      </c>
      <c r="I644" s="46" t="s">
        <v>256</v>
      </c>
      <c r="J644" s="48">
        <v>39057</v>
      </c>
      <c r="K644" s="48">
        <v>39539</v>
      </c>
      <c r="L644" s="48"/>
      <c r="M644" s="49">
        <v>1.5</v>
      </c>
      <c r="N644" s="50"/>
      <c r="O644" s="50"/>
      <c r="P644" s="46"/>
      <c r="Q644" s="46" t="s">
        <v>824</v>
      </c>
      <c r="R644" s="46">
        <v>6.3</v>
      </c>
      <c r="S644" s="46"/>
      <c r="T644" s="50">
        <v>3256</v>
      </c>
      <c r="U644" s="50">
        <v>3256</v>
      </c>
    </row>
    <row r="645" spans="1:21" s="52" customFormat="1" ht="48" customHeight="1" x14ac:dyDescent="0.2">
      <c r="A645" s="46" t="s">
        <v>2714</v>
      </c>
      <c r="B645" s="46" t="s">
        <v>73</v>
      </c>
      <c r="C645" s="46"/>
      <c r="D645" s="46" t="s">
        <v>570</v>
      </c>
      <c r="E645" s="46" t="s">
        <v>5598</v>
      </c>
      <c r="F645" s="63" t="s">
        <v>950</v>
      </c>
      <c r="G645" s="47"/>
      <c r="H645" s="46" t="s">
        <v>2587</v>
      </c>
      <c r="I645" s="46" t="s">
        <v>4541</v>
      </c>
      <c r="J645" s="48">
        <v>37347</v>
      </c>
      <c r="K645" s="48" t="s">
        <v>2189</v>
      </c>
      <c r="L645" s="48"/>
      <c r="M645" s="49">
        <v>6</v>
      </c>
      <c r="N645" s="50"/>
      <c r="O645" s="50">
        <f>N645*M645</f>
        <v>0</v>
      </c>
      <c r="P645" s="46"/>
      <c r="Q645" s="46" t="s">
        <v>824</v>
      </c>
      <c r="R645" s="46" t="s">
        <v>573</v>
      </c>
      <c r="S645" s="46"/>
      <c r="T645" s="50">
        <v>2180</v>
      </c>
      <c r="U645" s="50">
        <v>13080</v>
      </c>
    </row>
    <row r="646" spans="1:21" s="52" customFormat="1" ht="28.5" x14ac:dyDescent="0.2">
      <c r="A646" s="46" t="s">
        <v>2714</v>
      </c>
      <c r="B646" s="46" t="s">
        <v>73</v>
      </c>
      <c r="C646" s="46"/>
      <c r="D646" s="46" t="s">
        <v>570</v>
      </c>
      <c r="E646" s="46" t="s">
        <v>5598</v>
      </c>
      <c r="F646" s="63" t="s">
        <v>950</v>
      </c>
      <c r="G646" s="47"/>
      <c r="H646" s="46" t="s">
        <v>2374</v>
      </c>
      <c r="I646" s="46" t="s">
        <v>3590</v>
      </c>
      <c r="J646" s="48">
        <v>40015</v>
      </c>
      <c r="K646" s="48">
        <v>40379</v>
      </c>
      <c r="L646" s="48"/>
      <c r="M646" s="49">
        <v>1</v>
      </c>
      <c r="N646" s="59" t="s">
        <v>672</v>
      </c>
      <c r="O646" s="50" t="s">
        <v>672</v>
      </c>
      <c r="P646" s="46"/>
      <c r="Q646" s="46"/>
      <c r="R646" s="46"/>
      <c r="S646" s="46"/>
      <c r="T646" s="50">
        <v>750</v>
      </c>
      <c r="U646" s="50">
        <v>750</v>
      </c>
    </row>
    <row r="647" spans="1:21" s="52" customFormat="1" ht="28.5" x14ac:dyDescent="0.2">
      <c r="A647" s="46" t="s">
        <v>2714</v>
      </c>
      <c r="B647" s="46" t="s">
        <v>73</v>
      </c>
      <c r="C647" s="46"/>
      <c r="D647" s="46" t="s">
        <v>570</v>
      </c>
      <c r="E647" s="46" t="s">
        <v>5598</v>
      </c>
      <c r="F647" s="63" t="s">
        <v>950</v>
      </c>
      <c r="G647" s="47"/>
      <c r="H647" s="46" t="s">
        <v>1301</v>
      </c>
      <c r="I647" s="46" t="s">
        <v>668</v>
      </c>
      <c r="J647" s="48">
        <v>39231</v>
      </c>
      <c r="K647" s="48">
        <v>40085</v>
      </c>
      <c r="L647" s="48"/>
      <c r="M647" s="49">
        <v>2</v>
      </c>
      <c r="N647" s="73"/>
      <c r="O647" s="73"/>
      <c r="P647" s="46"/>
      <c r="Q647" s="46" t="s">
        <v>824</v>
      </c>
      <c r="R647" s="46">
        <v>6.3</v>
      </c>
      <c r="S647" s="46"/>
      <c r="T647" s="50">
        <v>29580</v>
      </c>
      <c r="U647" s="50" t="e">
        <f>T647*#REF!</f>
        <v>#REF!</v>
      </c>
    </row>
    <row r="648" spans="1:21" s="52" customFormat="1" ht="28.5" x14ac:dyDescent="0.2">
      <c r="A648" s="46" t="s">
        <v>2714</v>
      </c>
      <c r="B648" s="46" t="s">
        <v>73</v>
      </c>
      <c r="C648" s="46"/>
      <c r="D648" s="46" t="s">
        <v>570</v>
      </c>
      <c r="E648" s="46" t="s">
        <v>5598</v>
      </c>
      <c r="F648" s="63" t="s">
        <v>950</v>
      </c>
      <c r="G648" s="47"/>
      <c r="H648" s="46" t="s">
        <v>1301</v>
      </c>
      <c r="I648" s="46" t="s">
        <v>668</v>
      </c>
      <c r="J648" s="48">
        <v>39231</v>
      </c>
      <c r="K648" s="48">
        <v>40085</v>
      </c>
      <c r="L648" s="48"/>
      <c r="M648" s="49">
        <v>2</v>
      </c>
      <c r="N648" s="73"/>
      <c r="O648" s="73"/>
      <c r="P648" s="46"/>
      <c r="Q648" s="46"/>
      <c r="R648" s="46"/>
      <c r="S648" s="46"/>
      <c r="T648" s="59">
        <v>29580</v>
      </c>
      <c r="U648" s="50">
        <v>29580</v>
      </c>
    </row>
    <row r="649" spans="1:21" s="52" customFormat="1" ht="28.5" x14ac:dyDescent="0.2">
      <c r="A649" s="46" t="s">
        <v>2714</v>
      </c>
      <c r="B649" s="46" t="s">
        <v>73</v>
      </c>
      <c r="C649" s="46"/>
      <c r="D649" s="46" t="s">
        <v>570</v>
      </c>
      <c r="E649" s="46" t="s">
        <v>5598</v>
      </c>
      <c r="F649" s="63" t="s">
        <v>950</v>
      </c>
      <c r="G649" s="47"/>
      <c r="H649" s="46" t="s">
        <v>1085</v>
      </c>
      <c r="I649" s="46" t="s">
        <v>406</v>
      </c>
      <c r="J649" s="48">
        <v>34639</v>
      </c>
      <c r="K649" s="48" t="s">
        <v>2189</v>
      </c>
      <c r="L649" s="48"/>
      <c r="M649" s="49">
        <v>14</v>
      </c>
      <c r="N649" s="50"/>
      <c r="O649" s="50">
        <f>N649*M649</f>
        <v>0</v>
      </c>
      <c r="P649" s="46"/>
      <c r="Q649" s="46" t="s">
        <v>824</v>
      </c>
      <c r="R649" s="46" t="s">
        <v>573</v>
      </c>
      <c r="S649" s="46"/>
      <c r="T649" s="50">
        <v>433</v>
      </c>
      <c r="U649" s="50" t="e">
        <f>T649*#REF!</f>
        <v>#REF!</v>
      </c>
    </row>
    <row r="650" spans="1:21" s="52" customFormat="1" ht="28.5" x14ac:dyDescent="0.2">
      <c r="A650" s="46" t="s">
        <v>2714</v>
      </c>
      <c r="B650" s="46" t="s">
        <v>73</v>
      </c>
      <c r="C650" s="46"/>
      <c r="D650" s="46" t="s">
        <v>570</v>
      </c>
      <c r="E650" s="46" t="s">
        <v>5598</v>
      </c>
      <c r="F650" s="63" t="s">
        <v>950</v>
      </c>
      <c r="G650" s="47"/>
      <c r="H650" s="46" t="s">
        <v>1082</v>
      </c>
      <c r="I650" s="46" t="s">
        <v>4541</v>
      </c>
      <c r="J650" s="48">
        <v>37681</v>
      </c>
      <c r="K650" s="48">
        <v>38776</v>
      </c>
      <c r="L650" s="48"/>
      <c r="M650" s="49">
        <v>3</v>
      </c>
      <c r="N650" s="50"/>
      <c r="O650" s="50"/>
      <c r="P650" s="46"/>
      <c r="Q650" s="46" t="s">
        <v>824</v>
      </c>
      <c r="R650" s="46" t="s">
        <v>573</v>
      </c>
      <c r="S650" s="46"/>
      <c r="T650" s="50">
        <v>744</v>
      </c>
      <c r="U650" s="50">
        <v>2232</v>
      </c>
    </row>
    <row r="651" spans="1:21" s="52" customFormat="1" ht="28.5" x14ac:dyDescent="0.2">
      <c r="A651" s="46" t="s">
        <v>2714</v>
      </c>
      <c r="B651" s="46" t="s">
        <v>73</v>
      </c>
      <c r="C651" s="46"/>
      <c r="D651" s="46" t="s">
        <v>570</v>
      </c>
      <c r="E651" s="46" t="s">
        <v>5598</v>
      </c>
      <c r="F651" s="63" t="s">
        <v>950</v>
      </c>
      <c r="G651" s="47"/>
      <c r="H651" s="46" t="s">
        <v>1960</v>
      </c>
      <c r="I651" s="46" t="s">
        <v>4541</v>
      </c>
      <c r="J651" s="48">
        <v>37257</v>
      </c>
      <c r="K651" s="48">
        <v>38352</v>
      </c>
      <c r="L651" s="48"/>
      <c r="M651" s="49">
        <v>2</v>
      </c>
      <c r="N651" s="50"/>
      <c r="O651" s="50"/>
      <c r="P651" s="46"/>
      <c r="Q651" s="46" t="s">
        <v>824</v>
      </c>
      <c r="R651" s="46" t="s">
        <v>573</v>
      </c>
      <c r="S651" s="46"/>
      <c r="T651" s="50">
        <v>372</v>
      </c>
      <c r="U651" s="50">
        <v>1116</v>
      </c>
    </row>
    <row r="652" spans="1:21" s="52" customFormat="1" ht="28.5" x14ac:dyDescent="0.2">
      <c r="A652" s="46" t="s">
        <v>2714</v>
      </c>
      <c r="B652" s="46" t="s">
        <v>73</v>
      </c>
      <c r="C652" s="46"/>
      <c r="D652" s="46" t="s">
        <v>570</v>
      </c>
      <c r="E652" s="46" t="s">
        <v>5598</v>
      </c>
      <c r="F652" s="63" t="s">
        <v>950</v>
      </c>
      <c r="G652" s="47"/>
      <c r="H652" s="46" t="s">
        <v>3311</v>
      </c>
      <c r="I652" s="46" t="s">
        <v>4541</v>
      </c>
      <c r="J652" s="48">
        <v>37561</v>
      </c>
      <c r="K652" s="48">
        <v>38656</v>
      </c>
      <c r="L652" s="48"/>
      <c r="M652" s="49">
        <v>3</v>
      </c>
      <c r="N652" s="50"/>
      <c r="O652" s="50"/>
      <c r="P652" s="46"/>
      <c r="Q652" s="46" t="s">
        <v>824</v>
      </c>
      <c r="R652" s="46" t="s">
        <v>573</v>
      </c>
      <c r="S652" s="46"/>
      <c r="T652" s="50">
        <v>372</v>
      </c>
      <c r="U652" s="50">
        <v>1116</v>
      </c>
    </row>
    <row r="653" spans="1:21" s="52" customFormat="1" ht="28.5" x14ac:dyDescent="0.2">
      <c r="A653" s="46" t="s">
        <v>2714</v>
      </c>
      <c r="B653" s="46" t="s">
        <v>73</v>
      </c>
      <c r="C653" s="46"/>
      <c r="D653" s="46" t="s">
        <v>570</v>
      </c>
      <c r="E653" s="46" t="s">
        <v>5598</v>
      </c>
      <c r="F653" s="63" t="s">
        <v>950</v>
      </c>
      <c r="G653" s="47"/>
      <c r="H653" s="46" t="s">
        <v>1959</v>
      </c>
      <c r="I653" s="46" t="s">
        <v>4541</v>
      </c>
      <c r="J653" s="48">
        <v>37196</v>
      </c>
      <c r="K653" s="48">
        <v>38291</v>
      </c>
      <c r="L653" s="48"/>
      <c r="M653" s="49">
        <v>3</v>
      </c>
      <c r="N653" s="50"/>
      <c r="O653" s="50"/>
      <c r="P653" s="46"/>
      <c r="Q653" s="46" t="s">
        <v>824</v>
      </c>
      <c r="R653" s="46" t="s">
        <v>573</v>
      </c>
      <c r="S653" s="46"/>
      <c r="T653" s="50">
        <v>744</v>
      </c>
      <c r="U653" s="50">
        <v>2232</v>
      </c>
    </row>
    <row r="654" spans="1:21" s="52" customFormat="1" ht="28.5" x14ac:dyDescent="0.2">
      <c r="A654" s="46" t="s">
        <v>2714</v>
      </c>
      <c r="B654" s="46" t="s">
        <v>73</v>
      </c>
      <c r="C654" s="46"/>
      <c r="D654" s="46" t="s">
        <v>570</v>
      </c>
      <c r="E654" s="46" t="s">
        <v>5598</v>
      </c>
      <c r="F654" s="63" t="s">
        <v>950</v>
      </c>
      <c r="G654" s="47"/>
      <c r="H654" s="46" t="s">
        <v>1577</v>
      </c>
      <c r="I654" s="46" t="s">
        <v>3960</v>
      </c>
      <c r="J654" s="48">
        <v>39241</v>
      </c>
      <c r="K654" s="48">
        <v>40336</v>
      </c>
      <c r="L654" s="48"/>
      <c r="M654" s="49">
        <v>3</v>
      </c>
      <c r="N654" s="50" t="s">
        <v>672</v>
      </c>
      <c r="O654" s="50" t="s">
        <v>672</v>
      </c>
      <c r="P654" s="46"/>
      <c r="Q654" s="46" t="s">
        <v>824</v>
      </c>
      <c r="R654" s="46">
        <v>7.1</v>
      </c>
      <c r="S654" s="46"/>
      <c r="T654" s="50">
        <v>310</v>
      </c>
      <c r="U654" s="50">
        <v>930</v>
      </c>
    </row>
    <row r="655" spans="1:21" s="52" customFormat="1" ht="28.5" x14ac:dyDescent="0.2">
      <c r="A655" s="46" t="s">
        <v>2714</v>
      </c>
      <c r="B655" s="46" t="s">
        <v>73</v>
      </c>
      <c r="C655" s="46"/>
      <c r="D655" s="46" t="s">
        <v>570</v>
      </c>
      <c r="E655" s="46" t="s">
        <v>5598</v>
      </c>
      <c r="F655" s="63" t="s">
        <v>950</v>
      </c>
      <c r="G655" s="47"/>
      <c r="H655" s="46" t="s">
        <v>5345</v>
      </c>
      <c r="I655" s="46" t="s">
        <v>3775</v>
      </c>
      <c r="J655" s="48">
        <v>39293</v>
      </c>
      <c r="K655" s="48">
        <v>39659</v>
      </c>
      <c r="L655" s="48"/>
      <c r="M655" s="49">
        <v>1</v>
      </c>
      <c r="N655" s="50"/>
      <c r="O655" s="50"/>
      <c r="P655" s="46"/>
      <c r="Q655" s="46" t="s">
        <v>824</v>
      </c>
      <c r="R655" s="46">
        <v>6.3</v>
      </c>
      <c r="S655" s="46"/>
      <c r="T655" s="50">
        <v>21406</v>
      </c>
      <c r="U655" s="50">
        <v>21406</v>
      </c>
    </row>
    <row r="656" spans="1:21" s="52" customFormat="1" ht="28.5" x14ac:dyDescent="0.2">
      <c r="A656" s="46" t="s">
        <v>2714</v>
      </c>
      <c r="B656" s="46" t="s">
        <v>73</v>
      </c>
      <c r="C656" s="46"/>
      <c r="D656" s="46" t="s">
        <v>570</v>
      </c>
      <c r="E656" s="46" t="s">
        <v>5598</v>
      </c>
      <c r="F656" s="63" t="s">
        <v>950</v>
      </c>
      <c r="G656" s="47"/>
      <c r="H656" s="46" t="s">
        <v>5048</v>
      </c>
      <c r="I656" s="46" t="s">
        <v>2679</v>
      </c>
      <c r="J656" s="48">
        <v>38999</v>
      </c>
      <c r="K656" s="48">
        <v>40089</v>
      </c>
      <c r="L656" s="48"/>
      <c r="M656" s="49">
        <v>3</v>
      </c>
      <c r="N656" s="73"/>
      <c r="O656" s="73"/>
      <c r="P656" s="46"/>
      <c r="Q656" s="46" t="s">
        <v>824</v>
      </c>
      <c r="R656" s="46">
        <v>6.3</v>
      </c>
      <c r="S656" s="46"/>
      <c r="T656" s="50">
        <v>525</v>
      </c>
      <c r="U656" s="50" t="e">
        <f>T656*#REF!</f>
        <v>#REF!</v>
      </c>
    </row>
    <row r="657" spans="1:21" s="52" customFormat="1" ht="28.5" x14ac:dyDescent="0.2">
      <c r="A657" s="46" t="s">
        <v>2714</v>
      </c>
      <c r="B657" s="46" t="s">
        <v>73</v>
      </c>
      <c r="C657" s="46"/>
      <c r="D657" s="46" t="s">
        <v>570</v>
      </c>
      <c r="E657" s="46" t="s">
        <v>5598</v>
      </c>
      <c r="F657" s="63" t="s">
        <v>950</v>
      </c>
      <c r="G657" s="47"/>
      <c r="H657" s="46" t="s">
        <v>2371</v>
      </c>
      <c r="I657" s="46" t="s">
        <v>2372</v>
      </c>
      <c r="J657" s="48">
        <v>39845</v>
      </c>
      <c r="K657" s="48">
        <v>40209</v>
      </c>
      <c r="L657" s="48"/>
      <c r="M657" s="49">
        <v>1</v>
      </c>
      <c r="N657" s="59" t="s">
        <v>672</v>
      </c>
      <c r="O657" s="50" t="s">
        <v>672</v>
      </c>
      <c r="P657" s="46"/>
      <c r="Q657" s="46"/>
      <c r="R657" s="46"/>
      <c r="S657" s="46"/>
      <c r="T657" s="59">
        <v>3330</v>
      </c>
      <c r="U657" s="50">
        <v>3330</v>
      </c>
    </row>
    <row r="658" spans="1:21" s="52" customFormat="1" ht="28.5" x14ac:dyDescent="0.2">
      <c r="A658" s="46" t="s">
        <v>2714</v>
      </c>
      <c r="B658" s="46" t="s">
        <v>73</v>
      </c>
      <c r="C658" s="46"/>
      <c r="D658" s="46" t="s">
        <v>570</v>
      </c>
      <c r="E658" s="46" t="s">
        <v>5598</v>
      </c>
      <c r="F658" s="63" t="s">
        <v>950</v>
      </c>
      <c r="G658" s="47"/>
      <c r="H658" s="46" t="s">
        <v>5043</v>
      </c>
      <c r="I658" s="46" t="s">
        <v>2679</v>
      </c>
      <c r="J658" s="48">
        <v>38641</v>
      </c>
      <c r="K658" s="48">
        <v>39726</v>
      </c>
      <c r="L658" s="48"/>
      <c r="M658" s="49">
        <v>3</v>
      </c>
      <c r="N658" s="50">
        <v>0</v>
      </c>
      <c r="O658" s="50">
        <v>0</v>
      </c>
      <c r="P658" s="46"/>
      <c r="Q658" s="46"/>
      <c r="R658" s="46"/>
      <c r="S658" s="46"/>
      <c r="T658" s="50">
        <v>631</v>
      </c>
      <c r="U658" s="50">
        <v>1893</v>
      </c>
    </row>
    <row r="659" spans="1:21" s="52" customFormat="1" ht="28.5" x14ac:dyDescent="0.2">
      <c r="A659" s="46" t="s">
        <v>2714</v>
      </c>
      <c r="B659" s="46" t="s">
        <v>73</v>
      </c>
      <c r="C659" s="46"/>
      <c r="D659" s="46" t="s">
        <v>570</v>
      </c>
      <c r="E659" s="46" t="s">
        <v>5598</v>
      </c>
      <c r="F659" s="63" t="s">
        <v>950</v>
      </c>
      <c r="G659" s="47"/>
      <c r="H659" s="46" t="s">
        <v>5043</v>
      </c>
      <c r="I659" s="46" t="s">
        <v>2679</v>
      </c>
      <c r="J659" s="48">
        <v>38582</v>
      </c>
      <c r="K659" s="48">
        <v>39677</v>
      </c>
      <c r="L659" s="48"/>
      <c r="M659" s="49">
        <v>3</v>
      </c>
      <c r="N659" s="50"/>
      <c r="O659" s="50"/>
      <c r="P659" s="46"/>
      <c r="Q659" s="46" t="s">
        <v>824</v>
      </c>
      <c r="R659" s="46">
        <v>6.3</v>
      </c>
      <c r="S659" s="46"/>
      <c r="T659" s="50">
        <v>5022</v>
      </c>
      <c r="U659" s="50">
        <v>15066</v>
      </c>
    </row>
    <row r="660" spans="1:21" s="52" customFormat="1" ht="28.5" x14ac:dyDescent="0.2">
      <c r="A660" s="46" t="s">
        <v>2714</v>
      </c>
      <c r="B660" s="46" t="s">
        <v>73</v>
      </c>
      <c r="C660" s="46"/>
      <c r="D660" s="46" t="s">
        <v>570</v>
      </c>
      <c r="E660" s="46" t="s">
        <v>5598</v>
      </c>
      <c r="F660" s="63" t="s">
        <v>950</v>
      </c>
      <c r="G660" s="47"/>
      <c r="H660" s="46" t="s">
        <v>5042</v>
      </c>
      <c r="I660" s="46" t="s">
        <v>2679</v>
      </c>
      <c r="J660" s="48">
        <v>38488</v>
      </c>
      <c r="K660" s="48">
        <v>39583</v>
      </c>
      <c r="L660" s="48"/>
      <c r="M660" s="49">
        <v>3</v>
      </c>
      <c r="N660" s="50"/>
      <c r="O660" s="50"/>
      <c r="P660" s="46"/>
      <c r="Q660" s="46" t="s">
        <v>824</v>
      </c>
      <c r="R660" s="46">
        <v>6.3</v>
      </c>
      <c r="S660" s="46"/>
      <c r="T660" s="50"/>
      <c r="U660" s="50"/>
    </row>
    <row r="661" spans="1:21" s="52" customFormat="1" ht="28.5" x14ac:dyDescent="0.2">
      <c r="A661" s="46" t="s">
        <v>2714</v>
      </c>
      <c r="B661" s="46" t="s">
        <v>73</v>
      </c>
      <c r="C661" s="46"/>
      <c r="D661" s="46" t="s">
        <v>570</v>
      </c>
      <c r="E661" s="46" t="s">
        <v>5598</v>
      </c>
      <c r="F661" s="63" t="s">
        <v>950</v>
      </c>
      <c r="G661" s="47"/>
      <c r="H661" s="46" t="s">
        <v>3448</v>
      </c>
      <c r="I661" s="46" t="s">
        <v>2679</v>
      </c>
      <c r="J661" s="48">
        <v>38383</v>
      </c>
      <c r="K661" s="48">
        <v>39477</v>
      </c>
      <c r="L661" s="48"/>
      <c r="M661" s="49">
        <v>3</v>
      </c>
      <c r="N661" s="50"/>
      <c r="O661" s="50"/>
      <c r="P661" s="46"/>
      <c r="Q661" s="46" t="s">
        <v>824</v>
      </c>
      <c r="R661" s="46">
        <v>6.3</v>
      </c>
      <c r="S661" s="46"/>
      <c r="T661" s="50">
        <v>21123</v>
      </c>
      <c r="U661" s="50">
        <v>21123</v>
      </c>
    </row>
    <row r="662" spans="1:21" s="52" customFormat="1" ht="28.5" x14ac:dyDescent="0.2">
      <c r="A662" s="46" t="s">
        <v>2714</v>
      </c>
      <c r="B662" s="46" t="s">
        <v>73</v>
      </c>
      <c r="C662" s="46"/>
      <c r="D662" s="46" t="s">
        <v>570</v>
      </c>
      <c r="E662" s="46" t="s">
        <v>5598</v>
      </c>
      <c r="F662" s="63" t="s">
        <v>950</v>
      </c>
      <c r="G662" s="47"/>
      <c r="H662" s="46" t="s">
        <v>1240</v>
      </c>
      <c r="I662" s="46" t="s">
        <v>2166</v>
      </c>
      <c r="J662" s="48">
        <v>38946</v>
      </c>
      <c r="K662" s="48">
        <v>40041</v>
      </c>
      <c r="L662" s="48"/>
      <c r="M662" s="49">
        <v>3</v>
      </c>
      <c r="N662" s="59">
        <v>0</v>
      </c>
      <c r="O662" s="50">
        <v>0</v>
      </c>
      <c r="P662" s="46"/>
      <c r="Q662" s="46"/>
      <c r="R662" s="46"/>
      <c r="S662" s="46"/>
      <c r="T662" s="50">
        <v>8032</v>
      </c>
      <c r="U662" s="50">
        <v>8032</v>
      </c>
    </row>
    <row r="663" spans="1:21" s="52" customFormat="1" ht="28.5" x14ac:dyDescent="0.2">
      <c r="A663" s="46" t="s">
        <v>2714</v>
      </c>
      <c r="B663" s="46" t="s">
        <v>73</v>
      </c>
      <c r="C663" s="46"/>
      <c r="D663" s="46" t="s">
        <v>570</v>
      </c>
      <c r="E663" s="46" t="s">
        <v>5598</v>
      </c>
      <c r="F663" s="63" t="s">
        <v>950</v>
      </c>
      <c r="G663" s="47"/>
      <c r="H663" s="46" t="s">
        <v>1859</v>
      </c>
      <c r="I663" s="46" t="s">
        <v>2679</v>
      </c>
      <c r="J663" s="48">
        <v>39918</v>
      </c>
      <c r="K663" s="48">
        <v>40282</v>
      </c>
      <c r="L663" s="48"/>
      <c r="M663" s="49">
        <v>1</v>
      </c>
      <c r="N663" s="59" t="s">
        <v>672</v>
      </c>
      <c r="O663" s="50" t="s">
        <v>672</v>
      </c>
      <c r="P663" s="46"/>
      <c r="Q663" s="46"/>
      <c r="R663" s="46"/>
      <c r="S663" s="46"/>
      <c r="T663" s="50">
        <v>389</v>
      </c>
      <c r="U663" s="50">
        <v>389</v>
      </c>
    </row>
    <row r="664" spans="1:21" s="52" customFormat="1" ht="28.5" x14ac:dyDescent="0.2">
      <c r="A664" s="46" t="s">
        <v>2714</v>
      </c>
      <c r="B664" s="46" t="s">
        <v>73</v>
      </c>
      <c r="C664" s="46"/>
      <c r="D664" s="46" t="s">
        <v>570</v>
      </c>
      <c r="E664" s="46" t="s">
        <v>5598</v>
      </c>
      <c r="F664" s="63" t="s">
        <v>950</v>
      </c>
      <c r="G664" s="47"/>
      <c r="H664" s="46" t="s">
        <v>1859</v>
      </c>
      <c r="I664" s="46" t="s">
        <v>2679</v>
      </c>
      <c r="J664" s="48">
        <v>39827</v>
      </c>
      <c r="K664" s="48">
        <v>40189</v>
      </c>
      <c r="L664" s="48"/>
      <c r="M664" s="49">
        <v>1</v>
      </c>
      <c r="N664" s="59"/>
      <c r="O664" s="50"/>
      <c r="P664" s="46"/>
      <c r="Q664" s="46"/>
      <c r="R664" s="46"/>
      <c r="S664" s="46"/>
      <c r="T664" s="50">
        <v>795</v>
      </c>
      <c r="U664" s="50">
        <v>795</v>
      </c>
    </row>
    <row r="665" spans="1:21" s="52" customFormat="1" ht="28.5" x14ac:dyDescent="0.2">
      <c r="A665" s="46" t="s">
        <v>2714</v>
      </c>
      <c r="B665" s="46" t="s">
        <v>73</v>
      </c>
      <c r="C665" s="46"/>
      <c r="D665" s="46" t="s">
        <v>570</v>
      </c>
      <c r="E665" s="46" t="s">
        <v>5598</v>
      </c>
      <c r="F665" s="63" t="s">
        <v>950</v>
      </c>
      <c r="G665" s="47"/>
      <c r="H665" s="46" t="s">
        <v>1859</v>
      </c>
      <c r="I665" s="46" t="s">
        <v>2679</v>
      </c>
      <c r="J665" s="48">
        <v>39827</v>
      </c>
      <c r="K665" s="48">
        <v>40191</v>
      </c>
      <c r="L665" s="48"/>
      <c r="M665" s="49">
        <v>1</v>
      </c>
      <c r="N665" s="59"/>
      <c r="O665" s="50"/>
      <c r="P665" s="46"/>
      <c r="Q665" s="46"/>
      <c r="R665" s="46"/>
      <c r="S665" s="46"/>
      <c r="T665" s="50">
        <v>834</v>
      </c>
      <c r="U665" s="50">
        <v>834</v>
      </c>
    </row>
    <row r="666" spans="1:21" s="52" customFormat="1" ht="28.5" x14ac:dyDescent="0.2">
      <c r="A666" s="46" t="s">
        <v>2714</v>
      </c>
      <c r="B666" s="46" t="s">
        <v>73</v>
      </c>
      <c r="C666" s="46"/>
      <c r="D666" s="46" t="s">
        <v>570</v>
      </c>
      <c r="E666" s="46" t="s">
        <v>5598</v>
      </c>
      <c r="F666" s="63" t="s">
        <v>950</v>
      </c>
      <c r="G666" s="47"/>
      <c r="H666" s="46" t="s">
        <v>724</v>
      </c>
      <c r="I666" s="46" t="s">
        <v>4405</v>
      </c>
      <c r="J666" s="48">
        <v>37165</v>
      </c>
      <c r="K666" s="48">
        <v>38990</v>
      </c>
      <c r="L666" s="48"/>
      <c r="M666" s="49">
        <v>5</v>
      </c>
      <c r="N666" s="50"/>
      <c r="O666" s="50"/>
      <c r="P666" s="46"/>
      <c r="Q666" s="46" t="s">
        <v>824</v>
      </c>
      <c r="R666" s="46" t="s">
        <v>573</v>
      </c>
      <c r="S666" s="46"/>
      <c r="T666" s="50">
        <v>2348.6</v>
      </c>
      <c r="U666" s="50">
        <v>11743</v>
      </c>
    </row>
    <row r="667" spans="1:21" s="52" customFormat="1" ht="28.5" x14ac:dyDescent="0.2">
      <c r="A667" s="46" t="s">
        <v>2714</v>
      </c>
      <c r="B667" s="46" t="s">
        <v>73</v>
      </c>
      <c r="C667" s="46"/>
      <c r="D667" s="46" t="s">
        <v>570</v>
      </c>
      <c r="E667" s="46" t="s">
        <v>5598</v>
      </c>
      <c r="F667" s="63" t="s">
        <v>950</v>
      </c>
      <c r="G667" s="47"/>
      <c r="H667" s="46" t="s">
        <v>1302</v>
      </c>
      <c r="I667" s="46" t="s">
        <v>668</v>
      </c>
      <c r="J667" s="48">
        <v>39293</v>
      </c>
      <c r="K667" s="48">
        <v>39659</v>
      </c>
      <c r="L667" s="48"/>
      <c r="M667" s="49">
        <v>1</v>
      </c>
      <c r="N667" s="50"/>
      <c r="O667" s="50"/>
      <c r="P667" s="46"/>
      <c r="Q667" s="46" t="s">
        <v>824</v>
      </c>
      <c r="R667" s="46">
        <v>6.3</v>
      </c>
      <c r="S667" s="46"/>
      <c r="T667" s="50">
        <v>11895.47</v>
      </c>
      <c r="U667" s="50">
        <v>11895.47</v>
      </c>
    </row>
    <row r="668" spans="1:21" s="52" customFormat="1" ht="28.5" x14ac:dyDescent="0.2">
      <c r="A668" s="46" t="s">
        <v>2714</v>
      </c>
      <c r="B668" s="46" t="s">
        <v>73</v>
      </c>
      <c r="C668" s="46"/>
      <c r="D668" s="46" t="s">
        <v>570</v>
      </c>
      <c r="E668" s="46" t="s">
        <v>5598</v>
      </c>
      <c r="F668" s="63" t="s">
        <v>950</v>
      </c>
      <c r="G668" s="47"/>
      <c r="H668" s="46" t="s">
        <v>728</v>
      </c>
      <c r="I668" s="46" t="s">
        <v>406</v>
      </c>
      <c r="J668" s="48">
        <v>36526</v>
      </c>
      <c r="K668" s="48" t="s">
        <v>2189</v>
      </c>
      <c r="L668" s="48"/>
      <c r="M668" s="49">
        <v>8</v>
      </c>
      <c r="N668" s="50"/>
      <c r="O668" s="50">
        <f>N668*M668</f>
        <v>0</v>
      </c>
      <c r="P668" s="46"/>
      <c r="Q668" s="46" t="s">
        <v>824</v>
      </c>
      <c r="R668" s="46" t="s">
        <v>573</v>
      </c>
      <c r="S668" s="46"/>
      <c r="T668" s="50">
        <v>6006.16</v>
      </c>
      <c r="U668" s="50">
        <v>48049.279999999999</v>
      </c>
    </row>
    <row r="669" spans="1:21" s="52" customFormat="1" ht="28.5" x14ac:dyDescent="0.2">
      <c r="A669" s="46" t="s">
        <v>2714</v>
      </c>
      <c r="B669" s="46" t="s">
        <v>73</v>
      </c>
      <c r="C669" s="46"/>
      <c r="D669" s="46" t="s">
        <v>570</v>
      </c>
      <c r="E669" s="46" t="s">
        <v>5598</v>
      </c>
      <c r="F669" s="63" t="s">
        <v>950</v>
      </c>
      <c r="G669" s="47"/>
      <c r="H669" s="46" t="s">
        <v>4457</v>
      </c>
      <c r="I669" s="46" t="s">
        <v>406</v>
      </c>
      <c r="J669" s="48">
        <v>36526</v>
      </c>
      <c r="K669" s="48" t="s">
        <v>2189</v>
      </c>
      <c r="L669" s="48"/>
      <c r="M669" s="49">
        <v>8</v>
      </c>
      <c r="N669" s="50"/>
      <c r="O669" s="50">
        <f>N669*M669</f>
        <v>0</v>
      </c>
      <c r="P669" s="46"/>
      <c r="Q669" s="46" t="s">
        <v>824</v>
      </c>
      <c r="R669" s="46" t="s">
        <v>573</v>
      </c>
      <c r="S669" s="46"/>
      <c r="T669" s="50">
        <v>2265</v>
      </c>
      <c r="U669" s="50">
        <v>18120</v>
      </c>
    </row>
    <row r="670" spans="1:21" s="52" customFormat="1" ht="28.5" x14ac:dyDescent="0.2">
      <c r="A670" s="46" t="s">
        <v>2714</v>
      </c>
      <c r="B670" s="46" t="s">
        <v>73</v>
      </c>
      <c r="C670" s="46"/>
      <c r="D670" s="46" t="s">
        <v>570</v>
      </c>
      <c r="E670" s="46" t="s">
        <v>5598</v>
      </c>
      <c r="F670" s="63" t="s">
        <v>950</v>
      </c>
      <c r="G670" s="47"/>
      <c r="H670" s="46" t="s">
        <v>2167</v>
      </c>
      <c r="I670" s="46" t="s">
        <v>2166</v>
      </c>
      <c r="J670" s="48">
        <v>39659</v>
      </c>
      <c r="K670" s="48">
        <v>40024</v>
      </c>
      <c r="L670" s="48"/>
      <c r="M670" s="49">
        <v>1</v>
      </c>
      <c r="N670" s="50"/>
      <c r="O670" s="50">
        <v>0</v>
      </c>
      <c r="P670" s="46"/>
      <c r="Q670" s="46" t="s">
        <v>824</v>
      </c>
      <c r="R670" s="46">
        <v>7.1</v>
      </c>
      <c r="S670" s="46"/>
      <c r="T670" s="50"/>
      <c r="U670" s="50">
        <v>18625</v>
      </c>
    </row>
    <row r="671" spans="1:21" s="52" customFormat="1" ht="28.5" x14ac:dyDescent="0.2">
      <c r="A671" s="46" t="s">
        <v>2714</v>
      </c>
      <c r="B671" s="46" t="s">
        <v>73</v>
      </c>
      <c r="C671" s="46"/>
      <c r="D671" s="46" t="s">
        <v>570</v>
      </c>
      <c r="E671" s="46" t="s">
        <v>5598</v>
      </c>
      <c r="F671" s="63" t="s">
        <v>950</v>
      </c>
      <c r="G671" s="47"/>
      <c r="H671" s="46" t="s">
        <v>2379</v>
      </c>
      <c r="I671" s="46" t="s">
        <v>2380</v>
      </c>
      <c r="J671" s="48">
        <v>39783</v>
      </c>
      <c r="K671" s="48">
        <v>40148</v>
      </c>
      <c r="L671" s="48"/>
      <c r="M671" s="49">
        <v>1</v>
      </c>
      <c r="N671" s="59"/>
      <c r="O671" s="50"/>
      <c r="P671" s="46"/>
      <c r="Q671" s="46"/>
      <c r="R671" s="46"/>
      <c r="S671" s="46"/>
      <c r="T671" s="50">
        <v>4195</v>
      </c>
      <c r="U671" s="50">
        <v>4195</v>
      </c>
    </row>
    <row r="672" spans="1:21" s="52" customFormat="1" ht="28.5" x14ac:dyDescent="0.2">
      <c r="A672" s="46" t="s">
        <v>2714</v>
      </c>
      <c r="B672" s="46" t="s">
        <v>73</v>
      </c>
      <c r="C672" s="46"/>
      <c r="D672" s="46" t="s">
        <v>570</v>
      </c>
      <c r="E672" s="46" t="s">
        <v>5598</v>
      </c>
      <c r="F672" s="63" t="s">
        <v>950</v>
      </c>
      <c r="G672" s="47"/>
      <c r="H672" s="46" t="s">
        <v>1956</v>
      </c>
      <c r="I672" s="46" t="s">
        <v>406</v>
      </c>
      <c r="J672" s="48">
        <v>36161</v>
      </c>
      <c r="K672" s="48">
        <v>38352</v>
      </c>
      <c r="L672" s="48"/>
      <c r="M672" s="49">
        <v>5</v>
      </c>
      <c r="N672" s="50"/>
      <c r="O672" s="50"/>
      <c r="P672" s="46"/>
      <c r="Q672" s="46" t="s">
        <v>824</v>
      </c>
      <c r="R672" s="46" t="s">
        <v>573</v>
      </c>
      <c r="S672" s="46"/>
      <c r="T672" s="50">
        <v>68515</v>
      </c>
      <c r="U672" s="50">
        <v>342575</v>
      </c>
    </row>
    <row r="673" spans="1:21" s="52" customFormat="1" ht="42.75" x14ac:dyDescent="0.2">
      <c r="A673" s="46" t="s">
        <v>2714</v>
      </c>
      <c r="B673" s="46" t="s">
        <v>73</v>
      </c>
      <c r="C673" s="46"/>
      <c r="D673" s="46" t="s">
        <v>570</v>
      </c>
      <c r="E673" s="46" t="s">
        <v>5598</v>
      </c>
      <c r="F673" s="63" t="s">
        <v>950</v>
      </c>
      <c r="G673" s="47"/>
      <c r="H673" s="46" t="s">
        <v>230</v>
      </c>
      <c r="I673" s="46" t="s">
        <v>5135</v>
      </c>
      <c r="J673" s="48">
        <v>39904</v>
      </c>
      <c r="K673" s="48">
        <v>40268</v>
      </c>
      <c r="L673" s="48"/>
      <c r="M673" s="49">
        <v>1</v>
      </c>
      <c r="N673" s="50" t="s">
        <v>672</v>
      </c>
      <c r="O673" s="50" t="s">
        <v>672</v>
      </c>
      <c r="P673" s="46"/>
      <c r="Q673" s="46"/>
      <c r="R673" s="46"/>
      <c r="S673" s="46"/>
      <c r="T673" s="50">
        <v>102595</v>
      </c>
      <c r="U673" s="50">
        <v>102595</v>
      </c>
    </row>
    <row r="674" spans="1:21" s="52" customFormat="1" ht="42.75" x14ac:dyDescent="0.2">
      <c r="A674" s="46" t="s">
        <v>2714</v>
      </c>
      <c r="B674" s="46" t="s">
        <v>73</v>
      </c>
      <c r="C674" s="46"/>
      <c r="D674" s="46" t="s">
        <v>570</v>
      </c>
      <c r="E674" s="46" t="s">
        <v>5598</v>
      </c>
      <c r="F674" s="63" t="s">
        <v>950</v>
      </c>
      <c r="G674" s="47"/>
      <c r="H674" s="46" t="s">
        <v>2699</v>
      </c>
      <c r="I674" s="46" t="s">
        <v>5135</v>
      </c>
      <c r="J674" s="48">
        <v>39904</v>
      </c>
      <c r="K674" s="48">
        <v>40268</v>
      </c>
      <c r="L674" s="48"/>
      <c r="M674" s="49">
        <v>1</v>
      </c>
      <c r="N674" s="50" t="s">
        <v>672</v>
      </c>
      <c r="O674" s="50" t="s">
        <v>672</v>
      </c>
      <c r="P674" s="46"/>
      <c r="Q674" s="46"/>
      <c r="R674" s="46"/>
      <c r="S674" s="46"/>
      <c r="T674" s="50">
        <v>139799</v>
      </c>
      <c r="U674" s="50">
        <v>139799</v>
      </c>
    </row>
    <row r="675" spans="1:21" s="52" customFormat="1" ht="28.5" x14ac:dyDescent="0.2">
      <c r="A675" s="46" t="s">
        <v>2714</v>
      </c>
      <c r="B675" s="46" t="s">
        <v>73</v>
      </c>
      <c r="C675" s="46"/>
      <c r="D675" s="46" t="s">
        <v>570</v>
      </c>
      <c r="E675" s="46" t="s">
        <v>5598</v>
      </c>
      <c r="F675" s="63" t="s">
        <v>950</v>
      </c>
      <c r="G675" s="47"/>
      <c r="H675" s="46" t="s">
        <v>1966</v>
      </c>
      <c r="I675" s="46" t="s">
        <v>569</v>
      </c>
      <c r="J675" s="48">
        <v>39282</v>
      </c>
      <c r="K675" s="48">
        <v>39647</v>
      </c>
      <c r="L675" s="48"/>
      <c r="M675" s="49">
        <v>1</v>
      </c>
      <c r="N675" s="50"/>
      <c r="O675" s="50"/>
      <c r="P675" s="46"/>
      <c r="Q675" s="46" t="s">
        <v>823</v>
      </c>
      <c r="R675" s="46" t="s">
        <v>2715</v>
      </c>
      <c r="S675" s="46" t="s">
        <v>572</v>
      </c>
      <c r="T675" s="50">
        <v>682.13</v>
      </c>
      <c r="U675" s="50">
        <v>682.13</v>
      </c>
    </row>
    <row r="676" spans="1:21" s="52" customFormat="1" ht="28.5" x14ac:dyDescent="0.2">
      <c r="A676" s="46" t="s">
        <v>2714</v>
      </c>
      <c r="B676" s="46" t="s">
        <v>73</v>
      </c>
      <c r="C676" s="46"/>
      <c r="D676" s="46" t="s">
        <v>570</v>
      </c>
      <c r="E676" s="46" t="s">
        <v>5598</v>
      </c>
      <c r="F676" s="63" t="s">
        <v>950</v>
      </c>
      <c r="G676" s="47"/>
      <c r="H676" s="46" t="s">
        <v>3032</v>
      </c>
      <c r="I676" s="46" t="s">
        <v>3033</v>
      </c>
      <c r="J676" s="48">
        <v>40013</v>
      </c>
      <c r="K676" s="48">
        <v>40378</v>
      </c>
      <c r="L676" s="48"/>
      <c r="M676" s="49">
        <v>1</v>
      </c>
      <c r="N676" s="59" t="s">
        <v>672</v>
      </c>
      <c r="O676" s="50" t="s">
        <v>672</v>
      </c>
      <c r="P676" s="46"/>
      <c r="Q676" s="46"/>
      <c r="R676" s="46"/>
      <c r="S676" s="46"/>
      <c r="T676" s="50">
        <v>752</v>
      </c>
      <c r="U676" s="50">
        <v>752</v>
      </c>
    </row>
    <row r="677" spans="1:21" s="52" customFormat="1" ht="28.5" x14ac:dyDescent="0.2">
      <c r="A677" s="46" t="s">
        <v>2714</v>
      </c>
      <c r="B677" s="46" t="s">
        <v>73</v>
      </c>
      <c r="C677" s="46"/>
      <c r="D677" s="46" t="s">
        <v>570</v>
      </c>
      <c r="E677" s="46" t="s">
        <v>5598</v>
      </c>
      <c r="F677" s="63" t="s">
        <v>950</v>
      </c>
      <c r="G677" s="47"/>
      <c r="H677" s="46" t="s">
        <v>3034</v>
      </c>
      <c r="I677" s="46" t="s">
        <v>3033</v>
      </c>
      <c r="J677" s="48">
        <v>39965</v>
      </c>
      <c r="K677" s="48">
        <v>40330</v>
      </c>
      <c r="L677" s="48"/>
      <c r="M677" s="49">
        <v>1</v>
      </c>
      <c r="N677" s="59" t="s">
        <v>672</v>
      </c>
      <c r="O677" s="50" t="s">
        <v>672</v>
      </c>
      <c r="P677" s="46"/>
      <c r="Q677" s="46"/>
      <c r="R677" s="46"/>
      <c r="S677" s="46"/>
      <c r="T677" s="50">
        <v>1093</v>
      </c>
      <c r="U677" s="50">
        <v>1093</v>
      </c>
    </row>
    <row r="678" spans="1:21" s="52" customFormat="1" ht="28.5" x14ac:dyDescent="0.2">
      <c r="A678" s="46" t="s">
        <v>2714</v>
      </c>
      <c r="B678" s="46" t="s">
        <v>73</v>
      </c>
      <c r="C678" s="46"/>
      <c r="D678" s="46" t="s">
        <v>570</v>
      </c>
      <c r="E678" s="46" t="s">
        <v>5598</v>
      </c>
      <c r="F678" s="63" t="s">
        <v>950</v>
      </c>
      <c r="G678" s="47"/>
      <c r="H678" s="46" t="s">
        <v>3036</v>
      </c>
      <c r="I678" s="46" t="s">
        <v>3033</v>
      </c>
      <c r="J678" s="48">
        <v>39955</v>
      </c>
      <c r="K678" s="48">
        <v>40320</v>
      </c>
      <c r="L678" s="48"/>
      <c r="M678" s="49">
        <v>1</v>
      </c>
      <c r="N678" s="59" t="s">
        <v>672</v>
      </c>
      <c r="O678" s="50" t="s">
        <v>672</v>
      </c>
      <c r="P678" s="46"/>
      <c r="Q678" s="46"/>
      <c r="R678" s="46"/>
      <c r="S678" s="46"/>
      <c r="T678" s="50">
        <v>620</v>
      </c>
      <c r="U678" s="50">
        <v>620</v>
      </c>
    </row>
    <row r="679" spans="1:21" s="52" customFormat="1" ht="28.5" x14ac:dyDescent="0.2">
      <c r="A679" s="46" t="s">
        <v>2714</v>
      </c>
      <c r="B679" s="46" t="s">
        <v>73</v>
      </c>
      <c r="C679" s="46"/>
      <c r="D679" s="46" t="s">
        <v>570</v>
      </c>
      <c r="E679" s="46" t="s">
        <v>5598</v>
      </c>
      <c r="F679" s="63" t="s">
        <v>950</v>
      </c>
      <c r="G679" s="47"/>
      <c r="H679" s="46" t="s">
        <v>1965</v>
      </c>
      <c r="I679" s="46" t="s">
        <v>569</v>
      </c>
      <c r="J679" s="48">
        <v>39792</v>
      </c>
      <c r="K679" s="48">
        <v>40157</v>
      </c>
      <c r="L679" s="48"/>
      <c r="M679" s="49">
        <v>1</v>
      </c>
      <c r="N679" s="59"/>
      <c r="O679" s="50"/>
      <c r="P679" s="46"/>
      <c r="Q679" s="46"/>
      <c r="R679" s="46"/>
      <c r="S679" s="46"/>
      <c r="T679" s="50">
        <v>828</v>
      </c>
      <c r="U679" s="50">
        <v>828</v>
      </c>
    </row>
    <row r="680" spans="1:21" s="52" customFormat="1" ht="28.5" x14ac:dyDescent="0.2">
      <c r="A680" s="46" t="s">
        <v>2714</v>
      </c>
      <c r="B680" s="46" t="s">
        <v>73</v>
      </c>
      <c r="C680" s="46"/>
      <c r="D680" s="46" t="s">
        <v>570</v>
      </c>
      <c r="E680" s="46" t="s">
        <v>5598</v>
      </c>
      <c r="F680" s="63" t="s">
        <v>950</v>
      </c>
      <c r="G680" s="47"/>
      <c r="H680" s="46" t="s">
        <v>1965</v>
      </c>
      <c r="I680" s="46" t="s">
        <v>569</v>
      </c>
      <c r="J680" s="48">
        <v>39224</v>
      </c>
      <c r="K680" s="48">
        <v>39589</v>
      </c>
      <c r="L680" s="48"/>
      <c r="M680" s="49">
        <v>1</v>
      </c>
      <c r="N680" s="50"/>
      <c r="O680" s="50"/>
      <c r="P680" s="46"/>
      <c r="Q680" s="46" t="s">
        <v>824</v>
      </c>
      <c r="R680" s="46">
        <v>6.3</v>
      </c>
      <c r="S680" s="46"/>
      <c r="T680" s="50">
        <v>579.36599000000001</v>
      </c>
      <c r="U680" s="50">
        <v>579.36599000000001</v>
      </c>
    </row>
    <row r="681" spans="1:21" s="52" customFormat="1" ht="28.5" x14ac:dyDescent="0.2">
      <c r="A681" s="46" t="s">
        <v>2714</v>
      </c>
      <c r="B681" s="46" t="s">
        <v>73</v>
      </c>
      <c r="C681" s="46"/>
      <c r="D681" s="46" t="s">
        <v>570</v>
      </c>
      <c r="E681" s="46" t="s">
        <v>5598</v>
      </c>
      <c r="F681" s="63" t="s">
        <v>950</v>
      </c>
      <c r="G681" s="47"/>
      <c r="H681" s="46" t="s">
        <v>63</v>
      </c>
      <c r="I681" s="46" t="s">
        <v>64</v>
      </c>
      <c r="J681" s="48">
        <v>39925</v>
      </c>
      <c r="K681" s="48">
        <v>40088</v>
      </c>
      <c r="L681" s="48"/>
      <c r="M681" s="49" t="s">
        <v>65</v>
      </c>
      <c r="N681" s="73"/>
      <c r="O681" s="73"/>
      <c r="P681" s="46"/>
      <c r="Q681" s="46"/>
      <c r="R681" s="46"/>
      <c r="S681" s="46"/>
      <c r="T681" s="59">
        <v>3310</v>
      </c>
      <c r="U681" s="50">
        <v>3310</v>
      </c>
    </row>
    <row r="682" spans="1:21" s="52" customFormat="1" ht="28.5" x14ac:dyDescent="0.2">
      <c r="A682" s="46" t="s">
        <v>2714</v>
      </c>
      <c r="B682" s="46" t="s">
        <v>73</v>
      </c>
      <c r="C682" s="46"/>
      <c r="D682" s="46" t="s">
        <v>570</v>
      </c>
      <c r="E682" s="46" t="s">
        <v>5598</v>
      </c>
      <c r="F682" s="63" t="s">
        <v>950</v>
      </c>
      <c r="G682" s="47"/>
      <c r="H682" s="46" t="s">
        <v>2373</v>
      </c>
      <c r="I682" s="46" t="s">
        <v>1750</v>
      </c>
      <c r="J682" s="48">
        <v>39895</v>
      </c>
      <c r="K682" s="48">
        <v>40258</v>
      </c>
      <c r="L682" s="48"/>
      <c r="M682" s="49">
        <v>1</v>
      </c>
      <c r="N682" s="59" t="s">
        <v>672</v>
      </c>
      <c r="O682" s="50" t="s">
        <v>672</v>
      </c>
      <c r="P682" s="46"/>
      <c r="Q682" s="46"/>
      <c r="R682" s="46"/>
      <c r="S682" s="46"/>
      <c r="T682" s="50">
        <v>2541</v>
      </c>
      <c r="U682" s="50">
        <v>2541</v>
      </c>
    </row>
    <row r="683" spans="1:21" s="52" customFormat="1" ht="28.5" x14ac:dyDescent="0.2">
      <c r="A683" s="46" t="s">
        <v>2714</v>
      </c>
      <c r="B683" s="46" t="s">
        <v>73</v>
      </c>
      <c r="C683" s="46"/>
      <c r="D683" s="46" t="s">
        <v>570</v>
      </c>
      <c r="E683" s="46" t="s">
        <v>5598</v>
      </c>
      <c r="F683" s="63" t="s">
        <v>950</v>
      </c>
      <c r="G683" s="47"/>
      <c r="H683" s="46" t="s">
        <v>5047</v>
      </c>
      <c r="I683" s="46" t="s">
        <v>2679</v>
      </c>
      <c r="J683" s="48">
        <v>38930</v>
      </c>
      <c r="K683" s="48">
        <v>39293</v>
      </c>
      <c r="L683" s="48"/>
      <c r="M683" s="49">
        <v>1</v>
      </c>
      <c r="N683" s="50"/>
      <c r="O683" s="50"/>
      <c r="P683" s="46"/>
      <c r="Q683" s="46" t="s">
        <v>824</v>
      </c>
      <c r="R683" s="46">
        <v>6.3</v>
      </c>
      <c r="S683" s="46"/>
      <c r="T683" s="50">
        <v>13444</v>
      </c>
      <c r="U683" s="50">
        <v>13444</v>
      </c>
    </row>
    <row r="684" spans="1:21" s="52" customFormat="1" ht="28.5" x14ac:dyDescent="0.2">
      <c r="A684" s="46" t="s">
        <v>2714</v>
      </c>
      <c r="B684" s="46" t="s">
        <v>73</v>
      </c>
      <c r="C684" s="46"/>
      <c r="D684" s="46" t="s">
        <v>570</v>
      </c>
      <c r="E684" s="46" t="s">
        <v>5598</v>
      </c>
      <c r="F684" s="63" t="s">
        <v>950</v>
      </c>
      <c r="G684" s="47"/>
      <c r="H684" s="46" t="s">
        <v>2304</v>
      </c>
      <c r="I684" s="46" t="s">
        <v>2928</v>
      </c>
      <c r="J684" s="48">
        <v>39888</v>
      </c>
      <c r="K684" s="48">
        <v>40252</v>
      </c>
      <c r="L684" s="48"/>
      <c r="M684" s="49">
        <v>1</v>
      </c>
      <c r="N684" s="59" t="s">
        <v>672</v>
      </c>
      <c r="O684" s="50" t="s">
        <v>672</v>
      </c>
      <c r="P684" s="46"/>
      <c r="Q684" s="46"/>
      <c r="R684" s="46"/>
      <c r="S684" s="46"/>
      <c r="T684" s="50">
        <v>6360</v>
      </c>
      <c r="U684" s="50">
        <v>6360</v>
      </c>
    </row>
    <row r="685" spans="1:21" s="52" customFormat="1" ht="28.5" x14ac:dyDescent="0.2">
      <c r="A685" s="46" t="s">
        <v>2714</v>
      </c>
      <c r="B685" s="46" t="s">
        <v>73</v>
      </c>
      <c r="C685" s="46"/>
      <c r="D685" s="46" t="s">
        <v>570</v>
      </c>
      <c r="E685" s="46" t="s">
        <v>5598</v>
      </c>
      <c r="F685" s="63" t="s">
        <v>950</v>
      </c>
      <c r="G685" s="47"/>
      <c r="H685" s="46" t="s">
        <v>2304</v>
      </c>
      <c r="I685" s="46" t="s">
        <v>2928</v>
      </c>
      <c r="J685" s="48">
        <v>39157</v>
      </c>
      <c r="K685" s="48">
        <v>39522</v>
      </c>
      <c r="L685" s="48"/>
      <c r="M685" s="49">
        <v>1</v>
      </c>
      <c r="N685" s="50"/>
      <c r="O685" s="50"/>
      <c r="P685" s="46"/>
      <c r="Q685" s="46" t="s">
        <v>824</v>
      </c>
      <c r="R685" s="46">
        <v>6.3</v>
      </c>
      <c r="S685" s="46"/>
      <c r="T685" s="50">
        <v>5310</v>
      </c>
      <c r="U685" s="50">
        <v>5310</v>
      </c>
    </row>
    <row r="686" spans="1:21" s="52" customFormat="1" ht="28.5" x14ac:dyDescent="0.2">
      <c r="A686" s="46" t="s">
        <v>2714</v>
      </c>
      <c r="B686" s="46" t="s">
        <v>73</v>
      </c>
      <c r="C686" s="46"/>
      <c r="D686" s="46" t="s">
        <v>570</v>
      </c>
      <c r="E686" s="46" t="s">
        <v>5598</v>
      </c>
      <c r="F686" s="63" t="s">
        <v>950</v>
      </c>
      <c r="G686" s="47"/>
      <c r="H686" s="46" t="s">
        <v>2168</v>
      </c>
      <c r="I686" s="46" t="s">
        <v>2166</v>
      </c>
      <c r="J686" s="48">
        <v>39591</v>
      </c>
      <c r="K686" s="48">
        <v>39590</v>
      </c>
      <c r="L686" s="48"/>
      <c r="M686" s="49">
        <v>1</v>
      </c>
      <c r="N686" s="50"/>
      <c r="O686" s="50"/>
      <c r="P686" s="46"/>
      <c r="Q686" s="46" t="s">
        <v>824</v>
      </c>
      <c r="R686" s="46">
        <v>7.1</v>
      </c>
      <c r="S686" s="46"/>
      <c r="T686" s="50"/>
      <c r="U686" s="50">
        <v>35826</v>
      </c>
    </row>
    <row r="687" spans="1:21" s="52" customFormat="1" ht="28.5" x14ac:dyDescent="0.2">
      <c r="A687" s="46" t="s">
        <v>2714</v>
      </c>
      <c r="B687" s="46" t="s">
        <v>73</v>
      </c>
      <c r="C687" s="46"/>
      <c r="D687" s="46" t="s">
        <v>570</v>
      </c>
      <c r="E687" s="46" t="s">
        <v>5598</v>
      </c>
      <c r="F687" s="63" t="s">
        <v>950</v>
      </c>
      <c r="G687" s="47"/>
      <c r="H687" s="46" t="s">
        <v>1299</v>
      </c>
      <c r="I687" s="46" t="s">
        <v>1424</v>
      </c>
      <c r="J687" s="48">
        <v>39153</v>
      </c>
      <c r="K687" s="48">
        <v>39518</v>
      </c>
      <c r="L687" s="48"/>
      <c r="M687" s="49">
        <v>1</v>
      </c>
      <c r="N687" s="59"/>
      <c r="O687" s="50"/>
      <c r="P687" s="46"/>
      <c r="Q687" s="46"/>
      <c r="R687" s="46"/>
      <c r="S687" s="46"/>
      <c r="T687" s="50">
        <v>456</v>
      </c>
      <c r="U687" s="50">
        <v>456</v>
      </c>
    </row>
    <row r="688" spans="1:21" s="52" customFormat="1" ht="28.5" x14ac:dyDescent="0.2">
      <c r="A688" s="46" t="s">
        <v>2714</v>
      </c>
      <c r="B688" s="46" t="s">
        <v>73</v>
      </c>
      <c r="C688" s="46"/>
      <c r="D688" s="46" t="s">
        <v>570</v>
      </c>
      <c r="E688" s="46" t="s">
        <v>5598</v>
      </c>
      <c r="F688" s="63" t="s">
        <v>950</v>
      </c>
      <c r="G688" s="47"/>
      <c r="H688" s="46" t="s">
        <v>1299</v>
      </c>
      <c r="I688" s="46" t="s">
        <v>1424</v>
      </c>
      <c r="J688" s="48">
        <v>39153</v>
      </c>
      <c r="K688" s="48">
        <v>39518</v>
      </c>
      <c r="L688" s="48"/>
      <c r="M688" s="49">
        <v>1</v>
      </c>
      <c r="N688" s="50"/>
      <c r="O688" s="50"/>
      <c r="P688" s="46"/>
      <c r="Q688" s="46" t="s">
        <v>824</v>
      </c>
      <c r="R688" s="46">
        <v>6.3</v>
      </c>
      <c r="S688" s="46"/>
      <c r="T688" s="50">
        <v>3325</v>
      </c>
      <c r="U688" s="50">
        <v>3325</v>
      </c>
    </row>
    <row r="689" spans="1:21" s="52" customFormat="1" ht="28.5" x14ac:dyDescent="0.2">
      <c r="A689" s="46" t="s">
        <v>2714</v>
      </c>
      <c r="B689" s="46" t="s">
        <v>73</v>
      </c>
      <c r="C689" s="46"/>
      <c r="D689" s="46" t="s">
        <v>570</v>
      </c>
      <c r="E689" s="46" t="s">
        <v>5598</v>
      </c>
      <c r="F689" s="63" t="s">
        <v>950</v>
      </c>
      <c r="G689" s="47"/>
      <c r="H689" s="46" t="s">
        <v>1955</v>
      </c>
      <c r="I689" s="46" t="s">
        <v>406</v>
      </c>
      <c r="J689" s="48">
        <v>35065</v>
      </c>
      <c r="K689" s="48">
        <v>38352</v>
      </c>
      <c r="L689" s="48"/>
      <c r="M689" s="49">
        <v>8</v>
      </c>
      <c r="N689" s="50"/>
      <c r="O689" s="50"/>
      <c r="P689" s="46"/>
      <c r="Q689" s="46" t="s">
        <v>824</v>
      </c>
      <c r="R689" s="46" t="s">
        <v>573</v>
      </c>
      <c r="S689" s="46"/>
      <c r="T689" s="50">
        <v>65170</v>
      </c>
      <c r="U689" s="50">
        <v>586530</v>
      </c>
    </row>
    <row r="690" spans="1:21" s="52" customFormat="1" ht="28.5" x14ac:dyDescent="0.2">
      <c r="A690" s="46" t="s">
        <v>2714</v>
      </c>
      <c r="B690" s="46" t="s">
        <v>73</v>
      </c>
      <c r="C690" s="46"/>
      <c r="D690" s="46" t="s">
        <v>570</v>
      </c>
      <c r="E690" s="46" t="s">
        <v>5598</v>
      </c>
      <c r="F690" s="63" t="s">
        <v>950</v>
      </c>
      <c r="G690" s="47"/>
      <c r="H690" s="46" t="s">
        <v>3614</v>
      </c>
      <c r="I690" s="46" t="s">
        <v>3252</v>
      </c>
      <c r="J690" s="48">
        <v>39246</v>
      </c>
      <c r="K690" s="48">
        <v>39611</v>
      </c>
      <c r="L690" s="48"/>
      <c r="M690" s="49">
        <v>1</v>
      </c>
      <c r="N690" s="59"/>
      <c r="O690" s="50"/>
      <c r="P690" s="46"/>
      <c r="Q690" s="46"/>
      <c r="R690" s="46"/>
      <c r="S690" s="46"/>
      <c r="T690" s="50">
        <v>2333</v>
      </c>
      <c r="U690" s="50">
        <v>2333</v>
      </c>
    </row>
    <row r="691" spans="1:21" s="52" customFormat="1" ht="28.5" x14ac:dyDescent="0.2">
      <c r="A691" s="46" t="s">
        <v>2714</v>
      </c>
      <c r="B691" s="46" t="s">
        <v>73</v>
      </c>
      <c r="C691" s="46"/>
      <c r="D691" s="46" t="s">
        <v>570</v>
      </c>
      <c r="E691" s="46" t="s">
        <v>5598</v>
      </c>
      <c r="F691" s="63" t="s">
        <v>950</v>
      </c>
      <c r="G691" s="47"/>
      <c r="H691" s="46" t="s">
        <v>3614</v>
      </c>
      <c r="I691" s="46" t="s">
        <v>3252</v>
      </c>
      <c r="J691" s="48">
        <v>39246</v>
      </c>
      <c r="K691" s="48">
        <v>39611</v>
      </c>
      <c r="L691" s="48"/>
      <c r="M691" s="49">
        <v>1</v>
      </c>
      <c r="N691" s="50"/>
      <c r="O691" s="50"/>
      <c r="P691" s="46"/>
      <c r="Q691" s="46" t="s">
        <v>824</v>
      </c>
      <c r="R691" s="46">
        <v>6.3</v>
      </c>
      <c r="S691" s="46"/>
      <c r="T691" s="50"/>
      <c r="U691" s="50"/>
    </row>
    <row r="692" spans="1:21" s="52" customFormat="1" ht="28.5" x14ac:dyDescent="0.2">
      <c r="A692" s="46" t="s">
        <v>2714</v>
      </c>
      <c r="B692" s="46" t="s">
        <v>73</v>
      </c>
      <c r="C692" s="46"/>
      <c r="D692" s="46" t="s">
        <v>570</v>
      </c>
      <c r="E692" s="46" t="s">
        <v>5598</v>
      </c>
      <c r="F692" s="63" t="s">
        <v>950</v>
      </c>
      <c r="G692" s="47"/>
      <c r="H692" s="46" t="s">
        <v>3447</v>
      </c>
      <c r="I692" s="46" t="s">
        <v>2679</v>
      </c>
      <c r="J692" s="48">
        <v>39276</v>
      </c>
      <c r="K692" s="48">
        <v>39641</v>
      </c>
      <c r="L692" s="48"/>
      <c r="M692" s="49">
        <v>1</v>
      </c>
      <c r="N692" s="50"/>
      <c r="O692" s="50"/>
      <c r="P692" s="46"/>
      <c r="Q692" s="46" t="s">
        <v>824</v>
      </c>
      <c r="R692" s="46">
        <v>6.3</v>
      </c>
      <c r="S692" s="46"/>
      <c r="T692" s="50">
        <v>3227.16</v>
      </c>
      <c r="U692" s="50">
        <v>3227.16</v>
      </c>
    </row>
    <row r="693" spans="1:21" s="52" customFormat="1" ht="28.5" x14ac:dyDescent="0.2">
      <c r="A693" s="46" t="s">
        <v>2714</v>
      </c>
      <c r="B693" s="46" t="s">
        <v>73</v>
      </c>
      <c r="C693" s="46"/>
      <c r="D693" s="46" t="s">
        <v>570</v>
      </c>
      <c r="E693" s="46" t="s">
        <v>5598</v>
      </c>
      <c r="F693" s="63" t="s">
        <v>950</v>
      </c>
      <c r="G693" s="47"/>
      <c r="H693" s="46" t="s">
        <v>3449</v>
      </c>
      <c r="I693" s="46" t="s">
        <v>2679</v>
      </c>
      <c r="J693" s="48">
        <v>39169</v>
      </c>
      <c r="K693" s="48">
        <v>39275</v>
      </c>
      <c r="L693" s="48"/>
      <c r="M693" s="49">
        <v>0.25</v>
      </c>
      <c r="N693" s="50"/>
      <c r="O693" s="50"/>
      <c r="P693" s="46"/>
      <c r="Q693" s="46" t="s">
        <v>824</v>
      </c>
      <c r="R693" s="46">
        <v>6.3</v>
      </c>
      <c r="S693" s="46"/>
      <c r="T693" s="50">
        <v>9367</v>
      </c>
      <c r="U693" s="50">
        <v>9367</v>
      </c>
    </row>
    <row r="694" spans="1:21" s="52" customFormat="1" ht="28.5" x14ac:dyDescent="0.2">
      <c r="A694" s="46" t="s">
        <v>2714</v>
      </c>
      <c r="B694" s="46" t="s">
        <v>73</v>
      </c>
      <c r="C694" s="46"/>
      <c r="D694" s="46" t="s">
        <v>570</v>
      </c>
      <c r="E694" s="46" t="s">
        <v>5598</v>
      </c>
      <c r="F694" s="63" t="s">
        <v>950</v>
      </c>
      <c r="G694" s="47"/>
      <c r="H694" s="46" t="s">
        <v>3449</v>
      </c>
      <c r="I694" s="46" t="s">
        <v>2679</v>
      </c>
      <c r="J694" s="48">
        <v>38765</v>
      </c>
      <c r="K694" s="48">
        <v>39129</v>
      </c>
      <c r="L694" s="48"/>
      <c r="M694" s="49">
        <v>1</v>
      </c>
      <c r="N694" s="50"/>
      <c r="O694" s="50"/>
      <c r="P694" s="46"/>
      <c r="Q694" s="46" t="s">
        <v>824</v>
      </c>
      <c r="R694" s="46">
        <v>6.3</v>
      </c>
      <c r="S694" s="46"/>
      <c r="T694" s="50">
        <v>625</v>
      </c>
      <c r="U694" s="50">
        <v>625</v>
      </c>
    </row>
    <row r="695" spans="1:21" s="52" customFormat="1" ht="28.5" x14ac:dyDescent="0.2">
      <c r="A695" s="46" t="s">
        <v>2714</v>
      </c>
      <c r="B695" s="46" t="s">
        <v>73</v>
      </c>
      <c r="C695" s="46"/>
      <c r="D695" s="46" t="s">
        <v>570</v>
      </c>
      <c r="E695" s="46" t="s">
        <v>5598</v>
      </c>
      <c r="F695" s="63" t="s">
        <v>950</v>
      </c>
      <c r="G695" s="47"/>
      <c r="H695" s="46" t="s">
        <v>1952</v>
      </c>
      <c r="I695" s="46" t="s">
        <v>406</v>
      </c>
      <c r="J695" s="48">
        <v>35796</v>
      </c>
      <c r="K695" s="48" t="s">
        <v>2189</v>
      </c>
      <c r="L695" s="48"/>
      <c r="M695" s="49">
        <v>10</v>
      </c>
      <c r="N695" s="50"/>
      <c r="O695" s="50">
        <f>N695*M695</f>
        <v>0</v>
      </c>
      <c r="P695" s="46"/>
      <c r="Q695" s="46" t="s">
        <v>824</v>
      </c>
      <c r="R695" s="46" t="s">
        <v>573</v>
      </c>
      <c r="S695" s="46"/>
      <c r="T695" s="50">
        <v>85044</v>
      </c>
      <c r="U695" s="50">
        <v>850440</v>
      </c>
    </row>
    <row r="696" spans="1:21" s="52" customFormat="1" ht="28.5" x14ac:dyDescent="0.2">
      <c r="A696" s="46" t="s">
        <v>2714</v>
      </c>
      <c r="B696" s="46" t="s">
        <v>73</v>
      </c>
      <c r="C696" s="46"/>
      <c r="D696" s="46" t="s">
        <v>570</v>
      </c>
      <c r="E696" s="46" t="s">
        <v>5598</v>
      </c>
      <c r="F696" s="63" t="s">
        <v>950</v>
      </c>
      <c r="G696" s="47"/>
      <c r="H696" s="46" t="s">
        <v>2383</v>
      </c>
      <c r="I696" s="46" t="s">
        <v>2384</v>
      </c>
      <c r="J696" s="48">
        <v>39753</v>
      </c>
      <c r="K696" s="48">
        <v>40117</v>
      </c>
      <c r="L696" s="48"/>
      <c r="M696" s="49">
        <v>1</v>
      </c>
      <c r="N696" s="73"/>
      <c r="O696" s="73"/>
      <c r="P696" s="46"/>
      <c r="Q696" s="46"/>
      <c r="R696" s="46"/>
      <c r="S696" s="46"/>
      <c r="T696" s="59">
        <v>234</v>
      </c>
      <c r="U696" s="50">
        <v>234</v>
      </c>
    </row>
    <row r="697" spans="1:21" s="52" customFormat="1" ht="28.5" x14ac:dyDescent="0.2">
      <c r="A697" s="46" t="s">
        <v>2714</v>
      </c>
      <c r="B697" s="46" t="s">
        <v>73</v>
      </c>
      <c r="C697" s="46"/>
      <c r="D697" s="46" t="s">
        <v>570</v>
      </c>
      <c r="E697" s="46" t="s">
        <v>5598</v>
      </c>
      <c r="F697" s="63" t="s">
        <v>950</v>
      </c>
      <c r="G697" s="47"/>
      <c r="H697" s="46" t="s">
        <v>1957</v>
      </c>
      <c r="I697" s="46" t="s">
        <v>406</v>
      </c>
      <c r="J697" s="48">
        <v>33604</v>
      </c>
      <c r="K697" s="48">
        <v>38352</v>
      </c>
      <c r="L697" s="48"/>
      <c r="M697" s="49">
        <v>12</v>
      </c>
      <c r="N697" s="50"/>
      <c r="O697" s="50"/>
      <c r="P697" s="46"/>
      <c r="Q697" s="46" t="s">
        <v>824</v>
      </c>
      <c r="R697" s="46" t="s">
        <v>573</v>
      </c>
      <c r="S697" s="46"/>
      <c r="T697" s="50">
        <v>4290</v>
      </c>
      <c r="U697" s="50">
        <v>55770</v>
      </c>
    </row>
    <row r="698" spans="1:21" s="52" customFormat="1" ht="28.5" x14ac:dyDescent="0.2">
      <c r="A698" s="46" t="s">
        <v>2714</v>
      </c>
      <c r="B698" s="46" t="s">
        <v>73</v>
      </c>
      <c r="C698" s="46"/>
      <c r="D698" s="46" t="s">
        <v>570</v>
      </c>
      <c r="E698" s="46" t="s">
        <v>5598</v>
      </c>
      <c r="F698" s="63" t="s">
        <v>950</v>
      </c>
      <c r="G698" s="47"/>
      <c r="H698" s="46" t="s">
        <v>2369</v>
      </c>
      <c r="I698" s="46" t="s">
        <v>2370</v>
      </c>
      <c r="J698" s="48">
        <v>39935</v>
      </c>
      <c r="K698" s="48">
        <v>40299</v>
      </c>
      <c r="L698" s="48"/>
      <c r="M698" s="49">
        <v>2</v>
      </c>
      <c r="N698" s="59" t="s">
        <v>672</v>
      </c>
      <c r="O698" s="50" t="s">
        <v>672</v>
      </c>
      <c r="P698" s="46"/>
      <c r="Q698" s="46"/>
      <c r="R698" s="46"/>
      <c r="S698" s="46"/>
      <c r="T698" s="50">
        <v>1980</v>
      </c>
      <c r="U698" s="50">
        <v>3960</v>
      </c>
    </row>
    <row r="699" spans="1:21" s="52" customFormat="1" ht="28.5" x14ac:dyDescent="0.2">
      <c r="A699" s="46" t="s">
        <v>2714</v>
      </c>
      <c r="B699" s="46" t="s">
        <v>73</v>
      </c>
      <c r="C699" s="46"/>
      <c r="D699" s="46" t="s">
        <v>570</v>
      </c>
      <c r="E699" s="46" t="s">
        <v>5598</v>
      </c>
      <c r="F699" s="63" t="s">
        <v>950</v>
      </c>
      <c r="G699" s="47"/>
      <c r="H699" s="46" t="s">
        <v>5344</v>
      </c>
      <c r="I699" s="46" t="s">
        <v>4750</v>
      </c>
      <c r="J699" s="48">
        <v>39619</v>
      </c>
      <c r="K699" s="48">
        <v>39984</v>
      </c>
      <c r="L699" s="48"/>
      <c r="M699" s="49">
        <v>1</v>
      </c>
      <c r="N699" s="59">
        <v>0</v>
      </c>
      <c r="O699" s="50">
        <v>0</v>
      </c>
      <c r="P699" s="46"/>
      <c r="Q699" s="46"/>
      <c r="R699" s="46"/>
      <c r="S699" s="46"/>
      <c r="T699" s="50">
        <v>957</v>
      </c>
      <c r="U699" s="50">
        <v>957</v>
      </c>
    </row>
    <row r="700" spans="1:21" s="52" customFormat="1" ht="28.5" x14ac:dyDescent="0.2">
      <c r="A700" s="46" t="s">
        <v>2714</v>
      </c>
      <c r="B700" s="46" t="s">
        <v>73</v>
      </c>
      <c r="C700" s="46"/>
      <c r="D700" s="46" t="s">
        <v>570</v>
      </c>
      <c r="E700" s="46" t="s">
        <v>5598</v>
      </c>
      <c r="F700" s="63" t="s">
        <v>950</v>
      </c>
      <c r="G700" s="47"/>
      <c r="H700" s="46" t="s">
        <v>5344</v>
      </c>
      <c r="I700" s="46" t="s">
        <v>4750</v>
      </c>
      <c r="J700" s="48">
        <v>39184</v>
      </c>
      <c r="K700" s="48">
        <v>39550</v>
      </c>
      <c r="L700" s="48"/>
      <c r="M700" s="49">
        <v>1</v>
      </c>
      <c r="N700" s="50"/>
      <c r="O700" s="50"/>
      <c r="P700" s="46"/>
      <c r="Q700" s="46" t="s">
        <v>824</v>
      </c>
      <c r="R700" s="46">
        <v>6.3</v>
      </c>
      <c r="S700" s="46"/>
      <c r="T700" s="50">
        <v>957</v>
      </c>
      <c r="U700" s="50">
        <v>957</v>
      </c>
    </row>
    <row r="701" spans="1:21" s="52" customFormat="1" ht="28.5" x14ac:dyDescent="0.2">
      <c r="A701" s="46" t="s">
        <v>2714</v>
      </c>
      <c r="B701" s="46" t="s">
        <v>73</v>
      </c>
      <c r="C701" s="46"/>
      <c r="D701" s="46" t="s">
        <v>570</v>
      </c>
      <c r="E701" s="46" t="s">
        <v>5598</v>
      </c>
      <c r="F701" s="63" t="s">
        <v>950</v>
      </c>
      <c r="G701" s="47"/>
      <c r="H701" s="46" t="s">
        <v>5045</v>
      </c>
      <c r="I701" s="46" t="s">
        <v>2679</v>
      </c>
      <c r="J701" s="48">
        <v>39966</v>
      </c>
      <c r="K701" s="48">
        <v>40330</v>
      </c>
      <c r="L701" s="48"/>
      <c r="M701" s="49">
        <v>1</v>
      </c>
      <c r="N701" s="50" t="s">
        <v>672</v>
      </c>
      <c r="O701" s="50" t="s">
        <v>672</v>
      </c>
      <c r="P701" s="46"/>
      <c r="Q701" s="46"/>
      <c r="R701" s="46"/>
      <c r="S701" s="46"/>
      <c r="T701" s="50">
        <v>721</v>
      </c>
      <c r="U701" s="50">
        <v>721</v>
      </c>
    </row>
    <row r="702" spans="1:21" s="52" customFormat="1" ht="28.5" x14ac:dyDescent="0.2">
      <c r="A702" s="46" t="s">
        <v>2714</v>
      </c>
      <c r="B702" s="46" t="s">
        <v>73</v>
      </c>
      <c r="C702" s="46"/>
      <c r="D702" s="46" t="s">
        <v>570</v>
      </c>
      <c r="E702" s="46" t="s">
        <v>5598</v>
      </c>
      <c r="F702" s="63" t="s">
        <v>950</v>
      </c>
      <c r="G702" s="47"/>
      <c r="H702" s="46" t="s">
        <v>5045</v>
      </c>
      <c r="I702" s="46" t="s">
        <v>2679</v>
      </c>
      <c r="J702" s="48">
        <v>38870</v>
      </c>
      <c r="K702" s="48">
        <v>39965</v>
      </c>
      <c r="L702" s="48"/>
      <c r="M702" s="49">
        <v>3</v>
      </c>
      <c r="N702" s="50"/>
      <c r="O702" s="50">
        <f>N702*M702</f>
        <v>0</v>
      </c>
      <c r="P702" s="46"/>
      <c r="Q702" s="46" t="s">
        <v>824</v>
      </c>
      <c r="R702" s="46">
        <v>6.3</v>
      </c>
      <c r="S702" s="46"/>
      <c r="T702" s="50">
        <v>9093</v>
      </c>
      <c r="U702" s="50">
        <v>27279</v>
      </c>
    </row>
    <row r="703" spans="1:21" s="52" customFormat="1" ht="28.5" x14ac:dyDescent="0.2">
      <c r="A703" s="46" t="s">
        <v>2714</v>
      </c>
      <c r="B703" s="46" t="s">
        <v>73</v>
      </c>
      <c r="C703" s="46"/>
      <c r="D703" s="46" t="s">
        <v>570</v>
      </c>
      <c r="E703" s="46" t="s">
        <v>5598</v>
      </c>
      <c r="F703" s="63" t="s">
        <v>950</v>
      </c>
      <c r="G703" s="47"/>
      <c r="H703" s="46" t="s">
        <v>5045</v>
      </c>
      <c r="I703" s="46" t="s">
        <v>2679</v>
      </c>
      <c r="J703" s="48">
        <v>38870</v>
      </c>
      <c r="K703" s="48">
        <v>39965</v>
      </c>
      <c r="L703" s="48"/>
      <c r="M703" s="49">
        <v>3</v>
      </c>
      <c r="N703" s="50"/>
      <c r="O703" s="50">
        <f>N703*M703</f>
        <v>0</v>
      </c>
      <c r="P703" s="46"/>
      <c r="Q703" s="46" t="s">
        <v>824</v>
      </c>
      <c r="R703" s="46">
        <v>6.3</v>
      </c>
      <c r="S703" s="46"/>
      <c r="T703" s="50">
        <v>5523</v>
      </c>
      <c r="U703" s="50">
        <v>16569</v>
      </c>
    </row>
    <row r="704" spans="1:21" s="52" customFormat="1" ht="28.5" x14ac:dyDescent="0.2">
      <c r="A704" s="46" t="s">
        <v>2714</v>
      </c>
      <c r="B704" s="46" t="s">
        <v>73</v>
      </c>
      <c r="C704" s="46"/>
      <c r="D704" s="46" t="s">
        <v>570</v>
      </c>
      <c r="E704" s="46" t="s">
        <v>5598</v>
      </c>
      <c r="F704" s="63" t="s">
        <v>950</v>
      </c>
      <c r="G704" s="47"/>
      <c r="H704" s="46" t="s">
        <v>3613</v>
      </c>
      <c r="I704" s="46" t="s">
        <v>3239</v>
      </c>
      <c r="J704" s="48">
        <v>39880</v>
      </c>
      <c r="K704" s="48">
        <v>40244</v>
      </c>
      <c r="L704" s="48"/>
      <c r="M704" s="49">
        <v>1</v>
      </c>
      <c r="N704" s="59" t="s">
        <v>672</v>
      </c>
      <c r="O704" s="50" t="s">
        <v>672</v>
      </c>
      <c r="P704" s="46"/>
      <c r="Q704" s="46"/>
      <c r="R704" s="46"/>
      <c r="S704" s="46"/>
      <c r="T704" s="50">
        <v>7085</v>
      </c>
      <c r="U704" s="50">
        <v>7085</v>
      </c>
    </row>
    <row r="705" spans="1:21" s="52" customFormat="1" ht="28.5" x14ac:dyDescent="0.2">
      <c r="A705" s="46" t="s">
        <v>2714</v>
      </c>
      <c r="B705" s="46" t="s">
        <v>73</v>
      </c>
      <c r="C705" s="46"/>
      <c r="D705" s="46" t="s">
        <v>570</v>
      </c>
      <c r="E705" s="46" t="s">
        <v>5598</v>
      </c>
      <c r="F705" s="63" t="s">
        <v>950</v>
      </c>
      <c r="G705" s="47"/>
      <c r="H705" s="46" t="s">
        <v>3613</v>
      </c>
      <c r="I705" s="46" t="s">
        <v>3239</v>
      </c>
      <c r="J705" s="48">
        <v>39149</v>
      </c>
      <c r="K705" s="48">
        <v>39514</v>
      </c>
      <c r="L705" s="48"/>
      <c r="M705" s="49">
        <v>1</v>
      </c>
      <c r="N705" s="50"/>
      <c r="O705" s="50"/>
      <c r="P705" s="46"/>
      <c r="Q705" s="46" t="s">
        <v>824</v>
      </c>
      <c r="R705" s="46">
        <v>6.3</v>
      </c>
      <c r="S705" s="46"/>
      <c r="T705" s="50">
        <v>6471.67</v>
      </c>
      <c r="U705" s="50">
        <v>6472</v>
      </c>
    </row>
    <row r="706" spans="1:21" s="52" customFormat="1" ht="28.5" x14ac:dyDescent="0.2">
      <c r="A706" s="46" t="s">
        <v>2714</v>
      </c>
      <c r="B706" s="46" t="s">
        <v>73</v>
      </c>
      <c r="C706" s="46"/>
      <c r="D706" s="46" t="s">
        <v>570</v>
      </c>
      <c r="E706" s="46" t="s">
        <v>5598</v>
      </c>
      <c r="F706" s="63" t="s">
        <v>950</v>
      </c>
      <c r="G706" s="47"/>
      <c r="H706" s="46" t="s">
        <v>1296</v>
      </c>
      <c r="I706" s="46" t="s">
        <v>1470</v>
      </c>
      <c r="J706" s="48">
        <v>39995</v>
      </c>
      <c r="K706" s="48">
        <v>40359</v>
      </c>
      <c r="L706" s="48"/>
      <c r="M706" s="49">
        <v>1</v>
      </c>
      <c r="N706" s="59" t="s">
        <v>672</v>
      </c>
      <c r="O706" s="50" t="s">
        <v>672</v>
      </c>
      <c r="P706" s="46"/>
      <c r="Q706" s="46"/>
      <c r="R706" s="46"/>
      <c r="S706" s="46"/>
      <c r="T706" s="50">
        <v>9454</v>
      </c>
      <c r="U706" s="50">
        <v>9454</v>
      </c>
    </row>
    <row r="707" spans="1:21" s="52" customFormat="1" ht="28.5" x14ac:dyDescent="0.2">
      <c r="A707" s="46" t="s">
        <v>2714</v>
      </c>
      <c r="B707" s="46" t="s">
        <v>73</v>
      </c>
      <c r="C707" s="46"/>
      <c r="D707" s="46" t="s">
        <v>570</v>
      </c>
      <c r="E707" s="46" t="s">
        <v>5598</v>
      </c>
      <c r="F707" s="63" t="s">
        <v>950</v>
      </c>
      <c r="G707" s="47"/>
      <c r="H707" s="46" t="s">
        <v>1296</v>
      </c>
      <c r="I707" s="46" t="s">
        <v>1470</v>
      </c>
      <c r="J707" s="48">
        <v>39264</v>
      </c>
      <c r="K707" s="48">
        <v>39629</v>
      </c>
      <c r="L707" s="48"/>
      <c r="M707" s="49">
        <v>1</v>
      </c>
      <c r="N707" s="50"/>
      <c r="O707" s="50"/>
      <c r="P707" s="46"/>
      <c r="Q707" s="46" t="s">
        <v>824</v>
      </c>
      <c r="R707" s="46">
        <v>6.3</v>
      </c>
      <c r="S707" s="46"/>
      <c r="T707" s="50">
        <v>5482.22</v>
      </c>
      <c r="U707" s="50">
        <v>5482.22</v>
      </c>
    </row>
    <row r="708" spans="1:21" s="52" customFormat="1" ht="28.5" x14ac:dyDescent="0.2">
      <c r="A708" s="46" t="s">
        <v>2714</v>
      </c>
      <c r="B708" s="46" t="s">
        <v>73</v>
      </c>
      <c r="C708" s="46"/>
      <c r="D708" s="46" t="s">
        <v>570</v>
      </c>
      <c r="E708" s="46" t="s">
        <v>5598</v>
      </c>
      <c r="F708" s="63" t="s">
        <v>950</v>
      </c>
      <c r="G708" s="47"/>
      <c r="H708" s="46" t="s">
        <v>3450</v>
      </c>
      <c r="I708" s="46" t="s">
        <v>2679</v>
      </c>
      <c r="J708" s="48">
        <v>38397</v>
      </c>
      <c r="K708" s="48">
        <v>39491</v>
      </c>
      <c r="L708" s="48"/>
      <c r="M708" s="49">
        <v>3</v>
      </c>
      <c r="N708" s="50"/>
      <c r="O708" s="50"/>
      <c r="P708" s="46"/>
      <c r="Q708" s="46" t="s">
        <v>824</v>
      </c>
      <c r="R708" s="46">
        <v>6.3</v>
      </c>
      <c r="S708" s="46"/>
      <c r="T708" s="50">
        <v>769</v>
      </c>
      <c r="U708" s="50">
        <v>769</v>
      </c>
    </row>
    <row r="709" spans="1:21" s="52" customFormat="1" ht="42.75" x14ac:dyDescent="0.2">
      <c r="A709" s="46" t="s">
        <v>2714</v>
      </c>
      <c r="B709" s="46" t="s">
        <v>73</v>
      </c>
      <c r="C709" s="46"/>
      <c r="D709" s="46" t="s">
        <v>570</v>
      </c>
      <c r="E709" s="46" t="s">
        <v>5598</v>
      </c>
      <c r="F709" s="63" t="s">
        <v>950</v>
      </c>
      <c r="G709" s="47"/>
      <c r="H709" s="46" t="s">
        <v>1084</v>
      </c>
      <c r="I709" s="46" t="s">
        <v>1473</v>
      </c>
      <c r="J709" s="48">
        <v>36892</v>
      </c>
      <c r="K709" s="48" t="s">
        <v>2189</v>
      </c>
      <c r="L709" s="48"/>
      <c r="M709" s="49">
        <v>7</v>
      </c>
      <c r="N709" s="50"/>
      <c r="O709" s="50">
        <f>N709*M709</f>
        <v>0</v>
      </c>
      <c r="P709" s="46"/>
      <c r="Q709" s="46" t="s">
        <v>823</v>
      </c>
      <c r="R709" s="46" t="s">
        <v>573</v>
      </c>
      <c r="S709" s="46"/>
      <c r="T709" s="50">
        <v>1107</v>
      </c>
      <c r="U709" s="50">
        <v>7749</v>
      </c>
    </row>
    <row r="710" spans="1:21" s="52" customFormat="1" ht="28.5" x14ac:dyDescent="0.2">
      <c r="A710" s="46" t="s">
        <v>2714</v>
      </c>
      <c r="B710" s="46" t="s">
        <v>73</v>
      </c>
      <c r="C710" s="46"/>
      <c r="D710" s="46" t="s">
        <v>570</v>
      </c>
      <c r="E710" s="46" t="s">
        <v>5598</v>
      </c>
      <c r="F710" s="63" t="s">
        <v>950</v>
      </c>
      <c r="G710" s="47"/>
      <c r="H710" s="46" t="s">
        <v>725</v>
      </c>
      <c r="I710" s="46" t="s">
        <v>406</v>
      </c>
      <c r="J710" s="48">
        <v>35431</v>
      </c>
      <c r="K710" s="48" t="s">
        <v>2189</v>
      </c>
      <c r="L710" s="48"/>
      <c r="M710" s="49">
        <v>11</v>
      </c>
      <c r="N710" s="50"/>
      <c r="O710" s="50">
        <f>N710*M710</f>
        <v>0</v>
      </c>
      <c r="P710" s="46"/>
      <c r="Q710" s="46" t="s">
        <v>824</v>
      </c>
      <c r="R710" s="46" t="s">
        <v>573</v>
      </c>
      <c r="S710" s="46"/>
      <c r="T710" s="50">
        <v>2000</v>
      </c>
      <c r="U710" s="50">
        <v>22000</v>
      </c>
    </row>
    <row r="711" spans="1:21" s="52" customFormat="1" ht="28.5" x14ac:dyDescent="0.2">
      <c r="A711" s="46" t="s">
        <v>2714</v>
      </c>
      <c r="B711" s="46" t="s">
        <v>73</v>
      </c>
      <c r="C711" s="46"/>
      <c r="D711" s="46" t="s">
        <v>570</v>
      </c>
      <c r="E711" s="46" t="s">
        <v>5598</v>
      </c>
      <c r="F711" s="63" t="s">
        <v>950</v>
      </c>
      <c r="G711" s="47"/>
      <c r="H711" s="46" t="s">
        <v>5046</v>
      </c>
      <c r="I711" s="46" t="s">
        <v>2679</v>
      </c>
      <c r="J711" s="48">
        <v>39901</v>
      </c>
      <c r="K711" s="48">
        <v>40265</v>
      </c>
      <c r="L711" s="48"/>
      <c r="M711" s="49">
        <v>1</v>
      </c>
      <c r="N711" s="50" t="s">
        <v>672</v>
      </c>
      <c r="O711" s="50" t="s">
        <v>672</v>
      </c>
      <c r="P711" s="46"/>
      <c r="Q711" s="46"/>
      <c r="R711" s="46"/>
      <c r="S711" s="46"/>
      <c r="T711" s="50">
        <v>1384</v>
      </c>
      <c r="U711" s="50">
        <v>1384</v>
      </c>
    </row>
    <row r="712" spans="1:21" s="52" customFormat="1" ht="28.5" x14ac:dyDescent="0.2">
      <c r="A712" s="46" t="s">
        <v>2714</v>
      </c>
      <c r="B712" s="46" t="s">
        <v>73</v>
      </c>
      <c r="C712" s="46"/>
      <c r="D712" s="46" t="s">
        <v>570</v>
      </c>
      <c r="E712" s="46" t="s">
        <v>5598</v>
      </c>
      <c r="F712" s="63" t="s">
        <v>950</v>
      </c>
      <c r="G712" s="47"/>
      <c r="H712" s="46" t="s">
        <v>5046</v>
      </c>
      <c r="I712" s="46" t="s">
        <v>2679</v>
      </c>
      <c r="J712" s="48">
        <v>38894</v>
      </c>
      <c r="K712" s="48">
        <v>39989</v>
      </c>
      <c r="L712" s="48"/>
      <c r="M712" s="49">
        <v>3</v>
      </c>
      <c r="N712" s="50">
        <v>0</v>
      </c>
      <c r="O712" s="50">
        <v>0</v>
      </c>
      <c r="P712" s="46"/>
      <c r="Q712" s="46" t="s">
        <v>824</v>
      </c>
      <c r="R712" s="46">
        <v>6.3</v>
      </c>
      <c r="S712" s="46"/>
      <c r="T712" s="50">
        <v>2473</v>
      </c>
      <c r="U712" s="50">
        <v>2473</v>
      </c>
    </row>
    <row r="713" spans="1:21" s="52" customFormat="1" ht="28.5" x14ac:dyDescent="0.2">
      <c r="A713" s="46" t="s">
        <v>2714</v>
      </c>
      <c r="B713" s="46" t="s">
        <v>73</v>
      </c>
      <c r="C713" s="46"/>
      <c r="D713" s="46" t="s">
        <v>570</v>
      </c>
      <c r="E713" s="46" t="s">
        <v>5598</v>
      </c>
      <c r="F713" s="63" t="s">
        <v>950</v>
      </c>
      <c r="G713" s="47"/>
      <c r="H713" s="46" t="s">
        <v>5044</v>
      </c>
      <c r="I713" s="46" t="s">
        <v>2679</v>
      </c>
      <c r="J713" s="48">
        <v>38805</v>
      </c>
      <c r="K713" s="48">
        <v>39900</v>
      </c>
      <c r="L713" s="48"/>
      <c r="M713" s="49">
        <v>3</v>
      </c>
      <c r="N713" s="50">
        <v>0</v>
      </c>
      <c r="O713" s="50">
        <f>N713*M713</f>
        <v>0</v>
      </c>
      <c r="P713" s="46"/>
      <c r="Q713" s="46" t="s">
        <v>824</v>
      </c>
      <c r="R713" s="46">
        <v>6.3</v>
      </c>
      <c r="S713" s="46"/>
      <c r="T713" s="50">
        <v>11474</v>
      </c>
      <c r="U713" s="50">
        <v>34422</v>
      </c>
    </row>
    <row r="714" spans="1:21" s="52" customFormat="1" ht="28.5" x14ac:dyDescent="0.2">
      <c r="A714" s="46" t="s">
        <v>2714</v>
      </c>
      <c r="B714" s="46" t="s">
        <v>73</v>
      </c>
      <c r="C714" s="46"/>
      <c r="D714" s="46" t="s">
        <v>570</v>
      </c>
      <c r="E714" s="46" t="s">
        <v>5598</v>
      </c>
      <c r="F714" s="63" t="s">
        <v>950</v>
      </c>
      <c r="G714" s="47"/>
      <c r="H714" s="46" t="s">
        <v>1242</v>
      </c>
      <c r="I714" s="46" t="s">
        <v>2093</v>
      </c>
      <c r="J714" s="48">
        <v>39283</v>
      </c>
      <c r="K714" s="48">
        <v>40378</v>
      </c>
      <c r="L714" s="48"/>
      <c r="M714" s="49">
        <v>3</v>
      </c>
      <c r="N714" s="59" t="s">
        <v>672</v>
      </c>
      <c r="O714" s="50" t="s">
        <v>672</v>
      </c>
      <c r="P714" s="46"/>
      <c r="Q714" s="46"/>
      <c r="R714" s="46"/>
      <c r="S714" s="46"/>
      <c r="T714" s="50">
        <v>512</v>
      </c>
      <c r="U714" s="50">
        <v>1536</v>
      </c>
    </row>
    <row r="715" spans="1:21" s="52" customFormat="1" ht="28.5" x14ac:dyDescent="0.2">
      <c r="A715" s="46" t="s">
        <v>2714</v>
      </c>
      <c r="B715" s="46" t="s">
        <v>73</v>
      </c>
      <c r="C715" s="46"/>
      <c r="D715" s="46" t="s">
        <v>570</v>
      </c>
      <c r="E715" s="46" t="s">
        <v>5598</v>
      </c>
      <c r="F715" s="63" t="s">
        <v>950</v>
      </c>
      <c r="G715" s="47"/>
      <c r="H715" s="46" t="s">
        <v>3617</v>
      </c>
      <c r="I715" s="46" t="s">
        <v>3777</v>
      </c>
      <c r="J715" s="48">
        <v>39258</v>
      </c>
      <c r="K715" s="48">
        <v>40353</v>
      </c>
      <c r="L715" s="48"/>
      <c r="M715" s="49">
        <v>3</v>
      </c>
      <c r="N715" s="59" t="s">
        <v>672</v>
      </c>
      <c r="O715" s="50" t="s">
        <v>672</v>
      </c>
      <c r="P715" s="46"/>
      <c r="Q715" s="46"/>
      <c r="R715" s="46"/>
      <c r="S715" s="46"/>
      <c r="T715" s="50">
        <v>327</v>
      </c>
      <c r="U715" s="50">
        <v>981</v>
      </c>
    </row>
    <row r="716" spans="1:21" s="52" customFormat="1" ht="28.5" x14ac:dyDescent="0.2">
      <c r="A716" s="46" t="s">
        <v>2714</v>
      </c>
      <c r="B716" s="46" t="s">
        <v>73</v>
      </c>
      <c r="C716" s="46"/>
      <c r="D716" s="46" t="s">
        <v>570</v>
      </c>
      <c r="E716" s="46" t="s">
        <v>5598</v>
      </c>
      <c r="F716" s="63" t="s">
        <v>950</v>
      </c>
      <c r="G716" s="47"/>
      <c r="H716" s="46" t="s">
        <v>2381</v>
      </c>
      <c r="I716" s="46" t="s">
        <v>2382</v>
      </c>
      <c r="J716" s="48">
        <v>39269</v>
      </c>
      <c r="K716" s="48">
        <v>39971</v>
      </c>
      <c r="L716" s="48"/>
      <c r="M716" s="49">
        <v>2</v>
      </c>
      <c r="N716" s="59">
        <v>0</v>
      </c>
      <c r="O716" s="50">
        <v>0</v>
      </c>
      <c r="P716" s="46"/>
      <c r="Q716" s="46"/>
      <c r="R716" s="46"/>
      <c r="S716" s="46"/>
      <c r="T716" s="50">
        <v>399</v>
      </c>
      <c r="U716" s="50">
        <v>399</v>
      </c>
    </row>
    <row r="717" spans="1:21" s="52" customFormat="1" ht="28.5" x14ac:dyDescent="0.2">
      <c r="A717" s="46" t="s">
        <v>2714</v>
      </c>
      <c r="B717" s="46" t="s">
        <v>73</v>
      </c>
      <c r="C717" s="46"/>
      <c r="D717" s="46" t="s">
        <v>570</v>
      </c>
      <c r="E717" s="46" t="s">
        <v>5598</v>
      </c>
      <c r="F717" s="63" t="s">
        <v>950</v>
      </c>
      <c r="G717" s="47"/>
      <c r="H717" s="46" t="s">
        <v>1309</v>
      </c>
      <c r="I717" s="46" t="s">
        <v>3781</v>
      </c>
      <c r="J717" s="48">
        <v>37561</v>
      </c>
      <c r="K717" s="48" t="s">
        <v>2189</v>
      </c>
      <c r="L717" s="48"/>
      <c r="M717" s="49">
        <v>6</v>
      </c>
      <c r="N717" s="50"/>
      <c r="O717" s="50">
        <f>N717*M717</f>
        <v>0</v>
      </c>
      <c r="P717" s="46"/>
      <c r="Q717" s="46" t="s">
        <v>824</v>
      </c>
      <c r="R717" s="46" t="s">
        <v>573</v>
      </c>
      <c r="S717" s="46"/>
      <c r="T717" s="50">
        <v>420</v>
      </c>
      <c r="U717" s="50">
        <v>2520</v>
      </c>
    </row>
    <row r="718" spans="1:21" s="52" customFormat="1" ht="28.5" x14ac:dyDescent="0.2">
      <c r="A718" s="46" t="s">
        <v>2714</v>
      </c>
      <c r="B718" s="46" t="s">
        <v>73</v>
      </c>
      <c r="C718" s="46"/>
      <c r="D718" s="46" t="s">
        <v>570</v>
      </c>
      <c r="E718" s="46" t="s">
        <v>5598</v>
      </c>
      <c r="F718" s="63" t="s">
        <v>950</v>
      </c>
      <c r="G718" s="47"/>
      <c r="H718" s="46" t="s">
        <v>730</v>
      </c>
      <c r="I718" s="46" t="s">
        <v>406</v>
      </c>
      <c r="J718" s="48">
        <v>39904</v>
      </c>
      <c r="K718" s="48" t="s">
        <v>2189</v>
      </c>
      <c r="L718" s="48"/>
      <c r="M718" s="49">
        <v>1</v>
      </c>
      <c r="N718" s="59" t="s">
        <v>672</v>
      </c>
      <c r="O718" s="50" t="s">
        <v>672</v>
      </c>
      <c r="P718" s="46"/>
      <c r="Q718" s="46"/>
      <c r="R718" s="46"/>
      <c r="S718" s="46"/>
      <c r="T718" s="50">
        <v>931</v>
      </c>
      <c r="U718" s="50">
        <v>931</v>
      </c>
    </row>
    <row r="719" spans="1:21" s="52" customFormat="1" ht="28.5" x14ac:dyDescent="0.2">
      <c r="A719" s="46" t="s">
        <v>2714</v>
      </c>
      <c r="B719" s="46" t="s">
        <v>73</v>
      </c>
      <c r="C719" s="46"/>
      <c r="D719" s="46" t="s">
        <v>570</v>
      </c>
      <c r="E719" s="46" t="s">
        <v>5598</v>
      </c>
      <c r="F719" s="63" t="s">
        <v>950</v>
      </c>
      <c r="G719" s="47"/>
      <c r="H719" s="46" t="s">
        <v>730</v>
      </c>
      <c r="I719" s="46" t="s">
        <v>406</v>
      </c>
      <c r="J719" s="48">
        <v>37438</v>
      </c>
      <c r="K719" s="48" t="s">
        <v>2189</v>
      </c>
      <c r="L719" s="48"/>
      <c r="M719" s="49">
        <v>6</v>
      </c>
      <c r="N719" s="50"/>
      <c r="O719" s="50">
        <f>N719*M719</f>
        <v>0</v>
      </c>
      <c r="P719" s="46"/>
      <c r="Q719" s="46" t="s">
        <v>824</v>
      </c>
      <c r="R719" s="46" t="s">
        <v>573</v>
      </c>
      <c r="S719" s="46"/>
      <c r="T719" s="50">
        <v>18747</v>
      </c>
      <c r="U719" s="50">
        <v>112482</v>
      </c>
    </row>
    <row r="720" spans="1:21" s="52" customFormat="1" ht="28.5" x14ac:dyDescent="0.2">
      <c r="A720" s="46" t="s">
        <v>2714</v>
      </c>
      <c r="B720" s="46" t="s">
        <v>73</v>
      </c>
      <c r="C720" s="46"/>
      <c r="D720" s="46" t="s">
        <v>570</v>
      </c>
      <c r="E720" s="46" t="s">
        <v>5598</v>
      </c>
      <c r="F720" s="63" t="s">
        <v>950</v>
      </c>
      <c r="G720" s="47"/>
      <c r="H720" s="46" t="s">
        <v>2305</v>
      </c>
      <c r="I720" s="46" t="s">
        <v>4754</v>
      </c>
      <c r="J720" s="48">
        <v>39064</v>
      </c>
      <c r="K720" s="48">
        <v>39428</v>
      </c>
      <c r="L720" s="48"/>
      <c r="M720" s="49">
        <v>1</v>
      </c>
      <c r="N720" s="50"/>
      <c r="O720" s="50"/>
      <c r="P720" s="46"/>
      <c r="Q720" s="46" t="s">
        <v>824</v>
      </c>
      <c r="R720" s="46">
        <v>6.3</v>
      </c>
      <c r="S720" s="46"/>
      <c r="T720" s="50">
        <v>1602</v>
      </c>
      <c r="U720" s="50">
        <v>1602</v>
      </c>
    </row>
    <row r="721" spans="1:21" s="52" customFormat="1" ht="28.5" x14ac:dyDescent="0.2">
      <c r="A721" s="46" t="s">
        <v>2714</v>
      </c>
      <c r="B721" s="46" t="s">
        <v>73</v>
      </c>
      <c r="C721" s="46"/>
      <c r="D721" s="46" t="s">
        <v>570</v>
      </c>
      <c r="E721" s="46" t="s">
        <v>5598</v>
      </c>
      <c r="F721" s="63" t="s">
        <v>950</v>
      </c>
      <c r="G721" s="47"/>
      <c r="H721" s="46" t="s">
        <v>1083</v>
      </c>
      <c r="I721" s="46" t="s">
        <v>3782</v>
      </c>
      <c r="J721" s="48">
        <v>37712</v>
      </c>
      <c r="K721" s="48" t="s">
        <v>2189</v>
      </c>
      <c r="L721" s="48"/>
      <c r="M721" s="49">
        <v>5</v>
      </c>
      <c r="N721" s="50"/>
      <c r="O721" s="50">
        <f>N721*M721</f>
        <v>0</v>
      </c>
      <c r="P721" s="46"/>
      <c r="Q721" s="46" t="s">
        <v>824</v>
      </c>
      <c r="R721" s="46" t="s">
        <v>574</v>
      </c>
      <c r="S721" s="46"/>
      <c r="T721" s="50">
        <v>2925</v>
      </c>
      <c r="U721" s="50">
        <v>14625</v>
      </c>
    </row>
    <row r="722" spans="1:21" s="52" customFormat="1" ht="28.5" x14ac:dyDescent="0.2">
      <c r="A722" s="46" t="s">
        <v>2714</v>
      </c>
      <c r="B722" s="46" t="s">
        <v>73</v>
      </c>
      <c r="C722" s="46"/>
      <c r="D722" s="46" t="s">
        <v>570</v>
      </c>
      <c r="E722" s="46" t="s">
        <v>5598</v>
      </c>
      <c r="F722" s="63" t="s">
        <v>950</v>
      </c>
      <c r="G722" s="47"/>
      <c r="H722" s="46" t="s">
        <v>5342</v>
      </c>
      <c r="I722" s="46" t="s">
        <v>1968</v>
      </c>
      <c r="J722" s="48">
        <v>39188</v>
      </c>
      <c r="K722" s="48">
        <v>39553</v>
      </c>
      <c r="L722" s="48"/>
      <c r="M722" s="49">
        <v>1</v>
      </c>
      <c r="N722" s="50"/>
      <c r="O722" s="50"/>
      <c r="P722" s="46"/>
      <c r="Q722" s="46" t="s">
        <v>824</v>
      </c>
      <c r="R722" s="46">
        <v>6.3</v>
      </c>
      <c r="S722" s="46"/>
      <c r="T722" s="50">
        <v>3510</v>
      </c>
      <c r="U722" s="50">
        <v>3510</v>
      </c>
    </row>
    <row r="723" spans="1:21" s="52" customFormat="1" ht="28.5" x14ac:dyDescent="0.2">
      <c r="A723" s="46" t="s">
        <v>2714</v>
      </c>
      <c r="B723" s="46" t="s">
        <v>73</v>
      </c>
      <c r="C723" s="46"/>
      <c r="D723" s="46" t="s">
        <v>570</v>
      </c>
      <c r="E723" s="46" t="s">
        <v>5598</v>
      </c>
      <c r="F723" s="63" t="s">
        <v>950</v>
      </c>
      <c r="G723" s="47"/>
      <c r="H723" s="46" t="s">
        <v>1086</v>
      </c>
      <c r="I723" s="46" t="s">
        <v>2679</v>
      </c>
      <c r="J723" s="48">
        <v>37530</v>
      </c>
      <c r="K723" s="48">
        <v>38625</v>
      </c>
      <c r="L723" s="48"/>
      <c r="M723" s="49">
        <v>3</v>
      </c>
      <c r="N723" s="50"/>
      <c r="O723" s="50"/>
      <c r="P723" s="46"/>
      <c r="Q723" s="46" t="s">
        <v>824</v>
      </c>
      <c r="R723" s="46" t="s">
        <v>573</v>
      </c>
      <c r="S723" s="46"/>
      <c r="T723" s="50">
        <v>1333.3333333333333</v>
      </c>
      <c r="U723" s="50">
        <v>4000</v>
      </c>
    </row>
    <row r="724" spans="1:21" s="52" customFormat="1" ht="28.5" x14ac:dyDescent="0.2">
      <c r="A724" s="46" t="s">
        <v>2714</v>
      </c>
      <c r="B724" s="46" t="s">
        <v>73</v>
      </c>
      <c r="C724" s="46"/>
      <c r="D724" s="46" t="s">
        <v>570</v>
      </c>
      <c r="E724" s="46" t="s">
        <v>5598</v>
      </c>
      <c r="F724" s="63" t="s">
        <v>950</v>
      </c>
      <c r="G724" s="47"/>
      <c r="H724" s="46" t="s">
        <v>1086</v>
      </c>
      <c r="I724" s="46" t="s">
        <v>2679</v>
      </c>
      <c r="J724" s="48">
        <v>37500</v>
      </c>
      <c r="K724" s="48">
        <v>38595</v>
      </c>
      <c r="L724" s="48"/>
      <c r="M724" s="49">
        <v>3</v>
      </c>
      <c r="N724" s="50"/>
      <c r="O724" s="50"/>
      <c r="P724" s="46"/>
      <c r="Q724" s="46" t="s">
        <v>824</v>
      </c>
      <c r="R724" s="46" t="s">
        <v>573</v>
      </c>
      <c r="S724" s="46"/>
      <c r="T724" s="50">
        <v>1333.3333333333333</v>
      </c>
      <c r="U724" s="50">
        <v>4000</v>
      </c>
    </row>
    <row r="725" spans="1:21" s="52" customFormat="1" ht="28.5" x14ac:dyDescent="0.2">
      <c r="A725" s="46" t="s">
        <v>2714</v>
      </c>
      <c r="B725" s="46" t="s">
        <v>73</v>
      </c>
      <c r="C725" s="46"/>
      <c r="D725" s="46" t="s">
        <v>570</v>
      </c>
      <c r="E725" s="46" t="s">
        <v>5598</v>
      </c>
      <c r="F725" s="63" t="s">
        <v>950</v>
      </c>
      <c r="G725" s="47"/>
      <c r="H725" s="46" t="s">
        <v>1086</v>
      </c>
      <c r="I725" s="46" t="s">
        <v>2679</v>
      </c>
      <c r="J725" s="48">
        <v>37500</v>
      </c>
      <c r="K725" s="48">
        <v>38595</v>
      </c>
      <c r="L725" s="48"/>
      <c r="M725" s="49">
        <v>3</v>
      </c>
      <c r="N725" s="50"/>
      <c r="O725" s="50"/>
      <c r="P725" s="46"/>
      <c r="Q725" s="46" t="s">
        <v>824</v>
      </c>
      <c r="R725" s="46" t="s">
        <v>573</v>
      </c>
      <c r="S725" s="46"/>
      <c r="T725" s="50">
        <v>1333.3333333333333</v>
      </c>
      <c r="U725" s="50">
        <v>4000</v>
      </c>
    </row>
    <row r="726" spans="1:21" s="52" customFormat="1" ht="28.5" x14ac:dyDescent="0.2">
      <c r="A726" s="46" t="s">
        <v>2714</v>
      </c>
      <c r="B726" s="46" t="s">
        <v>73</v>
      </c>
      <c r="C726" s="46"/>
      <c r="D726" s="46" t="s">
        <v>570</v>
      </c>
      <c r="E726" s="46" t="s">
        <v>5598</v>
      </c>
      <c r="F726" s="63" t="s">
        <v>950</v>
      </c>
      <c r="G726" s="47"/>
      <c r="H726" s="46" t="s">
        <v>1086</v>
      </c>
      <c r="I726" s="46" t="s">
        <v>2679</v>
      </c>
      <c r="J726" s="48">
        <v>37500</v>
      </c>
      <c r="K726" s="48">
        <v>38595</v>
      </c>
      <c r="L726" s="48"/>
      <c r="M726" s="49">
        <v>3</v>
      </c>
      <c r="N726" s="50"/>
      <c r="O726" s="50"/>
      <c r="P726" s="46"/>
      <c r="Q726" s="46" t="s">
        <v>824</v>
      </c>
      <c r="R726" s="46" t="s">
        <v>573</v>
      </c>
      <c r="S726" s="46"/>
      <c r="T726" s="50">
        <v>1333.3333333333333</v>
      </c>
      <c r="U726" s="50">
        <v>4000</v>
      </c>
    </row>
    <row r="727" spans="1:21" s="52" customFormat="1" ht="28.5" x14ac:dyDescent="0.2">
      <c r="A727" s="46" t="s">
        <v>2714</v>
      </c>
      <c r="B727" s="46" t="s">
        <v>73</v>
      </c>
      <c r="C727" s="46"/>
      <c r="D727" s="46" t="s">
        <v>570</v>
      </c>
      <c r="E727" s="46" t="s">
        <v>5598</v>
      </c>
      <c r="F727" s="63" t="s">
        <v>950</v>
      </c>
      <c r="G727" s="47"/>
      <c r="H727" s="46" t="s">
        <v>1086</v>
      </c>
      <c r="I727" s="46" t="s">
        <v>2679</v>
      </c>
      <c r="J727" s="48">
        <v>37500</v>
      </c>
      <c r="K727" s="48">
        <v>38595</v>
      </c>
      <c r="L727" s="48"/>
      <c r="M727" s="49">
        <v>3</v>
      </c>
      <c r="N727" s="50"/>
      <c r="O727" s="50"/>
      <c r="P727" s="46"/>
      <c r="Q727" s="46" t="s">
        <v>824</v>
      </c>
      <c r="R727" s="46" t="s">
        <v>573</v>
      </c>
      <c r="S727" s="46"/>
      <c r="T727" s="50">
        <v>1333.3333333333333</v>
      </c>
      <c r="U727" s="50">
        <v>4000</v>
      </c>
    </row>
    <row r="728" spans="1:21" s="52" customFormat="1" ht="28.5" x14ac:dyDescent="0.2">
      <c r="A728" s="46" t="s">
        <v>2714</v>
      </c>
      <c r="B728" s="46" t="s">
        <v>73</v>
      </c>
      <c r="C728" s="46"/>
      <c r="D728" s="46" t="s">
        <v>570</v>
      </c>
      <c r="E728" s="46" t="s">
        <v>5598</v>
      </c>
      <c r="F728" s="63" t="s">
        <v>950</v>
      </c>
      <c r="G728" s="47"/>
      <c r="H728" s="46" t="s">
        <v>1308</v>
      </c>
      <c r="I728" s="46" t="s">
        <v>406</v>
      </c>
      <c r="J728" s="48">
        <v>35886</v>
      </c>
      <c r="K728" s="48" t="s">
        <v>2189</v>
      </c>
      <c r="L728" s="48"/>
      <c r="M728" s="49">
        <v>10</v>
      </c>
      <c r="N728" s="50"/>
      <c r="O728" s="50">
        <f>N728*M728</f>
        <v>0</v>
      </c>
      <c r="P728" s="46"/>
      <c r="Q728" s="46" t="s">
        <v>824</v>
      </c>
      <c r="R728" s="46" t="s">
        <v>573</v>
      </c>
      <c r="S728" s="46"/>
      <c r="T728" s="50">
        <v>107</v>
      </c>
      <c r="U728" s="50">
        <v>1070</v>
      </c>
    </row>
    <row r="729" spans="1:21" s="52" customFormat="1" ht="28.5" x14ac:dyDescent="0.2">
      <c r="A729" s="46" t="s">
        <v>2714</v>
      </c>
      <c r="B729" s="46" t="s">
        <v>73</v>
      </c>
      <c r="C729" s="46"/>
      <c r="D729" s="46" t="s">
        <v>570</v>
      </c>
      <c r="E729" s="46" t="s">
        <v>5598</v>
      </c>
      <c r="F729" s="63" t="s">
        <v>950</v>
      </c>
      <c r="G729" s="47"/>
      <c r="H729" s="46" t="s">
        <v>3042</v>
      </c>
      <c r="I729" s="46" t="s">
        <v>2682</v>
      </c>
      <c r="J729" s="48">
        <v>39353</v>
      </c>
      <c r="K729" s="48">
        <v>40448</v>
      </c>
      <c r="L729" s="48"/>
      <c r="M729" s="49">
        <v>3</v>
      </c>
      <c r="N729" s="59" t="s">
        <v>672</v>
      </c>
      <c r="O729" s="50" t="s">
        <v>672</v>
      </c>
      <c r="P729" s="46"/>
      <c r="Q729" s="46"/>
      <c r="R729" s="46"/>
      <c r="S729" s="46"/>
      <c r="T729" s="50">
        <v>1972</v>
      </c>
      <c r="U729" s="50">
        <v>5916</v>
      </c>
    </row>
    <row r="730" spans="1:21" s="52" customFormat="1" ht="28.5" x14ac:dyDescent="0.2">
      <c r="A730" s="46" t="s">
        <v>2714</v>
      </c>
      <c r="B730" s="46" t="s">
        <v>73</v>
      </c>
      <c r="C730" s="46"/>
      <c r="D730" s="46" t="s">
        <v>570</v>
      </c>
      <c r="E730" s="46" t="s">
        <v>5598</v>
      </c>
      <c r="F730" s="63" t="s">
        <v>950</v>
      </c>
      <c r="G730" s="47"/>
      <c r="H730" s="46" t="s">
        <v>5053</v>
      </c>
      <c r="I730" s="46" t="s">
        <v>2682</v>
      </c>
      <c r="J730" s="48">
        <v>39762</v>
      </c>
      <c r="K730" s="48">
        <v>40126</v>
      </c>
      <c r="L730" s="48"/>
      <c r="M730" s="49">
        <v>1</v>
      </c>
      <c r="N730" s="59"/>
      <c r="O730" s="50"/>
      <c r="P730" s="46"/>
      <c r="Q730" s="46"/>
      <c r="R730" s="46"/>
      <c r="S730" s="46"/>
      <c r="T730" s="50">
        <v>860</v>
      </c>
      <c r="U730" s="50">
        <v>860</v>
      </c>
    </row>
    <row r="731" spans="1:21" s="52" customFormat="1" ht="28.5" x14ac:dyDescent="0.2">
      <c r="A731" s="46" t="s">
        <v>2714</v>
      </c>
      <c r="B731" s="46" t="s">
        <v>73</v>
      </c>
      <c r="C731" s="46"/>
      <c r="D731" s="46" t="s">
        <v>570</v>
      </c>
      <c r="E731" s="46" t="s">
        <v>5598</v>
      </c>
      <c r="F731" s="63" t="s">
        <v>950</v>
      </c>
      <c r="G731" s="47"/>
      <c r="H731" s="46" t="s">
        <v>5053</v>
      </c>
      <c r="I731" s="46" t="s">
        <v>2682</v>
      </c>
      <c r="J731" s="48">
        <v>38258</v>
      </c>
      <c r="K731" s="48">
        <v>39352</v>
      </c>
      <c r="L731" s="48"/>
      <c r="M731" s="49">
        <v>3</v>
      </c>
      <c r="N731" s="50"/>
      <c r="O731" s="50"/>
      <c r="P731" s="46"/>
      <c r="Q731" s="46" t="s">
        <v>824</v>
      </c>
      <c r="R731" s="46">
        <v>6.3</v>
      </c>
      <c r="S731" s="46"/>
      <c r="T731" s="50">
        <v>1616</v>
      </c>
      <c r="U731" s="50">
        <v>1616</v>
      </c>
    </row>
    <row r="732" spans="1:21" s="52" customFormat="1" ht="28.5" x14ac:dyDescent="0.2">
      <c r="A732" s="46" t="s">
        <v>2714</v>
      </c>
      <c r="B732" s="46" t="s">
        <v>73</v>
      </c>
      <c r="C732" s="46"/>
      <c r="D732" s="46" t="s">
        <v>570</v>
      </c>
      <c r="E732" s="46" t="s">
        <v>5598</v>
      </c>
      <c r="F732" s="63" t="s">
        <v>950</v>
      </c>
      <c r="G732" s="47"/>
      <c r="H732" s="46" t="s">
        <v>5053</v>
      </c>
      <c r="I732" s="46" t="s">
        <v>2682</v>
      </c>
      <c r="J732" s="48">
        <v>39031</v>
      </c>
      <c r="K732" s="48">
        <v>39395</v>
      </c>
      <c r="L732" s="48"/>
      <c r="M732" s="49">
        <v>1</v>
      </c>
      <c r="N732" s="50"/>
      <c r="O732" s="50"/>
      <c r="P732" s="46"/>
      <c r="Q732" s="46" t="s">
        <v>824</v>
      </c>
      <c r="R732" s="46">
        <v>6.3</v>
      </c>
      <c r="S732" s="46"/>
      <c r="T732" s="50">
        <v>860</v>
      </c>
      <c r="U732" s="50">
        <v>860</v>
      </c>
    </row>
    <row r="733" spans="1:21" s="52" customFormat="1" ht="28.5" x14ac:dyDescent="0.2">
      <c r="A733" s="46" t="s">
        <v>2714</v>
      </c>
      <c r="B733" s="46" t="s">
        <v>73</v>
      </c>
      <c r="C733" s="46"/>
      <c r="D733" s="46" t="s">
        <v>570</v>
      </c>
      <c r="E733" s="46" t="s">
        <v>5598</v>
      </c>
      <c r="F733" s="63" t="s">
        <v>950</v>
      </c>
      <c r="G733" s="47"/>
      <c r="H733" s="46" t="s">
        <v>5050</v>
      </c>
      <c r="I733" s="46" t="s">
        <v>2682</v>
      </c>
      <c r="J733" s="48">
        <v>39959</v>
      </c>
      <c r="K733" s="48">
        <v>40323</v>
      </c>
      <c r="L733" s="48"/>
      <c r="M733" s="49">
        <v>1</v>
      </c>
      <c r="N733" s="59" t="s">
        <v>672</v>
      </c>
      <c r="O733" s="50" t="s">
        <v>672</v>
      </c>
      <c r="P733" s="46"/>
      <c r="Q733" s="46"/>
      <c r="R733" s="46"/>
      <c r="S733" s="46"/>
      <c r="T733" s="50">
        <v>798</v>
      </c>
      <c r="U733" s="50">
        <v>798</v>
      </c>
    </row>
    <row r="734" spans="1:21" s="52" customFormat="1" ht="28.5" x14ac:dyDescent="0.2">
      <c r="A734" s="46" t="s">
        <v>2714</v>
      </c>
      <c r="B734" s="46" t="s">
        <v>73</v>
      </c>
      <c r="C734" s="46"/>
      <c r="D734" s="46" t="s">
        <v>570</v>
      </c>
      <c r="E734" s="46" t="s">
        <v>5598</v>
      </c>
      <c r="F734" s="63" t="s">
        <v>950</v>
      </c>
      <c r="G734" s="47"/>
      <c r="H734" s="46" t="s">
        <v>5050</v>
      </c>
      <c r="I734" s="46" t="s">
        <v>2682</v>
      </c>
      <c r="J734" s="48">
        <v>39228</v>
      </c>
      <c r="K734" s="48">
        <v>39593</v>
      </c>
      <c r="L734" s="48"/>
      <c r="M734" s="49">
        <v>1</v>
      </c>
      <c r="N734" s="50"/>
      <c r="O734" s="50"/>
      <c r="P734" s="46"/>
      <c r="Q734" s="46" t="s">
        <v>824</v>
      </c>
      <c r="R734" s="46">
        <v>6.3</v>
      </c>
      <c r="S734" s="46"/>
      <c r="T734" s="50"/>
      <c r="U734" s="50"/>
    </row>
    <row r="735" spans="1:21" s="52" customFormat="1" ht="28.5" x14ac:dyDescent="0.2">
      <c r="A735" s="46" t="s">
        <v>2714</v>
      </c>
      <c r="B735" s="46" t="s">
        <v>73</v>
      </c>
      <c r="C735" s="46"/>
      <c r="D735" s="46" t="s">
        <v>570</v>
      </c>
      <c r="E735" s="46" t="s">
        <v>5598</v>
      </c>
      <c r="F735" s="63" t="s">
        <v>950</v>
      </c>
      <c r="G735" s="47"/>
      <c r="H735" s="46" t="s">
        <v>2377</v>
      </c>
      <c r="I735" s="46" t="s">
        <v>2378</v>
      </c>
      <c r="J735" s="48">
        <v>39766</v>
      </c>
      <c r="K735" s="48">
        <v>40130</v>
      </c>
      <c r="L735" s="48"/>
      <c r="M735" s="49">
        <v>1</v>
      </c>
      <c r="N735" s="59"/>
      <c r="O735" s="50"/>
      <c r="P735" s="46"/>
      <c r="Q735" s="46"/>
      <c r="R735" s="46"/>
      <c r="S735" s="46"/>
      <c r="T735" s="50">
        <v>7945</v>
      </c>
      <c r="U735" s="50">
        <v>7945</v>
      </c>
    </row>
    <row r="736" spans="1:21" s="52" customFormat="1" ht="28.5" x14ac:dyDescent="0.2">
      <c r="A736" s="46" t="s">
        <v>2714</v>
      </c>
      <c r="B736" s="46" t="s">
        <v>73</v>
      </c>
      <c r="C736" s="46"/>
      <c r="D736" s="46" t="s">
        <v>570</v>
      </c>
      <c r="E736" s="46" t="s">
        <v>5598</v>
      </c>
      <c r="F736" s="63" t="s">
        <v>950</v>
      </c>
      <c r="G736" s="47"/>
      <c r="H736" s="46" t="s">
        <v>2377</v>
      </c>
      <c r="I736" s="46" t="s">
        <v>2378</v>
      </c>
      <c r="J736" s="48">
        <v>39925</v>
      </c>
      <c r="K736" s="48">
        <v>40289</v>
      </c>
      <c r="L736" s="48"/>
      <c r="M736" s="49">
        <v>1</v>
      </c>
      <c r="N736" s="59" t="s">
        <v>672</v>
      </c>
      <c r="O736" s="50" t="s">
        <v>672</v>
      </c>
      <c r="P736" s="46"/>
      <c r="Q736" s="46"/>
      <c r="R736" s="46"/>
      <c r="S736" s="46"/>
      <c r="T736" s="50">
        <v>2246</v>
      </c>
      <c r="U736" s="50">
        <v>2246</v>
      </c>
    </row>
    <row r="737" spans="1:21" s="52" customFormat="1" ht="28.5" x14ac:dyDescent="0.2">
      <c r="A737" s="46" t="s">
        <v>2714</v>
      </c>
      <c r="B737" s="46" t="s">
        <v>73</v>
      </c>
      <c r="C737" s="46"/>
      <c r="D737" s="46" t="s">
        <v>570</v>
      </c>
      <c r="E737" s="46" t="s">
        <v>5598</v>
      </c>
      <c r="F737" s="63" t="s">
        <v>950</v>
      </c>
      <c r="G737" s="47"/>
      <c r="H737" s="46" t="s">
        <v>604</v>
      </c>
      <c r="I737" s="46" t="s">
        <v>2682</v>
      </c>
      <c r="J737" s="48">
        <v>39804</v>
      </c>
      <c r="K737" s="48">
        <v>40168</v>
      </c>
      <c r="L737" s="48"/>
      <c r="M737" s="49">
        <v>1</v>
      </c>
      <c r="N737" s="59"/>
      <c r="O737" s="50"/>
      <c r="P737" s="46"/>
      <c r="Q737" s="46"/>
      <c r="R737" s="46"/>
      <c r="S737" s="46"/>
      <c r="T737" s="50">
        <v>265</v>
      </c>
      <c r="U737" s="50">
        <v>265</v>
      </c>
    </row>
    <row r="738" spans="1:21" s="52" customFormat="1" ht="28.5" x14ac:dyDescent="0.2">
      <c r="A738" s="46" t="s">
        <v>2714</v>
      </c>
      <c r="B738" s="46" t="s">
        <v>73</v>
      </c>
      <c r="C738" s="46"/>
      <c r="D738" s="46" t="s">
        <v>570</v>
      </c>
      <c r="E738" s="46" t="s">
        <v>5598</v>
      </c>
      <c r="F738" s="63" t="s">
        <v>950</v>
      </c>
      <c r="G738" s="47"/>
      <c r="H738" s="46" t="s">
        <v>604</v>
      </c>
      <c r="I738" s="46" t="s">
        <v>2682</v>
      </c>
      <c r="J738" s="48">
        <v>38708</v>
      </c>
      <c r="K738" s="48">
        <v>39803</v>
      </c>
      <c r="L738" s="48"/>
      <c r="M738" s="49">
        <v>3</v>
      </c>
      <c r="N738" s="50">
        <v>0</v>
      </c>
      <c r="O738" s="50">
        <f>N738*M738</f>
        <v>0</v>
      </c>
      <c r="P738" s="46"/>
      <c r="Q738" s="46" t="s">
        <v>824</v>
      </c>
      <c r="R738" s="46">
        <v>6.3</v>
      </c>
      <c r="S738" s="46"/>
      <c r="T738" s="50">
        <v>428</v>
      </c>
      <c r="U738" s="50">
        <v>1284</v>
      </c>
    </row>
    <row r="739" spans="1:21" s="52" customFormat="1" ht="28.5" x14ac:dyDescent="0.2">
      <c r="A739" s="46" t="s">
        <v>2714</v>
      </c>
      <c r="B739" s="46" t="s">
        <v>73</v>
      </c>
      <c r="C739" s="46"/>
      <c r="D739" s="46" t="s">
        <v>570</v>
      </c>
      <c r="E739" s="46" t="s">
        <v>5598</v>
      </c>
      <c r="F739" s="63" t="s">
        <v>950</v>
      </c>
      <c r="G739" s="47"/>
      <c r="H739" s="46" t="s">
        <v>607</v>
      </c>
      <c r="I739" s="46" t="s">
        <v>2682</v>
      </c>
      <c r="J739" s="48">
        <v>39665</v>
      </c>
      <c r="K739" s="48">
        <v>40029</v>
      </c>
      <c r="L739" s="48"/>
      <c r="M739" s="49">
        <v>1</v>
      </c>
      <c r="N739" s="59">
        <v>0</v>
      </c>
      <c r="O739" s="50">
        <v>0</v>
      </c>
      <c r="P739" s="46"/>
      <c r="Q739" s="46"/>
      <c r="R739" s="46"/>
      <c r="S739" s="46"/>
      <c r="T739" s="50">
        <v>592</v>
      </c>
      <c r="U739" s="50">
        <v>592</v>
      </c>
    </row>
    <row r="740" spans="1:21" s="52" customFormat="1" ht="28.5" x14ac:dyDescent="0.2">
      <c r="A740" s="46" t="s">
        <v>2714</v>
      </c>
      <c r="B740" s="46" t="s">
        <v>73</v>
      </c>
      <c r="C740" s="46"/>
      <c r="D740" s="46" t="s">
        <v>570</v>
      </c>
      <c r="E740" s="46" t="s">
        <v>5598</v>
      </c>
      <c r="F740" s="63" t="s">
        <v>950</v>
      </c>
      <c r="G740" s="47"/>
      <c r="H740" s="46" t="s">
        <v>607</v>
      </c>
      <c r="I740" s="46" t="s">
        <v>2682</v>
      </c>
      <c r="J740" s="48">
        <v>38569</v>
      </c>
      <c r="K740" s="48">
        <v>39664</v>
      </c>
      <c r="L740" s="48"/>
      <c r="M740" s="49">
        <v>3</v>
      </c>
      <c r="N740" s="50"/>
      <c r="O740" s="50">
        <f>N740*M740</f>
        <v>0</v>
      </c>
      <c r="P740" s="46"/>
      <c r="Q740" s="46" t="s">
        <v>824</v>
      </c>
      <c r="R740" s="46">
        <v>6.3</v>
      </c>
      <c r="S740" s="46"/>
      <c r="T740" s="50">
        <v>1474</v>
      </c>
      <c r="U740" s="50">
        <v>4422</v>
      </c>
    </row>
    <row r="741" spans="1:21" s="52" customFormat="1" ht="28.5" x14ac:dyDescent="0.2">
      <c r="A741" s="46" t="s">
        <v>2714</v>
      </c>
      <c r="B741" s="46" t="s">
        <v>73</v>
      </c>
      <c r="C741" s="46"/>
      <c r="D741" s="46" t="s">
        <v>570</v>
      </c>
      <c r="E741" s="46" t="s">
        <v>5598</v>
      </c>
      <c r="F741" s="63" t="s">
        <v>950</v>
      </c>
      <c r="G741" s="47"/>
      <c r="H741" s="46" t="s">
        <v>3616</v>
      </c>
      <c r="I741" s="46" t="s">
        <v>4541</v>
      </c>
      <c r="J741" s="48">
        <v>39163</v>
      </c>
      <c r="K741" s="48">
        <v>39528</v>
      </c>
      <c r="L741" s="48"/>
      <c r="M741" s="49">
        <v>1</v>
      </c>
      <c r="N741" s="50"/>
      <c r="O741" s="50"/>
      <c r="P741" s="46"/>
      <c r="Q741" s="46" t="s">
        <v>824</v>
      </c>
      <c r="R741" s="46">
        <v>6.3</v>
      </c>
      <c r="S741" s="46"/>
      <c r="T741" s="50">
        <v>2328</v>
      </c>
      <c r="U741" s="50">
        <v>2328</v>
      </c>
    </row>
    <row r="742" spans="1:21" s="52" customFormat="1" ht="28.5" x14ac:dyDescent="0.2">
      <c r="A742" s="46" t="s">
        <v>2714</v>
      </c>
      <c r="B742" s="46" t="s">
        <v>73</v>
      </c>
      <c r="C742" s="46"/>
      <c r="D742" s="46" t="s">
        <v>570</v>
      </c>
      <c r="E742" s="46" t="s">
        <v>5598</v>
      </c>
      <c r="F742" s="63" t="s">
        <v>950</v>
      </c>
      <c r="G742" s="47"/>
      <c r="H742" s="46" t="s">
        <v>5051</v>
      </c>
      <c r="I742" s="46" t="s">
        <v>2682</v>
      </c>
      <c r="J742" s="48">
        <v>39664</v>
      </c>
      <c r="K742" s="48">
        <v>40028</v>
      </c>
      <c r="L742" s="48"/>
      <c r="M742" s="49">
        <v>1</v>
      </c>
      <c r="N742" s="59">
        <v>0</v>
      </c>
      <c r="O742" s="50">
        <v>0</v>
      </c>
      <c r="P742" s="46"/>
      <c r="Q742" s="46"/>
      <c r="R742" s="46"/>
      <c r="S742" s="46"/>
      <c r="T742" s="50">
        <v>752</v>
      </c>
      <c r="U742" s="50">
        <v>752</v>
      </c>
    </row>
    <row r="743" spans="1:21" s="52" customFormat="1" ht="28.5" x14ac:dyDescent="0.2">
      <c r="A743" s="46" t="s">
        <v>2714</v>
      </c>
      <c r="B743" s="46" t="s">
        <v>73</v>
      </c>
      <c r="C743" s="46"/>
      <c r="D743" s="46" t="s">
        <v>570</v>
      </c>
      <c r="E743" s="46" t="s">
        <v>5598</v>
      </c>
      <c r="F743" s="63" t="s">
        <v>950</v>
      </c>
      <c r="G743" s="47"/>
      <c r="H743" s="46" t="s">
        <v>605</v>
      </c>
      <c r="I743" s="46" t="s">
        <v>2682</v>
      </c>
      <c r="J743" s="48">
        <v>39963</v>
      </c>
      <c r="K743" s="48">
        <v>40327</v>
      </c>
      <c r="L743" s="48"/>
      <c r="M743" s="49">
        <v>1</v>
      </c>
      <c r="N743" s="59">
        <v>798</v>
      </c>
      <c r="O743" s="50">
        <f>N743*M743</f>
        <v>798</v>
      </c>
      <c r="P743" s="46"/>
      <c r="Q743" s="46"/>
      <c r="R743" s="46"/>
      <c r="S743" s="46"/>
      <c r="T743" s="50">
        <v>798</v>
      </c>
      <c r="U743" s="50">
        <v>798</v>
      </c>
    </row>
    <row r="744" spans="1:21" s="52" customFormat="1" ht="28.5" x14ac:dyDescent="0.2">
      <c r="A744" s="46" t="s">
        <v>2714</v>
      </c>
      <c r="B744" s="46" t="s">
        <v>73</v>
      </c>
      <c r="C744" s="46"/>
      <c r="D744" s="46" t="s">
        <v>570</v>
      </c>
      <c r="E744" s="46" t="s">
        <v>5598</v>
      </c>
      <c r="F744" s="63" t="s">
        <v>950</v>
      </c>
      <c r="G744" s="47"/>
      <c r="H744" s="46" t="s">
        <v>5051</v>
      </c>
      <c r="I744" s="46" t="s">
        <v>2682</v>
      </c>
      <c r="J744" s="48">
        <v>39298</v>
      </c>
      <c r="K744" s="48">
        <v>39663</v>
      </c>
      <c r="L744" s="48"/>
      <c r="M744" s="49">
        <v>1</v>
      </c>
      <c r="N744" s="50"/>
      <c r="O744" s="50">
        <f>N744*M744</f>
        <v>0</v>
      </c>
      <c r="P744" s="46"/>
      <c r="Q744" s="46" t="s">
        <v>824</v>
      </c>
      <c r="R744" s="46">
        <v>6.3</v>
      </c>
      <c r="S744" s="46"/>
      <c r="T744" s="50">
        <v>752</v>
      </c>
      <c r="U744" s="50">
        <v>752</v>
      </c>
    </row>
    <row r="745" spans="1:21" s="52" customFormat="1" ht="28.5" x14ac:dyDescent="0.2">
      <c r="A745" s="46" t="s">
        <v>2714</v>
      </c>
      <c r="B745" s="46" t="s">
        <v>73</v>
      </c>
      <c r="C745" s="46"/>
      <c r="D745" s="46" t="s">
        <v>570</v>
      </c>
      <c r="E745" s="46" t="s">
        <v>5598</v>
      </c>
      <c r="F745" s="63" t="s">
        <v>950</v>
      </c>
      <c r="G745" s="47"/>
      <c r="H745" s="46" t="s">
        <v>605</v>
      </c>
      <c r="I745" s="46" t="s">
        <v>2682</v>
      </c>
      <c r="J745" s="48">
        <v>38867</v>
      </c>
      <c r="K745" s="48">
        <v>39962</v>
      </c>
      <c r="L745" s="48"/>
      <c r="M745" s="49">
        <v>3</v>
      </c>
      <c r="N745" s="50"/>
      <c r="O745" s="50">
        <f>N745*M745</f>
        <v>0</v>
      </c>
      <c r="P745" s="46"/>
      <c r="Q745" s="46" t="s">
        <v>824</v>
      </c>
      <c r="R745" s="46">
        <v>6.3</v>
      </c>
      <c r="S745" s="46"/>
      <c r="T745" s="50">
        <v>1734</v>
      </c>
      <c r="U745" s="50">
        <v>5202</v>
      </c>
    </row>
    <row r="746" spans="1:21" s="52" customFormat="1" ht="28.5" x14ac:dyDescent="0.2">
      <c r="A746" s="46" t="s">
        <v>2714</v>
      </c>
      <c r="B746" s="46" t="s">
        <v>73</v>
      </c>
      <c r="C746" s="46"/>
      <c r="D746" s="46" t="s">
        <v>570</v>
      </c>
      <c r="E746" s="46" t="s">
        <v>5598</v>
      </c>
      <c r="F746" s="63" t="s">
        <v>950</v>
      </c>
      <c r="G746" s="47"/>
      <c r="H746" s="46" t="s">
        <v>606</v>
      </c>
      <c r="I746" s="46" t="s">
        <v>2682</v>
      </c>
      <c r="J746" s="48">
        <v>39658</v>
      </c>
      <c r="K746" s="48">
        <v>40022</v>
      </c>
      <c r="L746" s="48"/>
      <c r="M746" s="49">
        <v>1</v>
      </c>
      <c r="N746" s="59">
        <v>0</v>
      </c>
      <c r="O746" s="50">
        <v>0</v>
      </c>
      <c r="P746" s="46"/>
      <c r="Q746" s="46"/>
      <c r="R746" s="46"/>
      <c r="S746" s="46"/>
      <c r="T746" s="50">
        <v>789</v>
      </c>
      <c r="U746" s="50">
        <v>789</v>
      </c>
    </row>
    <row r="747" spans="1:21" s="52" customFormat="1" ht="28.5" x14ac:dyDescent="0.2">
      <c r="A747" s="46" t="s">
        <v>2714</v>
      </c>
      <c r="B747" s="46" t="s">
        <v>73</v>
      </c>
      <c r="C747" s="46"/>
      <c r="D747" s="46" t="s">
        <v>570</v>
      </c>
      <c r="E747" s="46" t="s">
        <v>5598</v>
      </c>
      <c r="F747" s="63" t="s">
        <v>950</v>
      </c>
      <c r="G747" s="47"/>
      <c r="H747" s="46" t="s">
        <v>606</v>
      </c>
      <c r="I747" s="46" t="s">
        <v>2682</v>
      </c>
      <c r="J747" s="48">
        <v>39762</v>
      </c>
      <c r="K747" s="48">
        <v>40126</v>
      </c>
      <c r="L747" s="48"/>
      <c r="M747" s="49">
        <v>1</v>
      </c>
      <c r="N747" s="59"/>
      <c r="O747" s="50"/>
      <c r="P747" s="46"/>
      <c r="Q747" s="46"/>
      <c r="R747" s="46"/>
      <c r="S747" s="46"/>
      <c r="T747" s="50">
        <v>1487</v>
      </c>
      <c r="U747" s="50">
        <v>1487</v>
      </c>
    </row>
    <row r="748" spans="1:21" s="52" customFormat="1" ht="28.5" x14ac:dyDescent="0.2">
      <c r="A748" s="46" t="s">
        <v>2714</v>
      </c>
      <c r="B748" s="46" t="s">
        <v>73</v>
      </c>
      <c r="C748" s="46"/>
      <c r="D748" s="46" t="s">
        <v>570</v>
      </c>
      <c r="E748" s="46" t="s">
        <v>5598</v>
      </c>
      <c r="F748" s="63" t="s">
        <v>950</v>
      </c>
      <c r="G748" s="47"/>
      <c r="H748" s="46" t="s">
        <v>606</v>
      </c>
      <c r="I748" s="46" t="s">
        <v>2682</v>
      </c>
      <c r="J748" s="48">
        <v>38562</v>
      </c>
      <c r="K748" s="48">
        <v>39657</v>
      </c>
      <c r="L748" s="48"/>
      <c r="M748" s="49">
        <v>3</v>
      </c>
      <c r="N748" s="50"/>
      <c r="O748" s="50"/>
      <c r="P748" s="46"/>
      <c r="Q748" s="46" t="s">
        <v>824</v>
      </c>
      <c r="R748" s="46">
        <v>6.3</v>
      </c>
      <c r="S748" s="46"/>
      <c r="T748" s="50">
        <v>1734</v>
      </c>
      <c r="U748" s="50">
        <v>5202</v>
      </c>
    </row>
    <row r="749" spans="1:21" s="52" customFormat="1" ht="28.5" x14ac:dyDescent="0.2">
      <c r="A749" s="46" t="s">
        <v>2714</v>
      </c>
      <c r="B749" s="46" t="s">
        <v>73</v>
      </c>
      <c r="C749" s="46"/>
      <c r="D749" s="46" t="s">
        <v>570</v>
      </c>
      <c r="E749" s="46" t="s">
        <v>5598</v>
      </c>
      <c r="F749" s="63" t="s">
        <v>950</v>
      </c>
      <c r="G749" s="47"/>
      <c r="H749" s="46" t="s">
        <v>2375</v>
      </c>
      <c r="I749" s="46" t="s">
        <v>2376</v>
      </c>
      <c r="J749" s="48">
        <v>39282</v>
      </c>
      <c r="K749" s="48">
        <v>40377</v>
      </c>
      <c r="L749" s="48"/>
      <c r="M749" s="49">
        <v>3</v>
      </c>
      <c r="N749" s="59" t="s">
        <v>672</v>
      </c>
      <c r="O749" s="50" t="s">
        <v>672</v>
      </c>
      <c r="P749" s="46"/>
      <c r="Q749" s="46"/>
      <c r="R749" s="46"/>
      <c r="S749" s="46" t="s">
        <v>3709</v>
      </c>
      <c r="T749" s="50">
        <v>5477</v>
      </c>
      <c r="U749" s="50">
        <v>16431</v>
      </c>
    </row>
    <row r="750" spans="1:21" s="52" customFormat="1" ht="28.5" x14ac:dyDescent="0.2">
      <c r="A750" s="46" t="s">
        <v>2714</v>
      </c>
      <c r="B750" s="46" t="s">
        <v>73</v>
      </c>
      <c r="C750" s="46"/>
      <c r="D750" s="46" t="s">
        <v>570</v>
      </c>
      <c r="E750" s="46" t="s">
        <v>5598</v>
      </c>
      <c r="F750" s="63" t="s">
        <v>950</v>
      </c>
      <c r="G750" s="47"/>
      <c r="H750" s="46" t="s">
        <v>2375</v>
      </c>
      <c r="I750" s="46" t="s">
        <v>2376</v>
      </c>
      <c r="J750" s="48">
        <v>39282</v>
      </c>
      <c r="K750" s="48">
        <v>40377</v>
      </c>
      <c r="L750" s="48"/>
      <c r="M750" s="49">
        <v>3</v>
      </c>
      <c r="N750" s="59" t="s">
        <v>672</v>
      </c>
      <c r="O750" s="50" t="s">
        <v>672</v>
      </c>
      <c r="P750" s="46"/>
      <c r="Q750" s="46"/>
      <c r="R750" s="46"/>
      <c r="S750" s="46" t="s">
        <v>3710</v>
      </c>
      <c r="T750" s="50">
        <v>2950</v>
      </c>
      <c r="U750" s="50">
        <v>8850</v>
      </c>
    </row>
    <row r="751" spans="1:21" s="52" customFormat="1" ht="28.5" x14ac:dyDescent="0.2">
      <c r="A751" s="46" t="s">
        <v>2714</v>
      </c>
      <c r="B751" s="46" t="s">
        <v>73</v>
      </c>
      <c r="C751" s="46"/>
      <c r="D751" s="46" t="s">
        <v>570</v>
      </c>
      <c r="E751" s="46" t="s">
        <v>5598</v>
      </c>
      <c r="F751" s="63" t="s">
        <v>950</v>
      </c>
      <c r="G751" s="47"/>
      <c r="H751" s="46" t="s">
        <v>603</v>
      </c>
      <c r="I751" s="46" t="s">
        <v>2682</v>
      </c>
      <c r="J751" s="48">
        <v>39761</v>
      </c>
      <c r="K751" s="48">
        <v>40125</v>
      </c>
      <c r="L751" s="48"/>
      <c r="M751" s="49">
        <v>1</v>
      </c>
      <c r="N751" s="59"/>
      <c r="O751" s="50"/>
      <c r="P751" s="46"/>
      <c r="Q751" s="46"/>
      <c r="R751" s="46"/>
      <c r="S751" s="46"/>
      <c r="T751" s="50">
        <v>8052</v>
      </c>
      <c r="U751" s="50">
        <v>8052</v>
      </c>
    </row>
    <row r="752" spans="1:21" s="52" customFormat="1" ht="28.5" x14ac:dyDescent="0.2">
      <c r="A752" s="46" t="s">
        <v>2714</v>
      </c>
      <c r="B752" s="46" t="s">
        <v>73</v>
      </c>
      <c r="C752" s="46"/>
      <c r="D752" s="46" t="s">
        <v>570</v>
      </c>
      <c r="E752" s="46" t="s">
        <v>5598</v>
      </c>
      <c r="F752" s="63" t="s">
        <v>950</v>
      </c>
      <c r="G752" s="47"/>
      <c r="H752" s="46" t="s">
        <v>603</v>
      </c>
      <c r="I752" s="46" t="s">
        <v>2682</v>
      </c>
      <c r="J752" s="48">
        <v>39030</v>
      </c>
      <c r="K752" s="48">
        <v>39394</v>
      </c>
      <c r="L752" s="48"/>
      <c r="M752" s="49">
        <v>1</v>
      </c>
      <c r="N752" s="50"/>
      <c r="O752" s="50"/>
      <c r="P752" s="46"/>
      <c r="Q752" s="46" t="s">
        <v>824</v>
      </c>
      <c r="R752" s="46">
        <v>6.3</v>
      </c>
      <c r="S752" s="46"/>
      <c r="T752" s="50">
        <v>8361</v>
      </c>
      <c r="U752" s="50">
        <v>8361</v>
      </c>
    </row>
    <row r="753" spans="1:21" s="52" customFormat="1" ht="28.5" x14ac:dyDescent="0.2">
      <c r="A753" s="46" t="s">
        <v>2714</v>
      </c>
      <c r="B753" s="46" t="s">
        <v>73</v>
      </c>
      <c r="C753" s="46"/>
      <c r="D753" s="46" t="s">
        <v>570</v>
      </c>
      <c r="E753" s="46" t="s">
        <v>5598</v>
      </c>
      <c r="F753" s="63" t="s">
        <v>950</v>
      </c>
      <c r="G753" s="47"/>
      <c r="H753" s="46" t="s">
        <v>5591</v>
      </c>
      <c r="I753" s="46" t="s">
        <v>3239</v>
      </c>
      <c r="J753" s="48">
        <v>39328</v>
      </c>
      <c r="K753" s="48">
        <v>40423</v>
      </c>
      <c r="L753" s="48"/>
      <c r="M753" s="49">
        <v>3</v>
      </c>
      <c r="N753" s="59" t="s">
        <v>672</v>
      </c>
      <c r="O753" s="50" t="s">
        <v>672</v>
      </c>
      <c r="P753" s="46"/>
      <c r="Q753" s="46" t="s">
        <v>824</v>
      </c>
      <c r="R753" s="46">
        <v>6.3</v>
      </c>
      <c r="S753" s="46"/>
      <c r="T753" s="50">
        <v>3812</v>
      </c>
      <c r="U753" s="50">
        <v>11436</v>
      </c>
    </row>
    <row r="754" spans="1:21" s="52" customFormat="1" ht="28.5" x14ac:dyDescent="0.2">
      <c r="A754" s="46" t="s">
        <v>2714</v>
      </c>
      <c r="B754" s="46" t="s">
        <v>73</v>
      </c>
      <c r="C754" s="46"/>
      <c r="D754" s="46" t="s">
        <v>570</v>
      </c>
      <c r="E754" s="46" t="s">
        <v>5598</v>
      </c>
      <c r="F754" s="63" t="s">
        <v>950</v>
      </c>
      <c r="G754" s="47"/>
      <c r="H754" s="46" t="s">
        <v>1950</v>
      </c>
      <c r="I754" s="46" t="s">
        <v>3783</v>
      </c>
      <c r="J754" s="48">
        <v>35431</v>
      </c>
      <c r="K754" s="48" t="s">
        <v>2189</v>
      </c>
      <c r="L754" s="48"/>
      <c r="M754" s="49">
        <v>11</v>
      </c>
      <c r="N754" s="50"/>
      <c r="O754" s="50"/>
      <c r="P754" s="46"/>
      <c r="Q754" s="46" t="s">
        <v>824</v>
      </c>
      <c r="R754" s="46">
        <v>6.3</v>
      </c>
      <c r="S754" s="46"/>
      <c r="T754" s="50">
        <v>31236</v>
      </c>
      <c r="U754" s="50">
        <v>312360</v>
      </c>
    </row>
    <row r="755" spans="1:21" s="52" customFormat="1" ht="28.5" x14ac:dyDescent="0.2">
      <c r="A755" s="46" t="s">
        <v>2714</v>
      </c>
      <c r="B755" s="46" t="s">
        <v>73</v>
      </c>
      <c r="C755" s="46"/>
      <c r="D755" s="46" t="s">
        <v>570</v>
      </c>
      <c r="E755" s="46" t="s">
        <v>5598</v>
      </c>
      <c r="F755" s="63" t="s">
        <v>950</v>
      </c>
      <c r="G755" s="47"/>
      <c r="H755" s="46" t="s">
        <v>1950</v>
      </c>
      <c r="I755" s="46" t="s">
        <v>3783</v>
      </c>
      <c r="J755" s="48">
        <v>39203</v>
      </c>
      <c r="K755" s="48">
        <v>39568</v>
      </c>
      <c r="L755" s="48"/>
      <c r="M755" s="49">
        <v>1</v>
      </c>
      <c r="N755" s="50"/>
      <c r="O755" s="50"/>
      <c r="P755" s="46"/>
      <c r="Q755" s="46" t="s">
        <v>824</v>
      </c>
      <c r="R755" s="46" t="s">
        <v>573</v>
      </c>
      <c r="S755" s="46"/>
      <c r="T755" s="50">
        <v>2224</v>
      </c>
      <c r="U755" s="50">
        <v>22240</v>
      </c>
    </row>
    <row r="756" spans="1:21" s="52" customFormat="1" ht="28.5" x14ac:dyDescent="0.2">
      <c r="A756" s="46" t="s">
        <v>2714</v>
      </c>
      <c r="B756" s="46" t="s">
        <v>73</v>
      </c>
      <c r="C756" s="46"/>
      <c r="D756" s="46" t="s">
        <v>570</v>
      </c>
      <c r="E756" s="46" t="s">
        <v>5598</v>
      </c>
      <c r="F756" s="63" t="s">
        <v>950</v>
      </c>
      <c r="G756" s="47"/>
      <c r="H756" s="46" t="s">
        <v>5589</v>
      </c>
      <c r="I756" s="46" t="s">
        <v>3776</v>
      </c>
      <c r="J756" s="48">
        <v>39782</v>
      </c>
      <c r="K756" s="48">
        <v>40146</v>
      </c>
      <c r="L756" s="48"/>
      <c r="M756" s="49">
        <v>1</v>
      </c>
      <c r="N756" s="59"/>
      <c r="O756" s="50"/>
      <c r="P756" s="46"/>
      <c r="Q756" s="46"/>
      <c r="R756" s="46"/>
      <c r="S756" s="46"/>
      <c r="T756" s="50">
        <v>1316</v>
      </c>
      <c r="U756" s="50">
        <v>1316</v>
      </c>
    </row>
    <row r="757" spans="1:21" s="52" customFormat="1" ht="28.5" x14ac:dyDescent="0.2">
      <c r="A757" s="46" t="s">
        <v>2714</v>
      </c>
      <c r="B757" s="46" t="s">
        <v>73</v>
      </c>
      <c r="C757" s="46"/>
      <c r="D757" s="46" t="s">
        <v>570</v>
      </c>
      <c r="E757" s="46" t="s">
        <v>5598</v>
      </c>
      <c r="F757" s="63" t="s">
        <v>950</v>
      </c>
      <c r="G757" s="47"/>
      <c r="H757" s="46" t="s">
        <v>5589</v>
      </c>
      <c r="I757" s="46" t="s">
        <v>3776</v>
      </c>
      <c r="J757" s="48">
        <v>39051</v>
      </c>
      <c r="K757" s="48">
        <v>39415</v>
      </c>
      <c r="L757" s="48"/>
      <c r="M757" s="49">
        <v>1</v>
      </c>
      <c r="N757" s="50"/>
      <c r="O757" s="50"/>
      <c r="P757" s="46"/>
      <c r="Q757" s="46" t="s">
        <v>824</v>
      </c>
      <c r="R757" s="46">
        <v>6.3</v>
      </c>
      <c r="S757" s="46"/>
      <c r="T757" s="50">
        <v>1499</v>
      </c>
      <c r="U757" s="50">
        <v>1499</v>
      </c>
    </row>
    <row r="758" spans="1:21" s="52" customFormat="1" ht="28.5" x14ac:dyDescent="0.2">
      <c r="A758" s="46" t="s">
        <v>2714</v>
      </c>
      <c r="B758" s="46" t="s">
        <v>73</v>
      </c>
      <c r="C758" s="46"/>
      <c r="D758" s="46" t="s">
        <v>570</v>
      </c>
      <c r="E758" s="46" t="s">
        <v>5598</v>
      </c>
      <c r="F758" s="63" t="s">
        <v>950</v>
      </c>
      <c r="G758" s="47"/>
      <c r="H758" s="46" t="s">
        <v>1958</v>
      </c>
      <c r="I758" s="46" t="s">
        <v>3776</v>
      </c>
      <c r="J758" s="48">
        <v>37865</v>
      </c>
      <c r="K758" s="48">
        <v>38230</v>
      </c>
      <c r="L758" s="48"/>
      <c r="M758" s="49">
        <v>1</v>
      </c>
      <c r="N758" s="50"/>
      <c r="O758" s="50"/>
      <c r="P758" s="46"/>
      <c r="Q758" s="46" t="s">
        <v>824</v>
      </c>
      <c r="R758" s="46" t="s">
        <v>573</v>
      </c>
      <c r="S758" s="46"/>
      <c r="T758" s="50">
        <v>1273</v>
      </c>
      <c r="U758" s="50">
        <v>1273</v>
      </c>
    </row>
    <row r="759" spans="1:21" s="52" customFormat="1" ht="28.5" x14ac:dyDescent="0.2">
      <c r="A759" s="46" t="s">
        <v>2714</v>
      </c>
      <c r="B759" s="46" t="s">
        <v>73</v>
      </c>
      <c r="C759" s="46"/>
      <c r="D759" s="46" t="s">
        <v>570</v>
      </c>
      <c r="E759" s="46" t="s">
        <v>5598</v>
      </c>
      <c r="F759" s="63" t="s">
        <v>950</v>
      </c>
      <c r="G759" s="47"/>
      <c r="H759" s="46" t="s">
        <v>5590</v>
      </c>
      <c r="I759" s="46" t="s">
        <v>3776</v>
      </c>
      <c r="J759" s="48">
        <v>39014</v>
      </c>
      <c r="K759" s="48">
        <v>39378</v>
      </c>
      <c r="L759" s="48"/>
      <c r="M759" s="49">
        <v>1</v>
      </c>
      <c r="N759" s="50"/>
      <c r="O759" s="50"/>
      <c r="P759" s="46"/>
      <c r="Q759" s="46" t="s">
        <v>824</v>
      </c>
      <c r="R759" s="46">
        <v>6.3</v>
      </c>
      <c r="S759" s="46"/>
      <c r="T759" s="50">
        <v>4300</v>
      </c>
      <c r="U759" s="50">
        <v>4300</v>
      </c>
    </row>
    <row r="760" spans="1:21" s="52" customFormat="1" ht="28.5" x14ac:dyDescent="0.2">
      <c r="A760" s="46" t="s">
        <v>2714</v>
      </c>
      <c r="B760" s="46" t="s">
        <v>73</v>
      </c>
      <c r="C760" s="46"/>
      <c r="D760" s="46" t="s">
        <v>570</v>
      </c>
      <c r="E760" s="46" t="s">
        <v>5598</v>
      </c>
      <c r="F760" s="63" t="s">
        <v>950</v>
      </c>
      <c r="G760" s="47"/>
      <c r="H760" s="46" t="s">
        <v>729</v>
      </c>
      <c r="I760" s="46" t="s">
        <v>3779</v>
      </c>
      <c r="J760" s="48">
        <v>37622</v>
      </c>
      <c r="K760" s="48">
        <v>39447</v>
      </c>
      <c r="L760" s="48"/>
      <c r="M760" s="49">
        <v>4</v>
      </c>
      <c r="N760" s="50"/>
      <c r="O760" s="50"/>
      <c r="P760" s="46"/>
      <c r="Q760" s="46" t="s">
        <v>824</v>
      </c>
      <c r="R760" s="46" t="s">
        <v>573</v>
      </c>
      <c r="S760" s="46"/>
      <c r="T760" s="50">
        <v>7062</v>
      </c>
      <c r="U760" s="50">
        <v>35310</v>
      </c>
    </row>
    <row r="761" spans="1:21" s="52" customFormat="1" ht="28.5" x14ac:dyDescent="0.2">
      <c r="A761" s="46" t="s">
        <v>2714</v>
      </c>
      <c r="B761" s="46" t="s">
        <v>73</v>
      </c>
      <c r="C761" s="46"/>
      <c r="D761" s="46" t="s">
        <v>570</v>
      </c>
      <c r="E761" s="46" t="s">
        <v>5598</v>
      </c>
      <c r="F761" s="63" t="s">
        <v>950</v>
      </c>
      <c r="G761" s="47"/>
      <c r="H761" s="46" t="s">
        <v>3615</v>
      </c>
      <c r="I761" s="46" t="s">
        <v>4541</v>
      </c>
      <c r="J761" s="48">
        <v>38997</v>
      </c>
      <c r="K761" s="48">
        <v>39399</v>
      </c>
      <c r="L761" s="48"/>
      <c r="M761" s="49">
        <v>1</v>
      </c>
      <c r="N761" s="50"/>
      <c r="O761" s="50"/>
      <c r="P761" s="46"/>
      <c r="Q761" s="46" t="s">
        <v>824</v>
      </c>
      <c r="R761" s="46">
        <v>6.3</v>
      </c>
      <c r="S761" s="46"/>
      <c r="T761" s="50">
        <v>10170</v>
      </c>
      <c r="U761" s="50">
        <v>10170</v>
      </c>
    </row>
    <row r="762" spans="1:21" s="52" customFormat="1" ht="28.5" x14ac:dyDescent="0.2">
      <c r="A762" s="46" t="s">
        <v>2714</v>
      </c>
      <c r="B762" s="46" t="s">
        <v>73</v>
      </c>
      <c r="C762" s="46"/>
      <c r="D762" s="46" t="s">
        <v>570</v>
      </c>
      <c r="E762" s="46" t="s">
        <v>5598</v>
      </c>
      <c r="F762" s="63" t="s">
        <v>950</v>
      </c>
      <c r="G762" s="47"/>
      <c r="H762" s="46" t="s">
        <v>1235</v>
      </c>
      <c r="I762" s="46" t="s">
        <v>2679</v>
      </c>
      <c r="J762" s="48">
        <v>39708</v>
      </c>
      <c r="K762" s="48">
        <v>40102</v>
      </c>
      <c r="L762" s="48"/>
      <c r="M762" s="49">
        <v>1</v>
      </c>
      <c r="N762" s="73"/>
      <c r="O762" s="73"/>
      <c r="P762" s="46"/>
      <c r="Q762" s="46"/>
      <c r="R762" s="46"/>
      <c r="S762" s="46"/>
      <c r="T762" s="59">
        <v>3797</v>
      </c>
      <c r="U762" s="50">
        <v>3797</v>
      </c>
    </row>
    <row r="763" spans="1:21" s="52" customFormat="1" ht="28.5" x14ac:dyDescent="0.2">
      <c r="A763" s="46" t="s">
        <v>2714</v>
      </c>
      <c r="B763" s="46" t="s">
        <v>73</v>
      </c>
      <c r="C763" s="46"/>
      <c r="D763" s="46" t="s">
        <v>570</v>
      </c>
      <c r="E763" s="46" t="s">
        <v>5598</v>
      </c>
      <c r="F763" s="63" t="s">
        <v>950</v>
      </c>
      <c r="G763" s="47"/>
      <c r="H763" s="46" t="s">
        <v>1297</v>
      </c>
      <c r="I763" s="46" t="s">
        <v>3778</v>
      </c>
      <c r="J763" s="48">
        <v>39143</v>
      </c>
      <c r="K763" s="48">
        <v>39510</v>
      </c>
      <c r="L763" s="48"/>
      <c r="M763" s="49">
        <v>1</v>
      </c>
      <c r="N763" s="50"/>
      <c r="O763" s="50"/>
      <c r="P763" s="46"/>
      <c r="Q763" s="46" t="s">
        <v>824</v>
      </c>
      <c r="R763" s="46">
        <v>6.3</v>
      </c>
      <c r="S763" s="46"/>
      <c r="T763" s="50">
        <v>21769</v>
      </c>
      <c r="U763" s="50">
        <v>21769</v>
      </c>
    </row>
    <row r="764" spans="1:21" s="52" customFormat="1" ht="28.5" x14ac:dyDescent="0.2">
      <c r="A764" s="46" t="s">
        <v>2714</v>
      </c>
      <c r="B764" s="46" t="s">
        <v>73</v>
      </c>
      <c r="C764" s="46"/>
      <c r="D764" s="46" t="s">
        <v>570</v>
      </c>
      <c r="E764" s="46" t="s">
        <v>5598</v>
      </c>
      <c r="F764" s="63" t="s">
        <v>950</v>
      </c>
      <c r="G764" s="47"/>
      <c r="H764" s="46" t="s">
        <v>2697</v>
      </c>
      <c r="I764" s="46" t="s">
        <v>3960</v>
      </c>
      <c r="J764" s="48">
        <v>39539</v>
      </c>
      <c r="K764" s="48">
        <v>39903</v>
      </c>
      <c r="L764" s="48"/>
      <c r="M764" s="49">
        <v>1</v>
      </c>
      <c r="N764" s="50">
        <v>0</v>
      </c>
      <c r="O764" s="50">
        <v>0</v>
      </c>
      <c r="P764" s="46"/>
      <c r="Q764" s="46" t="s">
        <v>824</v>
      </c>
      <c r="R764" s="46">
        <v>7.1</v>
      </c>
      <c r="S764" s="46"/>
      <c r="T764" s="50">
        <v>2128</v>
      </c>
      <c r="U764" s="50">
        <v>2128</v>
      </c>
    </row>
    <row r="765" spans="1:21" s="52" customFormat="1" ht="28.5" x14ac:dyDescent="0.2">
      <c r="A765" s="46" t="s">
        <v>2714</v>
      </c>
      <c r="B765" s="46" t="s">
        <v>73</v>
      </c>
      <c r="C765" s="46"/>
      <c r="D765" s="46" t="s">
        <v>570</v>
      </c>
      <c r="E765" s="46" t="s">
        <v>5598</v>
      </c>
      <c r="F765" s="63" t="s">
        <v>950</v>
      </c>
      <c r="G765" s="47"/>
      <c r="H765" s="46" t="s">
        <v>3961</v>
      </c>
      <c r="I765" s="46" t="s">
        <v>3960</v>
      </c>
      <c r="J765" s="48">
        <v>39755</v>
      </c>
      <c r="K765" s="48">
        <v>40119</v>
      </c>
      <c r="L765" s="48"/>
      <c r="M765" s="49">
        <v>1</v>
      </c>
      <c r="N765" s="50"/>
      <c r="O765" s="50"/>
      <c r="P765" s="46"/>
      <c r="Q765" s="46" t="s">
        <v>824</v>
      </c>
      <c r="R765" s="46">
        <v>7.1</v>
      </c>
      <c r="S765" s="46"/>
      <c r="T765" s="50">
        <v>307</v>
      </c>
      <c r="U765" s="50">
        <v>307</v>
      </c>
    </row>
    <row r="766" spans="1:21" s="52" customFormat="1" ht="28.5" x14ac:dyDescent="0.2">
      <c r="A766" s="46" t="s">
        <v>2714</v>
      </c>
      <c r="B766" s="46" t="s">
        <v>73</v>
      </c>
      <c r="C766" s="46"/>
      <c r="D766" s="46" t="s">
        <v>570</v>
      </c>
      <c r="E766" s="46" t="s">
        <v>5598</v>
      </c>
      <c r="F766" s="63" t="s">
        <v>950</v>
      </c>
      <c r="G766" s="47"/>
      <c r="H766" s="46" t="s">
        <v>1962</v>
      </c>
      <c r="I766" s="46" t="s">
        <v>4698</v>
      </c>
      <c r="J766" s="48">
        <v>37653</v>
      </c>
      <c r="K766" s="48">
        <v>38017</v>
      </c>
      <c r="L766" s="48"/>
      <c r="M766" s="49">
        <v>1</v>
      </c>
      <c r="N766" s="50"/>
      <c r="O766" s="50"/>
      <c r="P766" s="46"/>
      <c r="Q766" s="46" t="s">
        <v>824</v>
      </c>
      <c r="R766" s="46" t="s">
        <v>573</v>
      </c>
      <c r="S766" s="46"/>
      <c r="T766" s="50">
        <v>3600</v>
      </c>
      <c r="U766" s="50">
        <v>3600</v>
      </c>
    </row>
    <row r="767" spans="1:21" s="52" customFormat="1" ht="28.5" x14ac:dyDescent="0.2">
      <c r="A767" s="46" t="s">
        <v>2714</v>
      </c>
      <c r="B767" s="46" t="s">
        <v>73</v>
      </c>
      <c r="C767" s="46"/>
      <c r="D767" s="46" t="s">
        <v>2363</v>
      </c>
      <c r="E767" s="46" t="s">
        <v>5598</v>
      </c>
      <c r="F767" s="63" t="s">
        <v>950</v>
      </c>
      <c r="G767" s="47"/>
      <c r="H767" s="46" t="s">
        <v>1951</v>
      </c>
      <c r="I767" s="46" t="s">
        <v>4405</v>
      </c>
      <c r="J767" s="48">
        <v>36861</v>
      </c>
      <c r="K767" s="48">
        <v>39416</v>
      </c>
      <c r="L767" s="48"/>
      <c r="M767" s="49">
        <v>7</v>
      </c>
      <c r="N767" s="50"/>
      <c r="O767" s="50"/>
      <c r="P767" s="46"/>
      <c r="Q767" s="46" t="s">
        <v>824</v>
      </c>
      <c r="R767" s="46">
        <v>1.35</v>
      </c>
      <c r="S767" s="46"/>
      <c r="T767" s="50">
        <v>32447.79</v>
      </c>
      <c r="U767" s="50">
        <v>227134.53</v>
      </c>
    </row>
    <row r="768" spans="1:21" s="52" customFormat="1" ht="28.5" x14ac:dyDescent="0.2">
      <c r="A768" s="46" t="s">
        <v>2714</v>
      </c>
      <c r="B768" s="46" t="s">
        <v>73</v>
      </c>
      <c r="C768" s="46"/>
      <c r="D768" s="46" t="s">
        <v>2363</v>
      </c>
      <c r="E768" s="46" t="s">
        <v>5598</v>
      </c>
      <c r="F768" s="63" t="s">
        <v>950</v>
      </c>
      <c r="G768" s="47"/>
      <c r="H768" s="46" t="s">
        <v>731</v>
      </c>
      <c r="I768" s="46" t="s">
        <v>4405</v>
      </c>
      <c r="J768" s="48">
        <v>36861</v>
      </c>
      <c r="K768" s="48">
        <v>39416</v>
      </c>
      <c r="L768" s="48"/>
      <c r="M768" s="49">
        <v>7</v>
      </c>
      <c r="N768" s="50"/>
      <c r="O768" s="50"/>
      <c r="P768" s="46"/>
      <c r="Q768" s="46" t="s">
        <v>824</v>
      </c>
      <c r="R768" s="46">
        <v>1.35</v>
      </c>
      <c r="S768" s="46"/>
      <c r="T768" s="50">
        <v>5403.61</v>
      </c>
      <c r="U768" s="50">
        <v>37825.269999999997</v>
      </c>
    </row>
    <row r="769" spans="1:21" s="52" customFormat="1" ht="28.5" x14ac:dyDescent="0.2">
      <c r="A769" s="46" t="s">
        <v>2595</v>
      </c>
      <c r="B769" s="46" t="s">
        <v>73</v>
      </c>
      <c r="C769" s="46"/>
      <c r="D769" s="46" t="s">
        <v>2099</v>
      </c>
      <c r="E769" s="46" t="s">
        <v>5598</v>
      </c>
      <c r="F769" s="63" t="s">
        <v>954</v>
      </c>
      <c r="G769" s="47"/>
      <c r="H769" s="46" t="s">
        <v>3060</v>
      </c>
      <c r="I769" s="46" t="s">
        <v>891</v>
      </c>
      <c r="J769" s="48">
        <v>39731</v>
      </c>
      <c r="K769" s="48">
        <v>40451</v>
      </c>
      <c r="L769" s="48"/>
      <c r="M769" s="46">
        <v>2</v>
      </c>
      <c r="N769" s="50"/>
      <c r="O769" s="50"/>
      <c r="P769" s="46" t="s">
        <v>3789</v>
      </c>
      <c r="Q769" s="46"/>
      <c r="R769" s="46">
        <v>6.3</v>
      </c>
      <c r="S769" s="46"/>
      <c r="T769" s="50"/>
      <c r="U769" s="50">
        <v>145860</v>
      </c>
    </row>
    <row r="770" spans="1:21" s="52" customFormat="1" ht="57" x14ac:dyDescent="0.2">
      <c r="A770" s="46" t="s">
        <v>2596</v>
      </c>
      <c r="B770" s="46" t="s">
        <v>73</v>
      </c>
      <c r="C770" s="46"/>
      <c r="D770" s="46" t="s">
        <v>4860</v>
      </c>
      <c r="E770" s="46" t="s">
        <v>1935</v>
      </c>
      <c r="F770" s="63" t="s">
        <v>947</v>
      </c>
      <c r="G770" s="47"/>
      <c r="H770" s="46" t="s">
        <v>3893</v>
      </c>
      <c r="I770" s="46" t="s">
        <v>4110</v>
      </c>
      <c r="J770" s="48">
        <v>38991</v>
      </c>
      <c r="K770" s="48">
        <v>40086</v>
      </c>
      <c r="L770" s="48"/>
      <c r="M770" s="49">
        <v>3</v>
      </c>
      <c r="N770" s="50">
        <v>0</v>
      </c>
      <c r="O770" s="50">
        <v>0</v>
      </c>
      <c r="P770" s="46"/>
      <c r="Q770" s="46" t="s">
        <v>824</v>
      </c>
      <c r="R770" s="46" t="s">
        <v>1093</v>
      </c>
      <c r="S770" s="46" t="s">
        <v>4595</v>
      </c>
      <c r="T770" s="50">
        <v>3000</v>
      </c>
      <c r="U770" s="50">
        <v>9000</v>
      </c>
    </row>
    <row r="771" spans="1:21" s="52" customFormat="1" ht="28.5" x14ac:dyDescent="0.2">
      <c r="A771" s="46" t="s">
        <v>2596</v>
      </c>
      <c r="B771" s="46" t="s">
        <v>73</v>
      </c>
      <c r="C771" s="46"/>
      <c r="D771" s="46" t="s">
        <v>4859</v>
      </c>
      <c r="E771" s="46" t="s">
        <v>1935</v>
      </c>
      <c r="F771" s="63" t="s">
        <v>947</v>
      </c>
      <c r="G771" s="47"/>
      <c r="H771" s="46" t="s">
        <v>5641</v>
      </c>
      <c r="I771" s="46" t="s">
        <v>3862</v>
      </c>
      <c r="J771" s="48">
        <v>39904</v>
      </c>
      <c r="K771" s="48">
        <v>40268</v>
      </c>
      <c r="L771" s="48"/>
      <c r="M771" s="49">
        <v>1</v>
      </c>
      <c r="N771" s="50">
        <v>2441</v>
      </c>
      <c r="O771" s="50">
        <v>2441</v>
      </c>
      <c r="P771" s="46"/>
      <c r="Q771" s="46"/>
      <c r="R771" s="46" t="s">
        <v>4861</v>
      </c>
      <c r="S771" s="46"/>
      <c r="T771" s="50">
        <v>2441</v>
      </c>
      <c r="U771" s="50">
        <v>2441</v>
      </c>
    </row>
    <row r="772" spans="1:21" s="52" customFormat="1" ht="42.75" x14ac:dyDescent="0.2">
      <c r="A772" s="46" t="s">
        <v>2596</v>
      </c>
      <c r="B772" s="46" t="s">
        <v>73</v>
      </c>
      <c r="C772" s="46"/>
      <c r="D772" s="46" t="s">
        <v>4859</v>
      </c>
      <c r="E772" s="46" t="s">
        <v>1935</v>
      </c>
      <c r="F772" s="63" t="s">
        <v>947</v>
      </c>
      <c r="G772" s="47"/>
      <c r="H772" s="46" t="s">
        <v>5642</v>
      </c>
      <c r="I772" s="46" t="s">
        <v>261</v>
      </c>
      <c r="J772" s="48">
        <v>39569</v>
      </c>
      <c r="K772" s="48">
        <v>39933</v>
      </c>
      <c r="L772" s="48"/>
      <c r="M772" s="49">
        <v>1</v>
      </c>
      <c r="N772" s="50"/>
      <c r="O772" s="50"/>
      <c r="P772" s="46"/>
      <c r="Q772" s="46"/>
      <c r="R772" s="46" t="s">
        <v>4861</v>
      </c>
      <c r="S772" s="46"/>
      <c r="T772" s="50">
        <v>2310</v>
      </c>
      <c r="U772" s="50">
        <v>2310</v>
      </c>
    </row>
    <row r="773" spans="1:21" s="45" customFormat="1" ht="28.5" x14ac:dyDescent="0.2">
      <c r="A773" s="46" t="s">
        <v>2596</v>
      </c>
      <c r="B773" s="46" t="s">
        <v>73</v>
      </c>
      <c r="C773" s="46"/>
      <c r="D773" s="46" t="s">
        <v>4859</v>
      </c>
      <c r="E773" s="46" t="s">
        <v>1935</v>
      </c>
      <c r="F773" s="63" t="s">
        <v>947</v>
      </c>
      <c r="G773" s="47"/>
      <c r="H773" s="46" t="s">
        <v>5643</v>
      </c>
      <c r="I773" s="46" t="s">
        <v>4406</v>
      </c>
      <c r="J773" s="48">
        <v>38292</v>
      </c>
      <c r="K773" s="48">
        <v>38656</v>
      </c>
      <c r="L773" s="48"/>
      <c r="M773" s="49">
        <v>1</v>
      </c>
      <c r="N773" s="50"/>
      <c r="O773" s="50"/>
      <c r="P773" s="46"/>
      <c r="Q773" s="46"/>
      <c r="R773" s="46" t="s">
        <v>4861</v>
      </c>
      <c r="S773" s="46" t="s">
        <v>4596</v>
      </c>
      <c r="T773" s="50">
        <v>2673</v>
      </c>
      <c r="U773" s="50">
        <v>2673</v>
      </c>
    </row>
    <row r="774" spans="1:21" s="52" customFormat="1" ht="28.5" x14ac:dyDescent="0.2">
      <c r="A774" s="63" t="s">
        <v>2596</v>
      </c>
      <c r="B774" s="63" t="s">
        <v>73</v>
      </c>
      <c r="C774" s="63"/>
      <c r="D774" s="63" t="s">
        <v>4859</v>
      </c>
      <c r="E774" s="63" t="s">
        <v>1935</v>
      </c>
      <c r="F774" s="63" t="s">
        <v>947</v>
      </c>
      <c r="G774" s="51"/>
      <c r="H774" s="46" t="s">
        <v>4597</v>
      </c>
      <c r="I774" s="63" t="s">
        <v>4598</v>
      </c>
      <c r="J774" s="71">
        <v>39904</v>
      </c>
      <c r="K774" s="71">
        <v>40268</v>
      </c>
      <c r="L774" s="71"/>
      <c r="M774" s="72">
        <v>1</v>
      </c>
      <c r="N774" s="73">
        <v>240</v>
      </c>
      <c r="O774" s="50">
        <v>240</v>
      </c>
      <c r="P774" s="46"/>
      <c r="Q774" s="63"/>
      <c r="R774" s="63" t="s">
        <v>4861</v>
      </c>
      <c r="S774" s="63"/>
      <c r="T774" s="73">
        <v>240</v>
      </c>
      <c r="U774" s="73">
        <v>240</v>
      </c>
    </row>
    <row r="775" spans="1:21" s="52" customFormat="1" ht="28.5" x14ac:dyDescent="0.2">
      <c r="A775" s="46" t="s">
        <v>2596</v>
      </c>
      <c r="B775" s="46" t="s">
        <v>73</v>
      </c>
      <c r="C775" s="46"/>
      <c r="D775" s="46" t="s">
        <v>4859</v>
      </c>
      <c r="E775" s="46" t="s">
        <v>1935</v>
      </c>
      <c r="F775" s="63" t="s">
        <v>947</v>
      </c>
      <c r="G775" s="47"/>
      <c r="H775" s="46" t="s">
        <v>3861</v>
      </c>
      <c r="I775" s="46" t="s">
        <v>3319</v>
      </c>
      <c r="J775" s="48">
        <v>37895</v>
      </c>
      <c r="K775" s="48">
        <v>38260</v>
      </c>
      <c r="L775" s="48"/>
      <c r="M775" s="49">
        <v>1</v>
      </c>
      <c r="N775" s="50"/>
      <c r="O775" s="50"/>
      <c r="P775" s="46"/>
      <c r="Q775" s="46"/>
      <c r="R775" s="46" t="s">
        <v>4861</v>
      </c>
      <c r="S775" s="46" t="s">
        <v>4596</v>
      </c>
      <c r="T775" s="50">
        <v>1300</v>
      </c>
      <c r="U775" s="50">
        <v>1300</v>
      </c>
    </row>
    <row r="776" spans="1:21" s="52" customFormat="1" ht="28.5" x14ac:dyDescent="0.2">
      <c r="A776" s="63" t="s">
        <v>2596</v>
      </c>
      <c r="B776" s="63" t="s">
        <v>73</v>
      </c>
      <c r="C776" s="63"/>
      <c r="D776" s="63" t="s">
        <v>4859</v>
      </c>
      <c r="E776" s="63" t="s">
        <v>1935</v>
      </c>
      <c r="F776" s="63" t="s">
        <v>947</v>
      </c>
      <c r="G776" s="51"/>
      <c r="H776" s="46" t="s">
        <v>4599</v>
      </c>
      <c r="I776" s="63" t="s">
        <v>4600</v>
      </c>
      <c r="J776" s="71">
        <v>39904</v>
      </c>
      <c r="K776" s="71">
        <v>40268</v>
      </c>
      <c r="L776" s="71"/>
      <c r="M776" s="72">
        <v>1</v>
      </c>
      <c r="N776" s="73">
        <v>4611</v>
      </c>
      <c r="O776" s="50">
        <v>4611</v>
      </c>
      <c r="P776" s="46"/>
      <c r="Q776" s="63"/>
      <c r="R776" s="63" t="s">
        <v>4861</v>
      </c>
      <c r="S776" s="63"/>
      <c r="T776" s="73">
        <v>4611</v>
      </c>
      <c r="U776" s="73">
        <v>4611</v>
      </c>
    </row>
    <row r="777" spans="1:21" s="52" customFormat="1" ht="28.5" x14ac:dyDescent="0.2">
      <c r="A777" s="63" t="s">
        <v>2596</v>
      </c>
      <c r="B777" s="63" t="s">
        <v>73</v>
      </c>
      <c r="C777" s="63"/>
      <c r="D777" s="63" t="s">
        <v>4859</v>
      </c>
      <c r="E777" s="63" t="s">
        <v>1935</v>
      </c>
      <c r="F777" s="63" t="s">
        <v>947</v>
      </c>
      <c r="G777" s="51"/>
      <c r="H777" s="46" t="s">
        <v>4601</v>
      </c>
      <c r="I777" s="63" t="s">
        <v>4602</v>
      </c>
      <c r="J777" s="71">
        <v>39904</v>
      </c>
      <c r="K777" s="71">
        <v>40268</v>
      </c>
      <c r="L777" s="71"/>
      <c r="M777" s="72">
        <v>1</v>
      </c>
      <c r="N777" s="73">
        <v>2700</v>
      </c>
      <c r="O777" s="50">
        <v>2700</v>
      </c>
      <c r="P777" s="46"/>
      <c r="Q777" s="63"/>
      <c r="R777" s="63" t="s">
        <v>4861</v>
      </c>
      <c r="S777" s="63"/>
      <c r="T777" s="73">
        <v>2700</v>
      </c>
      <c r="U777" s="73">
        <v>2700</v>
      </c>
    </row>
    <row r="778" spans="1:21" s="52" customFormat="1" ht="28.5" x14ac:dyDescent="0.2">
      <c r="A778" s="46" t="s">
        <v>2596</v>
      </c>
      <c r="B778" s="46" t="s">
        <v>73</v>
      </c>
      <c r="C778" s="46"/>
      <c r="D778" s="46" t="s">
        <v>4859</v>
      </c>
      <c r="E778" s="46" t="s">
        <v>1935</v>
      </c>
      <c r="F778" s="63" t="s">
        <v>947</v>
      </c>
      <c r="G778" s="47"/>
      <c r="H778" s="46" t="s">
        <v>5644</v>
      </c>
      <c r="I778" s="46" t="s">
        <v>2256</v>
      </c>
      <c r="J778" s="48">
        <v>39845</v>
      </c>
      <c r="K778" s="48">
        <v>40268</v>
      </c>
      <c r="L778" s="48"/>
      <c r="M778" s="49">
        <v>1</v>
      </c>
      <c r="N778" s="50">
        <v>4000</v>
      </c>
      <c r="O778" s="50">
        <v>4000</v>
      </c>
      <c r="P778" s="46"/>
      <c r="Q778" s="46"/>
      <c r="R778" s="46" t="s">
        <v>4861</v>
      </c>
      <c r="S778" s="46"/>
      <c r="T778" s="50">
        <v>4000</v>
      </c>
      <c r="U778" s="50">
        <v>4000</v>
      </c>
    </row>
    <row r="779" spans="1:21" s="52" customFormat="1" ht="42.75" x14ac:dyDescent="0.2">
      <c r="A779" s="46" t="s">
        <v>4616</v>
      </c>
      <c r="B779" s="46" t="s">
        <v>73</v>
      </c>
      <c r="C779" s="46"/>
      <c r="D779" s="46" t="s">
        <v>3808</v>
      </c>
      <c r="E779" s="46" t="s">
        <v>1103</v>
      </c>
      <c r="F779" s="51" t="s">
        <v>945</v>
      </c>
      <c r="G779" s="47" t="s">
        <v>3850</v>
      </c>
      <c r="H779" s="46" t="s">
        <v>4687</v>
      </c>
      <c r="I779" s="46" t="s">
        <v>4180</v>
      </c>
      <c r="J779" s="48">
        <v>39479</v>
      </c>
      <c r="K779" s="48">
        <v>39844</v>
      </c>
      <c r="L779" s="48">
        <v>40209</v>
      </c>
      <c r="M779" s="49">
        <v>2</v>
      </c>
      <c r="N779" s="50" t="s">
        <v>672</v>
      </c>
      <c r="O779" s="50" t="s">
        <v>672</v>
      </c>
      <c r="P779" s="46" t="s">
        <v>3789</v>
      </c>
      <c r="Q779" s="46"/>
      <c r="R779" s="46"/>
      <c r="S779" s="46"/>
      <c r="T779" s="50">
        <v>64139</v>
      </c>
      <c r="U779" s="50">
        <v>128278</v>
      </c>
    </row>
    <row r="780" spans="1:21" s="52" customFormat="1" ht="128.25" x14ac:dyDescent="0.2">
      <c r="A780" s="51" t="s">
        <v>4616</v>
      </c>
      <c r="B780" s="46" t="s">
        <v>73</v>
      </c>
      <c r="C780" s="51"/>
      <c r="D780" s="46" t="s">
        <v>1103</v>
      </c>
      <c r="E780" s="46" t="s">
        <v>1103</v>
      </c>
      <c r="F780" s="51" t="s">
        <v>945</v>
      </c>
      <c r="G780" s="51"/>
      <c r="H780" s="51" t="s">
        <v>3807</v>
      </c>
      <c r="I780" s="63" t="s">
        <v>3806</v>
      </c>
      <c r="J780" s="64">
        <v>39904</v>
      </c>
      <c r="K780" s="64">
        <v>40268</v>
      </c>
      <c r="L780" s="64"/>
      <c r="M780" s="51">
        <v>1</v>
      </c>
      <c r="N780" s="75" t="s">
        <v>672</v>
      </c>
      <c r="O780" s="50" t="s">
        <v>672</v>
      </c>
      <c r="P780" s="51" t="s">
        <v>3788</v>
      </c>
      <c r="Q780" s="51"/>
      <c r="R780" s="51"/>
      <c r="S780" s="72" t="s">
        <v>5085</v>
      </c>
      <c r="T780" s="75">
        <v>240000</v>
      </c>
      <c r="U780" s="50">
        <v>240000</v>
      </c>
    </row>
    <row r="781" spans="1:21" s="52" customFormat="1" ht="28.5" x14ac:dyDescent="0.2">
      <c r="A781" s="46" t="s">
        <v>4459</v>
      </c>
      <c r="B781" s="46" t="s">
        <v>73</v>
      </c>
      <c r="C781" s="46"/>
      <c r="D781" s="46" t="s">
        <v>4359</v>
      </c>
      <c r="E781" s="46" t="s">
        <v>1946</v>
      </c>
      <c r="F781" s="63" t="s">
        <v>575</v>
      </c>
      <c r="G781" s="47"/>
      <c r="H781" s="46" t="s">
        <v>4338</v>
      </c>
      <c r="I781" s="46" t="s">
        <v>1125</v>
      </c>
      <c r="J781" s="48">
        <v>39264</v>
      </c>
      <c r="K781" s="48">
        <v>40360</v>
      </c>
      <c r="L781" s="48"/>
      <c r="M781" s="49">
        <v>3</v>
      </c>
      <c r="N781" s="50" t="s">
        <v>672</v>
      </c>
      <c r="O781" s="50" t="s">
        <v>672</v>
      </c>
      <c r="P781" s="46"/>
      <c r="Q781" s="46" t="s">
        <v>1810</v>
      </c>
      <c r="R781" s="46"/>
      <c r="S781" s="46"/>
      <c r="T781" s="50">
        <v>17843</v>
      </c>
      <c r="U781" s="50">
        <v>53529</v>
      </c>
    </row>
    <row r="782" spans="1:21" s="52" customFormat="1" ht="28.5" x14ac:dyDescent="0.2">
      <c r="A782" s="46" t="s">
        <v>4459</v>
      </c>
      <c r="B782" s="46" t="s">
        <v>73</v>
      </c>
      <c r="C782" s="46"/>
      <c r="D782" s="46" t="s">
        <v>4360</v>
      </c>
      <c r="E782" s="46" t="s">
        <v>1946</v>
      </c>
      <c r="F782" s="63" t="s">
        <v>575</v>
      </c>
      <c r="G782" s="47"/>
      <c r="H782" s="46" t="s">
        <v>4340</v>
      </c>
      <c r="I782" s="46" t="s">
        <v>1126</v>
      </c>
      <c r="J782" s="48">
        <v>39355</v>
      </c>
      <c r="K782" s="48">
        <v>40451</v>
      </c>
      <c r="L782" s="48"/>
      <c r="M782" s="49">
        <v>3</v>
      </c>
      <c r="N782" s="50" t="s">
        <v>672</v>
      </c>
      <c r="O782" s="50" t="s">
        <v>672</v>
      </c>
      <c r="P782" s="46"/>
      <c r="Q782" s="46"/>
      <c r="R782" s="46" t="s">
        <v>2259</v>
      </c>
      <c r="S782" s="46"/>
      <c r="T782" s="50">
        <v>60000</v>
      </c>
      <c r="U782" s="50">
        <v>180000</v>
      </c>
    </row>
    <row r="783" spans="1:21" s="52" customFormat="1" ht="28.5" x14ac:dyDescent="0.2">
      <c r="A783" s="46" t="s">
        <v>1948</v>
      </c>
      <c r="B783" s="46" t="s">
        <v>73</v>
      </c>
      <c r="C783" s="46"/>
      <c r="D783" s="46" t="s">
        <v>1805</v>
      </c>
      <c r="E783" s="46" t="s">
        <v>1946</v>
      </c>
      <c r="F783" s="63" t="s">
        <v>575</v>
      </c>
      <c r="G783" s="47"/>
      <c r="H783" s="46" t="s">
        <v>2820</v>
      </c>
      <c r="I783" s="46" t="s">
        <v>1134</v>
      </c>
      <c r="J783" s="48"/>
      <c r="K783" s="48" t="s">
        <v>1809</v>
      </c>
      <c r="L783" s="48"/>
      <c r="M783" s="49"/>
      <c r="N783" s="50"/>
      <c r="O783" s="50"/>
      <c r="P783" s="46"/>
      <c r="Q783" s="46" t="s">
        <v>823</v>
      </c>
      <c r="R783" s="46"/>
      <c r="S783" s="46"/>
      <c r="T783" s="50"/>
      <c r="U783" s="50"/>
    </row>
    <row r="784" spans="1:21" s="52" customFormat="1" ht="28.5" x14ac:dyDescent="0.2">
      <c r="A784" s="46" t="s">
        <v>2714</v>
      </c>
      <c r="B784" s="46" t="s">
        <v>73</v>
      </c>
      <c r="C784" s="46"/>
      <c r="D784" s="46" t="s">
        <v>4358</v>
      </c>
      <c r="E784" s="46" t="s">
        <v>1946</v>
      </c>
      <c r="F784" s="63" t="s">
        <v>575</v>
      </c>
      <c r="G784" s="47"/>
      <c r="H784" s="46" t="s">
        <v>4337</v>
      </c>
      <c r="I784" s="46" t="s">
        <v>1124</v>
      </c>
      <c r="J784" s="48">
        <v>39020</v>
      </c>
      <c r="K784" s="48">
        <v>40116</v>
      </c>
      <c r="L784" s="48"/>
      <c r="M784" s="49">
        <v>3</v>
      </c>
      <c r="N784" s="73"/>
      <c r="O784" s="73"/>
      <c r="P784" s="46"/>
      <c r="Q784" s="46" t="s">
        <v>1810</v>
      </c>
      <c r="R784" s="46"/>
      <c r="S784" s="46"/>
      <c r="T784" s="50">
        <v>11703.67</v>
      </c>
      <c r="U784" s="50" t="e">
        <f>T784*#REF!</f>
        <v>#REF!</v>
      </c>
    </row>
    <row r="785" spans="1:21" s="52" customFormat="1" ht="28.5" x14ac:dyDescent="0.2">
      <c r="A785" s="46" t="s">
        <v>2714</v>
      </c>
      <c r="B785" s="46" t="s">
        <v>73</v>
      </c>
      <c r="C785" s="46"/>
      <c r="D785" s="46" t="s">
        <v>4358</v>
      </c>
      <c r="E785" s="46" t="s">
        <v>1946</v>
      </c>
      <c r="F785" s="63" t="s">
        <v>575</v>
      </c>
      <c r="G785" s="47"/>
      <c r="H785" s="46" t="s">
        <v>4336</v>
      </c>
      <c r="I785" s="46" t="s">
        <v>3792</v>
      </c>
      <c r="J785" s="48">
        <v>38979</v>
      </c>
      <c r="K785" s="48">
        <v>39112</v>
      </c>
      <c r="L785" s="48"/>
      <c r="M785" s="49">
        <v>0.25</v>
      </c>
      <c r="N785" s="50"/>
      <c r="O785" s="50"/>
      <c r="P785" s="46"/>
      <c r="Q785" s="46" t="s">
        <v>824</v>
      </c>
      <c r="R785" s="46"/>
      <c r="S785" s="46"/>
      <c r="T785" s="50"/>
      <c r="U785" s="50"/>
    </row>
    <row r="786" spans="1:21" s="52" customFormat="1" ht="28.5" x14ac:dyDescent="0.2">
      <c r="A786" s="46" t="s">
        <v>1948</v>
      </c>
      <c r="B786" s="46" t="s">
        <v>73</v>
      </c>
      <c r="C786" s="46"/>
      <c r="D786" s="46" t="s">
        <v>1805</v>
      </c>
      <c r="E786" s="46" t="s">
        <v>1946</v>
      </c>
      <c r="F786" s="63" t="s">
        <v>575</v>
      </c>
      <c r="G786" s="47"/>
      <c r="H786" s="46" t="s">
        <v>2003</v>
      </c>
      <c r="I786" s="46" t="s">
        <v>1134</v>
      </c>
      <c r="J786" s="48"/>
      <c r="K786" s="48" t="s">
        <v>1809</v>
      </c>
      <c r="L786" s="48">
        <v>36485</v>
      </c>
      <c r="M786" s="49"/>
      <c r="N786" s="50"/>
      <c r="O786" s="50"/>
      <c r="P786" s="46"/>
      <c r="Q786" s="46" t="s">
        <v>823</v>
      </c>
      <c r="R786" s="46"/>
      <c r="S786" s="46"/>
      <c r="T786" s="50"/>
      <c r="U786" s="50"/>
    </row>
    <row r="787" spans="1:21" s="52" customFormat="1" ht="28.5" x14ac:dyDescent="0.2">
      <c r="A787" s="46" t="s">
        <v>1948</v>
      </c>
      <c r="B787" s="46" t="s">
        <v>73</v>
      </c>
      <c r="C787" s="46"/>
      <c r="D787" s="46" t="s">
        <v>1805</v>
      </c>
      <c r="E787" s="46" t="s">
        <v>1946</v>
      </c>
      <c r="F787" s="63" t="s">
        <v>575</v>
      </c>
      <c r="G787" s="47"/>
      <c r="H787" s="46" t="s">
        <v>2004</v>
      </c>
      <c r="I787" s="46" t="s">
        <v>1134</v>
      </c>
      <c r="J787" s="48"/>
      <c r="K787" s="48" t="s">
        <v>1809</v>
      </c>
      <c r="L787" s="48"/>
      <c r="M787" s="49"/>
      <c r="N787" s="50"/>
      <c r="O787" s="50"/>
      <c r="P787" s="46"/>
      <c r="Q787" s="46" t="s">
        <v>823</v>
      </c>
      <c r="R787" s="46"/>
      <c r="S787" s="46"/>
      <c r="T787" s="50"/>
      <c r="U787" s="50"/>
    </row>
    <row r="788" spans="1:21" s="52" customFormat="1" ht="28.5" x14ac:dyDescent="0.2">
      <c r="A788" s="46" t="s">
        <v>1948</v>
      </c>
      <c r="B788" s="46" t="s">
        <v>73</v>
      </c>
      <c r="C788" s="46"/>
      <c r="D788" s="46" t="s">
        <v>1805</v>
      </c>
      <c r="E788" s="46" t="s">
        <v>1946</v>
      </c>
      <c r="F788" s="63" t="s">
        <v>575</v>
      </c>
      <c r="G788" s="47"/>
      <c r="H788" s="46" t="s">
        <v>2194</v>
      </c>
      <c r="I788" s="46" t="s">
        <v>1134</v>
      </c>
      <c r="J788" s="48"/>
      <c r="K788" s="48" t="s">
        <v>1809</v>
      </c>
      <c r="L788" s="48"/>
      <c r="M788" s="49"/>
      <c r="N788" s="50"/>
      <c r="O788" s="50"/>
      <c r="P788" s="46"/>
      <c r="Q788" s="46" t="s">
        <v>823</v>
      </c>
      <c r="R788" s="46"/>
      <c r="S788" s="46"/>
      <c r="T788" s="50"/>
      <c r="U788" s="50"/>
    </row>
    <row r="789" spans="1:21" s="52" customFormat="1" ht="85.5" x14ac:dyDescent="0.2">
      <c r="A789" s="46" t="s">
        <v>1899</v>
      </c>
      <c r="B789" s="46" t="s">
        <v>73</v>
      </c>
      <c r="C789" s="46"/>
      <c r="D789" s="46" t="s">
        <v>4354</v>
      </c>
      <c r="E789" s="46" t="s">
        <v>1946</v>
      </c>
      <c r="F789" s="63" t="s">
        <v>2730</v>
      </c>
      <c r="G789" s="47"/>
      <c r="H789" s="46" t="s">
        <v>3662</v>
      </c>
      <c r="I789" s="46" t="s">
        <v>4408</v>
      </c>
      <c r="J789" s="48">
        <v>36525</v>
      </c>
      <c r="K789" s="48">
        <v>38351</v>
      </c>
      <c r="L789" s="48"/>
      <c r="M789" s="49">
        <v>5</v>
      </c>
      <c r="N789" s="50"/>
      <c r="O789" s="50"/>
      <c r="P789" s="46"/>
      <c r="Q789" s="46" t="s">
        <v>823</v>
      </c>
      <c r="R789" s="46" t="s">
        <v>580</v>
      </c>
      <c r="S789" s="46"/>
      <c r="T789" s="50">
        <v>596639</v>
      </c>
      <c r="U789" s="50">
        <v>596639</v>
      </c>
    </row>
    <row r="790" spans="1:21" s="52" customFormat="1" ht="57" x14ac:dyDescent="0.2">
      <c r="A790" s="46" t="s">
        <v>1899</v>
      </c>
      <c r="B790" s="46" t="s">
        <v>73</v>
      </c>
      <c r="C790" s="46"/>
      <c r="D790" s="46" t="s">
        <v>4353</v>
      </c>
      <c r="E790" s="46" t="s">
        <v>1946</v>
      </c>
      <c r="F790" s="63" t="s">
        <v>2730</v>
      </c>
      <c r="G790" s="47"/>
      <c r="H790" s="46" t="s">
        <v>5117</v>
      </c>
      <c r="I790" s="46" t="s">
        <v>4692</v>
      </c>
      <c r="J790" s="48">
        <v>37712</v>
      </c>
      <c r="K790" s="48">
        <v>39538</v>
      </c>
      <c r="L790" s="48"/>
      <c r="M790" s="49">
        <v>5</v>
      </c>
      <c r="N790" s="50"/>
      <c r="O790" s="50"/>
      <c r="P790" s="46"/>
      <c r="Q790" s="46" t="s">
        <v>823</v>
      </c>
      <c r="R790" s="46" t="s">
        <v>579</v>
      </c>
      <c r="S790" s="46"/>
      <c r="T790" s="50">
        <v>23575</v>
      </c>
      <c r="U790" s="50">
        <v>117875</v>
      </c>
    </row>
    <row r="791" spans="1:21" s="52" customFormat="1" ht="28.5" x14ac:dyDescent="0.2">
      <c r="A791" s="46" t="s">
        <v>1948</v>
      </c>
      <c r="B791" s="46" t="s">
        <v>73</v>
      </c>
      <c r="C791" s="46"/>
      <c r="D791" s="46" t="s">
        <v>4355</v>
      </c>
      <c r="E791" s="46" t="s">
        <v>1946</v>
      </c>
      <c r="F791" s="63" t="s">
        <v>575</v>
      </c>
      <c r="G791" s="47"/>
      <c r="H791" s="46" t="s">
        <v>4325</v>
      </c>
      <c r="I791" s="46"/>
      <c r="J791" s="48"/>
      <c r="K791" s="48"/>
      <c r="L791" s="48"/>
      <c r="M791" s="49"/>
      <c r="N791" s="50"/>
      <c r="O791" s="50"/>
      <c r="P791" s="46"/>
      <c r="Q791" s="46" t="s">
        <v>823</v>
      </c>
      <c r="R791" s="46"/>
      <c r="S791" s="46"/>
      <c r="T791" s="50"/>
      <c r="U791" s="50"/>
    </row>
    <row r="792" spans="1:21" s="52" customFormat="1" ht="28.5" x14ac:dyDescent="0.2">
      <c r="A792" s="46" t="s">
        <v>2595</v>
      </c>
      <c r="B792" s="46" t="s">
        <v>73</v>
      </c>
      <c r="C792" s="46"/>
      <c r="D792" s="46" t="s">
        <v>4355</v>
      </c>
      <c r="E792" s="46" t="s">
        <v>1946</v>
      </c>
      <c r="F792" s="63" t="s">
        <v>575</v>
      </c>
      <c r="G792" s="47"/>
      <c r="H792" s="46" t="s">
        <v>4331</v>
      </c>
      <c r="I792" s="46"/>
      <c r="J792" s="48"/>
      <c r="K792" s="48"/>
      <c r="L792" s="48"/>
      <c r="M792" s="49"/>
      <c r="N792" s="50"/>
      <c r="O792" s="50"/>
      <c r="P792" s="46"/>
      <c r="Q792" s="46" t="s">
        <v>823</v>
      </c>
      <c r="R792" s="46"/>
      <c r="S792" s="46"/>
      <c r="T792" s="50"/>
      <c r="U792" s="50"/>
    </row>
    <row r="793" spans="1:21" s="52" customFormat="1" ht="28.5" x14ac:dyDescent="0.2">
      <c r="A793" s="46" t="s">
        <v>1948</v>
      </c>
      <c r="B793" s="46" t="s">
        <v>73</v>
      </c>
      <c r="C793" s="46"/>
      <c r="D793" s="46" t="s">
        <v>1807</v>
      </c>
      <c r="E793" s="46" t="s">
        <v>1946</v>
      </c>
      <c r="F793" s="63" t="s">
        <v>575</v>
      </c>
      <c r="G793" s="47"/>
      <c r="H793" s="46" t="s">
        <v>1081</v>
      </c>
      <c r="I793" s="46" t="s">
        <v>381</v>
      </c>
      <c r="J793" s="48">
        <v>39448</v>
      </c>
      <c r="K793" s="48">
        <v>39813</v>
      </c>
      <c r="L793" s="48"/>
      <c r="M793" s="49">
        <v>1</v>
      </c>
      <c r="N793" s="50"/>
      <c r="O793" s="50"/>
      <c r="P793" s="46"/>
      <c r="Q793" s="46"/>
      <c r="R793" s="46"/>
      <c r="S793" s="46"/>
      <c r="T793" s="50"/>
      <c r="U793" s="50"/>
    </row>
    <row r="794" spans="1:21" s="52" customFormat="1" ht="28.5" x14ac:dyDescent="0.2">
      <c r="A794" s="46" t="s">
        <v>2595</v>
      </c>
      <c r="B794" s="46" t="s">
        <v>73</v>
      </c>
      <c r="C794" s="46"/>
      <c r="D794" s="46" t="s">
        <v>4355</v>
      </c>
      <c r="E794" s="46" t="s">
        <v>1946</v>
      </c>
      <c r="F794" s="63" t="s">
        <v>575</v>
      </c>
      <c r="G794" s="47"/>
      <c r="H794" s="46" t="s">
        <v>4329</v>
      </c>
      <c r="I794" s="46"/>
      <c r="J794" s="48"/>
      <c r="K794" s="48"/>
      <c r="L794" s="48"/>
      <c r="M794" s="49"/>
      <c r="N794" s="50"/>
      <c r="O794" s="50"/>
      <c r="P794" s="46"/>
      <c r="Q794" s="46" t="s">
        <v>823</v>
      </c>
      <c r="R794" s="46"/>
      <c r="S794" s="46"/>
      <c r="T794" s="50"/>
      <c r="U794" s="50"/>
    </row>
    <row r="795" spans="1:21" s="52" customFormat="1" ht="28.5" x14ac:dyDescent="0.2">
      <c r="A795" s="46" t="s">
        <v>1948</v>
      </c>
      <c r="B795" s="46" t="s">
        <v>73</v>
      </c>
      <c r="C795" s="46"/>
      <c r="D795" s="46" t="s">
        <v>1806</v>
      </c>
      <c r="E795" s="46" t="s">
        <v>1946</v>
      </c>
      <c r="F795" s="63" t="s">
        <v>575</v>
      </c>
      <c r="G795" s="47"/>
      <c r="H795" s="46" t="s">
        <v>2067</v>
      </c>
      <c r="I795" s="46" t="s">
        <v>2930</v>
      </c>
      <c r="J795" s="48">
        <v>39437</v>
      </c>
      <c r="K795" s="48">
        <v>39478</v>
      </c>
      <c r="L795" s="48"/>
      <c r="M795" s="49">
        <v>0.1</v>
      </c>
      <c r="N795" s="50"/>
      <c r="O795" s="50"/>
      <c r="P795" s="46"/>
      <c r="Q795" s="46" t="s">
        <v>824</v>
      </c>
      <c r="R795" s="46"/>
      <c r="S795" s="46"/>
      <c r="T795" s="50"/>
      <c r="U795" s="50">
        <v>38390</v>
      </c>
    </row>
    <row r="796" spans="1:21" s="52" customFormat="1" ht="28.5" x14ac:dyDescent="0.2">
      <c r="A796" s="46" t="s">
        <v>4459</v>
      </c>
      <c r="B796" s="46" t="s">
        <v>73</v>
      </c>
      <c r="C796" s="46"/>
      <c r="D796" s="46" t="s">
        <v>4355</v>
      </c>
      <c r="E796" s="46" t="s">
        <v>1946</v>
      </c>
      <c r="F796" s="63" t="s">
        <v>575</v>
      </c>
      <c r="G796" s="47"/>
      <c r="H796" s="46" t="s">
        <v>4327</v>
      </c>
      <c r="I796" s="46"/>
      <c r="J796" s="48"/>
      <c r="K796" s="48"/>
      <c r="L796" s="48"/>
      <c r="M796" s="49"/>
      <c r="N796" s="50"/>
      <c r="O796" s="50"/>
      <c r="P796" s="46"/>
      <c r="Q796" s="46" t="s">
        <v>823</v>
      </c>
      <c r="R796" s="46"/>
      <c r="S796" s="46"/>
      <c r="T796" s="50"/>
      <c r="U796" s="50"/>
    </row>
    <row r="797" spans="1:21" s="52" customFormat="1" ht="28.5" x14ac:dyDescent="0.2">
      <c r="A797" s="46" t="s">
        <v>4459</v>
      </c>
      <c r="B797" s="46" t="s">
        <v>73</v>
      </c>
      <c r="C797" s="46"/>
      <c r="D797" s="46" t="s">
        <v>4355</v>
      </c>
      <c r="E797" s="46" t="s">
        <v>1946</v>
      </c>
      <c r="F797" s="63" t="s">
        <v>575</v>
      </c>
      <c r="G797" s="47"/>
      <c r="H797" s="46" t="s">
        <v>4330</v>
      </c>
      <c r="I797" s="46"/>
      <c r="J797" s="48"/>
      <c r="K797" s="48"/>
      <c r="L797" s="48"/>
      <c r="M797" s="49"/>
      <c r="N797" s="50"/>
      <c r="O797" s="50"/>
      <c r="P797" s="46"/>
      <c r="Q797" s="46" t="s">
        <v>823</v>
      </c>
      <c r="R797" s="46"/>
      <c r="S797" s="46"/>
      <c r="T797" s="50"/>
      <c r="U797" s="50"/>
    </row>
    <row r="798" spans="1:21" s="52" customFormat="1" ht="28.5" x14ac:dyDescent="0.2">
      <c r="A798" s="46" t="s">
        <v>4459</v>
      </c>
      <c r="B798" s="46" t="s">
        <v>73</v>
      </c>
      <c r="C798" s="46"/>
      <c r="D798" s="46" t="s">
        <v>4355</v>
      </c>
      <c r="E798" s="46" t="s">
        <v>1946</v>
      </c>
      <c r="F798" s="63" t="s">
        <v>575</v>
      </c>
      <c r="G798" s="47"/>
      <c r="H798" s="46" t="s">
        <v>4328</v>
      </c>
      <c r="I798" s="46"/>
      <c r="J798" s="48"/>
      <c r="K798" s="48"/>
      <c r="L798" s="48"/>
      <c r="M798" s="49"/>
      <c r="N798" s="50"/>
      <c r="O798" s="50"/>
      <c r="P798" s="46"/>
      <c r="Q798" s="46" t="s">
        <v>823</v>
      </c>
      <c r="R798" s="46"/>
      <c r="S798" s="46"/>
      <c r="T798" s="50"/>
      <c r="U798" s="50"/>
    </row>
    <row r="799" spans="1:21" s="52" customFormat="1" ht="28.5" x14ac:dyDescent="0.2">
      <c r="A799" s="46" t="s">
        <v>4616</v>
      </c>
      <c r="B799" s="46" t="s">
        <v>73</v>
      </c>
      <c r="C799" s="46" t="s">
        <v>232</v>
      </c>
      <c r="D799" s="46" t="s">
        <v>4362</v>
      </c>
      <c r="E799" s="46" t="s">
        <v>1946</v>
      </c>
      <c r="F799" s="63" t="s">
        <v>575</v>
      </c>
      <c r="G799" s="47"/>
      <c r="H799" s="46" t="s">
        <v>3570</v>
      </c>
      <c r="I799" s="46" t="s">
        <v>1128</v>
      </c>
      <c r="J799" s="48">
        <v>37480</v>
      </c>
      <c r="K799" s="48"/>
      <c r="L799" s="48"/>
      <c r="M799" s="49"/>
      <c r="N799" s="50"/>
      <c r="O799" s="50"/>
      <c r="P799" s="46"/>
      <c r="Q799" s="46" t="s">
        <v>823</v>
      </c>
      <c r="R799" s="46" t="s">
        <v>2403</v>
      </c>
      <c r="S799" s="46"/>
      <c r="T799" s="50">
        <v>102000</v>
      </c>
      <c r="U799" s="50"/>
    </row>
    <row r="800" spans="1:21" s="52" customFormat="1" ht="28.5" x14ac:dyDescent="0.2">
      <c r="A800" s="46" t="s">
        <v>4459</v>
      </c>
      <c r="B800" s="46" t="s">
        <v>73</v>
      </c>
      <c r="C800" s="46"/>
      <c r="D800" s="46" t="s">
        <v>4355</v>
      </c>
      <c r="E800" s="46" t="s">
        <v>1946</v>
      </c>
      <c r="F800" s="63" t="s">
        <v>575</v>
      </c>
      <c r="G800" s="47"/>
      <c r="H800" s="46" t="s">
        <v>4326</v>
      </c>
      <c r="I800" s="46"/>
      <c r="J800" s="48"/>
      <c r="K800" s="48"/>
      <c r="L800" s="48"/>
      <c r="M800" s="49"/>
      <c r="N800" s="50"/>
      <c r="O800" s="50"/>
      <c r="P800" s="46"/>
      <c r="Q800" s="46" t="s">
        <v>823</v>
      </c>
      <c r="R800" s="46"/>
      <c r="S800" s="46"/>
      <c r="T800" s="50"/>
      <c r="U800" s="50"/>
    </row>
    <row r="801" spans="1:21" s="52" customFormat="1" ht="28.5" x14ac:dyDescent="0.2">
      <c r="A801" s="46" t="s">
        <v>1948</v>
      </c>
      <c r="B801" s="46" t="s">
        <v>73</v>
      </c>
      <c r="C801" s="46"/>
      <c r="D801" s="46" t="s">
        <v>4356</v>
      </c>
      <c r="E801" s="46" t="s">
        <v>1946</v>
      </c>
      <c r="F801" s="63" t="s">
        <v>960</v>
      </c>
      <c r="G801" s="47"/>
      <c r="H801" s="46" t="s">
        <v>4332</v>
      </c>
      <c r="I801" s="46" t="s">
        <v>3812</v>
      </c>
      <c r="J801" s="48">
        <v>38313</v>
      </c>
      <c r="K801" s="48">
        <v>38422</v>
      </c>
      <c r="L801" s="48"/>
      <c r="M801" s="49">
        <v>0.5</v>
      </c>
      <c r="N801" s="50"/>
      <c r="O801" s="50"/>
      <c r="P801" s="46"/>
      <c r="Q801" s="46" t="s">
        <v>823</v>
      </c>
      <c r="R801" s="46"/>
      <c r="S801" s="46"/>
      <c r="T801" s="50"/>
      <c r="U801" s="50">
        <v>200000</v>
      </c>
    </row>
    <row r="802" spans="1:21" s="52" customFormat="1" ht="28.5" x14ac:dyDescent="0.2">
      <c r="A802" s="46" t="s">
        <v>1948</v>
      </c>
      <c r="B802" s="46" t="s">
        <v>73</v>
      </c>
      <c r="C802" s="46"/>
      <c r="D802" s="46" t="s">
        <v>4356</v>
      </c>
      <c r="E802" s="46" t="s">
        <v>1946</v>
      </c>
      <c r="F802" s="63" t="s">
        <v>960</v>
      </c>
      <c r="G802" s="47"/>
      <c r="H802" s="46" t="s">
        <v>4334</v>
      </c>
      <c r="I802" s="46" t="s">
        <v>3675</v>
      </c>
      <c r="J802" s="48">
        <v>38412</v>
      </c>
      <c r="K802" s="48">
        <v>38473</v>
      </c>
      <c r="L802" s="48"/>
      <c r="M802" s="49">
        <v>0.25</v>
      </c>
      <c r="N802" s="50"/>
      <c r="O802" s="50"/>
      <c r="P802" s="46"/>
      <c r="Q802" s="46" t="s">
        <v>824</v>
      </c>
      <c r="R802" s="46"/>
      <c r="S802" s="46"/>
      <c r="T802" s="50"/>
      <c r="U802" s="50">
        <v>26000</v>
      </c>
    </row>
    <row r="803" spans="1:21" s="52" customFormat="1" ht="28.5" x14ac:dyDescent="0.2">
      <c r="A803" s="46" t="s">
        <v>1948</v>
      </c>
      <c r="B803" s="46" t="s">
        <v>73</v>
      </c>
      <c r="C803" s="46"/>
      <c r="D803" s="46" t="s">
        <v>4356</v>
      </c>
      <c r="E803" s="46" t="s">
        <v>1946</v>
      </c>
      <c r="F803" s="63" t="s">
        <v>960</v>
      </c>
      <c r="G803" s="47"/>
      <c r="H803" s="46" t="s">
        <v>4333</v>
      </c>
      <c r="I803" s="46" t="s">
        <v>3813</v>
      </c>
      <c r="J803" s="48">
        <v>38384</v>
      </c>
      <c r="K803" s="48">
        <v>38443</v>
      </c>
      <c r="L803" s="48"/>
      <c r="M803" s="49">
        <v>0.25</v>
      </c>
      <c r="N803" s="50"/>
      <c r="O803" s="50"/>
      <c r="P803" s="46"/>
      <c r="Q803" s="46" t="s">
        <v>824</v>
      </c>
      <c r="R803" s="46"/>
      <c r="S803" s="46"/>
      <c r="T803" s="50"/>
      <c r="U803" s="50">
        <v>35000</v>
      </c>
    </row>
    <row r="804" spans="1:21" s="52" customFormat="1" ht="28.5" x14ac:dyDescent="0.2">
      <c r="A804" s="46" t="s">
        <v>4459</v>
      </c>
      <c r="B804" s="46" t="s">
        <v>73</v>
      </c>
      <c r="C804" s="46"/>
      <c r="D804" s="46" t="s">
        <v>4351</v>
      </c>
      <c r="E804" s="46" t="s">
        <v>1946</v>
      </c>
      <c r="F804" s="63" t="s">
        <v>952</v>
      </c>
      <c r="G804" s="47"/>
      <c r="H804" s="46" t="s">
        <v>2503</v>
      </c>
      <c r="I804" s="46" t="s">
        <v>3794</v>
      </c>
      <c r="J804" s="48">
        <v>37993</v>
      </c>
      <c r="K804" s="48">
        <v>41646</v>
      </c>
      <c r="L804" s="48" t="s">
        <v>3125</v>
      </c>
      <c r="M804" s="49">
        <v>10</v>
      </c>
      <c r="N804" s="50"/>
      <c r="O804" s="50">
        <f>N804*M804</f>
        <v>0</v>
      </c>
      <c r="P804" s="46"/>
      <c r="Q804" s="46" t="s">
        <v>824</v>
      </c>
      <c r="R804" s="46" t="s">
        <v>576</v>
      </c>
      <c r="S804" s="46"/>
      <c r="T804" s="50">
        <v>200000</v>
      </c>
      <c r="U804" s="50">
        <v>2000000</v>
      </c>
    </row>
    <row r="805" spans="1:21" s="52" customFormat="1" ht="28.5" x14ac:dyDescent="0.2">
      <c r="A805" s="46" t="s">
        <v>4459</v>
      </c>
      <c r="B805" s="46" t="s">
        <v>73</v>
      </c>
      <c r="C805" s="46"/>
      <c r="D805" s="46" t="s">
        <v>4351</v>
      </c>
      <c r="E805" s="46" t="s">
        <v>1946</v>
      </c>
      <c r="F805" s="63" t="s">
        <v>952</v>
      </c>
      <c r="G805" s="47"/>
      <c r="H805" s="46" t="s">
        <v>2505</v>
      </c>
      <c r="I805" s="46" t="s">
        <v>596</v>
      </c>
      <c r="J805" s="48">
        <v>38139</v>
      </c>
      <c r="K805" s="48">
        <v>38473</v>
      </c>
      <c r="L805" s="48"/>
      <c r="M805" s="49">
        <v>1</v>
      </c>
      <c r="N805" s="50"/>
      <c r="O805" s="50"/>
      <c r="P805" s="46"/>
      <c r="Q805" s="46" t="s">
        <v>824</v>
      </c>
      <c r="R805" s="46" t="s">
        <v>577</v>
      </c>
      <c r="S805" s="46"/>
      <c r="T805" s="50">
        <v>7500</v>
      </c>
      <c r="U805" s="50">
        <v>7500</v>
      </c>
    </row>
    <row r="806" spans="1:21" s="52" customFormat="1" ht="28.5" x14ac:dyDescent="0.2">
      <c r="A806" s="46" t="s">
        <v>4459</v>
      </c>
      <c r="B806" s="46" t="s">
        <v>73</v>
      </c>
      <c r="C806" s="46"/>
      <c r="D806" s="46" t="s">
        <v>4351</v>
      </c>
      <c r="E806" s="46" t="s">
        <v>1946</v>
      </c>
      <c r="F806" s="63" t="s">
        <v>952</v>
      </c>
      <c r="G806" s="47"/>
      <c r="H806" s="46" t="s">
        <v>2504</v>
      </c>
      <c r="I806" s="46" t="s">
        <v>3795</v>
      </c>
      <c r="J806" s="48">
        <v>37530</v>
      </c>
      <c r="K806" s="48">
        <v>38596</v>
      </c>
      <c r="L806" s="48"/>
      <c r="M806" s="49">
        <v>3</v>
      </c>
      <c r="N806" s="50"/>
      <c r="O806" s="50"/>
      <c r="P806" s="46"/>
      <c r="Q806" s="46" t="s">
        <v>824</v>
      </c>
      <c r="R806" s="46" t="s">
        <v>576</v>
      </c>
      <c r="S806" s="46"/>
      <c r="T806" s="50">
        <v>21000</v>
      </c>
      <c r="U806" s="50">
        <v>63000</v>
      </c>
    </row>
    <row r="807" spans="1:21" s="52" customFormat="1" ht="28.5" x14ac:dyDescent="0.2">
      <c r="A807" s="46" t="s">
        <v>1899</v>
      </c>
      <c r="B807" s="46" t="s">
        <v>73</v>
      </c>
      <c r="C807" s="46"/>
      <c r="D807" s="46" t="s">
        <v>4351</v>
      </c>
      <c r="E807" s="46" t="s">
        <v>1946</v>
      </c>
      <c r="F807" s="63" t="s">
        <v>952</v>
      </c>
      <c r="G807" s="47"/>
      <c r="H807" s="46" t="s">
        <v>2506</v>
      </c>
      <c r="I807" s="46" t="s">
        <v>597</v>
      </c>
      <c r="J807" s="48">
        <v>38078</v>
      </c>
      <c r="K807" s="48"/>
      <c r="L807" s="48"/>
      <c r="M807" s="49"/>
      <c r="N807" s="50"/>
      <c r="O807" s="50"/>
      <c r="P807" s="46"/>
      <c r="Q807" s="46" t="s">
        <v>823</v>
      </c>
      <c r="R807" s="46" t="s">
        <v>576</v>
      </c>
      <c r="S807" s="46"/>
      <c r="T807" s="50">
        <v>1100000</v>
      </c>
      <c r="U807" s="50"/>
    </row>
    <row r="808" spans="1:21" s="52" customFormat="1" ht="28.5" x14ac:dyDescent="0.2">
      <c r="A808" s="46" t="s">
        <v>1899</v>
      </c>
      <c r="B808" s="46" t="s">
        <v>73</v>
      </c>
      <c r="C808" s="46"/>
      <c r="D808" s="46" t="s">
        <v>4352</v>
      </c>
      <c r="E808" s="46" t="s">
        <v>1946</v>
      </c>
      <c r="F808" s="63" t="s">
        <v>952</v>
      </c>
      <c r="G808" s="47"/>
      <c r="H808" s="46" t="s">
        <v>2507</v>
      </c>
      <c r="I808" s="46" t="s">
        <v>598</v>
      </c>
      <c r="J808" s="48">
        <v>37803</v>
      </c>
      <c r="K808" s="48">
        <v>38168</v>
      </c>
      <c r="L808" s="48"/>
      <c r="M808" s="49">
        <v>1</v>
      </c>
      <c r="N808" s="50"/>
      <c r="O808" s="50"/>
      <c r="P808" s="46"/>
      <c r="Q808" s="46" t="s">
        <v>824</v>
      </c>
      <c r="R808" s="46" t="s">
        <v>576</v>
      </c>
      <c r="S808" s="46"/>
      <c r="T808" s="50">
        <v>56000</v>
      </c>
      <c r="U808" s="50">
        <v>56000</v>
      </c>
    </row>
    <row r="809" spans="1:21" s="52" customFormat="1" ht="28.5" x14ac:dyDescent="0.2">
      <c r="A809" s="46" t="s">
        <v>4459</v>
      </c>
      <c r="B809" s="46" t="s">
        <v>73</v>
      </c>
      <c r="C809" s="46"/>
      <c r="D809" s="46" t="s">
        <v>4351</v>
      </c>
      <c r="E809" s="46" t="s">
        <v>1946</v>
      </c>
      <c r="F809" s="63" t="s">
        <v>952</v>
      </c>
      <c r="G809" s="47"/>
      <c r="H809" s="46" t="s">
        <v>2508</v>
      </c>
      <c r="I809" s="46" t="s">
        <v>3809</v>
      </c>
      <c r="J809" s="48">
        <v>36069</v>
      </c>
      <c r="K809" s="48"/>
      <c r="L809" s="48"/>
      <c r="M809" s="49"/>
      <c r="N809" s="50"/>
      <c r="O809" s="50"/>
      <c r="P809" s="46"/>
      <c r="Q809" s="46"/>
      <c r="R809" s="46" t="s">
        <v>576</v>
      </c>
      <c r="S809" s="46"/>
      <c r="T809" s="50">
        <v>550000</v>
      </c>
      <c r="U809" s="50"/>
    </row>
    <row r="810" spans="1:21" s="52" customFormat="1" ht="28.5" x14ac:dyDescent="0.2">
      <c r="A810" s="46" t="s">
        <v>4459</v>
      </c>
      <c r="B810" s="46" t="s">
        <v>73</v>
      </c>
      <c r="C810" s="46"/>
      <c r="D810" s="46" t="s">
        <v>4352</v>
      </c>
      <c r="E810" s="46" t="s">
        <v>1946</v>
      </c>
      <c r="F810" s="63" t="s">
        <v>952</v>
      </c>
      <c r="G810" s="47"/>
      <c r="H810" s="46" t="s">
        <v>3563</v>
      </c>
      <c r="I810" s="46" t="s">
        <v>3810</v>
      </c>
      <c r="J810" s="48">
        <v>33970</v>
      </c>
      <c r="K810" s="48">
        <v>38352</v>
      </c>
      <c r="L810" s="48"/>
      <c r="M810" s="49">
        <v>11</v>
      </c>
      <c r="N810" s="50"/>
      <c r="O810" s="50"/>
      <c r="P810" s="46"/>
      <c r="Q810" s="46" t="s">
        <v>824</v>
      </c>
      <c r="R810" s="46" t="s">
        <v>576</v>
      </c>
      <c r="S810" s="46"/>
      <c r="T810" s="50">
        <v>59000</v>
      </c>
      <c r="U810" s="50">
        <v>59000</v>
      </c>
    </row>
    <row r="811" spans="1:21" s="52" customFormat="1" ht="28.5" x14ac:dyDescent="0.2">
      <c r="A811" s="46" t="s">
        <v>4459</v>
      </c>
      <c r="B811" s="46" t="s">
        <v>73</v>
      </c>
      <c r="C811" s="46"/>
      <c r="D811" s="46" t="s">
        <v>4352</v>
      </c>
      <c r="E811" s="46" t="s">
        <v>1946</v>
      </c>
      <c r="F811" s="63" t="s">
        <v>952</v>
      </c>
      <c r="G811" s="47"/>
      <c r="H811" s="46" t="s">
        <v>3661</v>
      </c>
      <c r="I811" s="46" t="s">
        <v>3811</v>
      </c>
      <c r="J811" s="48">
        <v>36892</v>
      </c>
      <c r="K811" s="48">
        <v>38352</v>
      </c>
      <c r="L811" s="48"/>
      <c r="M811" s="49">
        <v>3</v>
      </c>
      <c r="N811" s="50"/>
      <c r="O811" s="50"/>
      <c r="P811" s="46"/>
      <c r="Q811" s="46" t="s">
        <v>824</v>
      </c>
      <c r="R811" s="46" t="s">
        <v>578</v>
      </c>
      <c r="S811" s="46"/>
      <c r="T811" s="50">
        <v>33000</v>
      </c>
      <c r="U811" s="50">
        <v>66000</v>
      </c>
    </row>
    <row r="812" spans="1:21" s="52" customFormat="1" ht="28.5" x14ac:dyDescent="0.2">
      <c r="A812" s="46" t="s">
        <v>1948</v>
      </c>
      <c r="B812" s="46" t="s">
        <v>73</v>
      </c>
      <c r="C812" s="46"/>
      <c r="D812" s="46" t="s">
        <v>4357</v>
      </c>
      <c r="E812" s="46" t="s">
        <v>1946</v>
      </c>
      <c r="F812" s="63" t="s">
        <v>952</v>
      </c>
      <c r="G812" s="47"/>
      <c r="H812" s="46" t="s">
        <v>4339</v>
      </c>
      <c r="I812" s="46" t="s">
        <v>1471</v>
      </c>
      <c r="J812" s="48"/>
      <c r="K812" s="48"/>
      <c r="L812" s="48"/>
      <c r="M812" s="49"/>
      <c r="N812" s="50"/>
      <c r="O812" s="50"/>
      <c r="P812" s="46"/>
      <c r="Q812" s="46" t="s">
        <v>824</v>
      </c>
      <c r="R812" s="46" t="s">
        <v>581</v>
      </c>
      <c r="S812" s="46"/>
      <c r="T812" s="50">
        <v>49065</v>
      </c>
      <c r="U812" s="50"/>
    </row>
    <row r="813" spans="1:21" s="52" customFormat="1" ht="28.5" x14ac:dyDescent="0.2">
      <c r="A813" s="46" t="s">
        <v>1948</v>
      </c>
      <c r="B813" s="46" t="s">
        <v>73</v>
      </c>
      <c r="C813" s="46"/>
      <c r="D813" s="46" t="s">
        <v>4357</v>
      </c>
      <c r="E813" s="46" t="s">
        <v>1946</v>
      </c>
      <c r="F813" s="63" t="s">
        <v>952</v>
      </c>
      <c r="G813" s="47"/>
      <c r="H813" s="46" t="s">
        <v>1786</v>
      </c>
      <c r="I813" s="46" t="s">
        <v>1133</v>
      </c>
      <c r="J813" s="48">
        <v>38565</v>
      </c>
      <c r="K813" s="48">
        <v>38687</v>
      </c>
      <c r="L813" s="48"/>
      <c r="M813" s="49">
        <v>0.25</v>
      </c>
      <c r="N813" s="50"/>
      <c r="O813" s="50"/>
      <c r="P813" s="46"/>
      <c r="Q813" s="46" t="s">
        <v>823</v>
      </c>
      <c r="R813" s="46" t="s">
        <v>2403</v>
      </c>
      <c r="S813" s="46"/>
      <c r="T813" s="50"/>
      <c r="U813" s="50">
        <v>158465</v>
      </c>
    </row>
    <row r="814" spans="1:21" s="52" customFormat="1" ht="28.5" x14ac:dyDescent="0.2">
      <c r="A814" s="46" t="s">
        <v>4459</v>
      </c>
      <c r="B814" s="46" t="s">
        <v>73</v>
      </c>
      <c r="C814" s="46"/>
      <c r="D814" s="46" t="s">
        <v>4357</v>
      </c>
      <c r="E814" s="46" t="s">
        <v>1946</v>
      </c>
      <c r="F814" s="63" t="s">
        <v>952</v>
      </c>
      <c r="G814" s="47"/>
      <c r="H814" s="46" t="s">
        <v>4344</v>
      </c>
      <c r="I814" s="46" t="s">
        <v>4697</v>
      </c>
      <c r="J814" s="48">
        <v>38596</v>
      </c>
      <c r="K814" s="48">
        <v>38961</v>
      </c>
      <c r="L814" s="48"/>
      <c r="M814" s="49">
        <v>1</v>
      </c>
      <c r="N814" s="50"/>
      <c r="O814" s="50"/>
      <c r="P814" s="46"/>
      <c r="Q814" s="46" t="s">
        <v>824</v>
      </c>
      <c r="R814" s="46"/>
      <c r="S814" s="46"/>
      <c r="T814" s="50">
        <v>38750</v>
      </c>
      <c r="U814" s="50">
        <v>38750</v>
      </c>
    </row>
    <row r="815" spans="1:21" s="52" customFormat="1" ht="28.5" x14ac:dyDescent="0.2">
      <c r="A815" s="46" t="s">
        <v>4459</v>
      </c>
      <c r="B815" s="46" t="s">
        <v>73</v>
      </c>
      <c r="C815" s="46"/>
      <c r="D815" s="46" t="s">
        <v>4357</v>
      </c>
      <c r="E815" s="46" t="s">
        <v>1946</v>
      </c>
      <c r="F815" s="63" t="s">
        <v>952</v>
      </c>
      <c r="G815" s="47"/>
      <c r="H815" s="46" t="s">
        <v>4343</v>
      </c>
      <c r="I815" s="46" t="s">
        <v>4696</v>
      </c>
      <c r="J815" s="48">
        <v>38596</v>
      </c>
      <c r="K815" s="48">
        <v>39326</v>
      </c>
      <c r="L815" s="48"/>
      <c r="M815" s="49">
        <v>2</v>
      </c>
      <c r="N815" s="50"/>
      <c r="O815" s="50"/>
      <c r="P815" s="46"/>
      <c r="Q815" s="46" t="s">
        <v>823</v>
      </c>
      <c r="R815" s="46"/>
      <c r="S815" s="46"/>
      <c r="T815" s="50">
        <v>32000</v>
      </c>
      <c r="U815" s="50">
        <v>64000</v>
      </c>
    </row>
    <row r="816" spans="1:21" s="52" customFormat="1" ht="71.25" x14ac:dyDescent="0.2">
      <c r="A816" s="46" t="s">
        <v>4459</v>
      </c>
      <c r="B816" s="46" t="s">
        <v>73</v>
      </c>
      <c r="C816" s="46"/>
      <c r="D816" s="46" t="s">
        <v>4352</v>
      </c>
      <c r="E816" s="46" t="s">
        <v>1946</v>
      </c>
      <c r="F816" s="63" t="s">
        <v>952</v>
      </c>
      <c r="G816" s="47"/>
      <c r="H816" s="46" t="s">
        <v>4342</v>
      </c>
      <c r="I816" s="46" t="s">
        <v>1127</v>
      </c>
      <c r="J816" s="48">
        <v>38626</v>
      </c>
      <c r="K816" s="48">
        <v>39692</v>
      </c>
      <c r="L816" s="48"/>
      <c r="M816" s="49">
        <v>3</v>
      </c>
      <c r="N816" s="50"/>
      <c r="O816" s="50">
        <f>N816*M816</f>
        <v>0</v>
      </c>
      <c r="P816" s="46"/>
      <c r="Q816" s="46" t="s">
        <v>824</v>
      </c>
      <c r="R816" s="46"/>
      <c r="S816" s="46"/>
      <c r="T816" s="50">
        <v>13000</v>
      </c>
      <c r="U816" s="50">
        <v>39000</v>
      </c>
    </row>
    <row r="817" spans="1:21" s="52" customFormat="1" ht="71.25" x14ac:dyDescent="0.2">
      <c r="A817" s="46" t="s">
        <v>4459</v>
      </c>
      <c r="B817" s="46" t="s">
        <v>73</v>
      </c>
      <c r="C817" s="46"/>
      <c r="D817" s="46" t="s">
        <v>4352</v>
      </c>
      <c r="E817" s="46" t="s">
        <v>1946</v>
      </c>
      <c r="F817" s="63" t="s">
        <v>952</v>
      </c>
      <c r="G817" s="47"/>
      <c r="H817" s="46" t="s">
        <v>4341</v>
      </c>
      <c r="I817" s="46" t="s">
        <v>1127</v>
      </c>
      <c r="J817" s="48">
        <v>38626</v>
      </c>
      <c r="K817" s="48">
        <v>39692</v>
      </c>
      <c r="L817" s="48"/>
      <c r="M817" s="49">
        <v>3</v>
      </c>
      <c r="N817" s="50"/>
      <c r="O817" s="50">
        <f>N817*M817</f>
        <v>0</v>
      </c>
      <c r="P817" s="46"/>
      <c r="Q817" s="46" t="s">
        <v>824</v>
      </c>
      <c r="R817" s="46"/>
      <c r="S817" s="46"/>
      <c r="T817" s="50">
        <v>10000</v>
      </c>
      <c r="U817" s="50">
        <v>30000</v>
      </c>
    </row>
    <row r="818" spans="1:21" s="52" customFormat="1" ht="28.5" x14ac:dyDescent="0.2">
      <c r="A818" s="46" t="s">
        <v>1948</v>
      </c>
      <c r="B818" s="46" t="s">
        <v>73</v>
      </c>
      <c r="C818" s="46"/>
      <c r="D818" s="46" t="s">
        <v>4357</v>
      </c>
      <c r="E818" s="46" t="s">
        <v>1946</v>
      </c>
      <c r="F818" s="63" t="s">
        <v>952</v>
      </c>
      <c r="G818" s="47"/>
      <c r="H818" s="46" t="s">
        <v>3790</v>
      </c>
      <c r="I818" s="46" t="s">
        <v>3110</v>
      </c>
      <c r="J818" s="48">
        <v>38657</v>
      </c>
      <c r="K818" s="48">
        <v>38657</v>
      </c>
      <c r="L818" s="48"/>
      <c r="M818" s="49">
        <v>0.1</v>
      </c>
      <c r="N818" s="50"/>
      <c r="O818" s="50"/>
      <c r="P818" s="46"/>
      <c r="Q818" s="46" t="s">
        <v>824</v>
      </c>
      <c r="R818" s="46" t="s">
        <v>2403</v>
      </c>
      <c r="S818" s="46"/>
      <c r="T818" s="50"/>
      <c r="U818" s="50">
        <v>22890</v>
      </c>
    </row>
    <row r="819" spans="1:21" s="52" customFormat="1" ht="28.5" x14ac:dyDescent="0.2">
      <c r="A819" s="46" t="s">
        <v>1948</v>
      </c>
      <c r="B819" s="46" t="s">
        <v>73</v>
      </c>
      <c r="C819" s="46"/>
      <c r="D819" s="46" t="s">
        <v>4357</v>
      </c>
      <c r="E819" s="46" t="s">
        <v>1946</v>
      </c>
      <c r="F819" s="63" t="s">
        <v>952</v>
      </c>
      <c r="G819" s="47"/>
      <c r="H819" s="46" t="s">
        <v>4335</v>
      </c>
      <c r="I819" s="46" t="s">
        <v>3676</v>
      </c>
      <c r="J819" s="48">
        <v>38534</v>
      </c>
      <c r="K819" s="48">
        <v>38534</v>
      </c>
      <c r="L819" s="48"/>
      <c r="M819" s="49">
        <v>0.1</v>
      </c>
      <c r="N819" s="50"/>
      <c r="O819" s="50"/>
      <c r="P819" s="46"/>
      <c r="Q819" s="46" t="s">
        <v>823</v>
      </c>
      <c r="R819" s="46" t="s">
        <v>581</v>
      </c>
      <c r="S819" s="46"/>
      <c r="T819" s="50">
        <v>391869</v>
      </c>
      <c r="U819" s="50">
        <v>391869</v>
      </c>
    </row>
    <row r="820" spans="1:21" s="52" customFormat="1" ht="28.5" x14ac:dyDescent="0.2">
      <c r="A820" s="46" t="s">
        <v>4459</v>
      </c>
      <c r="B820" s="46" t="s">
        <v>73</v>
      </c>
      <c r="C820" s="46"/>
      <c r="D820" s="46" t="s">
        <v>4361</v>
      </c>
      <c r="E820" s="46" t="s">
        <v>1946</v>
      </c>
      <c r="F820" s="63" t="s">
        <v>2730</v>
      </c>
      <c r="G820" s="47"/>
      <c r="H820" s="46" t="s">
        <v>4345</v>
      </c>
      <c r="I820" s="46" t="s">
        <v>4693</v>
      </c>
      <c r="J820" s="48">
        <v>38352</v>
      </c>
      <c r="K820" s="48">
        <v>39446</v>
      </c>
      <c r="L820" s="48">
        <v>40177</v>
      </c>
      <c r="M820" s="49"/>
      <c r="N820" s="50"/>
      <c r="O820" s="50"/>
      <c r="P820" s="46"/>
      <c r="Q820" s="46" t="s">
        <v>823</v>
      </c>
      <c r="R820" s="46" t="s">
        <v>2402</v>
      </c>
      <c r="S820" s="46"/>
      <c r="T820" s="50"/>
      <c r="U820" s="50"/>
    </row>
    <row r="821" spans="1:21" s="52" customFormat="1" ht="28.5" x14ac:dyDescent="0.2">
      <c r="A821" s="46" t="s">
        <v>71</v>
      </c>
      <c r="B821" s="46" t="s">
        <v>73</v>
      </c>
      <c r="C821" s="46"/>
      <c r="D821" s="46" t="s">
        <v>4350</v>
      </c>
      <c r="E821" s="46" t="s">
        <v>1946</v>
      </c>
      <c r="F821" s="63" t="s">
        <v>575</v>
      </c>
      <c r="G821" s="47"/>
      <c r="H821" s="46" t="s">
        <v>1097</v>
      </c>
      <c r="I821" s="46" t="s">
        <v>3793</v>
      </c>
      <c r="J821" s="48">
        <v>37987</v>
      </c>
      <c r="K821" s="48">
        <v>38200</v>
      </c>
      <c r="L821" s="48"/>
      <c r="M821" s="49">
        <v>0.5</v>
      </c>
      <c r="N821" s="50"/>
      <c r="O821" s="50"/>
      <c r="P821" s="46"/>
      <c r="Q821" s="46" t="s">
        <v>823</v>
      </c>
      <c r="R821" s="46"/>
      <c r="S821" s="46"/>
      <c r="T821" s="50">
        <v>4597218.8499999996</v>
      </c>
      <c r="U821" s="50">
        <v>4597218.8499999996</v>
      </c>
    </row>
    <row r="822" spans="1:21" s="52" customFormat="1" ht="28.5" x14ac:dyDescent="0.2">
      <c r="A822" s="46" t="s">
        <v>71</v>
      </c>
      <c r="B822" s="46" t="s">
        <v>73</v>
      </c>
      <c r="C822" s="46"/>
      <c r="D822" s="46" t="s">
        <v>4349</v>
      </c>
      <c r="E822" s="46" t="s">
        <v>1946</v>
      </c>
      <c r="F822" s="63" t="s">
        <v>575</v>
      </c>
      <c r="G822" s="47"/>
      <c r="H822" s="46" t="s">
        <v>1095</v>
      </c>
      <c r="I822" s="46" t="s">
        <v>2931</v>
      </c>
      <c r="J822" s="48">
        <v>37473</v>
      </c>
      <c r="K822" s="48">
        <v>38031</v>
      </c>
      <c r="L822" s="48"/>
      <c r="M822" s="49">
        <v>2</v>
      </c>
      <c r="N822" s="50"/>
      <c r="O822" s="50"/>
      <c r="P822" s="46"/>
      <c r="Q822" s="46" t="s">
        <v>823</v>
      </c>
      <c r="R822" s="46"/>
      <c r="S822" s="46"/>
      <c r="T822" s="50">
        <v>239161.5</v>
      </c>
      <c r="U822" s="50">
        <v>478323</v>
      </c>
    </row>
    <row r="823" spans="1:21" s="52" customFormat="1" ht="71.25" x14ac:dyDescent="0.2">
      <c r="A823" s="46" t="s">
        <v>1948</v>
      </c>
      <c r="B823" s="46" t="s">
        <v>73</v>
      </c>
      <c r="C823" s="46"/>
      <c r="D823" s="46" t="s">
        <v>4350</v>
      </c>
      <c r="E823" s="46" t="s">
        <v>1946</v>
      </c>
      <c r="F823" s="63" t="s">
        <v>575</v>
      </c>
      <c r="G823" s="47"/>
      <c r="H823" s="46" t="s">
        <v>1096</v>
      </c>
      <c r="I823" s="46" t="s">
        <v>3605</v>
      </c>
      <c r="J823" s="48">
        <v>37834</v>
      </c>
      <c r="K823" s="48"/>
      <c r="L823" s="48"/>
      <c r="M823" s="49"/>
      <c r="N823" s="50"/>
      <c r="O823" s="50"/>
      <c r="P823" s="46"/>
      <c r="Q823" s="46"/>
      <c r="R823" s="46"/>
      <c r="S823" s="46"/>
      <c r="T823" s="50">
        <v>329415.67999999999</v>
      </c>
      <c r="U823" s="50">
        <v>329415.67999999999</v>
      </c>
    </row>
    <row r="824" spans="1:21" s="52" customFormat="1" ht="28.5" x14ac:dyDescent="0.2">
      <c r="A824" s="46" t="s">
        <v>1948</v>
      </c>
      <c r="B824" s="46" t="s">
        <v>73</v>
      </c>
      <c r="C824" s="46"/>
      <c r="D824" s="46" t="s">
        <v>1805</v>
      </c>
      <c r="E824" s="46" t="s">
        <v>1946</v>
      </c>
      <c r="F824" s="63" t="s">
        <v>575</v>
      </c>
      <c r="G824" s="47"/>
      <c r="H824" s="46" t="s">
        <v>1098</v>
      </c>
      <c r="I824" s="46" t="s">
        <v>1471</v>
      </c>
      <c r="J824" s="48">
        <v>38016</v>
      </c>
      <c r="K824" s="48">
        <v>38077</v>
      </c>
      <c r="L824" s="48"/>
      <c r="M824" s="49">
        <v>0.25</v>
      </c>
      <c r="N824" s="50"/>
      <c r="O824" s="50"/>
      <c r="P824" s="46"/>
      <c r="Q824" s="46"/>
      <c r="R824" s="46"/>
      <c r="S824" s="46"/>
      <c r="T824" s="50">
        <v>75000</v>
      </c>
      <c r="U824" s="50">
        <v>75000</v>
      </c>
    </row>
    <row r="825" spans="1:21" s="52" customFormat="1" ht="28.5" x14ac:dyDescent="0.2">
      <c r="A825" s="46" t="s">
        <v>2714</v>
      </c>
      <c r="B825" s="46" t="s">
        <v>73</v>
      </c>
      <c r="C825" s="46"/>
      <c r="D825" s="46" t="s">
        <v>4348</v>
      </c>
      <c r="E825" s="46" t="s">
        <v>1946</v>
      </c>
      <c r="F825" s="63" t="s">
        <v>957</v>
      </c>
      <c r="G825" s="47"/>
      <c r="H825" s="46" t="s">
        <v>1094</v>
      </c>
      <c r="I825" s="46" t="s">
        <v>3792</v>
      </c>
      <c r="J825" s="48">
        <v>36980</v>
      </c>
      <c r="K825" s="48">
        <v>38805</v>
      </c>
      <c r="L825" s="48"/>
      <c r="M825" s="49">
        <v>5</v>
      </c>
      <c r="N825" s="50"/>
      <c r="O825" s="50"/>
      <c r="P825" s="46"/>
      <c r="Q825" s="46" t="s">
        <v>824</v>
      </c>
      <c r="R825" s="46" t="s">
        <v>575</v>
      </c>
      <c r="S825" s="46"/>
      <c r="T825" s="50">
        <v>54032</v>
      </c>
      <c r="U825" s="50">
        <v>90696</v>
      </c>
    </row>
    <row r="826" spans="1:21" s="52" customFormat="1" ht="28.5" x14ac:dyDescent="0.2">
      <c r="A826" s="46" t="s">
        <v>4459</v>
      </c>
      <c r="B826" s="46" t="s">
        <v>73</v>
      </c>
      <c r="C826" s="51"/>
      <c r="D826" s="46" t="s">
        <v>1313</v>
      </c>
      <c r="E826" s="46" t="s">
        <v>1944</v>
      </c>
      <c r="F826" s="51" t="s">
        <v>965</v>
      </c>
      <c r="G826" s="51"/>
      <c r="H826" s="46" t="s">
        <v>3108</v>
      </c>
      <c r="I826" s="51" t="s">
        <v>2274</v>
      </c>
      <c r="J826" s="64">
        <v>39114</v>
      </c>
      <c r="K826" s="48">
        <v>40209</v>
      </c>
      <c r="L826" s="64"/>
      <c r="M826" s="49">
        <v>3</v>
      </c>
      <c r="N826" s="50" t="s">
        <v>672</v>
      </c>
      <c r="O826" s="50" t="s">
        <v>672</v>
      </c>
      <c r="P826" s="46" t="s">
        <v>3789</v>
      </c>
      <c r="Q826" s="51" t="s">
        <v>823</v>
      </c>
      <c r="R826" s="46">
        <v>1.73</v>
      </c>
      <c r="S826" s="51" t="s">
        <v>3109</v>
      </c>
      <c r="T826" s="51">
        <v>0</v>
      </c>
      <c r="U826" s="50">
        <v>0</v>
      </c>
    </row>
    <row r="827" spans="1:21" s="52" customFormat="1" ht="42.75" x14ac:dyDescent="0.2">
      <c r="A827" s="63" t="s">
        <v>5346</v>
      </c>
      <c r="B827" s="46" t="s">
        <v>73</v>
      </c>
      <c r="C827" s="46"/>
      <c r="D827" s="46" t="s">
        <v>5372</v>
      </c>
      <c r="E827" s="46" t="s">
        <v>1944</v>
      </c>
      <c r="F827" s="63" t="s">
        <v>955</v>
      </c>
      <c r="G827" s="47"/>
      <c r="H827" s="46" t="s">
        <v>5024</v>
      </c>
      <c r="I827" s="46" t="s">
        <v>2129</v>
      </c>
      <c r="J827" s="48">
        <v>38726</v>
      </c>
      <c r="K827" s="48">
        <v>39821</v>
      </c>
      <c r="L827" s="48">
        <v>40187</v>
      </c>
      <c r="M827" s="49">
        <v>3</v>
      </c>
      <c r="N827" s="50"/>
      <c r="O827" s="50"/>
      <c r="P827" s="46" t="s">
        <v>3789</v>
      </c>
      <c r="Q827" s="46" t="s">
        <v>824</v>
      </c>
      <c r="R827" s="46">
        <v>1.67</v>
      </c>
      <c r="S827" s="46"/>
      <c r="T827" s="50">
        <v>20384</v>
      </c>
      <c r="U827" s="50">
        <v>61152</v>
      </c>
    </row>
    <row r="828" spans="1:21" s="52" customFormat="1" ht="28.5" x14ac:dyDescent="0.2">
      <c r="A828" s="63" t="s">
        <v>5346</v>
      </c>
      <c r="B828" s="46" t="s">
        <v>73</v>
      </c>
      <c r="C828" s="46"/>
      <c r="D828" s="46" t="s">
        <v>5372</v>
      </c>
      <c r="E828" s="46" t="s">
        <v>1944</v>
      </c>
      <c r="F828" s="63" t="s">
        <v>955</v>
      </c>
      <c r="G828" s="47"/>
      <c r="H828" s="46" t="s">
        <v>5024</v>
      </c>
      <c r="I828" s="46" t="s">
        <v>2098</v>
      </c>
      <c r="J828" s="48">
        <v>39671</v>
      </c>
      <c r="K828" s="48">
        <v>40400</v>
      </c>
      <c r="L828" s="48">
        <v>40765</v>
      </c>
      <c r="M828" s="49">
        <v>2</v>
      </c>
      <c r="N828" s="50" t="s">
        <v>672</v>
      </c>
      <c r="O828" s="50" t="s">
        <v>672</v>
      </c>
      <c r="P828" s="46" t="s">
        <v>3789</v>
      </c>
      <c r="Q828" s="46" t="s">
        <v>824</v>
      </c>
      <c r="R828" s="46">
        <v>1.67</v>
      </c>
      <c r="S828" s="46"/>
      <c r="T828" s="50">
        <v>9000</v>
      </c>
      <c r="U828" s="50">
        <v>18000</v>
      </c>
    </row>
    <row r="829" spans="1:21" s="52" customFormat="1" ht="28.5" x14ac:dyDescent="0.2">
      <c r="A829" s="46" t="s">
        <v>1901</v>
      </c>
      <c r="B829" s="46" t="s">
        <v>73</v>
      </c>
      <c r="C829" s="46"/>
      <c r="D829" s="46" t="s">
        <v>5372</v>
      </c>
      <c r="E829" s="46" t="s">
        <v>1944</v>
      </c>
      <c r="F829" s="63" t="s">
        <v>955</v>
      </c>
      <c r="G829" s="47"/>
      <c r="H829" s="46" t="s">
        <v>5022</v>
      </c>
      <c r="I829" s="46" t="s">
        <v>5023</v>
      </c>
      <c r="J829" s="48">
        <v>39352</v>
      </c>
      <c r="K829" s="48">
        <v>40421</v>
      </c>
      <c r="L829" s="48"/>
      <c r="M829" s="49">
        <v>3</v>
      </c>
      <c r="N829" s="50" t="s">
        <v>672</v>
      </c>
      <c r="O829" s="50" t="s">
        <v>672</v>
      </c>
      <c r="P829" s="46" t="s">
        <v>3789</v>
      </c>
      <c r="Q829" s="46" t="s">
        <v>824</v>
      </c>
      <c r="R829" s="46">
        <v>1.67</v>
      </c>
      <c r="S829" s="46"/>
      <c r="T829" s="50">
        <v>25000</v>
      </c>
      <c r="U829" s="50">
        <v>75000</v>
      </c>
    </row>
    <row r="830" spans="1:21" s="52" customFormat="1" ht="28.5" x14ac:dyDescent="0.2">
      <c r="A830" s="46" t="s">
        <v>2595</v>
      </c>
      <c r="B830" s="46" t="s">
        <v>862</v>
      </c>
      <c r="C830" s="46" t="s">
        <v>233</v>
      </c>
      <c r="D830" s="46" t="s">
        <v>1827</v>
      </c>
      <c r="E830" s="46" t="s">
        <v>1827</v>
      </c>
      <c r="F830" s="51" t="s">
        <v>958</v>
      </c>
      <c r="G830" s="47"/>
      <c r="H830" s="46" t="s">
        <v>2181</v>
      </c>
      <c r="I830" s="46" t="s">
        <v>790</v>
      </c>
      <c r="J830" s="48">
        <v>39904</v>
      </c>
      <c r="K830" s="48">
        <v>40148</v>
      </c>
      <c r="L830" s="48"/>
      <c r="M830" s="49">
        <v>1</v>
      </c>
      <c r="N830" s="50" t="s">
        <v>672</v>
      </c>
      <c r="O830" s="50" t="s">
        <v>672</v>
      </c>
      <c r="P830" s="46" t="s">
        <v>3789</v>
      </c>
      <c r="Q830" s="46"/>
      <c r="R830" s="46"/>
      <c r="S830" s="46" t="s">
        <v>1165</v>
      </c>
      <c r="T830" s="50">
        <v>13440</v>
      </c>
      <c r="U830" s="50">
        <v>13440</v>
      </c>
    </row>
    <row r="831" spans="1:21" s="52" customFormat="1" ht="28.5" x14ac:dyDescent="0.2">
      <c r="A831" s="46" t="s">
        <v>2595</v>
      </c>
      <c r="B831" s="46" t="s">
        <v>73</v>
      </c>
      <c r="C831" s="46"/>
      <c r="D831" s="46" t="s">
        <v>1827</v>
      </c>
      <c r="E831" s="46" t="s">
        <v>1827</v>
      </c>
      <c r="F831" s="51" t="s">
        <v>958</v>
      </c>
      <c r="G831" s="47"/>
      <c r="H831" s="46" t="s">
        <v>1166</v>
      </c>
      <c r="I831" s="46" t="s">
        <v>1547</v>
      </c>
      <c r="J831" s="48">
        <v>39959</v>
      </c>
      <c r="K831" s="48">
        <v>40056</v>
      </c>
      <c r="L831" s="48"/>
      <c r="M831" s="49">
        <v>0.33</v>
      </c>
      <c r="N831" s="50">
        <v>0</v>
      </c>
      <c r="O831" s="50">
        <v>0</v>
      </c>
      <c r="P831" s="46" t="s">
        <v>3789</v>
      </c>
      <c r="Q831" s="46"/>
      <c r="R831" s="46" t="s">
        <v>1675</v>
      </c>
      <c r="S831" s="46"/>
      <c r="T831" s="50">
        <v>18175</v>
      </c>
      <c r="U831" s="50">
        <v>18175</v>
      </c>
    </row>
    <row r="832" spans="1:21" s="52" customFormat="1" ht="28.5" x14ac:dyDescent="0.2">
      <c r="A832" s="46" t="s">
        <v>2595</v>
      </c>
      <c r="B832" s="46" t="s">
        <v>73</v>
      </c>
      <c r="C832" s="46"/>
      <c r="D832" s="46" t="s">
        <v>1827</v>
      </c>
      <c r="E832" s="46" t="s">
        <v>1827</v>
      </c>
      <c r="F832" s="51" t="s">
        <v>958</v>
      </c>
      <c r="G832" s="47"/>
      <c r="H832" s="46" t="s">
        <v>893</v>
      </c>
      <c r="I832" s="46" t="s">
        <v>1674</v>
      </c>
      <c r="J832" s="48">
        <v>39482</v>
      </c>
      <c r="K832" s="48">
        <v>39843</v>
      </c>
      <c r="L832" s="48">
        <v>40207</v>
      </c>
      <c r="M832" s="49">
        <v>1</v>
      </c>
      <c r="N832" s="51"/>
      <c r="O832" s="51"/>
      <c r="P832" s="46" t="s">
        <v>3789</v>
      </c>
      <c r="Q832" s="46" t="s">
        <v>824</v>
      </c>
      <c r="R832" s="46" t="s">
        <v>1675</v>
      </c>
      <c r="S832" s="46"/>
      <c r="T832" s="96">
        <v>39115.699999999997</v>
      </c>
      <c r="U832" s="50">
        <v>39115.699999999997</v>
      </c>
    </row>
    <row r="833" spans="1:21" s="52" customFormat="1" ht="28.5" x14ac:dyDescent="0.2">
      <c r="A833" s="46" t="s">
        <v>2595</v>
      </c>
      <c r="B833" s="46" t="s">
        <v>73</v>
      </c>
      <c r="C833" s="46"/>
      <c r="D833" s="46" t="s">
        <v>1827</v>
      </c>
      <c r="E833" s="46" t="s">
        <v>1827</v>
      </c>
      <c r="F833" s="51" t="s">
        <v>958</v>
      </c>
      <c r="G833" s="47"/>
      <c r="H833" s="46" t="s">
        <v>5602</v>
      </c>
      <c r="I833" s="46" t="s">
        <v>790</v>
      </c>
      <c r="J833" s="48">
        <v>39681</v>
      </c>
      <c r="K833" s="48">
        <v>39799</v>
      </c>
      <c r="L833" s="48"/>
      <c r="M833" s="49">
        <v>0.25</v>
      </c>
      <c r="N833" s="84"/>
      <c r="O833" s="50"/>
      <c r="P833" s="46" t="s">
        <v>3789</v>
      </c>
      <c r="Q833" s="46"/>
      <c r="R833" s="46"/>
      <c r="S833" s="46"/>
      <c r="T833" s="50">
        <v>13000</v>
      </c>
      <c r="U833" s="50">
        <v>13000</v>
      </c>
    </row>
    <row r="834" spans="1:21" s="52" customFormat="1" ht="28.5" x14ac:dyDescent="0.2">
      <c r="A834" s="46" t="s">
        <v>2595</v>
      </c>
      <c r="B834" s="46" t="s">
        <v>73</v>
      </c>
      <c r="C834" s="46"/>
      <c r="D834" s="46" t="s">
        <v>1827</v>
      </c>
      <c r="E834" s="46" t="s">
        <v>1827</v>
      </c>
      <c r="F834" s="51" t="s">
        <v>958</v>
      </c>
      <c r="G834" s="47"/>
      <c r="H834" s="46" t="s">
        <v>894</v>
      </c>
      <c r="I834" s="46" t="s">
        <v>790</v>
      </c>
      <c r="J834" s="48">
        <v>39398</v>
      </c>
      <c r="K834" s="48">
        <v>39554</v>
      </c>
      <c r="L834" s="48"/>
      <c r="M834" s="49">
        <v>0.5</v>
      </c>
      <c r="N834" s="84"/>
      <c r="O834" s="50"/>
      <c r="P834" s="46" t="s">
        <v>3789</v>
      </c>
      <c r="Q834" s="46" t="s">
        <v>824</v>
      </c>
      <c r="R834" s="46" t="s">
        <v>1675</v>
      </c>
      <c r="S834" s="46"/>
      <c r="T834" s="50">
        <v>42150</v>
      </c>
      <c r="U834" s="50">
        <v>42150</v>
      </c>
    </row>
    <row r="835" spans="1:21" s="52" customFormat="1" ht="28.5" x14ac:dyDescent="0.2">
      <c r="A835" s="46" t="s">
        <v>2595</v>
      </c>
      <c r="B835" s="46" t="s">
        <v>73</v>
      </c>
      <c r="C835" s="46"/>
      <c r="D835" s="46" t="s">
        <v>1827</v>
      </c>
      <c r="E835" s="46" t="s">
        <v>1827</v>
      </c>
      <c r="F835" s="51" t="s">
        <v>958</v>
      </c>
      <c r="G835" s="47"/>
      <c r="H835" s="46" t="s">
        <v>5601</v>
      </c>
      <c r="I835" s="46" t="s">
        <v>790</v>
      </c>
      <c r="J835" s="48">
        <v>40148</v>
      </c>
      <c r="K835" s="48">
        <v>40269</v>
      </c>
      <c r="L835" s="48"/>
      <c r="M835" s="49">
        <v>0.5</v>
      </c>
      <c r="N835" s="84" t="s">
        <v>672</v>
      </c>
      <c r="O835" s="50" t="s">
        <v>672</v>
      </c>
      <c r="P835" s="46" t="s">
        <v>3789</v>
      </c>
      <c r="Q835" s="46"/>
      <c r="R835" s="46" t="s">
        <v>1675</v>
      </c>
      <c r="S835" s="46"/>
      <c r="T835" s="50">
        <v>14000</v>
      </c>
      <c r="U835" s="50">
        <v>14000</v>
      </c>
    </row>
    <row r="836" spans="1:21" s="52" customFormat="1" ht="28.5" x14ac:dyDescent="0.2">
      <c r="A836" s="46" t="s">
        <v>2595</v>
      </c>
      <c r="B836" s="46" t="s">
        <v>73</v>
      </c>
      <c r="C836" s="46"/>
      <c r="D836" s="46" t="s">
        <v>1827</v>
      </c>
      <c r="E836" s="46" t="s">
        <v>1827</v>
      </c>
      <c r="F836" s="51" t="s">
        <v>958</v>
      </c>
      <c r="G836" s="47"/>
      <c r="H836" s="46" t="s">
        <v>895</v>
      </c>
      <c r="I836" s="46" t="s">
        <v>1677</v>
      </c>
      <c r="J836" s="48">
        <v>39720</v>
      </c>
      <c r="K836" s="48">
        <v>39872</v>
      </c>
      <c r="L836" s="48"/>
      <c r="M836" s="49">
        <v>0.5</v>
      </c>
      <c r="N836" s="51"/>
      <c r="O836" s="51"/>
      <c r="P836" s="46"/>
      <c r="Q836" s="46"/>
      <c r="R836" s="46"/>
      <c r="S836" s="46"/>
      <c r="T836" s="84">
        <v>16430</v>
      </c>
      <c r="U836" s="50">
        <v>16430</v>
      </c>
    </row>
    <row r="837" spans="1:21" s="52" customFormat="1" ht="28.5" x14ac:dyDescent="0.2">
      <c r="A837" s="46" t="s">
        <v>71</v>
      </c>
      <c r="B837" s="46" t="s">
        <v>73</v>
      </c>
      <c r="C837" s="46"/>
      <c r="D837" s="46" t="s">
        <v>3139</v>
      </c>
      <c r="E837" s="46" t="s">
        <v>1941</v>
      </c>
      <c r="F837" s="63" t="s">
        <v>961</v>
      </c>
      <c r="G837" s="47"/>
      <c r="H837" s="46" t="s">
        <v>5310</v>
      </c>
      <c r="I837" s="49" t="s">
        <v>881</v>
      </c>
      <c r="J837" s="48">
        <v>40128</v>
      </c>
      <c r="K837" s="48">
        <v>40210</v>
      </c>
      <c r="L837" s="48"/>
      <c r="M837" s="49"/>
      <c r="N837" s="50" t="s">
        <v>672</v>
      </c>
      <c r="O837" s="50" t="s">
        <v>672</v>
      </c>
      <c r="P837" s="46" t="s">
        <v>3787</v>
      </c>
      <c r="Q837" s="85"/>
      <c r="R837" s="46"/>
      <c r="S837" s="46"/>
      <c r="T837" s="50">
        <v>120000</v>
      </c>
      <c r="U837" s="50">
        <v>98503</v>
      </c>
    </row>
    <row r="838" spans="1:21" s="52" customFormat="1" ht="42.75" x14ac:dyDescent="0.2">
      <c r="A838" s="46" t="s">
        <v>2716</v>
      </c>
      <c r="B838" s="46" t="s">
        <v>73</v>
      </c>
      <c r="C838" s="46"/>
      <c r="D838" s="46" t="s">
        <v>3126</v>
      </c>
      <c r="E838" s="46" t="s">
        <v>1935</v>
      </c>
      <c r="F838" s="51" t="s">
        <v>3494</v>
      </c>
      <c r="G838" s="47" t="s">
        <v>3127</v>
      </c>
      <c r="H838" s="46" t="s">
        <v>3128</v>
      </c>
      <c r="I838" s="46" t="s">
        <v>3129</v>
      </c>
      <c r="J838" s="48">
        <v>39722</v>
      </c>
      <c r="K838" s="48">
        <v>39903</v>
      </c>
      <c r="L838" s="48"/>
      <c r="M838" s="49"/>
      <c r="N838" s="50">
        <v>0</v>
      </c>
      <c r="O838" s="50">
        <v>0</v>
      </c>
      <c r="P838" s="46"/>
      <c r="Q838" s="46" t="s">
        <v>824</v>
      </c>
      <c r="R838" s="46" t="s">
        <v>4826</v>
      </c>
      <c r="S838" s="46"/>
      <c r="T838" s="50">
        <v>58058</v>
      </c>
      <c r="U838" s="50">
        <v>58058</v>
      </c>
    </row>
    <row r="839" spans="1:21" s="52" customFormat="1" ht="28.5" x14ac:dyDescent="0.2">
      <c r="A839" s="46" t="s">
        <v>2716</v>
      </c>
      <c r="B839" s="46" t="s">
        <v>73</v>
      </c>
      <c r="C839" s="46"/>
      <c r="D839" s="46" t="s">
        <v>1678</v>
      </c>
      <c r="E839" s="46" t="s">
        <v>1935</v>
      </c>
      <c r="F839" s="51" t="s">
        <v>3494</v>
      </c>
      <c r="G839" s="47"/>
      <c r="H839" s="46" t="s">
        <v>4690</v>
      </c>
      <c r="I839" s="46" t="s">
        <v>3815</v>
      </c>
      <c r="J839" s="48"/>
      <c r="K839" s="48"/>
      <c r="L839" s="48"/>
      <c r="M839" s="49"/>
      <c r="N839" s="50"/>
      <c r="O839" s="50"/>
      <c r="P839" s="46"/>
      <c r="Q839" s="46"/>
      <c r="R839" s="46"/>
      <c r="S839" s="46"/>
      <c r="T839" s="50">
        <v>41000</v>
      </c>
      <c r="U839" s="50">
        <v>41000</v>
      </c>
    </row>
    <row r="840" spans="1:21" s="52" customFormat="1" ht="28.5" x14ac:dyDescent="0.2">
      <c r="A840" s="46" t="s">
        <v>2716</v>
      </c>
      <c r="B840" s="46" t="s">
        <v>73</v>
      </c>
      <c r="C840" s="46"/>
      <c r="D840" s="46" t="s">
        <v>1678</v>
      </c>
      <c r="E840" s="46" t="s">
        <v>1935</v>
      </c>
      <c r="F840" s="51" t="s">
        <v>3494</v>
      </c>
      <c r="G840" s="47"/>
      <c r="H840" s="46" t="s">
        <v>4689</v>
      </c>
      <c r="I840" s="46" t="s">
        <v>4691</v>
      </c>
      <c r="J840" s="48"/>
      <c r="K840" s="48"/>
      <c r="L840" s="48"/>
      <c r="M840" s="49"/>
      <c r="N840" s="50"/>
      <c r="O840" s="50"/>
      <c r="P840" s="46"/>
      <c r="Q840" s="46"/>
      <c r="R840" s="46"/>
      <c r="S840" s="46"/>
      <c r="T840" s="50">
        <v>50000</v>
      </c>
      <c r="U840" s="50">
        <v>50000</v>
      </c>
    </row>
    <row r="841" spans="1:21" s="52" customFormat="1" ht="28.5" x14ac:dyDescent="0.2">
      <c r="A841" s="46" t="s">
        <v>568</v>
      </c>
      <c r="B841" s="46" t="s">
        <v>73</v>
      </c>
      <c r="C841" s="46"/>
      <c r="D841" s="46" t="s">
        <v>1916</v>
      </c>
      <c r="E841" s="46" t="s">
        <v>1938</v>
      </c>
      <c r="F841" s="51" t="s">
        <v>984</v>
      </c>
      <c r="G841" s="47" t="s">
        <v>3654</v>
      </c>
      <c r="H841" s="46" t="s">
        <v>5480</v>
      </c>
      <c r="I841" s="46" t="s">
        <v>2246</v>
      </c>
      <c r="J841" s="48">
        <v>37803</v>
      </c>
      <c r="K841" s="48">
        <v>38807</v>
      </c>
      <c r="L841" s="48"/>
      <c r="M841" s="49">
        <v>3</v>
      </c>
      <c r="N841" s="50"/>
      <c r="O841" s="50"/>
      <c r="P841" s="46"/>
      <c r="Q841" s="46" t="s">
        <v>823</v>
      </c>
      <c r="R841" s="46" t="s">
        <v>3487</v>
      </c>
      <c r="S841" s="46"/>
      <c r="T841" s="50">
        <v>126000</v>
      </c>
      <c r="U841" s="50">
        <v>378000</v>
      </c>
    </row>
    <row r="842" spans="1:21" s="52" customFormat="1" ht="42.75" x14ac:dyDescent="0.2">
      <c r="A842" s="46" t="s">
        <v>568</v>
      </c>
      <c r="B842" s="46" t="s">
        <v>73</v>
      </c>
      <c r="C842" s="46"/>
      <c r="D842" s="46" t="s">
        <v>1916</v>
      </c>
      <c r="E842" s="46" t="s">
        <v>1938</v>
      </c>
      <c r="F842" s="51" t="s">
        <v>984</v>
      </c>
      <c r="G842" s="47"/>
      <c r="H842" s="46" t="s">
        <v>5369</v>
      </c>
      <c r="I842" s="46" t="s">
        <v>4233</v>
      </c>
      <c r="J842" s="48">
        <v>37712</v>
      </c>
      <c r="K842" s="48">
        <v>38807</v>
      </c>
      <c r="L842" s="48"/>
      <c r="M842" s="49">
        <v>3</v>
      </c>
      <c r="N842" s="50"/>
      <c r="O842" s="50"/>
      <c r="P842" s="46"/>
      <c r="Q842" s="46"/>
      <c r="R842" s="46" t="s">
        <v>3487</v>
      </c>
      <c r="S842" s="46" t="s">
        <v>3486</v>
      </c>
      <c r="T842" s="50">
        <v>509967</v>
      </c>
      <c r="U842" s="50">
        <v>1529901</v>
      </c>
    </row>
    <row r="843" spans="1:21" s="52" customFormat="1" ht="28.5" x14ac:dyDescent="0.2">
      <c r="A843" s="46" t="s">
        <v>2596</v>
      </c>
      <c r="B843" s="46" t="s">
        <v>73</v>
      </c>
      <c r="C843" s="46"/>
      <c r="D843" s="46" t="s">
        <v>2482</v>
      </c>
      <c r="E843" s="46" t="s">
        <v>1939</v>
      </c>
      <c r="F843" s="51" t="s">
        <v>962</v>
      </c>
      <c r="G843" s="47"/>
      <c r="H843" s="46" t="s">
        <v>3860</v>
      </c>
      <c r="I843" s="46" t="s">
        <v>1821</v>
      </c>
      <c r="J843" s="48">
        <v>38443</v>
      </c>
      <c r="K843" s="48">
        <v>39508</v>
      </c>
      <c r="L843" s="48"/>
      <c r="M843" s="49">
        <v>3</v>
      </c>
      <c r="N843" s="50">
        <v>80000</v>
      </c>
      <c r="O843" s="50">
        <f>N843*M843</f>
        <v>240000</v>
      </c>
      <c r="P843" s="46" t="s">
        <v>3788</v>
      </c>
      <c r="Q843" s="46" t="s">
        <v>823</v>
      </c>
      <c r="R843" s="46" t="s">
        <v>858</v>
      </c>
      <c r="S843" s="46"/>
      <c r="T843" s="50"/>
      <c r="U843" s="50"/>
    </row>
    <row r="844" spans="1:21" s="52" customFormat="1" ht="28.5" x14ac:dyDescent="0.2">
      <c r="A844" s="46" t="s">
        <v>568</v>
      </c>
      <c r="B844" s="46" t="s">
        <v>73</v>
      </c>
      <c r="C844" s="46"/>
      <c r="D844" s="46"/>
      <c r="E844" s="46" t="s">
        <v>1939</v>
      </c>
      <c r="F844" s="51" t="s">
        <v>962</v>
      </c>
      <c r="G844" s="47" t="s">
        <v>3388</v>
      </c>
      <c r="H844" s="46" t="s">
        <v>3389</v>
      </c>
      <c r="I844" s="46" t="s">
        <v>3390</v>
      </c>
      <c r="J844" s="48">
        <v>39904</v>
      </c>
      <c r="K844" s="48">
        <v>40268</v>
      </c>
      <c r="L844" s="48"/>
      <c r="M844" s="46">
        <v>1</v>
      </c>
      <c r="N844" s="50" t="s">
        <v>672</v>
      </c>
      <c r="O844" s="50" t="s">
        <v>672</v>
      </c>
      <c r="P844" s="46" t="s">
        <v>3789</v>
      </c>
      <c r="Q844" s="46" t="s">
        <v>823</v>
      </c>
      <c r="R844" s="46">
        <v>2.9</v>
      </c>
      <c r="S844" s="46"/>
      <c r="T844" s="50">
        <v>210000</v>
      </c>
      <c r="U844" s="50">
        <v>210000</v>
      </c>
    </row>
    <row r="845" spans="1:21" s="52" customFormat="1" ht="28.5" x14ac:dyDescent="0.2">
      <c r="A845" s="46" t="s">
        <v>568</v>
      </c>
      <c r="B845" s="46" t="s">
        <v>73</v>
      </c>
      <c r="C845" s="46"/>
      <c r="D845" s="46" t="s">
        <v>166</v>
      </c>
      <c r="E845" s="46" t="s">
        <v>1014</v>
      </c>
      <c r="F845" s="63" t="s">
        <v>964</v>
      </c>
      <c r="G845" s="47" t="s">
        <v>1247</v>
      </c>
      <c r="H845" s="46" t="s">
        <v>167</v>
      </c>
      <c r="I845" s="46" t="s">
        <v>4809</v>
      </c>
      <c r="J845" s="48">
        <v>40057</v>
      </c>
      <c r="K845" s="48">
        <v>40268</v>
      </c>
      <c r="L845" s="48" t="s">
        <v>169</v>
      </c>
      <c r="M845" s="49">
        <v>0.6</v>
      </c>
      <c r="N845" s="50" t="s">
        <v>672</v>
      </c>
      <c r="O845" s="50" t="s">
        <v>672</v>
      </c>
      <c r="P845" s="46"/>
      <c r="Q845" s="46" t="s">
        <v>823</v>
      </c>
      <c r="R845" s="46" t="s">
        <v>170</v>
      </c>
      <c r="S845" s="46" t="s">
        <v>2054</v>
      </c>
      <c r="T845" s="50">
        <v>46546</v>
      </c>
      <c r="U845" s="50">
        <v>27928</v>
      </c>
    </row>
    <row r="846" spans="1:21" s="52" customFormat="1" ht="57" x14ac:dyDescent="0.2">
      <c r="A846" s="63" t="s">
        <v>2596</v>
      </c>
      <c r="B846" s="63" t="s">
        <v>73</v>
      </c>
      <c r="C846" s="63" t="s">
        <v>5095</v>
      </c>
      <c r="D846" s="63"/>
      <c r="E846" s="63" t="s">
        <v>1939</v>
      </c>
      <c r="F846" s="63" t="s">
        <v>964</v>
      </c>
      <c r="G846" s="51"/>
      <c r="H846" s="46" t="s">
        <v>5096</v>
      </c>
      <c r="I846" s="63" t="s">
        <v>5097</v>
      </c>
      <c r="J846" s="48">
        <v>37257</v>
      </c>
      <c r="K846" s="48">
        <v>40268</v>
      </c>
      <c r="L846" s="71"/>
      <c r="M846" s="72"/>
      <c r="N846" s="73">
        <v>2375322</v>
      </c>
      <c r="O846" s="50"/>
      <c r="P846" s="46"/>
      <c r="Q846" s="63"/>
      <c r="R846" s="63"/>
      <c r="S846" s="63" t="s">
        <v>5098</v>
      </c>
      <c r="T846" s="73">
        <v>2375322</v>
      </c>
      <c r="U846" s="73">
        <f>T846*8</f>
        <v>19002576</v>
      </c>
    </row>
    <row r="847" spans="1:21" s="52" customFormat="1" ht="28.5" x14ac:dyDescent="0.2">
      <c r="A847" s="46" t="s">
        <v>568</v>
      </c>
      <c r="B847" s="46" t="s">
        <v>3491</v>
      </c>
      <c r="C847" s="46"/>
      <c r="D847" s="46" t="s">
        <v>1907</v>
      </c>
      <c r="E847" s="46" t="s">
        <v>1014</v>
      </c>
      <c r="F847" s="63" t="s">
        <v>964</v>
      </c>
      <c r="G847" s="47" t="s">
        <v>3620</v>
      </c>
      <c r="H847" s="46" t="s">
        <v>567</v>
      </c>
      <c r="I847" s="46" t="s">
        <v>3251</v>
      </c>
      <c r="J847" s="48">
        <v>36617</v>
      </c>
      <c r="K847" s="48">
        <v>38807</v>
      </c>
      <c r="L847" s="48">
        <v>39538</v>
      </c>
      <c r="M847" s="49">
        <v>8</v>
      </c>
      <c r="N847" s="50"/>
      <c r="O847" s="50"/>
      <c r="P847" s="46"/>
      <c r="Q847" s="46" t="s">
        <v>825</v>
      </c>
      <c r="R847" s="46" t="s">
        <v>4603</v>
      </c>
      <c r="S847" s="46" t="s">
        <v>1918</v>
      </c>
      <c r="T847" s="50">
        <v>19149</v>
      </c>
      <c r="U847" s="50">
        <v>38298</v>
      </c>
    </row>
    <row r="848" spans="1:21" s="52" customFormat="1" ht="85.5" x14ac:dyDescent="0.2">
      <c r="A848" s="46" t="s">
        <v>568</v>
      </c>
      <c r="B848" s="46" t="s">
        <v>73</v>
      </c>
      <c r="C848" s="46"/>
      <c r="D848" s="46" t="s">
        <v>1912</v>
      </c>
      <c r="E848" s="46" t="s">
        <v>1014</v>
      </c>
      <c r="F848" s="63" t="s">
        <v>964</v>
      </c>
      <c r="G848" s="47" t="s">
        <v>3624</v>
      </c>
      <c r="H848" s="46" t="s">
        <v>1140</v>
      </c>
      <c r="I848" s="46" t="s">
        <v>2135</v>
      </c>
      <c r="J848" s="48">
        <v>37347</v>
      </c>
      <c r="K848" s="48">
        <v>38442</v>
      </c>
      <c r="L848" s="48">
        <v>38442</v>
      </c>
      <c r="M848" s="49">
        <v>3</v>
      </c>
      <c r="N848" s="50"/>
      <c r="O848" s="50"/>
      <c r="P848" s="46"/>
      <c r="Q848" s="46" t="s">
        <v>823</v>
      </c>
      <c r="R848" s="46" t="s">
        <v>4603</v>
      </c>
      <c r="S848" s="46"/>
      <c r="T848" s="50">
        <v>23790</v>
      </c>
      <c r="U848" s="50">
        <v>71370</v>
      </c>
    </row>
    <row r="849" spans="1:21" s="52" customFormat="1" ht="71.25" x14ac:dyDescent="0.2">
      <c r="A849" s="46" t="s">
        <v>568</v>
      </c>
      <c r="B849" s="46" t="s">
        <v>73</v>
      </c>
      <c r="C849" s="46"/>
      <c r="D849" s="46" t="s">
        <v>1908</v>
      </c>
      <c r="E849" s="46" t="s">
        <v>1014</v>
      </c>
      <c r="F849" s="63" t="s">
        <v>964</v>
      </c>
      <c r="G849" s="47" t="s">
        <v>3621</v>
      </c>
      <c r="H849" s="46" t="s">
        <v>967</v>
      </c>
      <c r="I849" s="46" t="s">
        <v>3814</v>
      </c>
      <c r="J849" s="48">
        <v>37712</v>
      </c>
      <c r="K849" s="48">
        <v>38807</v>
      </c>
      <c r="L849" s="48">
        <v>39538</v>
      </c>
      <c r="M849" s="49">
        <v>5</v>
      </c>
      <c r="N849" s="50"/>
      <c r="O849" s="50"/>
      <c r="P849" s="46"/>
      <c r="Q849" s="46" t="s">
        <v>823</v>
      </c>
      <c r="R849" s="46" t="s">
        <v>4603</v>
      </c>
      <c r="S849" s="46"/>
      <c r="T849" s="50">
        <v>37175</v>
      </c>
      <c r="U849" s="50">
        <v>111525</v>
      </c>
    </row>
    <row r="850" spans="1:21" s="52" customFormat="1" ht="28.5" x14ac:dyDescent="0.2">
      <c r="A850" s="46" t="s">
        <v>568</v>
      </c>
      <c r="B850" s="46" t="s">
        <v>73</v>
      </c>
      <c r="C850" s="46"/>
      <c r="D850" s="46" t="s">
        <v>1910</v>
      </c>
      <c r="E850" s="46" t="s">
        <v>1014</v>
      </c>
      <c r="F850" s="63" t="s">
        <v>964</v>
      </c>
      <c r="G850" s="47" t="s">
        <v>3622</v>
      </c>
      <c r="H850" s="46" t="s">
        <v>969</v>
      </c>
      <c r="I850" s="46" t="s">
        <v>1026</v>
      </c>
      <c r="J850" s="48">
        <v>37712</v>
      </c>
      <c r="K850" s="48">
        <v>38807</v>
      </c>
      <c r="L850" s="48">
        <v>39538</v>
      </c>
      <c r="M850" s="49">
        <v>5</v>
      </c>
      <c r="N850" s="50"/>
      <c r="O850" s="50"/>
      <c r="P850" s="46"/>
      <c r="Q850" s="46" t="s">
        <v>823</v>
      </c>
      <c r="R850" s="46" t="s">
        <v>4603</v>
      </c>
      <c r="S850" s="46"/>
      <c r="T850" s="50">
        <v>73788</v>
      </c>
      <c r="U850" s="50">
        <v>351942</v>
      </c>
    </row>
    <row r="851" spans="1:21" s="52" customFormat="1" ht="42.75" x14ac:dyDescent="0.2">
      <c r="A851" s="46" t="s">
        <v>568</v>
      </c>
      <c r="B851" s="46" t="s">
        <v>73</v>
      </c>
      <c r="C851" s="46"/>
      <c r="D851" s="46" t="s">
        <v>1909</v>
      </c>
      <c r="E851" s="46" t="s">
        <v>1014</v>
      </c>
      <c r="F851" s="63" t="s">
        <v>964</v>
      </c>
      <c r="G851" s="47" t="s">
        <v>3622</v>
      </c>
      <c r="H851" s="46" t="s">
        <v>968</v>
      </c>
      <c r="I851" s="46" t="s">
        <v>1280</v>
      </c>
      <c r="J851" s="48">
        <v>37536</v>
      </c>
      <c r="K851" s="48">
        <v>38631</v>
      </c>
      <c r="L851" s="48">
        <v>38996</v>
      </c>
      <c r="M851" s="49">
        <v>4</v>
      </c>
      <c r="N851" s="73"/>
      <c r="O851" s="50"/>
      <c r="P851" s="46"/>
      <c r="Q851" s="46" t="s">
        <v>825</v>
      </c>
      <c r="R851" s="46" t="s">
        <v>4603</v>
      </c>
      <c r="S851" s="46" t="s">
        <v>1918</v>
      </c>
      <c r="T851" s="50" t="s">
        <v>19</v>
      </c>
      <c r="U851" s="50"/>
    </row>
    <row r="852" spans="1:21" s="52" customFormat="1" ht="57" x14ac:dyDescent="0.2">
      <c r="A852" s="46" t="s">
        <v>568</v>
      </c>
      <c r="B852" s="46" t="s">
        <v>73</v>
      </c>
      <c r="C852" s="46"/>
      <c r="D852" s="46" t="s">
        <v>1909</v>
      </c>
      <c r="E852" s="46" t="s">
        <v>1014</v>
      </c>
      <c r="F852" s="63" t="s">
        <v>964</v>
      </c>
      <c r="G852" s="47" t="s">
        <v>3622</v>
      </c>
      <c r="H852" s="46" t="s">
        <v>968</v>
      </c>
      <c r="I852" s="46" t="s">
        <v>791</v>
      </c>
      <c r="J852" s="48">
        <v>39093</v>
      </c>
      <c r="K852" s="48">
        <v>39457</v>
      </c>
      <c r="L852" s="48">
        <v>40188</v>
      </c>
      <c r="M852" s="49">
        <v>4</v>
      </c>
      <c r="N852" s="50"/>
      <c r="O852" s="50"/>
      <c r="P852" s="46"/>
      <c r="Q852" s="46" t="s">
        <v>825</v>
      </c>
      <c r="R852" s="46" t="s">
        <v>4603</v>
      </c>
      <c r="S852" s="46"/>
      <c r="T852" s="50" t="s">
        <v>18</v>
      </c>
      <c r="U852" s="50"/>
    </row>
    <row r="853" spans="1:21" s="52" customFormat="1" ht="28.5" x14ac:dyDescent="0.2">
      <c r="A853" s="46" t="s">
        <v>568</v>
      </c>
      <c r="B853" s="46" t="s">
        <v>73</v>
      </c>
      <c r="C853" s="46"/>
      <c r="D853" s="46" t="s">
        <v>1911</v>
      </c>
      <c r="E853" s="46" t="s">
        <v>1014</v>
      </c>
      <c r="F853" s="63" t="s">
        <v>964</v>
      </c>
      <c r="G853" s="47" t="s">
        <v>3623</v>
      </c>
      <c r="H853" s="46" t="s">
        <v>970</v>
      </c>
      <c r="I853" s="46" t="s">
        <v>3997</v>
      </c>
      <c r="J853" s="48">
        <v>37347</v>
      </c>
      <c r="K853" s="48">
        <v>38077</v>
      </c>
      <c r="L853" s="48"/>
      <c r="M853" s="49">
        <v>2</v>
      </c>
      <c r="N853" s="50"/>
      <c r="O853" s="50"/>
      <c r="P853" s="46"/>
      <c r="Q853" s="46" t="s">
        <v>825</v>
      </c>
      <c r="R853" s="46" t="s">
        <v>4603</v>
      </c>
      <c r="S853" s="46" t="s">
        <v>1918</v>
      </c>
      <c r="T853" s="50">
        <v>12534</v>
      </c>
      <c r="U853" s="50">
        <v>25068</v>
      </c>
    </row>
    <row r="854" spans="1:21" s="52" customFormat="1" ht="42.75" x14ac:dyDescent="0.2">
      <c r="A854" s="46" t="s">
        <v>568</v>
      </c>
      <c r="B854" s="46" t="s">
        <v>73</v>
      </c>
      <c r="C854" s="46"/>
      <c r="D854" s="46" t="s">
        <v>1913</v>
      </c>
      <c r="E854" s="46" t="s">
        <v>1014</v>
      </c>
      <c r="F854" s="63" t="s">
        <v>964</v>
      </c>
      <c r="G854" s="47" t="s">
        <v>3625</v>
      </c>
      <c r="H854" s="46" t="s">
        <v>1141</v>
      </c>
      <c r="I854" s="46" t="s">
        <v>5603</v>
      </c>
      <c r="J854" s="48">
        <v>38961</v>
      </c>
      <c r="K854" s="48">
        <v>39691</v>
      </c>
      <c r="L854" s="48"/>
      <c r="M854" s="49">
        <v>2</v>
      </c>
      <c r="N854" s="50"/>
      <c r="O854" s="50">
        <f>N854*M854</f>
        <v>0</v>
      </c>
      <c r="P854" s="46"/>
      <c r="Q854" s="46" t="s">
        <v>823</v>
      </c>
      <c r="R854" s="46" t="s">
        <v>4603</v>
      </c>
      <c r="S854" s="46"/>
      <c r="T854" s="50">
        <v>15500</v>
      </c>
      <c r="U854" s="50">
        <v>31000</v>
      </c>
    </row>
    <row r="855" spans="1:21" s="52" customFormat="1" ht="28.5" x14ac:dyDescent="0.2">
      <c r="A855" s="46" t="s">
        <v>2257</v>
      </c>
      <c r="B855" s="46" t="s">
        <v>73</v>
      </c>
      <c r="C855" s="46"/>
      <c r="D855" s="46" t="s">
        <v>2258</v>
      </c>
      <c r="E855" s="46" t="s">
        <v>1939</v>
      </c>
      <c r="F855" s="63" t="s">
        <v>964</v>
      </c>
      <c r="G855" s="47" t="s">
        <v>988</v>
      </c>
      <c r="H855" s="46" t="s">
        <v>989</v>
      </c>
      <c r="I855" s="46" t="s">
        <v>987</v>
      </c>
      <c r="J855" s="48">
        <v>39569</v>
      </c>
      <c r="K855" s="48">
        <v>40390</v>
      </c>
      <c r="L855" s="48"/>
      <c r="M855" s="49">
        <v>2.2000000000000002</v>
      </c>
      <c r="N855" s="50" t="s">
        <v>672</v>
      </c>
      <c r="O855" s="50" t="s">
        <v>672</v>
      </c>
      <c r="P855" s="46" t="s">
        <v>3789</v>
      </c>
      <c r="Q855" s="46" t="s">
        <v>823</v>
      </c>
      <c r="R855" s="46">
        <v>2.9</v>
      </c>
      <c r="S855" s="46" t="s">
        <v>3586</v>
      </c>
      <c r="T855" s="50">
        <v>225590</v>
      </c>
      <c r="U855" s="50">
        <v>496298</v>
      </c>
    </row>
    <row r="856" spans="1:21" s="52" customFormat="1" ht="28.5" x14ac:dyDescent="0.2">
      <c r="A856" s="46" t="s">
        <v>568</v>
      </c>
      <c r="B856" s="46" t="s">
        <v>73</v>
      </c>
      <c r="C856" s="46"/>
      <c r="D856" s="46" t="s">
        <v>4414</v>
      </c>
      <c r="E856" s="46" t="s">
        <v>1939</v>
      </c>
      <c r="F856" s="63" t="s">
        <v>964</v>
      </c>
      <c r="G856" s="47"/>
      <c r="H856" s="46" t="s">
        <v>4415</v>
      </c>
      <c r="I856" s="46" t="s">
        <v>257</v>
      </c>
      <c r="J856" s="48">
        <v>37712</v>
      </c>
      <c r="K856" s="48">
        <v>38077</v>
      </c>
      <c r="L856" s="48">
        <v>39538</v>
      </c>
      <c r="M856" s="49">
        <v>5</v>
      </c>
      <c r="N856" s="50"/>
      <c r="O856" s="50"/>
      <c r="P856" s="46"/>
      <c r="Q856" s="46" t="s">
        <v>824</v>
      </c>
      <c r="R856" s="46">
        <v>2.66</v>
      </c>
      <c r="S856" s="46"/>
      <c r="T856" s="50">
        <v>132350</v>
      </c>
      <c r="U856" s="50">
        <v>661750</v>
      </c>
    </row>
    <row r="857" spans="1:21" s="52" customFormat="1" ht="28.5" x14ac:dyDescent="0.2">
      <c r="A857" s="63" t="s">
        <v>2716</v>
      </c>
      <c r="B857" s="63" t="s">
        <v>73</v>
      </c>
      <c r="C857" s="63"/>
      <c r="D857" s="63" t="s">
        <v>1015</v>
      </c>
      <c r="E857" s="63" t="s">
        <v>1935</v>
      </c>
      <c r="F857" s="63" t="s">
        <v>3494</v>
      </c>
      <c r="G857" s="51"/>
      <c r="H857" s="46" t="s">
        <v>2236</v>
      </c>
      <c r="I857" s="63" t="s">
        <v>2237</v>
      </c>
      <c r="J857" s="71">
        <v>39738</v>
      </c>
      <c r="K857" s="71">
        <v>39964</v>
      </c>
      <c r="L857" s="71"/>
      <c r="M857" s="72">
        <v>1</v>
      </c>
      <c r="N857" s="73"/>
      <c r="O857" s="50"/>
      <c r="P857" s="46"/>
      <c r="Q857" s="63"/>
      <c r="R857" s="63" t="s">
        <v>2239</v>
      </c>
      <c r="S857" s="63"/>
      <c r="T857" s="73">
        <v>20000</v>
      </c>
      <c r="U857" s="73">
        <v>20000</v>
      </c>
    </row>
    <row r="858" spans="1:21" s="52" customFormat="1" ht="28.5" x14ac:dyDescent="0.2">
      <c r="A858" s="46" t="s">
        <v>1948</v>
      </c>
      <c r="B858" s="46" t="s">
        <v>73</v>
      </c>
      <c r="C858" s="46"/>
      <c r="D858" s="46" t="s">
        <v>1808</v>
      </c>
      <c r="E858" s="46" t="s">
        <v>1941</v>
      </c>
      <c r="F858" s="63" t="s">
        <v>963</v>
      </c>
      <c r="G858" s="47"/>
      <c r="H858" s="46" t="s">
        <v>3791</v>
      </c>
      <c r="I858" s="46" t="s">
        <v>2930</v>
      </c>
      <c r="J858" s="48">
        <v>38596</v>
      </c>
      <c r="K858" s="48">
        <v>38807</v>
      </c>
      <c r="L858" s="48"/>
      <c r="M858" s="49">
        <v>1</v>
      </c>
      <c r="N858" s="50"/>
      <c r="O858" s="50"/>
      <c r="P858" s="46"/>
      <c r="Q858" s="46" t="s">
        <v>824</v>
      </c>
      <c r="R858" s="46" t="s">
        <v>3475</v>
      </c>
      <c r="S858" s="46"/>
      <c r="T858" s="50">
        <v>26918</v>
      </c>
      <c r="U858" s="50">
        <v>26918</v>
      </c>
    </row>
    <row r="859" spans="1:21" s="52" customFormat="1" ht="28.5" x14ac:dyDescent="0.2">
      <c r="A859" s="46" t="s">
        <v>2845</v>
      </c>
      <c r="B859" s="46" t="s">
        <v>2846</v>
      </c>
      <c r="C859" s="51"/>
      <c r="D859" s="46" t="s">
        <v>2262</v>
      </c>
      <c r="E859" s="46" t="s">
        <v>2263</v>
      </c>
      <c r="F859" s="51" t="s">
        <v>5280</v>
      </c>
      <c r="G859" s="51"/>
      <c r="H859" s="46" t="s">
        <v>2843</v>
      </c>
      <c r="I859" s="51" t="s">
        <v>2844</v>
      </c>
      <c r="J859" s="48">
        <v>39827</v>
      </c>
      <c r="K859" s="48">
        <v>39994</v>
      </c>
      <c r="L859" s="64"/>
      <c r="M859" s="49">
        <v>0.5</v>
      </c>
      <c r="N859" s="51"/>
      <c r="O859" s="50"/>
      <c r="P859" s="51" t="s">
        <v>3789</v>
      </c>
      <c r="Q859" s="51" t="s">
        <v>823</v>
      </c>
      <c r="R859" s="46" t="s">
        <v>2264</v>
      </c>
      <c r="S859" s="51" t="s">
        <v>309</v>
      </c>
      <c r="T859" s="84">
        <v>20750</v>
      </c>
      <c r="U859" s="50">
        <v>20750</v>
      </c>
    </row>
    <row r="860" spans="1:21" s="52" customFormat="1" ht="57" x14ac:dyDescent="0.2">
      <c r="A860" s="63" t="s">
        <v>2597</v>
      </c>
      <c r="B860" s="63" t="s">
        <v>4674</v>
      </c>
      <c r="C860" s="63" t="s">
        <v>4675</v>
      </c>
      <c r="D860" s="63" t="s">
        <v>3594</v>
      </c>
      <c r="E860" s="63" t="s">
        <v>1945</v>
      </c>
      <c r="F860" s="63" t="s">
        <v>959</v>
      </c>
      <c r="G860" s="51" t="s">
        <v>2603</v>
      </c>
      <c r="H860" s="46" t="s">
        <v>3895</v>
      </c>
      <c r="I860" s="63" t="s">
        <v>258</v>
      </c>
      <c r="J860" s="48">
        <v>38261</v>
      </c>
      <c r="K860" s="48">
        <v>38990</v>
      </c>
      <c r="L860" s="71">
        <v>39355</v>
      </c>
      <c r="M860" s="72">
        <v>3</v>
      </c>
      <c r="N860" s="73"/>
      <c r="O860" s="50"/>
      <c r="P860" s="46"/>
      <c r="Q860" s="63" t="s">
        <v>823</v>
      </c>
      <c r="R860" s="63" t="s">
        <v>1826</v>
      </c>
      <c r="S860" s="63"/>
      <c r="T860" s="73">
        <v>411651</v>
      </c>
      <c r="U860" s="73">
        <v>1234953</v>
      </c>
    </row>
    <row r="861" spans="1:21" s="52" customFormat="1" ht="85.5" x14ac:dyDescent="0.2">
      <c r="A861" s="63" t="s">
        <v>2597</v>
      </c>
      <c r="B861" s="63" t="s">
        <v>4674</v>
      </c>
      <c r="C861" s="63" t="s">
        <v>233</v>
      </c>
      <c r="D861" s="63" t="s">
        <v>3594</v>
      </c>
      <c r="E861" s="63" t="s">
        <v>1945</v>
      </c>
      <c r="F861" s="63" t="s">
        <v>959</v>
      </c>
      <c r="G861" s="51" t="s">
        <v>2603</v>
      </c>
      <c r="H861" s="46" t="s">
        <v>3895</v>
      </c>
      <c r="I861" s="63" t="s">
        <v>258</v>
      </c>
      <c r="J861" s="48">
        <v>39356</v>
      </c>
      <c r="K861" s="48">
        <v>40451</v>
      </c>
      <c r="L861" s="71">
        <v>40816</v>
      </c>
      <c r="M861" s="72">
        <v>4</v>
      </c>
      <c r="N861" s="73"/>
      <c r="O861" s="50"/>
      <c r="P861" s="46" t="s">
        <v>3788</v>
      </c>
      <c r="Q861" s="63" t="s">
        <v>823</v>
      </c>
      <c r="R861" s="63" t="s">
        <v>1826</v>
      </c>
      <c r="S861" s="63" t="s">
        <v>4119</v>
      </c>
      <c r="T861" s="73">
        <v>621000</v>
      </c>
      <c r="U861" s="50" t="e">
        <f>T861*#REF!</f>
        <v>#REF!</v>
      </c>
    </row>
    <row r="862" spans="1:21" s="52" customFormat="1" ht="28.5" x14ac:dyDescent="0.2">
      <c r="A862" s="63" t="s">
        <v>5300</v>
      </c>
      <c r="B862" s="63" t="s">
        <v>4676</v>
      </c>
      <c r="C862" s="63" t="s">
        <v>4675</v>
      </c>
      <c r="D862" s="63" t="s">
        <v>3594</v>
      </c>
      <c r="E862" s="63" t="s">
        <v>1945</v>
      </c>
      <c r="F862" s="63" t="s">
        <v>959</v>
      </c>
      <c r="G862" s="51" t="s">
        <v>3923</v>
      </c>
      <c r="H862" s="46" t="s">
        <v>5143</v>
      </c>
      <c r="I862" s="63" t="s">
        <v>410</v>
      </c>
      <c r="J862" s="48">
        <v>38353</v>
      </c>
      <c r="K862" s="48">
        <v>39082</v>
      </c>
      <c r="L862" s="71">
        <v>39447</v>
      </c>
      <c r="M862" s="72">
        <v>2</v>
      </c>
      <c r="N862" s="73"/>
      <c r="O862" s="50"/>
      <c r="P862" s="46"/>
      <c r="Q862" s="63" t="s">
        <v>823</v>
      </c>
      <c r="R862" s="63" t="s">
        <v>1826</v>
      </c>
      <c r="S862" s="63"/>
      <c r="T862" s="73">
        <v>42650</v>
      </c>
      <c r="U862" s="73">
        <v>127950</v>
      </c>
    </row>
    <row r="863" spans="1:21" s="52" customFormat="1" ht="28.5" x14ac:dyDescent="0.2">
      <c r="A863" s="63" t="s">
        <v>2596</v>
      </c>
      <c r="B863" s="63" t="s">
        <v>4677</v>
      </c>
      <c r="C863" s="63" t="s">
        <v>4675</v>
      </c>
      <c r="D863" s="63" t="s">
        <v>3594</v>
      </c>
      <c r="E863" s="63" t="s">
        <v>1945</v>
      </c>
      <c r="F863" s="63" t="s">
        <v>959</v>
      </c>
      <c r="G863" s="51" t="s">
        <v>3924</v>
      </c>
      <c r="H863" s="46" t="s">
        <v>5144</v>
      </c>
      <c r="I863" s="63" t="s">
        <v>3102</v>
      </c>
      <c r="J863" s="48">
        <v>38412</v>
      </c>
      <c r="K863" s="48">
        <v>39141</v>
      </c>
      <c r="L863" s="71">
        <v>39506</v>
      </c>
      <c r="M863" s="72">
        <v>3</v>
      </c>
      <c r="N863" s="73"/>
      <c r="O863" s="50"/>
      <c r="P863" s="46"/>
      <c r="Q863" s="63" t="s">
        <v>823</v>
      </c>
      <c r="R863" s="63" t="s">
        <v>1826</v>
      </c>
      <c r="S863" s="63"/>
      <c r="T863" s="73">
        <v>1116</v>
      </c>
      <c r="U863" s="73">
        <v>3348</v>
      </c>
    </row>
    <row r="864" spans="1:21" s="52" customFormat="1" ht="28.5" x14ac:dyDescent="0.2">
      <c r="A864" s="63" t="s">
        <v>5300</v>
      </c>
      <c r="B864" s="63" t="s">
        <v>4678</v>
      </c>
      <c r="C864" s="63" t="s">
        <v>4675</v>
      </c>
      <c r="D864" s="63" t="s">
        <v>3594</v>
      </c>
      <c r="E864" s="63" t="s">
        <v>1945</v>
      </c>
      <c r="F864" s="63" t="s">
        <v>959</v>
      </c>
      <c r="G864" s="51" t="s">
        <v>3925</v>
      </c>
      <c r="H864" s="46" t="s">
        <v>5145</v>
      </c>
      <c r="I864" s="63" t="s">
        <v>5599</v>
      </c>
      <c r="J864" s="48">
        <v>38292</v>
      </c>
      <c r="K864" s="48">
        <v>39386</v>
      </c>
      <c r="L864" s="71"/>
      <c r="M864" s="72">
        <v>5</v>
      </c>
      <c r="N864" s="73"/>
      <c r="O864" s="50"/>
      <c r="P864" s="46"/>
      <c r="Q864" s="63" t="s">
        <v>823</v>
      </c>
      <c r="R864" s="63" t="s">
        <v>1826</v>
      </c>
      <c r="S864" s="63"/>
      <c r="T864" s="73"/>
      <c r="U864" s="73"/>
    </row>
    <row r="865" spans="1:21" s="52" customFormat="1" x14ac:dyDescent="0.2">
      <c r="A865" s="46" t="s">
        <v>1901</v>
      </c>
      <c r="B865" s="46" t="s">
        <v>4677</v>
      </c>
      <c r="C865" s="46" t="s">
        <v>4675</v>
      </c>
      <c r="D865" s="46" t="s">
        <v>3595</v>
      </c>
      <c r="E865" s="46" t="s">
        <v>1945</v>
      </c>
      <c r="F865" s="63" t="s">
        <v>959</v>
      </c>
      <c r="G865" s="47" t="s">
        <v>3927</v>
      </c>
      <c r="H865" s="46" t="s">
        <v>2519</v>
      </c>
      <c r="I865" s="46" t="s">
        <v>1281</v>
      </c>
      <c r="J865" s="48">
        <v>38504</v>
      </c>
      <c r="K865" s="48">
        <v>39629</v>
      </c>
      <c r="L865" s="48">
        <v>39933</v>
      </c>
      <c r="M865" s="49">
        <v>4</v>
      </c>
      <c r="N865" s="63"/>
      <c r="O865" s="50"/>
      <c r="P865" s="46" t="s">
        <v>3788</v>
      </c>
      <c r="Q865" s="46" t="s">
        <v>823</v>
      </c>
      <c r="R865" s="76" t="s">
        <v>1826</v>
      </c>
      <c r="S865" s="46"/>
      <c r="T865" s="50">
        <v>21840</v>
      </c>
      <c r="U865" s="50" t="e">
        <f>T865*#REF!</f>
        <v>#REF!</v>
      </c>
    </row>
    <row r="866" spans="1:21" s="52" customFormat="1" ht="42.75" x14ac:dyDescent="0.2">
      <c r="A866" s="46" t="s">
        <v>2694</v>
      </c>
      <c r="B866" s="46" t="s">
        <v>73</v>
      </c>
      <c r="C866" s="46" t="s">
        <v>4675</v>
      </c>
      <c r="D866" s="46" t="s">
        <v>3595</v>
      </c>
      <c r="E866" s="46" t="s">
        <v>1945</v>
      </c>
      <c r="F866" s="63" t="s">
        <v>959</v>
      </c>
      <c r="G866" s="47" t="s">
        <v>3928</v>
      </c>
      <c r="H866" s="46" t="s">
        <v>4321</v>
      </c>
      <c r="I866" s="46" t="s">
        <v>4651</v>
      </c>
      <c r="J866" s="48">
        <v>38808</v>
      </c>
      <c r="K866" s="48">
        <v>39172</v>
      </c>
      <c r="L866" s="48">
        <v>39538</v>
      </c>
      <c r="M866" s="49">
        <v>2</v>
      </c>
      <c r="N866" s="50"/>
      <c r="O866" s="50"/>
      <c r="P866" s="46"/>
      <c r="Q866" s="46" t="s">
        <v>823</v>
      </c>
      <c r="R866" s="76" t="s">
        <v>1826</v>
      </c>
      <c r="S866" s="46"/>
      <c r="T866" s="50">
        <v>79188</v>
      </c>
      <c r="U866" s="50">
        <v>158376</v>
      </c>
    </row>
    <row r="867" spans="1:21" s="52" customFormat="1" ht="42.75" x14ac:dyDescent="0.2">
      <c r="A867" s="63" t="s">
        <v>2694</v>
      </c>
      <c r="B867" s="63" t="s">
        <v>73</v>
      </c>
      <c r="C867" s="63" t="s">
        <v>4675</v>
      </c>
      <c r="D867" s="63" t="s">
        <v>3594</v>
      </c>
      <c r="E867" s="63" t="s">
        <v>1945</v>
      </c>
      <c r="F867" s="63" t="s">
        <v>959</v>
      </c>
      <c r="G867" s="51" t="s">
        <v>3929</v>
      </c>
      <c r="H867" s="46" t="s">
        <v>4322</v>
      </c>
      <c r="I867" s="63" t="s">
        <v>3099</v>
      </c>
      <c r="J867" s="48">
        <v>38047</v>
      </c>
      <c r="K867" s="48">
        <v>39141</v>
      </c>
      <c r="L867" s="71">
        <v>39507</v>
      </c>
      <c r="M867" s="72">
        <v>4</v>
      </c>
      <c r="N867" s="73"/>
      <c r="O867" s="50"/>
      <c r="P867" s="46"/>
      <c r="Q867" s="63" t="s">
        <v>823</v>
      </c>
      <c r="R867" s="63" t="s">
        <v>1826</v>
      </c>
      <c r="S867" s="63"/>
      <c r="T867" s="73">
        <v>4445.97</v>
      </c>
      <c r="U867" s="73">
        <v>17783.88</v>
      </c>
    </row>
    <row r="868" spans="1:21" s="52" customFormat="1" ht="28.5" x14ac:dyDescent="0.2">
      <c r="A868" s="46" t="s">
        <v>2694</v>
      </c>
      <c r="B868" s="46" t="s">
        <v>4922</v>
      </c>
      <c r="C868" s="46" t="s">
        <v>4675</v>
      </c>
      <c r="D868" s="46" t="s">
        <v>3595</v>
      </c>
      <c r="E868" s="46" t="s">
        <v>1945</v>
      </c>
      <c r="F868" s="63" t="s">
        <v>959</v>
      </c>
      <c r="G868" s="47" t="s">
        <v>3930</v>
      </c>
      <c r="H868" s="46" t="s">
        <v>4323</v>
      </c>
      <c r="I868" s="46" t="s">
        <v>4537</v>
      </c>
      <c r="J868" s="48">
        <v>38718</v>
      </c>
      <c r="K868" s="48">
        <v>39813</v>
      </c>
      <c r="L868" s="48">
        <v>40178</v>
      </c>
      <c r="M868" s="49">
        <v>4</v>
      </c>
      <c r="N868" s="50"/>
      <c r="O868" s="50"/>
      <c r="P868" s="46" t="s">
        <v>3788</v>
      </c>
      <c r="Q868" s="46" t="s">
        <v>823</v>
      </c>
      <c r="R868" s="46" t="s">
        <v>1826</v>
      </c>
      <c r="S868" s="46"/>
      <c r="T868" s="50">
        <v>23773</v>
      </c>
      <c r="U868" s="50">
        <f>T868*4</f>
        <v>95092</v>
      </c>
    </row>
    <row r="869" spans="1:21" s="52" customFormat="1" ht="28.5" x14ac:dyDescent="0.2">
      <c r="A869" s="63" t="s">
        <v>2596</v>
      </c>
      <c r="B869" s="63" t="s">
        <v>4678</v>
      </c>
      <c r="C869" s="63" t="s">
        <v>4675</v>
      </c>
      <c r="D869" s="63" t="s">
        <v>3594</v>
      </c>
      <c r="E869" s="63" t="s">
        <v>1945</v>
      </c>
      <c r="F869" s="63" t="s">
        <v>959</v>
      </c>
      <c r="G869" s="51" t="s">
        <v>3931</v>
      </c>
      <c r="H869" s="46" t="s">
        <v>4324</v>
      </c>
      <c r="I869" s="63" t="s">
        <v>771</v>
      </c>
      <c r="J869" s="48">
        <v>38899</v>
      </c>
      <c r="K869" s="48">
        <v>40359</v>
      </c>
      <c r="L869" s="71">
        <v>40359</v>
      </c>
      <c r="M869" s="72">
        <v>4</v>
      </c>
      <c r="N869" s="73">
        <v>21840</v>
      </c>
      <c r="O869" s="50">
        <v>87360</v>
      </c>
      <c r="P869" s="46" t="s">
        <v>3788</v>
      </c>
      <c r="Q869" s="63" t="s">
        <v>823</v>
      </c>
      <c r="R869" s="63" t="s">
        <v>1826</v>
      </c>
      <c r="S869" s="63" t="s">
        <v>1686</v>
      </c>
      <c r="T869" s="73">
        <v>21840</v>
      </c>
      <c r="U869" s="73">
        <v>87360</v>
      </c>
    </row>
    <row r="870" spans="1:21" s="52" customFormat="1" ht="28.5" x14ac:dyDescent="0.2">
      <c r="A870" s="46" t="s">
        <v>2694</v>
      </c>
      <c r="B870" s="46" t="s">
        <v>4922</v>
      </c>
      <c r="C870" s="46" t="s">
        <v>4675</v>
      </c>
      <c r="D870" s="46" t="s">
        <v>3595</v>
      </c>
      <c r="E870" s="46" t="s">
        <v>1945</v>
      </c>
      <c r="F870" s="63" t="s">
        <v>959</v>
      </c>
      <c r="G870" s="47" t="s">
        <v>3932</v>
      </c>
      <c r="H870" s="46" t="s">
        <v>5150</v>
      </c>
      <c r="I870" s="46" t="s">
        <v>2270</v>
      </c>
      <c r="J870" s="48">
        <v>38534</v>
      </c>
      <c r="K870" s="48">
        <v>38898</v>
      </c>
      <c r="L870" s="48">
        <v>39263</v>
      </c>
      <c r="M870" s="49">
        <v>2</v>
      </c>
      <c r="N870" s="50"/>
      <c r="O870" s="50"/>
      <c r="P870" s="46"/>
      <c r="Q870" s="46" t="s">
        <v>823</v>
      </c>
      <c r="R870" s="46"/>
      <c r="S870" s="46"/>
      <c r="T870" s="50">
        <v>252822</v>
      </c>
      <c r="U870" s="50">
        <v>505644</v>
      </c>
    </row>
    <row r="871" spans="1:21" s="52" customFormat="1" x14ac:dyDescent="0.2">
      <c r="A871" s="46" t="s">
        <v>70</v>
      </c>
      <c r="B871" s="46" t="s">
        <v>4679</v>
      </c>
      <c r="C871" s="46" t="s">
        <v>4675</v>
      </c>
      <c r="D871" s="46" t="s">
        <v>3595</v>
      </c>
      <c r="E871" s="46" t="s">
        <v>1945</v>
      </c>
      <c r="F871" s="63" t="s">
        <v>959</v>
      </c>
      <c r="G871" s="47" t="s">
        <v>3933</v>
      </c>
      <c r="H871" s="46" t="s">
        <v>5151</v>
      </c>
      <c r="I871" s="46" t="s">
        <v>4755</v>
      </c>
      <c r="J871" s="48">
        <v>38473</v>
      </c>
      <c r="K871" s="48">
        <v>39172</v>
      </c>
      <c r="L871" s="48">
        <v>39538</v>
      </c>
      <c r="M871" s="49">
        <v>3</v>
      </c>
      <c r="N871" s="50"/>
      <c r="O871" s="50"/>
      <c r="P871" s="46"/>
      <c r="Q871" s="46" t="s">
        <v>823</v>
      </c>
      <c r="R871" s="76" t="s">
        <v>1826</v>
      </c>
      <c r="S871" s="46"/>
      <c r="T871" s="50">
        <v>36000</v>
      </c>
      <c r="U871" s="50">
        <v>108000</v>
      </c>
    </row>
    <row r="872" spans="1:21" s="52" customFormat="1" x14ac:dyDescent="0.2">
      <c r="A872" s="46" t="s">
        <v>70</v>
      </c>
      <c r="B872" s="46" t="s">
        <v>4679</v>
      </c>
      <c r="C872" s="46" t="s">
        <v>4675</v>
      </c>
      <c r="D872" s="46" t="s">
        <v>3595</v>
      </c>
      <c r="E872" s="46" t="s">
        <v>1945</v>
      </c>
      <c r="F872" s="63" t="s">
        <v>959</v>
      </c>
      <c r="G872" s="47" t="s">
        <v>3934</v>
      </c>
      <c r="H872" s="46" t="s">
        <v>5152</v>
      </c>
      <c r="I872" s="46" t="s">
        <v>1387</v>
      </c>
      <c r="J872" s="48">
        <v>37834</v>
      </c>
      <c r="K872" s="48">
        <v>38929</v>
      </c>
      <c r="L872" s="48" t="s">
        <v>672</v>
      </c>
      <c r="M872" s="49">
        <v>3</v>
      </c>
      <c r="N872" s="50"/>
      <c r="O872" s="50"/>
      <c r="P872" s="46"/>
      <c r="Q872" s="46" t="s">
        <v>823</v>
      </c>
      <c r="R872" s="76" t="s">
        <v>1826</v>
      </c>
      <c r="S872" s="46"/>
      <c r="T872" s="50"/>
      <c r="U872" s="50"/>
    </row>
    <row r="873" spans="1:21" s="52" customFormat="1" ht="57" x14ac:dyDescent="0.2">
      <c r="A873" s="46" t="s">
        <v>2694</v>
      </c>
      <c r="B873" s="46" t="s">
        <v>4677</v>
      </c>
      <c r="C873" s="46" t="s">
        <v>4675</v>
      </c>
      <c r="D873" s="46" t="s">
        <v>3595</v>
      </c>
      <c r="E873" s="46" t="s">
        <v>1945</v>
      </c>
      <c r="F873" s="63" t="s">
        <v>959</v>
      </c>
      <c r="G873" s="47" t="s">
        <v>3935</v>
      </c>
      <c r="H873" s="46" t="s">
        <v>5153</v>
      </c>
      <c r="I873" s="46" t="s">
        <v>4813</v>
      </c>
      <c r="J873" s="48">
        <v>37438</v>
      </c>
      <c r="K873" s="48">
        <v>38533</v>
      </c>
      <c r="L873" s="48">
        <v>38898</v>
      </c>
      <c r="M873" s="49">
        <v>4</v>
      </c>
      <c r="N873" s="50"/>
      <c r="O873" s="50"/>
      <c r="P873" s="46"/>
      <c r="Q873" s="46" t="s">
        <v>823</v>
      </c>
      <c r="R873" s="76" t="s">
        <v>1826</v>
      </c>
      <c r="S873" s="46"/>
      <c r="T873" s="50"/>
      <c r="U873" s="50"/>
    </row>
    <row r="874" spans="1:21" s="52" customFormat="1" ht="57" x14ac:dyDescent="0.2">
      <c r="A874" s="46" t="s">
        <v>1802</v>
      </c>
      <c r="B874" s="46" t="s">
        <v>4674</v>
      </c>
      <c r="C874" s="46" t="s">
        <v>4675</v>
      </c>
      <c r="D874" s="46" t="s">
        <v>3595</v>
      </c>
      <c r="E874" s="46" t="s">
        <v>1945</v>
      </c>
      <c r="F874" s="63" t="s">
        <v>959</v>
      </c>
      <c r="G874" s="47" t="s">
        <v>3936</v>
      </c>
      <c r="H874" s="46" t="s">
        <v>5154</v>
      </c>
      <c r="I874" s="46" t="s">
        <v>2575</v>
      </c>
      <c r="J874" s="48">
        <v>38626</v>
      </c>
      <c r="K874" s="48">
        <v>39721</v>
      </c>
      <c r="L874" s="48">
        <v>40086</v>
      </c>
      <c r="M874" s="49">
        <v>4</v>
      </c>
      <c r="N874" s="73"/>
      <c r="O874" s="73"/>
      <c r="P874" s="46" t="s">
        <v>3788</v>
      </c>
      <c r="Q874" s="46" t="s">
        <v>823</v>
      </c>
      <c r="R874" s="76" t="s">
        <v>1826</v>
      </c>
      <c r="S874" s="46"/>
      <c r="T874" s="50">
        <v>14325</v>
      </c>
      <c r="U874" s="50" t="e">
        <f>T874*#REF!</f>
        <v>#REF!</v>
      </c>
    </row>
    <row r="875" spans="1:21" s="52" customFormat="1" ht="28.5" x14ac:dyDescent="0.2">
      <c r="A875" s="46" t="s">
        <v>2694</v>
      </c>
      <c r="B875" s="46" t="s">
        <v>4922</v>
      </c>
      <c r="C875" s="46" t="s">
        <v>4675</v>
      </c>
      <c r="D875" s="46" t="s">
        <v>3595</v>
      </c>
      <c r="E875" s="46" t="s">
        <v>1945</v>
      </c>
      <c r="F875" s="63" t="s">
        <v>959</v>
      </c>
      <c r="G875" s="47" t="s">
        <v>3937</v>
      </c>
      <c r="H875" s="46" t="s">
        <v>3938</v>
      </c>
      <c r="I875" s="46" t="s">
        <v>4650</v>
      </c>
      <c r="J875" s="48">
        <v>38534</v>
      </c>
      <c r="K875" s="48">
        <v>38898</v>
      </c>
      <c r="L875" s="48">
        <v>39263</v>
      </c>
      <c r="M875" s="49">
        <v>2</v>
      </c>
      <c r="N875" s="50"/>
      <c r="O875" s="50"/>
      <c r="P875" s="46"/>
      <c r="Q875" s="46" t="s">
        <v>823</v>
      </c>
      <c r="R875" s="46" t="s">
        <v>327</v>
      </c>
      <c r="S875" s="46"/>
      <c r="T875" s="50"/>
      <c r="U875" s="50"/>
    </row>
    <row r="876" spans="1:21" s="52" customFormat="1" ht="28.5" x14ac:dyDescent="0.2">
      <c r="A876" s="46" t="s">
        <v>2694</v>
      </c>
      <c r="B876" s="46" t="s">
        <v>4922</v>
      </c>
      <c r="C876" s="46" t="s">
        <v>233</v>
      </c>
      <c r="D876" s="46" t="s">
        <v>3595</v>
      </c>
      <c r="E876" s="46" t="s">
        <v>1945</v>
      </c>
      <c r="F876" s="63" t="s">
        <v>959</v>
      </c>
      <c r="G876" s="47" t="s">
        <v>3937</v>
      </c>
      <c r="H876" s="46" t="s">
        <v>3938</v>
      </c>
      <c r="I876" s="46" t="s">
        <v>4650</v>
      </c>
      <c r="J876" s="48">
        <v>39264</v>
      </c>
      <c r="K876" s="48">
        <v>39629</v>
      </c>
      <c r="L876" s="48">
        <v>39994</v>
      </c>
      <c r="M876" s="49">
        <v>2</v>
      </c>
      <c r="N876" s="50"/>
      <c r="O876" s="50">
        <f>N876*M876</f>
        <v>0</v>
      </c>
      <c r="P876" s="46" t="s">
        <v>3788</v>
      </c>
      <c r="Q876" s="46" t="s">
        <v>823</v>
      </c>
      <c r="R876" s="46" t="s">
        <v>327</v>
      </c>
      <c r="S876" s="46"/>
      <c r="T876" s="50">
        <v>119515</v>
      </c>
      <c r="U876" s="50">
        <v>239029</v>
      </c>
    </row>
    <row r="877" spans="1:21" s="52" customFormat="1" x14ac:dyDescent="0.2">
      <c r="A877" s="46" t="s">
        <v>70</v>
      </c>
      <c r="B877" s="46" t="s">
        <v>4677</v>
      </c>
      <c r="C877" s="46" t="s">
        <v>4675</v>
      </c>
      <c r="D877" s="46" t="s">
        <v>3595</v>
      </c>
      <c r="E877" s="46" t="s">
        <v>1945</v>
      </c>
      <c r="F877" s="63" t="s">
        <v>959</v>
      </c>
      <c r="G877" s="47" t="s">
        <v>3939</v>
      </c>
      <c r="H877" s="46" t="s">
        <v>5155</v>
      </c>
      <c r="I877" s="46" t="s">
        <v>3431</v>
      </c>
      <c r="J877" s="48">
        <v>38565</v>
      </c>
      <c r="K877" s="48">
        <v>38656</v>
      </c>
      <c r="L877" s="48" t="s">
        <v>672</v>
      </c>
      <c r="M877" s="49">
        <v>0.1</v>
      </c>
      <c r="N877" s="50"/>
      <c r="O877" s="50"/>
      <c r="P877" s="46"/>
      <c r="Q877" s="46" t="s">
        <v>823</v>
      </c>
      <c r="R877" s="76" t="s">
        <v>1826</v>
      </c>
      <c r="S877" s="46"/>
      <c r="T877" s="50">
        <v>738</v>
      </c>
      <c r="U877" s="50">
        <v>738</v>
      </c>
    </row>
    <row r="878" spans="1:21" s="52" customFormat="1" x14ac:dyDescent="0.2">
      <c r="A878" s="46" t="s">
        <v>70</v>
      </c>
      <c r="B878" s="46" t="s">
        <v>4677</v>
      </c>
      <c r="C878" s="46" t="s">
        <v>233</v>
      </c>
      <c r="D878" s="46" t="s">
        <v>3595</v>
      </c>
      <c r="E878" s="46" t="s">
        <v>1945</v>
      </c>
      <c r="F878" s="63" t="s">
        <v>959</v>
      </c>
      <c r="G878" s="47" t="s">
        <v>3939</v>
      </c>
      <c r="H878" s="46" t="s">
        <v>5155</v>
      </c>
      <c r="I878" s="46" t="s">
        <v>3431</v>
      </c>
      <c r="J878" s="48">
        <v>39295</v>
      </c>
      <c r="K878" s="48">
        <v>39386</v>
      </c>
      <c r="L878" s="48"/>
      <c r="M878" s="49">
        <v>0.1</v>
      </c>
      <c r="N878" s="50"/>
      <c r="O878" s="50"/>
      <c r="P878" s="46"/>
      <c r="Q878" s="46"/>
      <c r="R878" s="46"/>
      <c r="S878" s="46"/>
      <c r="T878" s="50">
        <v>1291</v>
      </c>
      <c r="U878" s="50">
        <v>1291</v>
      </c>
    </row>
    <row r="879" spans="1:21" s="52" customFormat="1" ht="128.25" x14ac:dyDescent="0.2">
      <c r="A879" s="46" t="s">
        <v>1948</v>
      </c>
      <c r="B879" s="46" t="s">
        <v>4922</v>
      </c>
      <c r="C879" s="46" t="s">
        <v>4675</v>
      </c>
      <c r="D879" s="46" t="s">
        <v>3595</v>
      </c>
      <c r="E879" s="46" t="s">
        <v>1945</v>
      </c>
      <c r="F879" s="63" t="s">
        <v>959</v>
      </c>
      <c r="G879" s="47" t="s">
        <v>3940</v>
      </c>
      <c r="H879" s="46" t="s">
        <v>5156</v>
      </c>
      <c r="I879" s="46" t="s">
        <v>3133</v>
      </c>
      <c r="J879" s="48">
        <v>38078</v>
      </c>
      <c r="K879" s="48">
        <v>38807</v>
      </c>
      <c r="L879" s="48">
        <v>39538</v>
      </c>
      <c r="M879" s="49">
        <v>4</v>
      </c>
      <c r="N879" s="50"/>
      <c r="O879" s="50"/>
      <c r="P879" s="46"/>
      <c r="Q879" s="46" t="s">
        <v>823</v>
      </c>
      <c r="R879" s="76" t="s">
        <v>1826</v>
      </c>
      <c r="S879" s="46"/>
      <c r="T879" s="50">
        <v>1860</v>
      </c>
      <c r="U879" s="50">
        <v>5580</v>
      </c>
    </row>
    <row r="880" spans="1:21" s="52" customFormat="1" ht="128.25" x14ac:dyDescent="0.2">
      <c r="A880" s="63" t="s">
        <v>2597</v>
      </c>
      <c r="B880" s="63" t="s">
        <v>4674</v>
      </c>
      <c r="C880" s="63" t="s">
        <v>233</v>
      </c>
      <c r="D880" s="63" t="s">
        <v>3594</v>
      </c>
      <c r="E880" s="63" t="s">
        <v>1945</v>
      </c>
      <c r="F880" s="63" t="s">
        <v>959</v>
      </c>
      <c r="G880" s="51" t="s">
        <v>4729</v>
      </c>
      <c r="H880" s="46" t="s">
        <v>4618</v>
      </c>
      <c r="I880" s="63" t="s">
        <v>258</v>
      </c>
      <c r="J880" s="48">
        <v>39234</v>
      </c>
      <c r="K880" s="48">
        <v>40329</v>
      </c>
      <c r="L880" s="48">
        <v>40451</v>
      </c>
      <c r="M880" s="72">
        <v>3</v>
      </c>
      <c r="N880" s="73" t="s">
        <v>672</v>
      </c>
      <c r="O880" s="50" t="s">
        <v>672</v>
      </c>
      <c r="P880" s="46" t="s">
        <v>3788</v>
      </c>
      <c r="Q880" s="63" t="s">
        <v>823</v>
      </c>
      <c r="R880" s="63" t="s">
        <v>1826</v>
      </c>
      <c r="S880" s="63" t="s">
        <v>4397</v>
      </c>
      <c r="T880" s="73">
        <v>321000</v>
      </c>
      <c r="U880" s="73">
        <v>963000</v>
      </c>
    </row>
    <row r="881" spans="1:21" s="52" customFormat="1" ht="57" x14ac:dyDescent="0.2">
      <c r="A881" s="63" t="s">
        <v>2597</v>
      </c>
      <c r="B881" s="63" t="s">
        <v>4674</v>
      </c>
      <c r="C881" s="63" t="s">
        <v>4675</v>
      </c>
      <c r="D881" s="63" t="s">
        <v>3594</v>
      </c>
      <c r="E881" s="63" t="s">
        <v>1945</v>
      </c>
      <c r="F881" s="63" t="s">
        <v>959</v>
      </c>
      <c r="G881" s="51" t="s">
        <v>4729</v>
      </c>
      <c r="H881" s="46" t="s">
        <v>4617</v>
      </c>
      <c r="I881" s="63" t="s">
        <v>258</v>
      </c>
      <c r="J881" s="48">
        <v>38018</v>
      </c>
      <c r="K881" s="48">
        <v>39113</v>
      </c>
      <c r="L881" s="71">
        <v>39113</v>
      </c>
      <c r="M881" s="72">
        <v>3</v>
      </c>
      <c r="N881" s="73"/>
      <c r="O881" s="50"/>
      <c r="P881" s="46"/>
      <c r="Q881" s="63" t="s">
        <v>823</v>
      </c>
      <c r="R881" s="63" t="s">
        <v>1826</v>
      </c>
      <c r="S881" s="63"/>
      <c r="T881" s="73">
        <v>297470</v>
      </c>
      <c r="U881" s="73">
        <v>892410</v>
      </c>
    </row>
    <row r="882" spans="1:21" s="52" customFormat="1" ht="28.5" x14ac:dyDescent="0.2">
      <c r="A882" s="46" t="s">
        <v>1802</v>
      </c>
      <c r="B882" s="46" t="s">
        <v>4677</v>
      </c>
      <c r="C882" s="46" t="s">
        <v>4675</v>
      </c>
      <c r="D882" s="46" t="s">
        <v>3595</v>
      </c>
      <c r="E882" s="46" t="s">
        <v>1945</v>
      </c>
      <c r="F882" s="63" t="s">
        <v>959</v>
      </c>
      <c r="G882" s="47" t="s">
        <v>4730</v>
      </c>
      <c r="H882" s="46" t="s">
        <v>4619</v>
      </c>
      <c r="I882" s="46" t="s">
        <v>3405</v>
      </c>
      <c r="J882" s="48">
        <v>38777</v>
      </c>
      <c r="K882" s="48">
        <v>39506</v>
      </c>
      <c r="L882" s="48">
        <v>39872</v>
      </c>
      <c r="M882" s="49">
        <v>3</v>
      </c>
      <c r="N882" s="50"/>
      <c r="O882" s="50">
        <f>N882*M882</f>
        <v>0</v>
      </c>
      <c r="P882" s="46" t="s">
        <v>3788</v>
      </c>
      <c r="Q882" s="46" t="s">
        <v>823</v>
      </c>
      <c r="R882" s="76" t="s">
        <v>1826</v>
      </c>
      <c r="S882" s="46"/>
      <c r="T882" s="50">
        <v>19711</v>
      </c>
      <c r="U882" s="50">
        <v>59133</v>
      </c>
    </row>
    <row r="883" spans="1:21" s="52" customFormat="1" ht="28.5" x14ac:dyDescent="0.2">
      <c r="A883" s="46" t="s">
        <v>1948</v>
      </c>
      <c r="B883" s="46" t="s">
        <v>4922</v>
      </c>
      <c r="C883" s="46" t="s">
        <v>4675</v>
      </c>
      <c r="D883" s="46" t="s">
        <v>3595</v>
      </c>
      <c r="E883" s="46" t="s">
        <v>1945</v>
      </c>
      <c r="F883" s="63" t="s">
        <v>959</v>
      </c>
      <c r="G883" s="47" t="s">
        <v>235</v>
      </c>
      <c r="H883" s="46" t="s">
        <v>4620</v>
      </c>
      <c r="I883" s="46" t="s">
        <v>3693</v>
      </c>
      <c r="J883" s="48">
        <v>38047</v>
      </c>
      <c r="K883" s="48">
        <v>39141</v>
      </c>
      <c r="L883" s="48">
        <v>39506</v>
      </c>
      <c r="M883" s="49">
        <v>4</v>
      </c>
      <c r="N883" s="50"/>
      <c r="O883" s="50"/>
      <c r="P883" s="46"/>
      <c r="Q883" s="46"/>
      <c r="R883" s="46"/>
      <c r="S883" s="46"/>
      <c r="T883" s="50">
        <v>0</v>
      </c>
      <c r="U883" s="50">
        <v>0</v>
      </c>
    </row>
    <row r="884" spans="1:21" s="52" customFormat="1" ht="42.75" x14ac:dyDescent="0.2">
      <c r="A884" s="46" t="s">
        <v>5300</v>
      </c>
      <c r="B884" s="46" t="s">
        <v>4674</v>
      </c>
      <c r="C884" s="46" t="s">
        <v>4675</v>
      </c>
      <c r="D884" s="46" t="s">
        <v>3595</v>
      </c>
      <c r="E884" s="46" t="s">
        <v>1945</v>
      </c>
      <c r="F884" s="63" t="s">
        <v>959</v>
      </c>
      <c r="G884" s="47" t="s">
        <v>236</v>
      </c>
      <c r="H884" s="46" t="s">
        <v>4621</v>
      </c>
      <c r="I884" s="46" t="s">
        <v>772</v>
      </c>
      <c r="J884" s="48">
        <v>38412</v>
      </c>
      <c r="K884" s="48">
        <v>39506</v>
      </c>
      <c r="L884" s="48">
        <v>39872</v>
      </c>
      <c r="M884" s="49">
        <v>4</v>
      </c>
      <c r="N884" s="50"/>
      <c r="O884" s="50">
        <f>N884*M884</f>
        <v>0</v>
      </c>
      <c r="P884" s="46" t="s">
        <v>3788</v>
      </c>
      <c r="Q884" s="46" t="s">
        <v>823</v>
      </c>
      <c r="R884" s="76" t="s">
        <v>1826</v>
      </c>
      <c r="S884" s="46"/>
      <c r="T884" s="50">
        <v>4368</v>
      </c>
      <c r="U884" s="50">
        <v>17472</v>
      </c>
    </row>
    <row r="885" spans="1:21" s="52" customFormat="1" ht="28.5" x14ac:dyDescent="0.2">
      <c r="A885" s="46" t="s">
        <v>2718</v>
      </c>
      <c r="B885" s="46" t="s">
        <v>4922</v>
      </c>
      <c r="C885" s="46" t="s">
        <v>4675</v>
      </c>
      <c r="D885" s="46" t="s">
        <v>3595</v>
      </c>
      <c r="E885" s="46" t="s">
        <v>1945</v>
      </c>
      <c r="F885" s="63" t="s">
        <v>959</v>
      </c>
      <c r="G885" s="47" t="s">
        <v>237</v>
      </c>
      <c r="H885" s="46" t="s">
        <v>4622</v>
      </c>
      <c r="I885" s="46" t="s">
        <v>1388</v>
      </c>
      <c r="J885" s="48">
        <v>38490</v>
      </c>
      <c r="K885" s="48">
        <v>38855</v>
      </c>
      <c r="L885" s="48"/>
      <c r="M885" s="49">
        <v>1</v>
      </c>
      <c r="N885" s="50"/>
      <c r="O885" s="50"/>
      <c r="P885" s="46"/>
      <c r="Q885" s="46"/>
      <c r="R885" s="76" t="s">
        <v>1826</v>
      </c>
      <c r="S885" s="46"/>
      <c r="T885" s="50"/>
      <c r="U885" s="50"/>
    </row>
    <row r="886" spans="1:21" s="52" customFormat="1" ht="71.25" x14ac:dyDescent="0.2">
      <c r="A886" s="46" t="s">
        <v>2694</v>
      </c>
      <c r="B886" s="46" t="s">
        <v>73</v>
      </c>
      <c r="C886" s="46" t="s">
        <v>4675</v>
      </c>
      <c r="D886" s="46" t="s">
        <v>3595</v>
      </c>
      <c r="E886" s="46" t="s">
        <v>1945</v>
      </c>
      <c r="F886" s="63" t="s">
        <v>959</v>
      </c>
      <c r="G886" s="47" t="s">
        <v>238</v>
      </c>
      <c r="H886" s="46" t="s">
        <v>1586</v>
      </c>
      <c r="I886" s="46" t="s">
        <v>2655</v>
      </c>
      <c r="J886" s="48">
        <v>38261</v>
      </c>
      <c r="K886" s="48">
        <v>38990</v>
      </c>
      <c r="L886" s="48">
        <v>39355</v>
      </c>
      <c r="M886" s="49">
        <v>3</v>
      </c>
      <c r="N886" s="50"/>
      <c r="O886" s="50"/>
      <c r="P886" s="46"/>
      <c r="Q886" s="46" t="s">
        <v>823</v>
      </c>
      <c r="R886" s="76" t="s">
        <v>1826</v>
      </c>
      <c r="S886" s="46"/>
      <c r="T886" s="50">
        <v>21587.7</v>
      </c>
      <c r="U886" s="50">
        <v>64763.1</v>
      </c>
    </row>
    <row r="887" spans="1:21" s="52" customFormat="1" ht="28.5" x14ac:dyDescent="0.2">
      <c r="A887" s="63" t="s">
        <v>2597</v>
      </c>
      <c r="B887" s="63" t="s">
        <v>73</v>
      </c>
      <c r="C887" s="63" t="s">
        <v>4675</v>
      </c>
      <c r="D887" s="63" t="s">
        <v>3594</v>
      </c>
      <c r="E887" s="63" t="s">
        <v>1945</v>
      </c>
      <c r="F887" s="63" t="s">
        <v>959</v>
      </c>
      <c r="G887" s="51" t="s">
        <v>239</v>
      </c>
      <c r="H887" s="46" t="s">
        <v>1587</v>
      </c>
      <c r="I887" s="63" t="s">
        <v>4540</v>
      </c>
      <c r="J887" s="48">
        <v>38443</v>
      </c>
      <c r="K887" s="48">
        <v>39172</v>
      </c>
      <c r="L887" s="71">
        <v>39538</v>
      </c>
      <c r="M887" s="72">
        <v>3</v>
      </c>
      <c r="N887" s="73"/>
      <c r="O887" s="50"/>
      <c r="P887" s="46"/>
      <c r="Q887" s="63" t="s">
        <v>823</v>
      </c>
      <c r="R887" s="63" t="s">
        <v>1826</v>
      </c>
      <c r="S887" s="63"/>
      <c r="T887" s="73">
        <v>0.1</v>
      </c>
      <c r="U887" s="73">
        <v>0.1</v>
      </c>
    </row>
    <row r="888" spans="1:21" s="52" customFormat="1" ht="99.75" x14ac:dyDescent="0.2">
      <c r="A888" s="46" t="s">
        <v>1948</v>
      </c>
      <c r="B888" s="46" t="s">
        <v>4678</v>
      </c>
      <c r="C888" s="46" t="s">
        <v>4675</v>
      </c>
      <c r="D888" s="46" t="s">
        <v>3595</v>
      </c>
      <c r="E888" s="46" t="s">
        <v>1945</v>
      </c>
      <c r="F888" s="63" t="s">
        <v>959</v>
      </c>
      <c r="G888" s="47" t="s">
        <v>240</v>
      </c>
      <c r="H888" s="46" t="s">
        <v>1923</v>
      </c>
      <c r="I888" s="46" t="s">
        <v>2164</v>
      </c>
      <c r="J888" s="48">
        <v>37591</v>
      </c>
      <c r="K888" s="48">
        <v>38990</v>
      </c>
      <c r="L888" s="48">
        <v>39051</v>
      </c>
      <c r="M888" s="49">
        <v>4</v>
      </c>
      <c r="N888" s="50"/>
      <c r="O888" s="50"/>
      <c r="P888" s="46"/>
      <c r="Q888" s="46" t="s">
        <v>823</v>
      </c>
      <c r="R888" s="76" t="s">
        <v>1826</v>
      </c>
      <c r="S888" s="46"/>
      <c r="T888" s="50"/>
      <c r="U888" s="50"/>
    </row>
    <row r="889" spans="1:21" s="52" customFormat="1" ht="57" x14ac:dyDescent="0.2">
      <c r="A889" s="46" t="s">
        <v>1948</v>
      </c>
      <c r="B889" s="46" t="s">
        <v>4922</v>
      </c>
      <c r="C889" s="46" t="s">
        <v>4675</v>
      </c>
      <c r="D889" s="46" t="s">
        <v>3595</v>
      </c>
      <c r="E889" s="46" t="s">
        <v>1945</v>
      </c>
      <c r="F889" s="63" t="s">
        <v>959</v>
      </c>
      <c r="G889" s="47" t="s">
        <v>241</v>
      </c>
      <c r="H889" s="46" t="s">
        <v>1924</v>
      </c>
      <c r="I889" s="46" t="s">
        <v>3130</v>
      </c>
      <c r="J889" s="48">
        <v>38078</v>
      </c>
      <c r="K889" s="48">
        <v>38807</v>
      </c>
      <c r="L889" s="48">
        <v>39171</v>
      </c>
      <c r="M889" s="49">
        <v>3</v>
      </c>
      <c r="N889" s="50"/>
      <c r="O889" s="50"/>
      <c r="P889" s="46"/>
      <c r="Q889" s="46" t="s">
        <v>823</v>
      </c>
      <c r="R889" s="76" t="s">
        <v>1826</v>
      </c>
      <c r="S889" s="46"/>
      <c r="T889" s="50">
        <v>0</v>
      </c>
      <c r="U889" s="50">
        <v>0</v>
      </c>
    </row>
    <row r="890" spans="1:21" s="52" customFormat="1" ht="71.25" x14ac:dyDescent="0.2">
      <c r="A890" s="46" t="s">
        <v>1948</v>
      </c>
      <c r="B890" s="46" t="s">
        <v>4678</v>
      </c>
      <c r="C890" s="46" t="s">
        <v>4675</v>
      </c>
      <c r="D890" s="46" t="s">
        <v>3595</v>
      </c>
      <c r="E890" s="46" t="s">
        <v>1945</v>
      </c>
      <c r="F890" s="63" t="s">
        <v>959</v>
      </c>
      <c r="G890" s="47" t="s">
        <v>242</v>
      </c>
      <c r="H890" s="46" t="s">
        <v>1925</v>
      </c>
      <c r="I890" s="46" t="s">
        <v>178</v>
      </c>
      <c r="J890" s="48">
        <v>38108</v>
      </c>
      <c r="K890" s="48">
        <v>38472</v>
      </c>
      <c r="L890" s="48">
        <v>39051</v>
      </c>
      <c r="M890" s="49">
        <v>2</v>
      </c>
      <c r="N890" s="50"/>
      <c r="O890" s="50"/>
      <c r="P890" s="46"/>
      <c r="Q890" s="46" t="s">
        <v>823</v>
      </c>
      <c r="R890" s="76" t="s">
        <v>1826</v>
      </c>
      <c r="S890" s="46"/>
      <c r="T890" s="50">
        <v>2646</v>
      </c>
      <c r="U890" s="50">
        <v>5292</v>
      </c>
    </row>
    <row r="891" spans="1:21" s="52" customFormat="1" ht="71.25" x14ac:dyDescent="0.2">
      <c r="A891" s="46" t="s">
        <v>1948</v>
      </c>
      <c r="B891" s="46" t="s">
        <v>4678</v>
      </c>
      <c r="C891" s="46" t="s">
        <v>233</v>
      </c>
      <c r="D891" s="46" t="s">
        <v>3595</v>
      </c>
      <c r="E891" s="46" t="s">
        <v>1945</v>
      </c>
      <c r="F891" s="63" t="s">
        <v>959</v>
      </c>
      <c r="G891" s="47" t="s">
        <v>242</v>
      </c>
      <c r="H891" s="46" t="s">
        <v>1925</v>
      </c>
      <c r="I891" s="46" t="s">
        <v>178</v>
      </c>
      <c r="J891" s="48">
        <v>37742</v>
      </c>
      <c r="K891" s="48">
        <v>39172</v>
      </c>
      <c r="L891" s="48">
        <v>39355</v>
      </c>
      <c r="M891" s="49">
        <v>4</v>
      </c>
      <c r="N891" s="50"/>
      <c r="O891" s="50"/>
      <c r="P891" s="46"/>
      <c r="Q891" s="46"/>
      <c r="R891" s="46"/>
      <c r="S891" s="46"/>
      <c r="T891" s="50">
        <v>10000</v>
      </c>
      <c r="U891" s="50">
        <v>40000</v>
      </c>
    </row>
    <row r="892" spans="1:21" s="52" customFormat="1" ht="42.75" x14ac:dyDescent="0.2">
      <c r="A892" s="63" t="s">
        <v>2596</v>
      </c>
      <c r="B892" s="63" t="s">
        <v>73</v>
      </c>
      <c r="C892" s="63" t="s">
        <v>4675</v>
      </c>
      <c r="D892" s="63" t="s">
        <v>3594</v>
      </c>
      <c r="E892" s="63" t="s">
        <v>1945</v>
      </c>
      <c r="F892" s="63" t="s">
        <v>959</v>
      </c>
      <c r="G892" s="51" t="s">
        <v>243</v>
      </c>
      <c r="H892" s="46" t="s">
        <v>1926</v>
      </c>
      <c r="I892" s="63" t="s">
        <v>36</v>
      </c>
      <c r="J892" s="48">
        <v>38777</v>
      </c>
      <c r="K892" s="48">
        <v>39872</v>
      </c>
      <c r="L892" s="71">
        <v>39872</v>
      </c>
      <c r="M892" s="72">
        <v>3</v>
      </c>
      <c r="N892" s="73"/>
      <c r="O892" s="50">
        <f>N892*M892</f>
        <v>0</v>
      </c>
      <c r="P892" s="46" t="s">
        <v>3788</v>
      </c>
      <c r="Q892" s="63" t="s">
        <v>823</v>
      </c>
      <c r="R892" s="63" t="s">
        <v>1826</v>
      </c>
      <c r="S892" s="63" t="s">
        <v>3834</v>
      </c>
      <c r="T892" s="73">
        <v>58095</v>
      </c>
      <c r="U892" s="73">
        <v>174284</v>
      </c>
    </row>
    <row r="893" spans="1:21" s="52" customFormat="1" ht="28.5" x14ac:dyDescent="0.2">
      <c r="A893" s="46" t="s">
        <v>1901</v>
      </c>
      <c r="B893" s="46" t="s">
        <v>4679</v>
      </c>
      <c r="C893" s="46" t="s">
        <v>4680</v>
      </c>
      <c r="D893" s="46" t="s">
        <v>3595</v>
      </c>
      <c r="E893" s="46" t="s">
        <v>1945</v>
      </c>
      <c r="F893" s="63" t="s">
        <v>959</v>
      </c>
      <c r="G893" s="47" t="s">
        <v>244</v>
      </c>
      <c r="H893" s="46" t="s">
        <v>1927</v>
      </c>
      <c r="I893" s="46" t="s">
        <v>4398</v>
      </c>
      <c r="J893" s="48">
        <v>38838</v>
      </c>
      <c r="K893" s="48">
        <v>40298</v>
      </c>
      <c r="L893" s="48">
        <v>40298</v>
      </c>
      <c r="M893" s="49">
        <v>4</v>
      </c>
      <c r="N893" s="50" t="s">
        <v>672</v>
      </c>
      <c r="O893" s="50" t="s">
        <v>672</v>
      </c>
      <c r="P893" s="46" t="s">
        <v>3788</v>
      </c>
      <c r="Q893" s="46" t="s">
        <v>823</v>
      </c>
      <c r="R893" s="76" t="s">
        <v>1826</v>
      </c>
      <c r="S893" s="46"/>
      <c r="T893" s="50">
        <v>26557</v>
      </c>
      <c r="U893" s="50">
        <v>106228</v>
      </c>
    </row>
    <row r="894" spans="1:21" s="52" customFormat="1" ht="42.75" x14ac:dyDescent="0.2">
      <c r="A894" s="46" t="s">
        <v>2694</v>
      </c>
      <c r="B894" s="46" t="s">
        <v>73</v>
      </c>
      <c r="C894" s="46" t="s">
        <v>4675</v>
      </c>
      <c r="D894" s="46" t="s">
        <v>3595</v>
      </c>
      <c r="E894" s="46" t="s">
        <v>1945</v>
      </c>
      <c r="F894" s="63" t="s">
        <v>959</v>
      </c>
      <c r="G894" s="47" t="s">
        <v>245</v>
      </c>
      <c r="H894" s="46" t="s">
        <v>1928</v>
      </c>
      <c r="I894" s="46" t="s">
        <v>4872</v>
      </c>
      <c r="J894" s="48">
        <v>38443</v>
      </c>
      <c r="K894" s="48">
        <v>39172</v>
      </c>
      <c r="L894" s="48">
        <v>39538</v>
      </c>
      <c r="M894" s="49">
        <v>3</v>
      </c>
      <c r="N894" s="50"/>
      <c r="O894" s="50"/>
      <c r="P894" s="46"/>
      <c r="Q894" s="46" t="s">
        <v>823</v>
      </c>
      <c r="R894" s="76" t="s">
        <v>1826</v>
      </c>
      <c r="S894" s="46"/>
      <c r="T894" s="50">
        <v>10000</v>
      </c>
      <c r="U894" s="50">
        <v>30000</v>
      </c>
    </row>
    <row r="895" spans="1:21" s="52" customFormat="1" ht="71.25" x14ac:dyDescent="0.2">
      <c r="A895" s="63" t="s">
        <v>2714</v>
      </c>
      <c r="B895" s="63" t="s">
        <v>4674</v>
      </c>
      <c r="C895" s="63" t="s">
        <v>233</v>
      </c>
      <c r="D895" s="63" t="s">
        <v>3594</v>
      </c>
      <c r="E895" s="63" t="s">
        <v>1945</v>
      </c>
      <c r="F895" s="63" t="s">
        <v>959</v>
      </c>
      <c r="G895" s="51" t="s">
        <v>246</v>
      </c>
      <c r="H895" s="46" t="s">
        <v>3399</v>
      </c>
      <c r="I895" s="63" t="s">
        <v>1386</v>
      </c>
      <c r="J895" s="48">
        <v>38808</v>
      </c>
      <c r="K895" s="48">
        <v>40025</v>
      </c>
      <c r="L895" s="71">
        <v>40025</v>
      </c>
      <c r="M895" s="72">
        <v>3</v>
      </c>
      <c r="N895" s="73"/>
      <c r="O895" s="50"/>
      <c r="P895" s="46" t="s">
        <v>3788</v>
      </c>
      <c r="Q895" s="63" t="s">
        <v>823</v>
      </c>
      <c r="R895" s="63" t="s">
        <v>1826</v>
      </c>
      <c r="S895" s="63" t="s">
        <v>1168</v>
      </c>
      <c r="T895" s="73">
        <v>129621</v>
      </c>
      <c r="U895" s="50" t="e">
        <f>T895*#REF!</f>
        <v>#REF!</v>
      </c>
    </row>
    <row r="896" spans="1:21" s="52" customFormat="1" ht="85.5" x14ac:dyDescent="0.2">
      <c r="A896" s="63" t="s">
        <v>1803</v>
      </c>
      <c r="B896" s="63" t="s">
        <v>73</v>
      </c>
      <c r="C896" s="63" t="s">
        <v>4675</v>
      </c>
      <c r="D896" s="63" t="s">
        <v>3594</v>
      </c>
      <c r="E896" s="63" t="s">
        <v>1945</v>
      </c>
      <c r="F896" s="63" t="s">
        <v>959</v>
      </c>
      <c r="G896" s="51" t="s">
        <v>247</v>
      </c>
      <c r="H896" s="46" t="s">
        <v>3400</v>
      </c>
      <c r="I896" s="63" t="s">
        <v>2653</v>
      </c>
      <c r="J896" s="48">
        <v>37803</v>
      </c>
      <c r="K896" s="48">
        <v>39082</v>
      </c>
      <c r="L896" s="71">
        <v>38898</v>
      </c>
      <c r="M896" s="72">
        <v>3</v>
      </c>
      <c r="N896" s="73"/>
      <c r="O896" s="50"/>
      <c r="P896" s="46"/>
      <c r="Q896" s="63" t="s">
        <v>823</v>
      </c>
      <c r="R896" s="63" t="s">
        <v>1826</v>
      </c>
      <c r="S896" s="63"/>
      <c r="T896" s="73">
        <v>61027</v>
      </c>
      <c r="U896" s="73">
        <v>183081</v>
      </c>
    </row>
    <row r="897" spans="1:21" s="52" customFormat="1" ht="99.75" x14ac:dyDescent="0.2">
      <c r="A897" s="63" t="s">
        <v>1803</v>
      </c>
      <c r="B897" s="63" t="s">
        <v>73</v>
      </c>
      <c r="C897" s="63" t="s">
        <v>233</v>
      </c>
      <c r="D897" s="63" t="s">
        <v>3594</v>
      </c>
      <c r="E897" s="63" t="s">
        <v>1945</v>
      </c>
      <c r="F897" s="63" t="s">
        <v>959</v>
      </c>
      <c r="G897" s="51" t="s">
        <v>248</v>
      </c>
      <c r="H897" s="46" t="s">
        <v>3401</v>
      </c>
      <c r="I897" s="63" t="s">
        <v>3283</v>
      </c>
      <c r="J897" s="48">
        <v>39264</v>
      </c>
      <c r="K897" s="48">
        <v>39994</v>
      </c>
      <c r="L897" s="71">
        <v>40359</v>
      </c>
      <c r="M897" s="72">
        <v>3</v>
      </c>
      <c r="N897" s="73" t="s">
        <v>672</v>
      </c>
      <c r="O897" s="50" t="s">
        <v>672</v>
      </c>
      <c r="P897" s="46" t="s">
        <v>3788</v>
      </c>
      <c r="Q897" s="63" t="s">
        <v>823</v>
      </c>
      <c r="R897" s="63" t="s">
        <v>1826</v>
      </c>
      <c r="S897" s="63" t="s">
        <v>1483</v>
      </c>
      <c r="T897" s="73">
        <v>64377</v>
      </c>
      <c r="U897" s="73">
        <v>193131</v>
      </c>
    </row>
    <row r="898" spans="1:21" s="52" customFormat="1" ht="28.5" x14ac:dyDescent="0.2">
      <c r="A898" s="63" t="s">
        <v>1803</v>
      </c>
      <c r="B898" s="63" t="s">
        <v>4678</v>
      </c>
      <c r="C898" s="63" t="s">
        <v>233</v>
      </c>
      <c r="D898" s="63" t="s">
        <v>3594</v>
      </c>
      <c r="E898" s="63" t="s">
        <v>1945</v>
      </c>
      <c r="F898" s="63" t="s">
        <v>959</v>
      </c>
      <c r="G898" s="51" t="s">
        <v>249</v>
      </c>
      <c r="H898" s="46" t="s">
        <v>250</v>
      </c>
      <c r="I898" s="63" t="s">
        <v>1878</v>
      </c>
      <c r="J898" s="48">
        <v>39083</v>
      </c>
      <c r="K898" s="48">
        <v>39813</v>
      </c>
      <c r="L898" s="71">
        <v>40178</v>
      </c>
      <c r="M898" s="72">
        <v>2</v>
      </c>
      <c r="N898" s="63"/>
      <c r="O898" s="50"/>
      <c r="P898" s="46" t="s">
        <v>3788</v>
      </c>
      <c r="Q898" s="63" t="s">
        <v>823</v>
      </c>
      <c r="R898" s="63" t="s">
        <v>1826</v>
      </c>
      <c r="S898" s="63" t="s">
        <v>4706</v>
      </c>
      <c r="T898" s="73">
        <v>122833</v>
      </c>
      <c r="U898" s="73" t="e">
        <f>T898*#REF!</f>
        <v>#REF!</v>
      </c>
    </row>
    <row r="899" spans="1:21" s="52" customFormat="1" x14ac:dyDescent="0.2">
      <c r="A899" s="46" t="s">
        <v>5301</v>
      </c>
      <c r="B899" s="46" t="s">
        <v>4674</v>
      </c>
      <c r="C899" s="46" t="s">
        <v>4675</v>
      </c>
      <c r="D899" s="46" t="s">
        <v>3595</v>
      </c>
      <c r="E899" s="46" t="s">
        <v>1945</v>
      </c>
      <c r="F899" s="63" t="s">
        <v>959</v>
      </c>
      <c r="G899" s="47" t="s">
        <v>251</v>
      </c>
      <c r="H899" s="46" t="s">
        <v>3402</v>
      </c>
      <c r="I899" s="46" t="s">
        <v>5083</v>
      </c>
      <c r="J899" s="48">
        <v>38047</v>
      </c>
      <c r="K899" s="48">
        <v>40025</v>
      </c>
      <c r="L899" s="48">
        <v>39506</v>
      </c>
      <c r="M899" s="49">
        <v>4</v>
      </c>
      <c r="N899" s="50"/>
      <c r="O899" s="50"/>
      <c r="P899" s="46"/>
      <c r="Q899" s="46" t="s">
        <v>823</v>
      </c>
      <c r="R899" s="76" t="s">
        <v>1826</v>
      </c>
      <c r="S899" s="46"/>
      <c r="T899" s="50">
        <v>1711</v>
      </c>
      <c r="U899" s="50">
        <v>6844</v>
      </c>
    </row>
    <row r="900" spans="1:21" s="52" customFormat="1" ht="57" x14ac:dyDescent="0.2">
      <c r="A900" s="46" t="s">
        <v>5301</v>
      </c>
      <c r="B900" s="46" t="s">
        <v>4674</v>
      </c>
      <c r="C900" s="46" t="s">
        <v>233</v>
      </c>
      <c r="D900" s="46" t="s">
        <v>3595</v>
      </c>
      <c r="E900" s="46" t="s">
        <v>1945</v>
      </c>
      <c r="F900" s="63" t="s">
        <v>959</v>
      </c>
      <c r="G900" s="47" t="s">
        <v>252</v>
      </c>
      <c r="H900" s="46" t="s">
        <v>3403</v>
      </c>
      <c r="I900" s="46" t="s">
        <v>4814</v>
      </c>
      <c r="J900" s="48">
        <v>38534</v>
      </c>
      <c r="K900" s="48">
        <v>39629</v>
      </c>
      <c r="L900" s="48">
        <v>39994</v>
      </c>
      <c r="M900" s="49">
        <v>4</v>
      </c>
      <c r="N900" s="50">
        <v>0</v>
      </c>
      <c r="O900" s="50"/>
      <c r="P900" s="46" t="s">
        <v>3788</v>
      </c>
      <c r="Q900" s="46"/>
      <c r="R900" s="46"/>
      <c r="S900" s="46"/>
      <c r="T900" s="50"/>
      <c r="U900" s="50"/>
    </row>
    <row r="901" spans="1:21" s="52" customFormat="1" x14ac:dyDescent="0.2">
      <c r="A901" s="46" t="s">
        <v>5301</v>
      </c>
      <c r="B901" s="46" t="s">
        <v>4674</v>
      </c>
      <c r="C901" s="46" t="s">
        <v>4675</v>
      </c>
      <c r="D901" s="46" t="s">
        <v>3595</v>
      </c>
      <c r="E901" s="46" t="s">
        <v>1945</v>
      </c>
      <c r="F901" s="63" t="s">
        <v>959</v>
      </c>
      <c r="G901" s="47" t="s">
        <v>253</v>
      </c>
      <c r="H901" s="46" t="s">
        <v>3408</v>
      </c>
      <c r="I901" s="46" t="s">
        <v>2678</v>
      </c>
      <c r="J901" s="48">
        <v>38412</v>
      </c>
      <c r="K901" s="48">
        <v>39506</v>
      </c>
      <c r="L901" s="48">
        <v>39872</v>
      </c>
      <c r="M901" s="49">
        <v>4</v>
      </c>
      <c r="N901" s="50"/>
      <c r="O901" s="50">
        <f>N901*M901</f>
        <v>0</v>
      </c>
      <c r="P901" s="46" t="s">
        <v>3788</v>
      </c>
      <c r="Q901" s="46" t="s">
        <v>823</v>
      </c>
      <c r="R901" s="76" t="s">
        <v>1826</v>
      </c>
      <c r="S901" s="46"/>
      <c r="T901" s="50">
        <v>10755</v>
      </c>
      <c r="U901" s="50">
        <v>43020</v>
      </c>
    </row>
    <row r="902" spans="1:21" s="52" customFormat="1" ht="57" x14ac:dyDescent="0.2">
      <c r="A902" s="46" t="s">
        <v>5301</v>
      </c>
      <c r="B902" s="46" t="s">
        <v>4674</v>
      </c>
      <c r="C902" s="46" t="s">
        <v>4675</v>
      </c>
      <c r="D902" s="46" t="s">
        <v>3595</v>
      </c>
      <c r="E902" s="46" t="s">
        <v>1945</v>
      </c>
      <c r="F902" s="63" t="s">
        <v>959</v>
      </c>
      <c r="G902" s="46" t="s">
        <v>254</v>
      </c>
      <c r="H902" s="46" t="s">
        <v>5572</v>
      </c>
      <c r="I902" s="46" t="s">
        <v>3131</v>
      </c>
      <c r="J902" s="48">
        <v>38777</v>
      </c>
      <c r="K902" s="48">
        <v>39506</v>
      </c>
      <c r="L902" s="48">
        <v>39872</v>
      </c>
      <c r="M902" s="49">
        <v>3</v>
      </c>
      <c r="N902" s="50"/>
      <c r="O902" s="50"/>
      <c r="P902" s="46" t="s">
        <v>3788</v>
      </c>
      <c r="Q902" s="46" t="s">
        <v>823</v>
      </c>
      <c r="R902" s="76" t="s">
        <v>1826</v>
      </c>
      <c r="S902" s="46"/>
      <c r="T902" s="50">
        <v>14627</v>
      </c>
      <c r="U902" s="50">
        <v>43881</v>
      </c>
    </row>
    <row r="903" spans="1:21" s="52" customFormat="1" x14ac:dyDescent="0.2">
      <c r="A903" s="46" t="s">
        <v>70</v>
      </c>
      <c r="B903" s="46" t="s">
        <v>4677</v>
      </c>
      <c r="C903" s="46" t="s">
        <v>4675</v>
      </c>
      <c r="D903" s="46" t="s">
        <v>3595</v>
      </c>
      <c r="E903" s="46" t="s">
        <v>1945</v>
      </c>
      <c r="F903" s="63" t="s">
        <v>959</v>
      </c>
      <c r="G903" s="47" t="s">
        <v>255</v>
      </c>
      <c r="H903" s="46" t="s">
        <v>5573</v>
      </c>
      <c r="I903" s="46" t="s">
        <v>3870</v>
      </c>
      <c r="J903" s="48">
        <v>38047</v>
      </c>
      <c r="K903" s="48">
        <v>38776</v>
      </c>
      <c r="L903" s="48">
        <v>39141</v>
      </c>
      <c r="M903" s="49">
        <v>3</v>
      </c>
      <c r="N903" s="50"/>
      <c r="O903" s="50"/>
      <c r="P903" s="46"/>
      <c r="Q903" s="46" t="s">
        <v>823</v>
      </c>
      <c r="R903" s="76" t="s">
        <v>1826</v>
      </c>
      <c r="S903" s="46"/>
      <c r="T903" s="50">
        <v>18198</v>
      </c>
      <c r="U903" s="50">
        <v>54594</v>
      </c>
    </row>
    <row r="904" spans="1:21" s="52" customFormat="1" x14ac:dyDescent="0.2">
      <c r="A904" s="46" t="s">
        <v>70</v>
      </c>
      <c r="B904" s="46" t="s">
        <v>4677</v>
      </c>
      <c r="C904" s="46" t="s">
        <v>4675</v>
      </c>
      <c r="D904" s="46" t="s">
        <v>3595</v>
      </c>
      <c r="E904" s="46" t="s">
        <v>1945</v>
      </c>
      <c r="F904" s="63" t="s">
        <v>959</v>
      </c>
      <c r="G904" s="47" t="s">
        <v>5222</v>
      </c>
      <c r="H904" s="46" t="s">
        <v>5574</v>
      </c>
      <c r="I904" s="46" t="s">
        <v>3431</v>
      </c>
      <c r="J904" s="48">
        <v>38443</v>
      </c>
      <c r="K904" s="48">
        <v>39538</v>
      </c>
      <c r="L904" s="48">
        <v>39903</v>
      </c>
      <c r="M904" s="49">
        <v>4</v>
      </c>
      <c r="N904" s="50"/>
      <c r="O904" s="50"/>
      <c r="P904" s="46" t="s">
        <v>3788</v>
      </c>
      <c r="Q904" s="46" t="s">
        <v>823</v>
      </c>
      <c r="R904" s="76" t="s">
        <v>1826</v>
      </c>
      <c r="S904" s="46"/>
      <c r="T904" s="50">
        <v>57065</v>
      </c>
      <c r="U904" s="50">
        <v>228260</v>
      </c>
    </row>
    <row r="905" spans="1:21" s="52" customFormat="1" ht="28.5" x14ac:dyDescent="0.2">
      <c r="A905" s="46" t="s">
        <v>70</v>
      </c>
      <c r="B905" s="46" t="s">
        <v>4677</v>
      </c>
      <c r="C905" s="46" t="s">
        <v>4675</v>
      </c>
      <c r="D905" s="46" t="s">
        <v>3595</v>
      </c>
      <c r="E905" s="46" t="s">
        <v>1945</v>
      </c>
      <c r="F905" s="63" t="s">
        <v>959</v>
      </c>
      <c r="G905" s="47" t="s">
        <v>5223</v>
      </c>
      <c r="H905" s="46" t="s">
        <v>5575</v>
      </c>
      <c r="I905" s="46" t="s">
        <v>3867</v>
      </c>
      <c r="J905" s="48">
        <v>38047</v>
      </c>
      <c r="K905" s="48">
        <v>38776</v>
      </c>
      <c r="L905" s="48">
        <v>39141</v>
      </c>
      <c r="M905" s="49">
        <v>3</v>
      </c>
      <c r="N905" s="50"/>
      <c r="O905" s="50"/>
      <c r="P905" s="46"/>
      <c r="Q905" s="46" t="s">
        <v>823</v>
      </c>
      <c r="R905" s="76" t="s">
        <v>1826</v>
      </c>
      <c r="S905" s="46"/>
      <c r="T905" s="50">
        <v>570944</v>
      </c>
      <c r="U905" s="50">
        <v>1712832</v>
      </c>
    </row>
    <row r="906" spans="1:21" s="52" customFormat="1" ht="28.5" x14ac:dyDescent="0.2">
      <c r="A906" s="46" t="s">
        <v>69</v>
      </c>
      <c r="B906" s="46" t="s">
        <v>4677</v>
      </c>
      <c r="C906" s="46" t="s">
        <v>4675</v>
      </c>
      <c r="D906" s="46" t="s">
        <v>3595</v>
      </c>
      <c r="E906" s="46" t="s">
        <v>1945</v>
      </c>
      <c r="F906" s="63" t="s">
        <v>959</v>
      </c>
      <c r="G906" s="47" t="s">
        <v>5224</v>
      </c>
      <c r="H906" s="46" t="s">
        <v>3002</v>
      </c>
      <c r="I906" s="46" t="s">
        <v>2230</v>
      </c>
      <c r="J906" s="48">
        <v>38412</v>
      </c>
      <c r="K906" s="48">
        <v>39872</v>
      </c>
      <c r="L906" s="48">
        <v>39872</v>
      </c>
      <c r="M906" s="49">
        <v>4</v>
      </c>
      <c r="N906" s="50"/>
      <c r="O906" s="50">
        <f>N906*M906</f>
        <v>0</v>
      </c>
      <c r="P906" s="46" t="s">
        <v>3788</v>
      </c>
      <c r="Q906" s="46" t="s">
        <v>823</v>
      </c>
      <c r="R906" s="76" t="s">
        <v>1826</v>
      </c>
      <c r="S906" s="46"/>
      <c r="T906" s="50">
        <v>153210</v>
      </c>
      <c r="U906" s="50">
        <v>612840</v>
      </c>
    </row>
    <row r="907" spans="1:21" s="52" customFormat="1" ht="57" x14ac:dyDescent="0.2">
      <c r="A907" s="46" t="s">
        <v>2694</v>
      </c>
      <c r="B907" s="46" t="s">
        <v>4676</v>
      </c>
      <c r="C907" s="46" t="s">
        <v>4675</v>
      </c>
      <c r="D907" s="46" t="s">
        <v>3595</v>
      </c>
      <c r="E907" s="46" t="s">
        <v>1945</v>
      </c>
      <c r="F907" s="63" t="s">
        <v>959</v>
      </c>
      <c r="G907" s="47" t="s">
        <v>5225</v>
      </c>
      <c r="H907" s="46" t="s">
        <v>3003</v>
      </c>
      <c r="I907" s="46" t="s">
        <v>2651</v>
      </c>
      <c r="J907" s="48">
        <v>37926</v>
      </c>
      <c r="K907" s="48">
        <v>38656</v>
      </c>
      <c r="L907" s="48">
        <v>39021</v>
      </c>
      <c r="M907" s="49">
        <v>3</v>
      </c>
      <c r="N907" s="50"/>
      <c r="O907" s="50"/>
      <c r="P907" s="46"/>
      <c r="Q907" s="46" t="s">
        <v>823</v>
      </c>
      <c r="R907" s="76" t="s">
        <v>1826</v>
      </c>
      <c r="S907" s="46"/>
      <c r="T907" s="50"/>
      <c r="U907" s="50"/>
    </row>
    <row r="908" spans="1:21" s="52" customFormat="1" ht="57" x14ac:dyDescent="0.2">
      <c r="A908" s="46" t="s">
        <v>2694</v>
      </c>
      <c r="B908" s="46" t="s">
        <v>4676</v>
      </c>
      <c r="C908" s="46" t="s">
        <v>233</v>
      </c>
      <c r="D908" s="46" t="s">
        <v>3595</v>
      </c>
      <c r="E908" s="46" t="s">
        <v>1945</v>
      </c>
      <c r="F908" s="63" t="s">
        <v>959</v>
      </c>
      <c r="G908" s="47" t="s">
        <v>5225</v>
      </c>
      <c r="H908" s="46" t="s">
        <v>3003</v>
      </c>
      <c r="I908" s="46" t="s">
        <v>2651</v>
      </c>
      <c r="J908" s="48">
        <v>39022</v>
      </c>
      <c r="K908" s="48">
        <v>40117</v>
      </c>
      <c r="L908" s="48">
        <v>40359</v>
      </c>
      <c r="M908" s="49">
        <v>3</v>
      </c>
      <c r="N908" s="73"/>
      <c r="O908" s="73"/>
      <c r="P908" s="46" t="s">
        <v>3788</v>
      </c>
      <c r="Q908" s="46" t="s">
        <v>823</v>
      </c>
      <c r="R908" s="76" t="s">
        <v>1826</v>
      </c>
      <c r="S908" s="46"/>
      <c r="T908" s="50">
        <v>8190</v>
      </c>
      <c r="U908" s="50" t="e">
        <f>T908*#REF!</f>
        <v>#REF!</v>
      </c>
    </row>
    <row r="909" spans="1:21" s="52" customFormat="1" ht="85.5" x14ac:dyDescent="0.2">
      <c r="A909" s="46" t="s">
        <v>2694</v>
      </c>
      <c r="B909" s="46" t="s">
        <v>4676</v>
      </c>
      <c r="C909" s="46" t="s">
        <v>233</v>
      </c>
      <c r="D909" s="46" t="s">
        <v>5646</v>
      </c>
      <c r="E909" s="46" t="s">
        <v>892</v>
      </c>
      <c r="F909" s="63" t="s">
        <v>5284</v>
      </c>
      <c r="G909" s="47" t="s">
        <v>5226</v>
      </c>
      <c r="H909" s="46" t="s">
        <v>3004</v>
      </c>
      <c r="I909" s="46" t="s">
        <v>3472</v>
      </c>
      <c r="J909" s="48">
        <v>37926</v>
      </c>
      <c r="K909" s="48">
        <v>38656</v>
      </c>
      <c r="L909" s="48">
        <v>39021</v>
      </c>
      <c r="M909" s="49">
        <v>3</v>
      </c>
      <c r="N909" s="50"/>
      <c r="O909" s="50"/>
      <c r="P909" s="46"/>
      <c r="Q909" s="46" t="s">
        <v>823</v>
      </c>
      <c r="R909" s="76" t="s">
        <v>1826</v>
      </c>
      <c r="S909" s="46"/>
      <c r="T909" s="50"/>
      <c r="U909" s="50"/>
    </row>
    <row r="910" spans="1:21" s="52" customFormat="1" ht="85.5" x14ac:dyDescent="0.2">
      <c r="A910" s="46" t="s">
        <v>2694</v>
      </c>
      <c r="B910" s="46" t="s">
        <v>4676</v>
      </c>
      <c r="C910" s="46" t="s">
        <v>233</v>
      </c>
      <c r="D910" s="46" t="s">
        <v>5646</v>
      </c>
      <c r="E910" s="46" t="s">
        <v>892</v>
      </c>
      <c r="F910" s="63" t="s">
        <v>5284</v>
      </c>
      <c r="G910" s="47" t="s">
        <v>5226</v>
      </c>
      <c r="H910" s="46" t="s">
        <v>3004</v>
      </c>
      <c r="I910" s="46" t="s">
        <v>3472</v>
      </c>
      <c r="J910" s="48">
        <v>39022</v>
      </c>
      <c r="K910" s="48">
        <v>40117</v>
      </c>
      <c r="L910" s="48">
        <v>40359</v>
      </c>
      <c r="M910" s="49">
        <v>4</v>
      </c>
      <c r="N910" s="63"/>
      <c r="O910" s="63"/>
      <c r="P910" s="46" t="s">
        <v>3788</v>
      </c>
      <c r="Q910" s="46" t="s">
        <v>823</v>
      </c>
      <c r="R910" s="46"/>
      <c r="S910" s="46" t="s">
        <v>5647</v>
      </c>
      <c r="T910" s="50">
        <v>72930</v>
      </c>
      <c r="U910" s="50" t="e">
        <f>T910*#REF!</f>
        <v>#REF!</v>
      </c>
    </row>
    <row r="911" spans="1:21" s="52" customFormat="1" ht="128.25" x14ac:dyDescent="0.2">
      <c r="A911" s="46" t="s">
        <v>2694</v>
      </c>
      <c r="B911" s="46" t="s">
        <v>4676</v>
      </c>
      <c r="C911" s="46" t="s">
        <v>233</v>
      </c>
      <c r="D911" s="46" t="s">
        <v>3595</v>
      </c>
      <c r="E911" s="46" t="s">
        <v>1945</v>
      </c>
      <c r="F911" s="63" t="s">
        <v>959</v>
      </c>
      <c r="G911" s="47" t="s">
        <v>5227</v>
      </c>
      <c r="H911" s="46" t="s">
        <v>3005</v>
      </c>
      <c r="I911" s="46" t="s">
        <v>2165</v>
      </c>
      <c r="J911" s="48">
        <v>37926</v>
      </c>
      <c r="K911" s="48">
        <v>38656</v>
      </c>
      <c r="L911" s="48">
        <v>39021</v>
      </c>
      <c r="M911" s="49">
        <v>3</v>
      </c>
      <c r="N911" s="50"/>
      <c r="O911" s="50"/>
      <c r="P911" s="46"/>
      <c r="Q911" s="46" t="s">
        <v>823</v>
      </c>
      <c r="R911" s="76" t="s">
        <v>1826</v>
      </c>
      <c r="S911" s="46"/>
      <c r="T911" s="50"/>
      <c r="U911" s="50"/>
    </row>
    <row r="912" spans="1:21" s="52" customFormat="1" ht="128.25" x14ac:dyDescent="0.2">
      <c r="A912" s="46" t="s">
        <v>2694</v>
      </c>
      <c r="B912" s="46" t="s">
        <v>4676</v>
      </c>
      <c r="C912" s="46" t="s">
        <v>233</v>
      </c>
      <c r="D912" s="46" t="s">
        <v>5646</v>
      </c>
      <c r="E912" s="46" t="s">
        <v>892</v>
      </c>
      <c r="F912" s="63" t="s">
        <v>959</v>
      </c>
      <c r="G912" s="47" t="s">
        <v>5227</v>
      </c>
      <c r="H912" s="46" t="s">
        <v>3005</v>
      </c>
      <c r="I912" s="46" t="s">
        <v>2165</v>
      </c>
      <c r="J912" s="48">
        <v>39022</v>
      </c>
      <c r="K912" s="48">
        <v>40117</v>
      </c>
      <c r="L912" s="48">
        <v>40359</v>
      </c>
      <c r="M912" s="49">
        <v>4</v>
      </c>
      <c r="N912" s="50"/>
      <c r="O912" s="50"/>
      <c r="P912" s="46" t="s">
        <v>3788</v>
      </c>
      <c r="Q912" s="46" t="s">
        <v>823</v>
      </c>
      <c r="R912" s="46"/>
      <c r="S912" s="46" t="s">
        <v>5647</v>
      </c>
      <c r="T912" s="50">
        <v>2169459</v>
      </c>
      <c r="U912" s="50">
        <v>8677836</v>
      </c>
    </row>
    <row r="913" spans="1:21" s="52" customFormat="1" ht="85.5" x14ac:dyDescent="0.2">
      <c r="A913" s="46" t="s">
        <v>2694</v>
      </c>
      <c r="B913" s="46" t="s">
        <v>4676</v>
      </c>
      <c r="C913" s="46" t="s">
        <v>4675</v>
      </c>
      <c r="D913" s="46" t="s">
        <v>3595</v>
      </c>
      <c r="E913" s="46" t="s">
        <v>1945</v>
      </c>
      <c r="F913" s="63" t="s">
        <v>959</v>
      </c>
      <c r="G913" s="47" t="s">
        <v>5228</v>
      </c>
      <c r="H913" s="46" t="s">
        <v>3006</v>
      </c>
      <c r="I913" s="46" t="s">
        <v>2294</v>
      </c>
      <c r="J913" s="48">
        <v>37926</v>
      </c>
      <c r="K913" s="48">
        <v>38656</v>
      </c>
      <c r="L913" s="48">
        <v>39021</v>
      </c>
      <c r="M913" s="49">
        <v>3</v>
      </c>
      <c r="N913" s="50"/>
      <c r="O913" s="50"/>
      <c r="P913" s="46"/>
      <c r="Q913" s="46" t="s">
        <v>823</v>
      </c>
      <c r="R913" s="76" t="s">
        <v>1826</v>
      </c>
      <c r="S913" s="46"/>
      <c r="T913" s="50"/>
      <c r="U913" s="50"/>
    </row>
    <row r="914" spans="1:21" s="52" customFormat="1" ht="85.5" x14ac:dyDescent="0.2">
      <c r="A914" s="46" t="s">
        <v>2694</v>
      </c>
      <c r="B914" s="46" t="s">
        <v>4676</v>
      </c>
      <c r="C914" s="46" t="s">
        <v>233</v>
      </c>
      <c r="D914" s="46" t="s">
        <v>3595</v>
      </c>
      <c r="E914" s="46" t="s">
        <v>1945</v>
      </c>
      <c r="F914" s="63" t="s">
        <v>959</v>
      </c>
      <c r="G914" s="47" t="s">
        <v>5228</v>
      </c>
      <c r="H914" s="46" t="s">
        <v>3006</v>
      </c>
      <c r="I914" s="46" t="s">
        <v>2294</v>
      </c>
      <c r="J914" s="48">
        <v>39022</v>
      </c>
      <c r="K914" s="48">
        <v>40117</v>
      </c>
      <c r="L914" s="48">
        <v>40359</v>
      </c>
      <c r="M914" s="49">
        <v>3</v>
      </c>
      <c r="N914" s="73"/>
      <c r="O914" s="73"/>
      <c r="P914" s="46" t="s">
        <v>3788</v>
      </c>
      <c r="Q914" s="46" t="s">
        <v>823</v>
      </c>
      <c r="R914" s="76" t="s">
        <v>1826</v>
      </c>
      <c r="S914" s="46"/>
      <c r="T914" s="50">
        <v>13007</v>
      </c>
      <c r="U914" s="50" t="e">
        <f>T914*#REF!</f>
        <v>#REF!</v>
      </c>
    </row>
    <row r="915" spans="1:21" s="52" customFormat="1" ht="71.25" x14ac:dyDescent="0.2">
      <c r="A915" s="46" t="s">
        <v>2694</v>
      </c>
      <c r="B915" s="46" t="s">
        <v>4676</v>
      </c>
      <c r="C915" s="46" t="s">
        <v>4675</v>
      </c>
      <c r="D915" s="46" t="s">
        <v>3595</v>
      </c>
      <c r="E915" s="46" t="s">
        <v>1945</v>
      </c>
      <c r="F915" s="63" t="s">
        <v>959</v>
      </c>
      <c r="G915" s="47" t="s">
        <v>5229</v>
      </c>
      <c r="H915" s="46" t="s">
        <v>3007</v>
      </c>
      <c r="I915" s="46" t="s">
        <v>2654</v>
      </c>
      <c r="J915" s="48">
        <v>37926</v>
      </c>
      <c r="K915" s="48">
        <v>38656</v>
      </c>
      <c r="L915" s="48">
        <v>39021</v>
      </c>
      <c r="M915" s="49">
        <v>3</v>
      </c>
      <c r="N915" s="50"/>
      <c r="O915" s="50"/>
      <c r="P915" s="46"/>
      <c r="Q915" s="46" t="s">
        <v>823</v>
      </c>
      <c r="R915" s="76" t="s">
        <v>1826</v>
      </c>
      <c r="S915" s="46"/>
      <c r="T915" s="50"/>
      <c r="U915" s="50"/>
    </row>
    <row r="916" spans="1:21" s="52" customFormat="1" ht="71.25" x14ac:dyDescent="0.2">
      <c r="A916" s="46" t="s">
        <v>2694</v>
      </c>
      <c r="B916" s="46" t="s">
        <v>4676</v>
      </c>
      <c r="C916" s="46" t="s">
        <v>233</v>
      </c>
      <c r="D916" s="46" t="s">
        <v>5646</v>
      </c>
      <c r="E916" s="46" t="s">
        <v>892</v>
      </c>
      <c r="F916" s="63" t="s">
        <v>5284</v>
      </c>
      <c r="G916" s="47" t="s">
        <v>5229</v>
      </c>
      <c r="H916" s="46" t="s">
        <v>3008</v>
      </c>
      <c r="I916" s="46" t="s">
        <v>2654</v>
      </c>
      <c r="J916" s="48">
        <v>39022</v>
      </c>
      <c r="K916" s="48">
        <v>40117</v>
      </c>
      <c r="L916" s="48">
        <v>40359</v>
      </c>
      <c r="M916" s="49">
        <v>4</v>
      </c>
      <c r="N916" s="63"/>
      <c r="O916" s="63"/>
      <c r="P916" s="46" t="s">
        <v>3788</v>
      </c>
      <c r="Q916" s="46" t="s">
        <v>823</v>
      </c>
      <c r="R916" s="46"/>
      <c r="S916" s="46" t="s">
        <v>5647</v>
      </c>
      <c r="T916" s="50">
        <v>13188</v>
      </c>
      <c r="U916" s="50" t="e">
        <f>T916*#REF!</f>
        <v>#REF!</v>
      </c>
    </row>
    <row r="917" spans="1:21" s="52" customFormat="1" ht="71.25" x14ac:dyDescent="0.2">
      <c r="A917" s="46" t="s">
        <v>2694</v>
      </c>
      <c r="B917" s="46" t="s">
        <v>4676</v>
      </c>
      <c r="C917" s="46" t="s">
        <v>4675</v>
      </c>
      <c r="D917" s="46" t="s">
        <v>3595</v>
      </c>
      <c r="E917" s="46" t="s">
        <v>1945</v>
      </c>
      <c r="F917" s="63" t="s">
        <v>959</v>
      </c>
      <c r="G917" s="47" t="s">
        <v>5230</v>
      </c>
      <c r="H917" s="46" t="s">
        <v>3009</v>
      </c>
      <c r="I917" s="46" t="s">
        <v>2696</v>
      </c>
      <c r="J917" s="48">
        <v>37926</v>
      </c>
      <c r="K917" s="48">
        <v>38656</v>
      </c>
      <c r="L917" s="48">
        <v>39021</v>
      </c>
      <c r="M917" s="49">
        <v>3</v>
      </c>
      <c r="N917" s="50"/>
      <c r="O917" s="50">
        <f>N917*M917</f>
        <v>0</v>
      </c>
      <c r="P917" s="46"/>
      <c r="Q917" s="46" t="s">
        <v>823</v>
      </c>
      <c r="R917" s="76" t="s">
        <v>1826</v>
      </c>
      <c r="S917" s="46"/>
      <c r="T917" s="50"/>
      <c r="U917" s="50"/>
    </row>
    <row r="918" spans="1:21" s="52" customFormat="1" ht="71.25" x14ac:dyDescent="0.2">
      <c r="A918" s="46" t="s">
        <v>2694</v>
      </c>
      <c r="B918" s="46" t="s">
        <v>4676</v>
      </c>
      <c r="C918" s="46" t="s">
        <v>233</v>
      </c>
      <c r="D918" s="46" t="s">
        <v>5646</v>
      </c>
      <c r="E918" s="46" t="s">
        <v>892</v>
      </c>
      <c r="F918" s="63" t="s">
        <v>5284</v>
      </c>
      <c r="G918" s="47" t="s">
        <v>5230</v>
      </c>
      <c r="H918" s="46" t="s">
        <v>3009</v>
      </c>
      <c r="I918" s="46" t="s">
        <v>2696</v>
      </c>
      <c r="J918" s="48">
        <v>39022</v>
      </c>
      <c r="K918" s="48">
        <v>40117</v>
      </c>
      <c r="L918" s="48">
        <v>40359</v>
      </c>
      <c r="M918" s="49">
        <v>4</v>
      </c>
      <c r="N918" s="50"/>
      <c r="O918" s="50"/>
      <c r="P918" s="46" t="s">
        <v>3788</v>
      </c>
      <c r="Q918" s="46" t="s">
        <v>823</v>
      </c>
      <c r="R918" s="46"/>
      <c r="S918" s="46" t="s">
        <v>5647</v>
      </c>
      <c r="T918" s="50">
        <v>1489</v>
      </c>
      <c r="U918" s="50" t="e">
        <f>T918*#REF!</f>
        <v>#REF!</v>
      </c>
    </row>
    <row r="919" spans="1:21" s="52" customFormat="1" x14ac:dyDescent="0.2">
      <c r="A919" s="46" t="s">
        <v>2694</v>
      </c>
      <c r="B919" s="46" t="s">
        <v>4676</v>
      </c>
      <c r="C919" s="46" t="s">
        <v>4675</v>
      </c>
      <c r="D919" s="46" t="s">
        <v>3595</v>
      </c>
      <c r="E919" s="46" t="s">
        <v>1945</v>
      </c>
      <c r="F919" s="63" t="s">
        <v>959</v>
      </c>
      <c r="G919" s="47" t="s">
        <v>5231</v>
      </c>
      <c r="H919" s="46" t="s">
        <v>1740</v>
      </c>
      <c r="I919" s="46" t="s">
        <v>83</v>
      </c>
      <c r="J919" s="48">
        <v>37926</v>
      </c>
      <c r="K919" s="48">
        <v>38656</v>
      </c>
      <c r="L919" s="48">
        <v>39021</v>
      </c>
      <c r="M919" s="49">
        <v>3</v>
      </c>
      <c r="N919" s="50"/>
      <c r="O919" s="50">
        <f>N919*M919</f>
        <v>0</v>
      </c>
      <c r="P919" s="46"/>
      <c r="Q919" s="46" t="s">
        <v>823</v>
      </c>
      <c r="R919" s="76" t="s">
        <v>1826</v>
      </c>
      <c r="S919" s="46"/>
      <c r="T919" s="50"/>
      <c r="U919" s="50"/>
    </row>
    <row r="920" spans="1:21" s="52" customFormat="1" ht="57" x14ac:dyDescent="0.2">
      <c r="A920" s="46" t="s">
        <v>2694</v>
      </c>
      <c r="B920" s="46" t="s">
        <v>4676</v>
      </c>
      <c r="C920" s="46" t="s">
        <v>233</v>
      </c>
      <c r="D920" s="46" t="s">
        <v>5646</v>
      </c>
      <c r="E920" s="46" t="s">
        <v>892</v>
      </c>
      <c r="F920" s="63" t="s">
        <v>5284</v>
      </c>
      <c r="G920" s="47" t="s">
        <v>5231</v>
      </c>
      <c r="H920" s="46" t="s">
        <v>1740</v>
      </c>
      <c r="I920" s="46" t="s">
        <v>3132</v>
      </c>
      <c r="J920" s="48">
        <v>39022</v>
      </c>
      <c r="K920" s="48">
        <v>40117</v>
      </c>
      <c r="L920" s="48">
        <v>40359</v>
      </c>
      <c r="M920" s="49">
        <v>4</v>
      </c>
      <c r="N920" s="63"/>
      <c r="O920" s="63"/>
      <c r="P920" s="46" t="s">
        <v>3788</v>
      </c>
      <c r="Q920" s="46" t="s">
        <v>823</v>
      </c>
      <c r="R920" s="46"/>
      <c r="S920" s="46" t="s">
        <v>5647</v>
      </c>
      <c r="T920" s="50">
        <v>4377</v>
      </c>
      <c r="U920" s="50" t="e">
        <f>T920*#REF!</f>
        <v>#REF!</v>
      </c>
    </row>
    <row r="921" spans="1:21" s="52" customFormat="1" ht="57" x14ac:dyDescent="0.2">
      <c r="A921" s="63" t="s">
        <v>1900</v>
      </c>
      <c r="B921" s="63" t="s">
        <v>4922</v>
      </c>
      <c r="C921" s="63" t="s">
        <v>233</v>
      </c>
      <c r="D921" s="63" t="s">
        <v>3594</v>
      </c>
      <c r="E921" s="63" t="s">
        <v>1945</v>
      </c>
      <c r="F921" s="63" t="s">
        <v>959</v>
      </c>
      <c r="G921" s="51" t="s">
        <v>5232</v>
      </c>
      <c r="H921" s="46" t="s">
        <v>1741</v>
      </c>
      <c r="I921" s="63" t="s">
        <v>177</v>
      </c>
      <c r="J921" s="48">
        <v>38322</v>
      </c>
      <c r="K921" s="48">
        <v>40147</v>
      </c>
      <c r="L921" s="71">
        <v>40147</v>
      </c>
      <c r="M921" s="72">
        <v>5</v>
      </c>
      <c r="N921" s="73"/>
      <c r="O921" s="50">
        <f t="shared" ref="O921:O927" si="0">N921*M921</f>
        <v>0</v>
      </c>
      <c r="P921" s="46" t="s">
        <v>3788</v>
      </c>
      <c r="Q921" s="63" t="s">
        <v>823</v>
      </c>
      <c r="R921" s="63" t="s">
        <v>1826</v>
      </c>
      <c r="S921" s="63" t="s">
        <v>1383</v>
      </c>
      <c r="T921" s="73">
        <v>270534</v>
      </c>
      <c r="U921" s="73">
        <v>1352669</v>
      </c>
    </row>
    <row r="922" spans="1:21" s="52" customFormat="1" ht="57" x14ac:dyDescent="0.2">
      <c r="A922" s="63" t="s">
        <v>1900</v>
      </c>
      <c r="B922" s="63" t="s">
        <v>4922</v>
      </c>
      <c r="C922" s="63" t="s">
        <v>4675</v>
      </c>
      <c r="D922" s="63" t="s">
        <v>3594</v>
      </c>
      <c r="E922" s="63" t="s">
        <v>1945</v>
      </c>
      <c r="F922" s="63" t="s">
        <v>959</v>
      </c>
      <c r="G922" s="51" t="s">
        <v>5233</v>
      </c>
      <c r="H922" s="46" t="s">
        <v>1742</v>
      </c>
      <c r="I922" s="63" t="s">
        <v>177</v>
      </c>
      <c r="J922" s="48">
        <v>38322</v>
      </c>
      <c r="K922" s="48">
        <v>40147</v>
      </c>
      <c r="L922" s="71">
        <v>40147</v>
      </c>
      <c r="M922" s="72">
        <v>5</v>
      </c>
      <c r="N922" s="73"/>
      <c r="O922" s="50">
        <f t="shared" si="0"/>
        <v>0</v>
      </c>
      <c r="P922" s="46" t="s">
        <v>3788</v>
      </c>
      <c r="Q922" s="63" t="s">
        <v>823</v>
      </c>
      <c r="R922" s="63" t="s">
        <v>1826</v>
      </c>
      <c r="S922" s="63" t="s">
        <v>1384</v>
      </c>
      <c r="T922" s="73"/>
      <c r="U922" s="73"/>
    </row>
    <row r="923" spans="1:21" s="52" customFormat="1" ht="85.5" x14ac:dyDescent="0.2">
      <c r="A923" s="63" t="s">
        <v>1900</v>
      </c>
      <c r="B923" s="63" t="s">
        <v>4677</v>
      </c>
      <c r="C923" s="63" t="s">
        <v>4675</v>
      </c>
      <c r="D923" s="63" t="s">
        <v>3594</v>
      </c>
      <c r="E923" s="63" t="s">
        <v>1945</v>
      </c>
      <c r="F923" s="63" t="s">
        <v>959</v>
      </c>
      <c r="G923" s="51" t="s">
        <v>5234</v>
      </c>
      <c r="H923" s="46" t="s">
        <v>1743</v>
      </c>
      <c r="I923" s="63" t="s">
        <v>4151</v>
      </c>
      <c r="J923" s="48">
        <v>38777</v>
      </c>
      <c r="K923" s="48">
        <v>39872</v>
      </c>
      <c r="L923" s="71">
        <v>39872</v>
      </c>
      <c r="M923" s="72">
        <v>3</v>
      </c>
      <c r="N923" s="73"/>
      <c r="O923" s="50">
        <f t="shared" si="0"/>
        <v>0</v>
      </c>
      <c r="P923" s="46" t="s">
        <v>3788</v>
      </c>
      <c r="Q923" s="63" t="s">
        <v>823</v>
      </c>
      <c r="R923" s="63" t="s">
        <v>1826</v>
      </c>
      <c r="S923" s="63" t="s">
        <v>4635</v>
      </c>
      <c r="T923" s="73"/>
      <c r="U923" s="73"/>
    </row>
    <row r="924" spans="1:21" s="52" customFormat="1" ht="57" x14ac:dyDescent="0.2">
      <c r="A924" s="63" t="s">
        <v>1900</v>
      </c>
      <c r="B924" s="63" t="s">
        <v>4922</v>
      </c>
      <c r="C924" s="63" t="s">
        <v>4675</v>
      </c>
      <c r="D924" s="63" t="s">
        <v>3594</v>
      </c>
      <c r="E924" s="63" t="s">
        <v>1945</v>
      </c>
      <c r="F924" s="63" t="s">
        <v>959</v>
      </c>
      <c r="G924" s="51" t="s">
        <v>5235</v>
      </c>
      <c r="H924" s="46" t="s">
        <v>3053</v>
      </c>
      <c r="I924" s="63" t="s">
        <v>177</v>
      </c>
      <c r="J924" s="48">
        <v>38322</v>
      </c>
      <c r="K924" s="48">
        <v>40147</v>
      </c>
      <c r="L924" s="71">
        <v>40147</v>
      </c>
      <c r="M924" s="72">
        <v>5</v>
      </c>
      <c r="N924" s="73"/>
      <c r="O924" s="50">
        <f t="shared" si="0"/>
        <v>0</v>
      </c>
      <c r="P924" s="46" t="s">
        <v>3788</v>
      </c>
      <c r="Q924" s="63" t="s">
        <v>823</v>
      </c>
      <c r="R924" s="63" t="s">
        <v>1826</v>
      </c>
      <c r="S924" s="63" t="s">
        <v>1384</v>
      </c>
      <c r="T924" s="73"/>
      <c r="U924" s="73"/>
    </row>
    <row r="925" spans="1:21" s="52" customFormat="1" ht="114" x14ac:dyDescent="0.2">
      <c r="A925" s="46" t="s">
        <v>1948</v>
      </c>
      <c r="B925" s="46" t="s">
        <v>4678</v>
      </c>
      <c r="C925" s="46" t="s">
        <v>4675</v>
      </c>
      <c r="D925" s="46" t="s">
        <v>3595</v>
      </c>
      <c r="E925" s="46" t="s">
        <v>1945</v>
      </c>
      <c r="F925" s="63" t="s">
        <v>959</v>
      </c>
      <c r="G925" s="47" t="s">
        <v>5236</v>
      </c>
      <c r="H925" s="46" t="s">
        <v>2282</v>
      </c>
      <c r="I925" s="46" t="s">
        <v>2652</v>
      </c>
      <c r="J925" s="48">
        <v>37316</v>
      </c>
      <c r="K925" s="48">
        <v>38776</v>
      </c>
      <c r="L925" s="48">
        <v>38896</v>
      </c>
      <c r="M925" s="49">
        <v>4</v>
      </c>
      <c r="N925" s="50"/>
      <c r="O925" s="50">
        <f t="shared" si="0"/>
        <v>0</v>
      </c>
      <c r="P925" s="46"/>
      <c r="Q925" s="46" t="s">
        <v>823</v>
      </c>
      <c r="R925" s="76" t="s">
        <v>1826</v>
      </c>
      <c r="S925" s="46"/>
      <c r="T925" s="50"/>
      <c r="U925" s="50"/>
    </row>
    <row r="926" spans="1:21" s="52" customFormat="1" ht="28.5" x14ac:dyDescent="0.2">
      <c r="A926" s="46" t="s">
        <v>2694</v>
      </c>
      <c r="B926" s="46" t="s">
        <v>73</v>
      </c>
      <c r="C926" s="46" t="s">
        <v>4675</v>
      </c>
      <c r="D926" s="46" t="s">
        <v>3595</v>
      </c>
      <c r="E926" s="46" t="s">
        <v>1945</v>
      </c>
      <c r="F926" s="63" t="s">
        <v>959</v>
      </c>
      <c r="G926" s="47" t="s">
        <v>5239</v>
      </c>
      <c r="H926" s="46" t="s">
        <v>4724</v>
      </c>
      <c r="I926" s="46" t="s">
        <v>4695</v>
      </c>
      <c r="J926" s="48">
        <v>38078</v>
      </c>
      <c r="K926" s="48">
        <v>39903</v>
      </c>
      <c r="L926" s="48" t="s">
        <v>672</v>
      </c>
      <c r="M926" s="49">
        <v>5</v>
      </c>
      <c r="N926" s="50">
        <v>0</v>
      </c>
      <c r="O926" s="50">
        <f t="shared" si="0"/>
        <v>0</v>
      </c>
      <c r="P926" s="46" t="s">
        <v>3788</v>
      </c>
      <c r="Q926" s="46" t="s">
        <v>823</v>
      </c>
      <c r="R926" s="76" t="s">
        <v>1826</v>
      </c>
      <c r="S926" s="46"/>
      <c r="T926" s="50">
        <v>47766</v>
      </c>
      <c r="U926" s="50">
        <v>238828</v>
      </c>
    </row>
    <row r="927" spans="1:21" s="52" customFormat="1" ht="28.5" x14ac:dyDescent="0.2">
      <c r="A927" s="46" t="s">
        <v>68</v>
      </c>
      <c r="B927" s="46" t="s">
        <v>4681</v>
      </c>
      <c r="C927" s="46" t="s">
        <v>4675</v>
      </c>
      <c r="D927" s="46" t="s">
        <v>3595</v>
      </c>
      <c r="E927" s="46" t="s">
        <v>1945</v>
      </c>
      <c r="F927" s="63" t="s">
        <v>959</v>
      </c>
      <c r="G927" s="47" t="s">
        <v>5240</v>
      </c>
      <c r="H927" s="46" t="s">
        <v>4725</v>
      </c>
      <c r="I927" s="46" t="s">
        <v>412</v>
      </c>
      <c r="J927" s="48">
        <v>37257</v>
      </c>
      <c r="K927" s="48">
        <v>39141</v>
      </c>
      <c r="L927" s="48">
        <v>39872</v>
      </c>
      <c r="M927" s="49">
        <v>7</v>
      </c>
      <c r="N927" s="50">
        <v>0</v>
      </c>
      <c r="O927" s="50">
        <f t="shared" si="0"/>
        <v>0</v>
      </c>
      <c r="P927" s="46"/>
      <c r="Q927" s="46" t="s">
        <v>823</v>
      </c>
      <c r="R927" s="76" t="s">
        <v>1826</v>
      </c>
      <c r="S927" s="46"/>
      <c r="T927" s="50"/>
      <c r="U927" s="50"/>
    </row>
    <row r="928" spans="1:21" s="52" customFormat="1" ht="57" x14ac:dyDescent="0.2">
      <c r="A928" s="63" t="s">
        <v>2597</v>
      </c>
      <c r="B928" s="63" t="s">
        <v>4677</v>
      </c>
      <c r="C928" s="63" t="s">
        <v>4675</v>
      </c>
      <c r="D928" s="63" t="s">
        <v>3594</v>
      </c>
      <c r="E928" s="63" t="s">
        <v>1945</v>
      </c>
      <c r="F928" s="63" t="s">
        <v>959</v>
      </c>
      <c r="G928" s="51" t="s">
        <v>5241</v>
      </c>
      <c r="H928" s="46" t="s">
        <v>3892</v>
      </c>
      <c r="I928" s="63" t="s">
        <v>3320</v>
      </c>
      <c r="J928" s="48">
        <v>38838</v>
      </c>
      <c r="K928" s="48">
        <v>40482</v>
      </c>
      <c r="L928" s="48">
        <v>40268</v>
      </c>
      <c r="M928" s="72">
        <v>4</v>
      </c>
      <c r="N928" s="73"/>
      <c r="O928" s="50"/>
      <c r="P928" s="46" t="s">
        <v>3788</v>
      </c>
      <c r="Q928" s="63" t="s">
        <v>823</v>
      </c>
      <c r="R928" s="63" t="s">
        <v>1826</v>
      </c>
      <c r="S928" s="63" t="s">
        <v>5314</v>
      </c>
      <c r="T928" s="73">
        <v>13831</v>
      </c>
      <c r="U928" s="50">
        <v>55324</v>
      </c>
    </row>
    <row r="929" spans="1:21" s="52" customFormat="1" ht="28.5" x14ac:dyDescent="0.2">
      <c r="A929" s="63" t="s">
        <v>2597</v>
      </c>
      <c r="B929" s="63" t="s">
        <v>4674</v>
      </c>
      <c r="C929" s="63" t="s">
        <v>4675</v>
      </c>
      <c r="D929" s="63" t="s">
        <v>3594</v>
      </c>
      <c r="E929" s="63" t="s">
        <v>1945</v>
      </c>
      <c r="F929" s="63" t="s">
        <v>959</v>
      </c>
      <c r="G929" s="51" t="s">
        <v>5242</v>
      </c>
      <c r="H929" s="46" t="s">
        <v>3354</v>
      </c>
      <c r="I929" s="63" t="s">
        <v>2201</v>
      </c>
      <c r="J929" s="48">
        <v>38808</v>
      </c>
      <c r="K929" s="48">
        <v>40268</v>
      </c>
      <c r="L929" s="71">
        <v>40268</v>
      </c>
      <c r="M929" s="72">
        <v>4</v>
      </c>
      <c r="N929" s="73" t="s">
        <v>672</v>
      </c>
      <c r="O929" s="50" t="s">
        <v>672</v>
      </c>
      <c r="P929" s="46" t="s">
        <v>3788</v>
      </c>
      <c r="Q929" s="63" t="s">
        <v>823</v>
      </c>
      <c r="R929" s="63" t="s">
        <v>1826</v>
      </c>
      <c r="S929" s="63" t="s">
        <v>5315</v>
      </c>
      <c r="T929" s="73">
        <v>148000</v>
      </c>
      <c r="U929" s="73">
        <v>592000</v>
      </c>
    </row>
    <row r="930" spans="1:21" s="52" customFormat="1" ht="71.25" x14ac:dyDescent="0.2">
      <c r="A930" s="63" t="s">
        <v>2597</v>
      </c>
      <c r="B930" s="63" t="s">
        <v>4674</v>
      </c>
      <c r="C930" s="63" t="s">
        <v>4675</v>
      </c>
      <c r="D930" s="63" t="s">
        <v>3594</v>
      </c>
      <c r="E930" s="63" t="s">
        <v>1945</v>
      </c>
      <c r="F930" s="63" t="s">
        <v>959</v>
      </c>
      <c r="G930" s="51" t="s">
        <v>5243</v>
      </c>
      <c r="H930" s="46" t="s">
        <v>3355</v>
      </c>
      <c r="I930" s="63" t="s">
        <v>4868</v>
      </c>
      <c r="J930" s="48">
        <v>38353</v>
      </c>
      <c r="K930" s="48">
        <v>39813</v>
      </c>
      <c r="L930" s="71">
        <v>39813</v>
      </c>
      <c r="M930" s="72">
        <v>4</v>
      </c>
      <c r="N930" s="73"/>
      <c r="O930" s="50">
        <f t="shared" ref="O930:O937" si="1">N930*M930</f>
        <v>0</v>
      </c>
      <c r="P930" s="46" t="s">
        <v>3788</v>
      </c>
      <c r="Q930" s="63" t="s">
        <v>823</v>
      </c>
      <c r="R930" s="63" t="s">
        <v>1826</v>
      </c>
      <c r="S930" s="63" t="s">
        <v>1886</v>
      </c>
      <c r="T930" s="73">
        <v>31880</v>
      </c>
      <c r="U930" s="73">
        <v>127521</v>
      </c>
    </row>
    <row r="931" spans="1:21" s="52" customFormat="1" x14ac:dyDescent="0.2">
      <c r="A931" s="63" t="s">
        <v>2597</v>
      </c>
      <c r="B931" s="63" t="s">
        <v>4674</v>
      </c>
      <c r="C931" s="63" t="s">
        <v>4675</v>
      </c>
      <c r="D931" s="63" t="s">
        <v>3594</v>
      </c>
      <c r="E931" s="63" t="s">
        <v>1945</v>
      </c>
      <c r="F931" s="63" t="s">
        <v>959</v>
      </c>
      <c r="G931" s="51" t="s">
        <v>5244</v>
      </c>
      <c r="H931" s="46" t="s">
        <v>1282</v>
      </c>
      <c r="I931" s="63" t="s">
        <v>3242</v>
      </c>
      <c r="J931" s="48">
        <v>38657</v>
      </c>
      <c r="K931" s="48">
        <v>39386</v>
      </c>
      <c r="L931" s="71"/>
      <c r="M931" s="72">
        <v>2</v>
      </c>
      <c r="N931" s="73"/>
      <c r="O931" s="50">
        <f t="shared" si="1"/>
        <v>0</v>
      </c>
      <c r="P931" s="46"/>
      <c r="Q931" s="63" t="s">
        <v>823</v>
      </c>
      <c r="R931" s="63" t="s">
        <v>1826</v>
      </c>
      <c r="S931" s="63"/>
      <c r="T931" s="73">
        <v>18824.14</v>
      </c>
      <c r="U931" s="73">
        <v>56472.42</v>
      </c>
    </row>
    <row r="932" spans="1:21" s="52" customFormat="1" ht="28.5" x14ac:dyDescent="0.2">
      <c r="A932" s="63" t="s">
        <v>2597</v>
      </c>
      <c r="B932" s="63" t="s">
        <v>73</v>
      </c>
      <c r="C932" s="63" t="s">
        <v>4674</v>
      </c>
      <c r="D932" s="63" t="s">
        <v>3594</v>
      </c>
      <c r="E932" s="63" t="s">
        <v>1945</v>
      </c>
      <c r="F932" s="63" t="s">
        <v>959</v>
      </c>
      <c r="G932" s="51" t="s">
        <v>5252</v>
      </c>
      <c r="H932" s="46" t="s">
        <v>1290</v>
      </c>
      <c r="I932" s="63" t="s">
        <v>4265</v>
      </c>
      <c r="J932" s="48">
        <v>37865</v>
      </c>
      <c r="K932" s="48">
        <v>38656</v>
      </c>
      <c r="L932" s="71">
        <v>38960</v>
      </c>
      <c r="M932" s="72">
        <v>3</v>
      </c>
      <c r="N932" s="73"/>
      <c r="O932" s="50">
        <f t="shared" si="1"/>
        <v>0</v>
      </c>
      <c r="P932" s="46"/>
      <c r="Q932" s="63" t="s">
        <v>824</v>
      </c>
      <c r="R932" s="63" t="s">
        <v>1826</v>
      </c>
      <c r="S932" s="63"/>
      <c r="T932" s="73">
        <v>21305</v>
      </c>
      <c r="U932" s="73">
        <v>63915</v>
      </c>
    </row>
    <row r="933" spans="1:21" s="52" customFormat="1" ht="57" x14ac:dyDescent="0.2">
      <c r="A933" s="46" t="s">
        <v>1899</v>
      </c>
      <c r="B933" s="46" t="s">
        <v>73</v>
      </c>
      <c r="C933" s="46"/>
      <c r="D933" s="46" t="s">
        <v>3595</v>
      </c>
      <c r="E933" s="46" t="s">
        <v>1945</v>
      </c>
      <c r="F933" s="63" t="s">
        <v>959</v>
      </c>
      <c r="G933" s="47" t="s">
        <v>5253</v>
      </c>
      <c r="H933" s="46" t="s">
        <v>4439</v>
      </c>
      <c r="I933" s="46" t="s">
        <v>4873</v>
      </c>
      <c r="J933" s="48">
        <v>36800</v>
      </c>
      <c r="K933" s="48">
        <v>38625</v>
      </c>
      <c r="L933" s="48">
        <v>38625</v>
      </c>
      <c r="M933" s="49">
        <v>5</v>
      </c>
      <c r="N933" s="50"/>
      <c r="O933" s="50">
        <f t="shared" si="1"/>
        <v>0</v>
      </c>
      <c r="P933" s="46"/>
      <c r="Q933" s="46" t="s">
        <v>823</v>
      </c>
      <c r="R933" s="76" t="s">
        <v>1826</v>
      </c>
      <c r="S933" s="46"/>
      <c r="T933" s="50">
        <v>8000</v>
      </c>
      <c r="U933" s="50">
        <v>32000</v>
      </c>
    </row>
    <row r="934" spans="1:21" s="52" customFormat="1" ht="28.5" x14ac:dyDescent="0.2">
      <c r="A934" s="63" t="s">
        <v>70</v>
      </c>
      <c r="B934" s="63" t="s">
        <v>73</v>
      </c>
      <c r="C934" s="63"/>
      <c r="D934" s="63" t="s">
        <v>3594</v>
      </c>
      <c r="E934" s="63" t="s">
        <v>1945</v>
      </c>
      <c r="F934" s="63" t="s">
        <v>959</v>
      </c>
      <c r="G934" s="51" t="s">
        <v>4254</v>
      </c>
      <c r="H934" s="46" t="s">
        <v>707</v>
      </c>
      <c r="I934" s="63" t="s">
        <v>3592</v>
      </c>
      <c r="J934" s="48">
        <v>35977</v>
      </c>
      <c r="K934" s="48">
        <v>38533</v>
      </c>
      <c r="L934" s="71">
        <v>38533</v>
      </c>
      <c r="M934" s="72">
        <v>7</v>
      </c>
      <c r="N934" s="73"/>
      <c r="O934" s="50">
        <f t="shared" si="1"/>
        <v>0</v>
      </c>
      <c r="P934" s="46"/>
      <c r="Q934" s="63"/>
      <c r="R934" s="63" t="s">
        <v>1826</v>
      </c>
      <c r="S934" s="63"/>
      <c r="T934" s="73">
        <v>8000</v>
      </c>
      <c r="U934" s="73">
        <v>56000</v>
      </c>
    </row>
    <row r="935" spans="1:21" s="52" customFormat="1" ht="28.5" x14ac:dyDescent="0.2">
      <c r="A935" s="46" t="s">
        <v>4616</v>
      </c>
      <c r="B935" s="46" t="s">
        <v>73</v>
      </c>
      <c r="C935" s="46"/>
      <c r="D935" s="46" t="s">
        <v>3595</v>
      </c>
      <c r="E935" s="46" t="s">
        <v>1945</v>
      </c>
      <c r="F935" s="63" t="s">
        <v>959</v>
      </c>
      <c r="G935" s="47" t="s">
        <v>3840</v>
      </c>
      <c r="H935" s="46" t="s">
        <v>3321</v>
      </c>
      <c r="I935" s="46" t="s">
        <v>382</v>
      </c>
      <c r="J935" s="48">
        <v>38503</v>
      </c>
      <c r="K935" s="48">
        <v>39233</v>
      </c>
      <c r="L935" s="48">
        <v>39599</v>
      </c>
      <c r="M935" s="49">
        <v>3</v>
      </c>
      <c r="N935" s="50"/>
      <c r="O935" s="50">
        <f t="shared" si="1"/>
        <v>0</v>
      </c>
      <c r="P935" s="46"/>
      <c r="Q935" s="46"/>
      <c r="R935" s="46"/>
      <c r="S935" s="46"/>
      <c r="T935" s="50"/>
      <c r="U935" s="50"/>
    </row>
    <row r="936" spans="1:21" s="52" customFormat="1" ht="28.5" x14ac:dyDescent="0.2">
      <c r="A936" s="63" t="s">
        <v>2714</v>
      </c>
      <c r="B936" s="63" t="s">
        <v>73</v>
      </c>
      <c r="C936" s="63"/>
      <c r="D936" s="63" t="s">
        <v>3594</v>
      </c>
      <c r="E936" s="63" t="s">
        <v>1945</v>
      </c>
      <c r="F936" s="63" t="s">
        <v>959</v>
      </c>
      <c r="G936" s="51" t="s">
        <v>3841</v>
      </c>
      <c r="H936" s="46" t="s">
        <v>3322</v>
      </c>
      <c r="I936" s="63" t="s">
        <v>3363</v>
      </c>
      <c r="J936" s="48">
        <v>38481</v>
      </c>
      <c r="K936" s="48">
        <v>39210</v>
      </c>
      <c r="L936" s="71">
        <v>39576</v>
      </c>
      <c r="M936" s="72">
        <v>3</v>
      </c>
      <c r="N936" s="73"/>
      <c r="O936" s="50">
        <f t="shared" si="1"/>
        <v>0</v>
      </c>
      <c r="P936" s="46"/>
      <c r="Q936" s="63" t="s">
        <v>824</v>
      </c>
      <c r="R936" s="63" t="s">
        <v>1826</v>
      </c>
      <c r="S936" s="63"/>
      <c r="T936" s="73">
        <v>7012</v>
      </c>
      <c r="U936" s="73">
        <v>21036</v>
      </c>
    </row>
    <row r="937" spans="1:21" s="52" customFormat="1" ht="28.5" x14ac:dyDescent="0.2">
      <c r="A937" s="63" t="s">
        <v>70</v>
      </c>
      <c r="B937" s="63" t="s">
        <v>73</v>
      </c>
      <c r="C937" s="63"/>
      <c r="D937" s="63" t="s">
        <v>3594</v>
      </c>
      <c r="E937" s="63" t="s">
        <v>1945</v>
      </c>
      <c r="F937" s="63" t="s">
        <v>959</v>
      </c>
      <c r="G937" s="51" t="s">
        <v>3849</v>
      </c>
      <c r="H937" s="46" t="s">
        <v>4877</v>
      </c>
      <c r="I937" s="63" t="s">
        <v>3360</v>
      </c>
      <c r="J937" s="48">
        <v>38443</v>
      </c>
      <c r="K937" s="48">
        <v>39538</v>
      </c>
      <c r="L937" s="71">
        <v>39903</v>
      </c>
      <c r="M937" s="72">
        <v>4</v>
      </c>
      <c r="N937" s="73"/>
      <c r="O937" s="50">
        <f t="shared" si="1"/>
        <v>0</v>
      </c>
      <c r="P937" s="46"/>
      <c r="Q937" s="63" t="s">
        <v>824</v>
      </c>
      <c r="R937" s="63" t="s">
        <v>1826</v>
      </c>
      <c r="S937" s="63"/>
      <c r="T937" s="73">
        <v>4220.666666666667</v>
      </c>
      <c r="U937" s="73">
        <v>12662</v>
      </c>
    </row>
    <row r="938" spans="1:21" s="52" customFormat="1" ht="57" x14ac:dyDescent="0.2">
      <c r="A938" s="63" t="s">
        <v>2597</v>
      </c>
      <c r="B938" s="63" t="s">
        <v>4674</v>
      </c>
      <c r="C938" s="63" t="s">
        <v>233</v>
      </c>
      <c r="D938" s="63" t="s">
        <v>3594</v>
      </c>
      <c r="E938" s="63" t="s">
        <v>1945</v>
      </c>
      <c r="F938" s="63" t="s">
        <v>959</v>
      </c>
      <c r="G938" s="51" t="s">
        <v>3926</v>
      </c>
      <c r="H938" s="46" t="s">
        <v>4320</v>
      </c>
      <c r="I938" s="63" t="s">
        <v>175</v>
      </c>
      <c r="J938" s="48">
        <v>38078</v>
      </c>
      <c r="K938" s="48">
        <v>39172</v>
      </c>
      <c r="L938" s="71">
        <v>39172</v>
      </c>
      <c r="M938" s="72">
        <v>3</v>
      </c>
      <c r="N938" s="73"/>
      <c r="O938" s="50"/>
      <c r="P938" s="46"/>
      <c r="Q938" s="63" t="s">
        <v>823</v>
      </c>
      <c r="R938" s="63" t="s">
        <v>1826</v>
      </c>
      <c r="S938" s="63"/>
      <c r="T938" s="73">
        <v>0.01</v>
      </c>
      <c r="U938" s="73">
        <v>0.01</v>
      </c>
    </row>
    <row r="939" spans="1:21" s="52" customFormat="1" ht="128.25" x14ac:dyDescent="0.2">
      <c r="A939" s="46" t="s">
        <v>2695</v>
      </c>
      <c r="B939" s="46" t="s">
        <v>73</v>
      </c>
      <c r="C939" s="46" t="s">
        <v>672</v>
      </c>
      <c r="D939" s="46" t="s">
        <v>1936</v>
      </c>
      <c r="E939" s="46" t="s">
        <v>1936</v>
      </c>
      <c r="F939" s="63" t="s">
        <v>5279</v>
      </c>
      <c r="G939" s="47" t="s">
        <v>5245</v>
      </c>
      <c r="H939" s="46" t="s">
        <v>1283</v>
      </c>
      <c r="I939" s="46" t="s">
        <v>2650</v>
      </c>
      <c r="J939" s="48">
        <v>38991</v>
      </c>
      <c r="K939" s="48">
        <v>40086</v>
      </c>
      <c r="L939" s="48">
        <v>40451</v>
      </c>
      <c r="M939" s="49">
        <v>4</v>
      </c>
      <c r="N939" s="50"/>
      <c r="O939" s="50"/>
      <c r="P939" s="46" t="s">
        <v>3788</v>
      </c>
      <c r="Q939" s="46" t="s">
        <v>823</v>
      </c>
      <c r="R939" s="76"/>
      <c r="S939" s="46"/>
      <c r="T939" s="50">
        <v>115000</v>
      </c>
      <c r="U939" s="50" t="e">
        <f>T939*#REF!</f>
        <v>#REF!</v>
      </c>
    </row>
    <row r="940" spans="1:21" s="52" customFormat="1" ht="28.5" x14ac:dyDescent="0.2">
      <c r="A940" s="63" t="s">
        <v>2597</v>
      </c>
      <c r="B940" s="63" t="s">
        <v>4674</v>
      </c>
      <c r="C940" s="63" t="s">
        <v>233</v>
      </c>
      <c r="D940" s="63" t="s">
        <v>3594</v>
      </c>
      <c r="E940" s="63" t="s">
        <v>1945</v>
      </c>
      <c r="F940" s="63" t="s">
        <v>959</v>
      </c>
      <c r="G940" s="51" t="s">
        <v>5238</v>
      </c>
      <c r="H940" s="46" t="s">
        <v>2284</v>
      </c>
      <c r="I940" s="63" t="s">
        <v>404</v>
      </c>
      <c r="J940" s="48">
        <v>38078</v>
      </c>
      <c r="K940" s="48">
        <v>39172</v>
      </c>
      <c r="L940" s="71">
        <v>39172</v>
      </c>
      <c r="M940" s="72">
        <v>3</v>
      </c>
      <c r="N940" s="73"/>
      <c r="O940" s="50">
        <f>N940*M940</f>
        <v>0</v>
      </c>
      <c r="P940" s="46"/>
      <c r="Q940" s="63" t="s">
        <v>823</v>
      </c>
      <c r="R940" s="63" t="s">
        <v>1826</v>
      </c>
      <c r="S940" s="63"/>
      <c r="T940" s="73">
        <v>87011.37</v>
      </c>
      <c r="U940" s="73">
        <v>261034.11</v>
      </c>
    </row>
    <row r="941" spans="1:21" s="52" customFormat="1" ht="28.5" x14ac:dyDescent="0.2">
      <c r="A941" s="63" t="s">
        <v>2597</v>
      </c>
      <c r="B941" s="63" t="s">
        <v>4674</v>
      </c>
      <c r="C941" s="63" t="s">
        <v>233</v>
      </c>
      <c r="D941" s="63" t="s">
        <v>3594</v>
      </c>
      <c r="E941" s="63" t="s">
        <v>1945</v>
      </c>
      <c r="F941" s="63" t="s">
        <v>959</v>
      </c>
      <c r="G941" s="51" t="s">
        <v>5238</v>
      </c>
      <c r="H941" s="46" t="s">
        <v>1801</v>
      </c>
      <c r="I941" s="63" t="s">
        <v>3461</v>
      </c>
      <c r="J941" s="48">
        <v>39234</v>
      </c>
      <c r="K941" s="48">
        <v>39964</v>
      </c>
      <c r="L941" s="71">
        <v>40329</v>
      </c>
      <c r="M941" s="72">
        <v>3</v>
      </c>
      <c r="N941" s="73"/>
      <c r="O941" s="50">
        <f>N941*M941</f>
        <v>0</v>
      </c>
      <c r="P941" s="46"/>
      <c r="Q941" s="63" t="s">
        <v>823</v>
      </c>
      <c r="R941" s="63" t="s">
        <v>1826</v>
      </c>
      <c r="S941" s="63" t="s">
        <v>2574</v>
      </c>
      <c r="T941" s="73">
        <v>0</v>
      </c>
      <c r="U941" s="73">
        <v>0</v>
      </c>
    </row>
    <row r="942" spans="1:21" s="52" customFormat="1" ht="57" x14ac:dyDescent="0.2">
      <c r="A942" s="63" t="s">
        <v>1948</v>
      </c>
      <c r="B942" s="63" t="s">
        <v>4674</v>
      </c>
      <c r="C942" s="63" t="s">
        <v>233</v>
      </c>
      <c r="D942" s="63" t="s">
        <v>3594</v>
      </c>
      <c r="E942" s="63" t="s">
        <v>1945</v>
      </c>
      <c r="F942" s="63" t="s">
        <v>959</v>
      </c>
      <c r="G942" s="51" t="s">
        <v>5246</v>
      </c>
      <c r="H942" s="46" t="s">
        <v>1284</v>
      </c>
      <c r="I942" s="63" t="s">
        <v>3591</v>
      </c>
      <c r="J942" s="48">
        <v>39083</v>
      </c>
      <c r="K942" s="48">
        <v>40178</v>
      </c>
      <c r="L942" s="71"/>
      <c r="M942" s="72">
        <v>2</v>
      </c>
      <c r="N942" s="63"/>
      <c r="O942" s="50"/>
      <c r="P942" s="46" t="s">
        <v>3788</v>
      </c>
      <c r="Q942" s="63" t="s">
        <v>823</v>
      </c>
      <c r="R942" s="63" t="s">
        <v>1826</v>
      </c>
      <c r="S942" s="63" t="s">
        <v>3097</v>
      </c>
      <c r="T942" s="73">
        <v>0</v>
      </c>
      <c r="U942" s="73" t="e">
        <f>T942*#REF!</f>
        <v>#REF!</v>
      </c>
    </row>
    <row r="943" spans="1:21" s="52" customFormat="1" ht="28.5" x14ac:dyDescent="0.2">
      <c r="A943" s="63" t="s">
        <v>3010</v>
      </c>
      <c r="B943" s="63" t="s">
        <v>73</v>
      </c>
      <c r="C943" s="63" t="s">
        <v>4682</v>
      </c>
      <c r="D943" s="63" t="s">
        <v>3594</v>
      </c>
      <c r="E943" s="63" t="s">
        <v>1945</v>
      </c>
      <c r="F943" s="63" t="s">
        <v>959</v>
      </c>
      <c r="G943" s="51" t="s">
        <v>5247</v>
      </c>
      <c r="H943" s="46" t="s">
        <v>1285</v>
      </c>
      <c r="I943" s="63" t="s">
        <v>1425</v>
      </c>
      <c r="J943" s="48">
        <v>38534</v>
      </c>
      <c r="K943" s="48">
        <v>39263</v>
      </c>
      <c r="L943" s="71"/>
      <c r="M943" s="72">
        <v>2</v>
      </c>
      <c r="N943" s="73"/>
      <c r="O943" s="50">
        <f t="shared" ref="O943:O951" si="2">N943*M943</f>
        <v>0</v>
      </c>
      <c r="P943" s="46"/>
      <c r="Q943" s="63" t="s">
        <v>823</v>
      </c>
      <c r="R943" s="63" t="s">
        <v>1826</v>
      </c>
      <c r="S943" s="63"/>
      <c r="T943" s="73">
        <v>43586.9</v>
      </c>
      <c r="U943" s="73">
        <v>130760.7</v>
      </c>
    </row>
    <row r="944" spans="1:21" s="52" customFormat="1" ht="128.25" x14ac:dyDescent="0.2">
      <c r="A944" s="63" t="s">
        <v>2597</v>
      </c>
      <c r="B944" s="63" t="s">
        <v>4678</v>
      </c>
      <c r="C944" s="63" t="s">
        <v>4636</v>
      </c>
      <c r="D944" s="63" t="s">
        <v>3594</v>
      </c>
      <c r="E944" s="63" t="s">
        <v>1945</v>
      </c>
      <c r="F944" s="63" t="s">
        <v>959</v>
      </c>
      <c r="G944" s="51" t="s">
        <v>5248</v>
      </c>
      <c r="H944" s="46" t="s">
        <v>1286</v>
      </c>
      <c r="I944" s="63" t="s">
        <v>1426</v>
      </c>
      <c r="J944" s="48">
        <v>37987</v>
      </c>
      <c r="K944" s="48">
        <v>40178</v>
      </c>
      <c r="L944" s="71">
        <v>40178</v>
      </c>
      <c r="M944" s="72">
        <v>5</v>
      </c>
      <c r="N944" s="73"/>
      <c r="O944" s="50">
        <f t="shared" si="2"/>
        <v>0</v>
      </c>
      <c r="P944" s="46" t="s">
        <v>3788</v>
      </c>
      <c r="Q944" s="63" t="s">
        <v>823</v>
      </c>
      <c r="R944" s="63" t="s">
        <v>1826</v>
      </c>
      <c r="S944" s="63" t="s">
        <v>4637</v>
      </c>
      <c r="T944" s="73">
        <v>98729</v>
      </c>
      <c r="U944" s="73">
        <v>493645</v>
      </c>
    </row>
    <row r="945" spans="1:21" s="52" customFormat="1" ht="409.5" x14ac:dyDescent="0.2">
      <c r="A945" s="63" t="s">
        <v>5301</v>
      </c>
      <c r="B945" s="63" t="s">
        <v>73</v>
      </c>
      <c r="C945" s="63" t="s">
        <v>672</v>
      </c>
      <c r="D945" s="63" t="s">
        <v>3594</v>
      </c>
      <c r="E945" s="63" t="s">
        <v>1945</v>
      </c>
      <c r="F945" s="63" t="s">
        <v>959</v>
      </c>
      <c r="G945" s="51" t="s">
        <v>5249</v>
      </c>
      <c r="H945" s="46" t="s">
        <v>1287</v>
      </c>
      <c r="I945" s="63" t="s">
        <v>1660</v>
      </c>
      <c r="J945" s="48">
        <v>38534</v>
      </c>
      <c r="K945" s="48">
        <v>39263</v>
      </c>
      <c r="L945" s="71">
        <v>39629</v>
      </c>
      <c r="M945" s="72">
        <v>3</v>
      </c>
      <c r="N945" s="73"/>
      <c r="O945" s="50">
        <f t="shared" si="2"/>
        <v>0</v>
      </c>
      <c r="P945" s="46"/>
      <c r="Q945" s="63" t="s">
        <v>823</v>
      </c>
      <c r="R945" s="63" t="s">
        <v>1826</v>
      </c>
      <c r="S945" s="63"/>
      <c r="T945" s="73">
        <v>329000</v>
      </c>
      <c r="U945" s="73" t="e">
        <f>T945*#REF!</f>
        <v>#REF!</v>
      </c>
    </row>
    <row r="946" spans="1:21" s="52" customFormat="1" ht="28.5" x14ac:dyDescent="0.2">
      <c r="A946" s="46" t="s">
        <v>5301</v>
      </c>
      <c r="B946" s="46" t="s">
        <v>73</v>
      </c>
      <c r="C946" s="46" t="s">
        <v>672</v>
      </c>
      <c r="D946" s="46" t="s">
        <v>3595</v>
      </c>
      <c r="E946" s="46" t="s">
        <v>1945</v>
      </c>
      <c r="F946" s="63" t="s">
        <v>959</v>
      </c>
      <c r="G946" s="46" t="s">
        <v>5250</v>
      </c>
      <c r="H946" s="46" t="s">
        <v>1288</v>
      </c>
      <c r="I946" s="46" t="s">
        <v>3316</v>
      </c>
      <c r="J946" s="48">
        <v>38261</v>
      </c>
      <c r="K946" s="48">
        <v>38990</v>
      </c>
      <c r="L946" s="48">
        <v>40086</v>
      </c>
      <c r="M946" s="49">
        <v>5</v>
      </c>
      <c r="N946" s="50"/>
      <c r="O946" s="50">
        <f t="shared" si="2"/>
        <v>0</v>
      </c>
      <c r="P946" s="46" t="s">
        <v>3788</v>
      </c>
      <c r="Q946" s="46" t="s">
        <v>823</v>
      </c>
      <c r="R946" s="76" t="s">
        <v>1826</v>
      </c>
      <c r="S946" s="46"/>
      <c r="T946" s="50">
        <v>60000</v>
      </c>
      <c r="U946" s="50">
        <v>300000</v>
      </c>
    </row>
    <row r="947" spans="1:21" s="52" customFormat="1" ht="28.5" x14ac:dyDescent="0.2">
      <c r="A947" s="46" t="s">
        <v>5301</v>
      </c>
      <c r="B947" s="46" t="s">
        <v>73</v>
      </c>
      <c r="C947" s="46"/>
      <c r="D947" s="46" t="s">
        <v>3595</v>
      </c>
      <c r="E947" s="46" t="s">
        <v>1945</v>
      </c>
      <c r="F947" s="63" t="s">
        <v>959</v>
      </c>
      <c r="G947" s="47" t="s">
        <v>5251</v>
      </c>
      <c r="H947" s="46" t="s">
        <v>1289</v>
      </c>
      <c r="I947" s="46" t="s">
        <v>3458</v>
      </c>
      <c r="J947" s="48">
        <v>37288</v>
      </c>
      <c r="K947" s="48">
        <v>38383</v>
      </c>
      <c r="L947" s="48">
        <v>38748</v>
      </c>
      <c r="M947" s="49">
        <v>4</v>
      </c>
      <c r="N947" s="50"/>
      <c r="O947" s="50">
        <f t="shared" si="2"/>
        <v>0</v>
      </c>
      <c r="P947" s="46"/>
      <c r="Q947" s="46" t="s">
        <v>823</v>
      </c>
      <c r="R947" s="76" t="s">
        <v>1826</v>
      </c>
      <c r="S947" s="46"/>
      <c r="T947" s="50">
        <v>15000</v>
      </c>
      <c r="U947" s="50">
        <v>60000</v>
      </c>
    </row>
    <row r="948" spans="1:21" s="52" customFormat="1" ht="28.5" x14ac:dyDescent="0.2">
      <c r="A948" s="46" t="s">
        <v>4616</v>
      </c>
      <c r="B948" s="46" t="s">
        <v>73</v>
      </c>
      <c r="C948" s="46"/>
      <c r="D948" s="46" t="s">
        <v>3595</v>
      </c>
      <c r="E948" s="46" t="s">
        <v>1945</v>
      </c>
      <c r="F948" s="63" t="s">
        <v>959</v>
      </c>
      <c r="G948" s="47" t="s">
        <v>4251</v>
      </c>
      <c r="H948" s="46" t="s">
        <v>4192</v>
      </c>
      <c r="I948" s="46" t="s">
        <v>3247</v>
      </c>
      <c r="J948" s="48">
        <v>36831</v>
      </c>
      <c r="K948" s="48">
        <v>38291</v>
      </c>
      <c r="L948" s="48">
        <v>38291</v>
      </c>
      <c r="M948" s="49">
        <v>4</v>
      </c>
      <c r="N948" s="50"/>
      <c r="O948" s="50">
        <f t="shared" si="2"/>
        <v>0</v>
      </c>
      <c r="P948" s="46"/>
      <c r="Q948" s="46" t="s">
        <v>823</v>
      </c>
      <c r="R948" s="76" t="s">
        <v>1826</v>
      </c>
      <c r="S948" s="46"/>
      <c r="T948" s="50">
        <v>35000</v>
      </c>
      <c r="U948" s="50">
        <v>140000</v>
      </c>
    </row>
    <row r="949" spans="1:21" s="52" customFormat="1" ht="409.5" x14ac:dyDescent="0.2">
      <c r="A949" s="46" t="s">
        <v>68</v>
      </c>
      <c r="B949" s="46" t="s">
        <v>73</v>
      </c>
      <c r="C949" s="46"/>
      <c r="D949" s="46" t="s">
        <v>3595</v>
      </c>
      <c r="E949" s="46" t="s">
        <v>1945</v>
      </c>
      <c r="F949" s="63" t="s">
        <v>959</v>
      </c>
      <c r="G949" s="47" t="s">
        <v>4252</v>
      </c>
      <c r="H949" s="46" t="s">
        <v>4193</v>
      </c>
      <c r="I949" s="46" t="s">
        <v>2130</v>
      </c>
      <c r="J949" s="48">
        <v>38231</v>
      </c>
      <c r="K949" s="48">
        <v>38960</v>
      </c>
      <c r="L949" s="48">
        <v>39325</v>
      </c>
      <c r="M949" s="49">
        <v>3</v>
      </c>
      <c r="N949" s="50"/>
      <c r="O949" s="50">
        <f t="shared" si="2"/>
        <v>0</v>
      </c>
      <c r="P949" s="46"/>
      <c r="Q949" s="46" t="s">
        <v>823</v>
      </c>
      <c r="R949" s="76" t="s">
        <v>1826</v>
      </c>
      <c r="S949" s="46"/>
      <c r="T949" s="50">
        <v>697000</v>
      </c>
      <c r="U949" s="50">
        <v>2091000</v>
      </c>
    </row>
    <row r="950" spans="1:21" s="52" customFormat="1" ht="409.5" x14ac:dyDescent="0.2">
      <c r="A950" s="46" t="s">
        <v>68</v>
      </c>
      <c r="B950" s="46" t="s">
        <v>73</v>
      </c>
      <c r="C950" s="46"/>
      <c r="D950" s="46" t="s">
        <v>3595</v>
      </c>
      <c r="E950" s="46" t="s">
        <v>1945</v>
      </c>
      <c r="F950" s="63" t="s">
        <v>959</v>
      </c>
      <c r="G950" s="47" t="s">
        <v>4252</v>
      </c>
      <c r="H950" s="46" t="s">
        <v>4193</v>
      </c>
      <c r="I950" s="46" t="s">
        <v>870</v>
      </c>
      <c r="J950" s="48">
        <v>39326</v>
      </c>
      <c r="K950" s="48">
        <v>39691</v>
      </c>
      <c r="L950" s="48">
        <v>40056</v>
      </c>
      <c r="M950" s="49">
        <v>2</v>
      </c>
      <c r="N950" s="50">
        <v>0</v>
      </c>
      <c r="O950" s="50">
        <f t="shared" si="2"/>
        <v>0</v>
      </c>
      <c r="P950" s="46" t="s">
        <v>3789</v>
      </c>
      <c r="Q950" s="46" t="s">
        <v>823</v>
      </c>
      <c r="R950" s="76" t="s">
        <v>1826</v>
      </c>
      <c r="S950" s="46"/>
      <c r="T950" s="50">
        <v>808438</v>
      </c>
      <c r="U950" s="50">
        <v>1616876</v>
      </c>
    </row>
    <row r="951" spans="1:21" s="52" customFormat="1" ht="28.5" x14ac:dyDescent="0.2">
      <c r="A951" s="46" t="s">
        <v>68</v>
      </c>
      <c r="B951" s="46" t="s">
        <v>73</v>
      </c>
      <c r="C951" s="46"/>
      <c r="D951" s="46" t="s">
        <v>3595</v>
      </c>
      <c r="E951" s="46" t="s">
        <v>1945</v>
      </c>
      <c r="F951" s="63" t="s">
        <v>959</v>
      </c>
      <c r="G951" s="47" t="s">
        <v>4253</v>
      </c>
      <c r="H951" s="46" t="s">
        <v>706</v>
      </c>
      <c r="I951" s="46" t="s">
        <v>3406</v>
      </c>
      <c r="J951" s="48">
        <v>38231</v>
      </c>
      <c r="K951" s="48">
        <v>38960</v>
      </c>
      <c r="L951" s="48">
        <v>39691</v>
      </c>
      <c r="M951" s="49">
        <v>4</v>
      </c>
      <c r="N951" s="50"/>
      <c r="O951" s="50">
        <f t="shared" si="2"/>
        <v>0</v>
      </c>
      <c r="P951" s="46" t="s">
        <v>3789</v>
      </c>
      <c r="Q951" s="46" t="s">
        <v>823</v>
      </c>
      <c r="R951" s="76" t="s">
        <v>1826</v>
      </c>
      <c r="S951" s="46"/>
      <c r="T951" s="50">
        <v>95802</v>
      </c>
      <c r="U951" s="50">
        <v>383208</v>
      </c>
    </row>
    <row r="952" spans="1:21" s="52" customFormat="1" ht="57" x14ac:dyDescent="0.2">
      <c r="A952" s="63" t="s">
        <v>2714</v>
      </c>
      <c r="B952" s="63" t="s">
        <v>73</v>
      </c>
      <c r="C952" s="63"/>
      <c r="D952" s="63" t="s">
        <v>3594</v>
      </c>
      <c r="E952" s="63" t="s">
        <v>1945</v>
      </c>
      <c r="F952" s="63" t="s">
        <v>959</v>
      </c>
      <c r="G952" s="51" t="s">
        <v>4255</v>
      </c>
      <c r="H952" s="46" t="s">
        <v>2608</v>
      </c>
      <c r="I952" s="46" t="s">
        <v>4700</v>
      </c>
      <c r="J952" s="48">
        <v>38749</v>
      </c>
      <c r="K952" s="48">
        <v>39844</v>
      </c>
      <c r="L952" s="71">
        <v>39844</v>
      </c>
      <c r="M952" s="72">
        <v>3</v>
      </c>
      <c r="N952" s="73"/>
      <c r="O952" s="50"/>
      <c r="P952" s="46" t="s">
        <v>3789</v>
      </c>
      <c r="Q952" s="63" t="s">
        <v>823</v>
      </c>
      <c r="R952" s="63" t="s">
        <v>1826</v>
      </c>
      <c r="S952" s="63" t="s">
        <v>3098</v>
      </c>
      <c r="T952" s="73">
        <v>108864</v>
      </c>
      <c r="U952" s="73">
        <v>326592</v>
      </c>
    </row>
    <row r="953" spans="1:21" s="52" customFormat="1" ht="71.25" x14ac:dyDescent="0.2">
      <c r="A953" s="63" t="s">
        <v>2714</v>
      </c>
      <c r="B953" s="63" t="s">
        <v>4680</v>
      </c>
      <c r="C953" s="63"/>
      <c r="D953" s="63" t="s">
        <v>3594</v>
      </c>
      <c r="E953" s="63" t="s">
        <v>1945</v>
      </c>
      <c r="F953" s="63" t="s">
        <v>959</v>
      </c>
      <c r="G953" s="51" t="s">
        <v>1070</v>
      </c>
      <c r="H953" s="46" t="s">
        <v>2609</v>
      </c>
      <c r="I953" s="63" t="s">
        <v>4753</v>
      </c>
      <c r="J953" s="48">
        <v>39022</v>
      </c>
      <c r="K953" s="48">
        <v>40117</v>
      </c>
      <c r="L953" s="71">
        <v>40117</v>
      </c>
      <c r="M953" s="72">
        <v>3</v>
      </c>
      <c r="N953" s="73"/>
      <c r="O953" s="73"/>
      <c r="P953" s="46" t="s">
        <v>3788</v>
      </c>
      <c r="Q953" s="63" t="s">
        <v>823</v>
      </c>
      <c r="R953" s="63" t="s">
        <v>1826</v>
      </c>
      <c r="S953" s="63" t="s">
        <v>422</v>
      </c>
      <c r="T953" s="73">
        <v>430023</v>
      </c>
      <c r="U953" s="50" t="e">
        <f>T953*#REF!</f>
        <v>#REF!</v>
      </c>
    </row>
    <row r="954" spans="1:21" s="52" customFormat="1" ht="42.75" x14ac:dyDescent="0.2">
      <c r="A954" s="46" t="s">
        <v>4616</v>
      </c>
      <c r="B954" s="46" t="s">
        <v>73</v>
      </c>
      <c r="C954" s="46"/>
      <c r="D954" s="46" t="s">
        <v>3595</v>
      </c>
      <c r="E954" s="46" t="s">
        <v>1945</v>
      </c>
      <c r="F954" s="63" t="s">
        <v>959</v>
      </c>
      <c r="G954" s="47" t="s">
        <v>1071</v>
      </c>
      <c r="H954" s="46" t="s">
        <v>2610</v>
      </c>
      <c r="I954" s="46" t="s">
        <v>4264</v>
      </c>
      <c r="J954" s="48">
        <v>36892</v>
      </c>
      <c r="K954" s="48">
        <v>38717</v>
      </c>
      <c r="L954" s="48">
        <v>39082</v>
      </c>
      <c r="M954" s="49">
        <v>5</v>
      </c>
      <c r="N954" s="50"/>
      <c r="O954" s="50">
        <f>N954*M954</f>
        <v>0</v>
      </c>
      <c r="P954" s="46" t="s">
        <v>3788</v>
      </c>
      <c r="Q954" s="46" t="s">
        <v>823</v>
      </c>
      <c r="R954" s="76" t="s">
        <v>1826</v>
      </c>
      <c r="S954" s="46"/>
      <c r="T954" s="50">
        <v>136603</v>
      </c>
      <c r="U954" s="50">
        <v>683015</v>
      </c>
    </row>
    <row r="955" spans="1:21" s="52" customFormat="1" ht="86.25" x14ac:dyDescent="0.2">
      <c r="A955" s="46" t="s">
        <v>568</v>
      </c>
      <c r="B955" s="46" t="s">
        <v>73</v>
      </c>
      <c r="C955" s="46"/>
      <c r="D955" s="46" t="s">
        <v>1917</v>
      </c>
      <c r="E955" s="46" t="s">
        <v>1938</v>
      </c>
      <c r="F955" s="63" t="s">
        <v>984</v>
      </c>
      <c r="G955" s="46" t="s">
        <v>5666</v>
      </c>
      <c r="H955" s="47" t="s">
        <v>1703</v>
      </c>
      <c r="I955" s="46" t="s">
        <v>559</v>
      </c>
      <c r="J955" s="46" t="s">
        <v>4528</v>
      </c>
      <c r="K955" s="48">
        <v>38808</v>
      </c>
      <c r="L955" s="48">
        <v>40268</v>
      </c>
      <c r="M955" s="48">
        <v>40633</v>
      </c>
      <c r="N955" s="49">
        <v>5</v>
      </c>
      <c r="O955" s="50">
        <v>80000</v>
      </c>
      <c r="P955" s="46"/>
      <c r="Q955" s="63"/>
      <c r="R955" s="46" t="s">
        <v>823</v>
      </c>
      <c r="S955" s="46" t="s">
        <v>3487</v>
      </c>
      <c r="T955" s="46"/>
      <c r="U955" s="63"/>
    </row>
    <row r="956" spans="1:21" s="52" customFormat="1" ht="87.75" x14ac:dyDescent="0.2">
      <c r="A956" s="46" t="s">
        <v>568</v>
      </c>
      <c r="B956" s="46" t="s">
        <v>73</v>
      </c>
      <c r="C956" s="46"/>
      <c r="D956" s="46" t="s">
        <v>1917</v>
      </c>
      <c r="E956" s="46" t="s">
        <v>1938</v>
      </c>
      <c r="F956" s="63" t="s">
        <v>984</v>
      </c>
      <c r="G956" s="46" t="s">
        <v>5666</v>
      </c>
      <c r="H956" s="47" t="s">
        <v>1690</v>
      </c>
      <c r="I956" s="46" t="s">
        <v>1834</v>
      </c>
      <c r="J956" s="46" t="s">
        <v>4529</v>
      </c>
      <c r="K956" s="48">
        <v>38808</v>
      </c>
      <c r="L956" s="48">
        <v>40633</v>
      </c>
      <c r="M956" s="48">
        <v>40633</v>
      </c>
      <c r="N956" s="49">
        <v>5</v>
      </c>
      <c r="O956" s="50">
        <v>105276</v>
      </c>
      <c r="P956" s="46"/>
      <c r="Q956" s="50" t="s">
        <v>672</v>
      </c>
      <c r="R956" s="46" t="s">
        <v>823</v>
      </c>
      <c r="S956" s="46" t="s">
        <v>3487</v>
      </c>
      <c r="T956" s="46"/>
      <c r="U956" s="50" t="s">
        <v>672</v>
      </c>
    </row>
    <row r="957" spans="1:21" s="52" customFormat="1" ht="42.75" x14ac:dyDescent="0.2">
      <c r="A957" s="46" t="s">
        <v>568</v>
      </c>
      <c r="B957" s="46" t="s">
        <v>73</v>
      </c>
      <c r="C957" s="46"/>
      <c r="D957" s="46" t="s">
        <v>1905</v>
      </c>
      <c r="E957" s="46" t="s">
        <v>1942</v>
      </c>
      <c r="F957" s="46" t="s">
        <v>3490</v>
      </c>
      <c r="G957" s="46" t="s">
        <v>5667</v>
      </c>
      <c r="H957" s="47"/>
      <c r="I957" s="46" t="s">
        <v>3761</v>
      </c>
      <c r="J957" s="46" t="s">
        <v>2125</v>
      </c>
      <c r="K957" s="48">
        <v>39539</v>
      </c>
      <c r="L957" s="48">
        <v>40633</v>
      </c>
      <c r="M957" s="48"/>
      <c r="N957" s="49">
        <v>3</v>
      </c>
      <c r="O957" s="50">
        <v>36950</v>
      </c>
      <c r="P957" s="46"/>
      <c r="Q957" s="50"/>
      <c r="R957" s="46" t="s">
        <v>823</v>
      </c>
      <c r="S957" s="46" t="s">
        <v>2053</v>
      </c>
      <c r="T957" s="46"/>
      <c r="U957" s="50"/>
    </row>
    <row r="958" spans="1:21" s="52" customFormat="1" ht="71.25" x14ac:dyDescent="0.2">
      <c r="A958" s="46" t="s">
        <v>2695</v>
      </c>
      <c r="B958" s="46" t="s">
        <v>73</v>
      </c>
      <c r="C958" s="46"/>
      <c r="D958" s="46" t="s">
        <v>3688</v>
      </c>
      <c r="E958" s="46" t="s">
        <v>1936</v>
      </c>
      <c r="F958" s="46" t="s">
        <v>5279</v>
      </c>
      <c r="G958" s="46" t="s">
        <v>5672</v>
      </c>
      <c r="H958" s="47"/>
      <c r="I958" s="46" t="s">
        <v>3687</v>
      </c>
      <c r="J958" s="46" t="s">
        <v>4751</v>
      </c>
      <c r="K958" s="48">
        <v>39142</v>
      </c>
      <c r="L958" s="48">
        <v>39814</v>
      </c>
      <c r="M958" s="48">
        <v>40544</v>
      </c>
      <c r="N958" s="49">
        <v>4</v>
      </c>
      <c r="O958" s="50">
        <v>107500</v>
      </c>
      <c r="P958" s="46"/>
      <c r="Q958" s="50"/>
      <c r="R958" s="46" t="s">
        <v>823</v>
      </c>
      <c r="S958" s="46"/>
      <c r="T958" s="46"/>
      <c r="U958" s="50"/>
    </row>
    <row r="959" spans="1:21" s="52" customFormat="1" ht="42.75" x14ac:dyDescent="0.2">
      <c r="A959" s="46" t="s">
        <v>1948</v>
      </c>
      <c r="B959" s="46" t="s">
        <v>73</v>
      </c>
      <c r="C959" s="46"/>
      <c r="D959" s="46" t="s">
        <v>4979</v>
      </c>
      <c r="E959" s="46" t="s">
        <v>1939</v>
      </c>
      <c r="F959" s="51" t="s">
        <v>962</v>
      </c>
      <c r="G959" s="46" t="s">
        <v>5676</v>
      </c>
      <c r="H959" s="47"/>
      <c r="I959" s="46" t="s">
        <v>3603</v>
      </c>
      <c r="J959" s="46"/>
      <c r="K959" s="48">
        <v>39448</v>
      </c>
      <c r="L959" s="48">
        <v>40544</v>
      </c>
      <c r="M959" s="48"/>
      <c r="N959" s="49">
        <v>3</v>
      </c>
      <c r="O959" s="50"/>
      <c r="P959" s="46" t="s">
        <v>672</v>
      </c>
      <c r="Q959" s="50"/>
      <c r="R959" s="46" t="s">
        <v>823</v>
      </c>
      <c r="S959" s="46"/>
      <c r="T959" s="46"/>
      <c r="U959" s="50"/>
    </row>
    <row r="960" spans="1:21" s="52" customFormat="1" ht="42.75" x14ac:dyDescent="0.2">
      <c r="A960" s="46" t="s">
        <v>71</v>
      </c>
      <c r="B960" s="46" t="s">
        <v>73</v>
      </c>
      <c r="C960" s="46"/>
      <c r="D960" s="46" t="s">
        <v>4818</v>
      </c>
      <c r="E960" s="46" t="s">
        <v>1939</v>
      </c>
      <c r="F960" s="51" t="s">
        <v>962</v>
      </c>
      <c r="G960" s="46" t="s">
        <v>5676</v>
      </c>
      <c r="H960" s="47"/>
      <c r="I960" s="46" t="s">
        <v>4033</v>
      </c>
      <c r="J960" s="46"/>
      <c r="K960" s="48">
        <v>39448</v>
      </c>
      <c r="L960" s="48">
        <v>40544</v>
      </c>
      <c r="M960" s="48"/>
      <c r="N960" s="49">
        <v>3</v>
      </c>
      <c r="O960" s="50"/>
      <c r="P960" s="46" t="s">
        <v>672</v>
      </c>
      <c r="Q960" s="50"/>
      <c r="R960" s="46" t="s">
        <v>823</v>
      </c>
      <c r="S960" s="46"/>
      <c r="T960" s="46"/>
      <c r="U960" s="50"/>
    </row>
    <row r="961" spans="1:21" s="52" customFormat="1" ht="142.5" x14ac:dyDescent="0.2">
      <c r="A961" s="46" t="s">
        <v>70</v>
      </c>
      <c r="B961" s="46" t="s">
        <v>73</v>
      </c>
      <c r="C961" s="46"/>
      <c r="D961" s="46" t="s">
        <v>3300</v>
      </c>
      <c r="E961" s="46" t="s">
        <v>892</v>
      </c>
      <c r="F961" s="46" t="s">
        <v>5284</v>
      </c>
      <c r="G961" s="46" t="s">
        <v>5677</v>
      </c>
      <c r="H961" s="47" t="s">
        <v>1812</v>
      </c>
      <c r="I961" s="46" t="s">
        <v>1813</v>
      </c>
      <c r="J961" s="46" t="s">
        <v>4815</v>
      </c>
      <c r="K961" s="48">
        <v>38412</v>
      </c>
      <c r="L961" s="48">
        <v>39872</v>
      </c>
      <c r="M961" s="48">
        <v>40602</v>
      </c>
      <c r="N961" s="49">
        <v>6</v>
      </c>
      <c r="O961" s="50">
        <v>1900000</v>
      </c>
      <c r="P961" s="46" t="s">
        <v>3474</v>
      </c>
      <c r="Q961" s="50"/>
      <c r="R961" s="46" t="s">
        <v>823</v>
      </c>
      <c r="S961" s="46">
        <v>5.29</v>
      </c>
      <c r="T961" s="46"/>
      <c r="U961" s="50"/>
    </row>
    <row r="962" spans="1:21" s="52" customFormat="1" ht="85.5" x14ac:dyDescent="0.2">
      <c r="A962" s="46" t="s">
        <v>71</v>
      </c>
      <c r="B962" s="46" t="s">
        <v>73</v>
      </c>
      <c r="C962" s="46"/>
      <c r="D962" s="46" t="s">
        <v>1940</v>
      </c>
      <c r="E962" s="46" t="s">
        <v>892</v>
      </c>
      <c r="F962" s="46" t="s">
        <v>5284</v>
      </c>
      <c r="G962" s="46" t="s">
        <v>5672</v>
      </c>
      <c r="H962" s="47"/>
      <c r="I962" s="46" t="s">
        <v>4862</v>
      </c>
      <c r="J962" s="46"/>
      <c r="K962" s="48">
        <v>39965</v>
      </c>
      <c r="L962" s="48">
        <v>40544</v>
      </c>
      <c r="M962" s="48"/>
      <c r="N962" s="49">
        <v>2</v>
      </c>
      <c r="O962" s="50"/>
      <c r="P962" s="46" t="s">
        <v>3474</v>
      </c>
      <c r="Q962" s="50"/>
      <c r="R962" s="46" t="s">
        <v>823</v>
      </c>
      <c r="S962" s="46"/>
      <c r="T962" s="46"/>
      <c r="U962" s="50"/>
    </row>
    <row r="963" spans="1:21" s="52" customFormat="1" ht="42.75" x14ac:dyDescent="0.2">
      <c r="A963" s="46" t="s">
        <v>71</v>
      </c>
      <c r="B963" s="46" t="s">
        <v>73</v>
      </c>
      <c r="C963" s="46"/>
      <c r="D963" s="46" t="s">
        <v>5063</v>
      </c>
      <c r="E963" s="46" t="s">
        <v>892</v>
      </c>
      <c r="F963" s="46" t="s">
        <v>5284</v>
      </c>
      <c r="G963" s="46" t="s">
        <v>5672</v>
      </c>
      <c r="H963" s="47"/>
      <c r="I963" s="46" t="s">
        <v>1775</v>
      </c>
      <c r="J963" s="46"/>
      <c r="K963" s="48">
        <v>40269</v>
      </c>
      <c r="L963" s="48">
        <v>40633</v>
      </c>
      <c r="M963" s="48"/>
      <c r="N963" s="49">
        <v>1</v>
      </c>
      <c r="O963" s="50"/>
      <c r="P963" s="46"/>
      <c r="Q963" s="50"/>
      <c r="R963" s="46" t="s">
        <v>823</v>
      </c>
      <c r="S963" s="46"/>
      <c r="T963" s="46"/>
      <c r="U963" s="50"/>
    </row>
    <row r="964" spans="1:21" s="52" customFormat="1" ht="114" x14ac:dyDescent="0.2">
      <c r="A964" s="46" t="s">
        <v>71</v>
      </c>
      <c r="B964" s="46" t="s">
        <v>73</v>
      </c>
      <c r="C964" s="46"/>
      <c r="D964" s="46"/>
      <c r="E964" s="46" t="s">
        <v>892</v>
      </c>
      <c r="F964" s="46" t="s">
        <v>5284</v>
      </c>
      <c r="G964" s="46" t="s">
        <v>5677</v>
      </c>
      <c r="H964" s="47"/>
      <c r="I964" s="46" t="s">
        <v>4550</v>
      </c>
      <c r="J964" s="46"/>
      <c r="K964" s="48">
        <v>40179</v>
      </c>
      <c r="L964" s="48">
        <v>40544</v>
      </c>
      <c r="M964" s="48"/>
      <c r="N964" s="49">
        <v>1</v>
      </c>
      <c r="O964" s="50"/>
      <c r="P964" s="46" t="s">
        <v>3474</v>
      </c>
      <c r="Q964" s="50"/>
      <c r="R964" s="46" t="s">
        <v>823</v>
      </c>
      <c r="S964" s="46"/>
      <c r="T964" s="46"/>
      <c r="U964" s="50"/>
    </row>
    <row r="965" spans="1:21" s="52" customFormat="1" ht="99.75" x14ac:dyDescent="0.2">
      <c r="A965" s="46" t="s">
        <v>71</v>
      </c>
      <c r="B965" s="46" t="s">
        <v>73</v>
      </c>
      <c r="C965" s="46"/>
      <c r="D965" s="46" t="s">
        <v>5063</v>
      </c>
      <c r="E965" s="46" t="s">
        <v>892</v>
      </c>
      <c r="F965" s="46" t="s">
        <v>5284</v>
      </c>
      <c r="G965" s="46" t="s">
        <v>5672</v>
      </c>
      <c r="H965" s="47"/>
      <c r="I965" s="46" t="s">
        <v>1719</v>
      </c>
      <c r="J965" s="46" t="s">
        <v>874</v>
      </c>
      <c r="K965" s="48">
        <v>39904</v>
      </c>
      <c r="L965" s="48">
        <v>40269</v>
      </c>
      <c r="M965" s="48">
        <v>40634</v>
      </c>
      <c r="N965" s="49">
        <v>2</v>
      </c>
      <c r="O965" s="50">
        <v>150000</v>
      </c>
      <c r="P965" s="46" t="s">
        <v>3474</v>
      </c>
      <c r="Q965" s="50"/>
      <c r="R965" s="46" t="s">
        <v>823</v>
      </c>
      <c r="S965" s="46">
        <v>5.29</v>
      </c>
      <c r="T965" s="46"/>
      <c r="U965" s="50"/>
    </row>
    <row r="966" spans="1:21" s="52" customFormat="1" ht="99.75" x14ac:dyDescent="0.2">
      <c r="A966" s="46" t="s">
        <v>71</v>
      </c>
      <c r="B966" s="46" t="s">
        <v>73</v>
      </c>
      <c r="C966" s="46"/>
      <c r="D966" s="46" t="s">
        <v>5063</v>
      </c>
      <c r="E966" s="46" t="s">
        <v>892</v>
      </c>
      <c r="F966" s="46" t="s">
        <v>5284</v>
      </c>
      <c r="G966" s="46" t="s">
        <v>5672</v>
      </c>
      <c r="H966" s="47"/>
      <c r="I966" s="46" t="s">
        <v>5352</v>
      </c>
      <c r="J966" s="46" t="s">
        <v>882</v>
      </c>
      <c r="K966" s="48">
        <v>39904</v>
      </c>
      <c r="L966" s="48">
        <v>40269</v>
      </c>
      <c r="M966" s="48">
        <v>40634</v>
      </c>
      <c r="N966" s="49">
        <v>2</v>
      </c>
      <c r="O966" s="50">
        <v>950000</v>
      </c>
      <c r="P966" s="46" t="s">
        <v>3474</v>
      </c>
      <c r="Q966" s="50"/>
      <c r="R966" s="46" t="s">
        <v>823</v>
      </c>
      <c r="S966" s="46">
        <v>5.29</v>
      </c>
      <c r="T966" s="46"/>
      <c r="U966" s="50"/>
    </row>
    <row r="967" spans="1:21" s="52" customFormat="1" ht="28.5" x14ac:dyDescent="0.2">
      <c r="A967" s="46" t="s">
        <v>72</v>
      </c>
      <c r="B967" s="46" t="s">
        <v>73</v>
      </c>
      <c r="C967" s="46"/>
      <c r="D967" s="46" t="s">
        <v>3753</v>
      </c>
      <c r="E967" s="46" t="s">
        <v>5598</v>
      </c>
      <c r="F967" s="63" t="s">
        <v>2731</v>
      </c>
      <c r="G967" s="46" t="s">
        <v>5673</v>
      </c>
      <c r="H967" s="47" t="s">
        <v>2154</v>
      </c>
      <c r="I967" s="46" t="s">
        <v>3404</v>
      </c>
      <c r="J967" s="46" t="s">
        <v>3058</v>
      </c>
      <c r="K967" s="48">
        <v>39357</v>
      </c>
      <c r="L967" s="48">
        <v>40632</v>
      </c>
      <c r="M967" s="48"/>
      <c r="N967" s="49">
        <v>3</v>
      </c>
      <c r="O967" s="50">
        <v>60000</v>
      </c>
      <c r="P967" s="46"/>
      <c r="Q967" s="50"/>
      <c r="R967" s="46"/>
      <c r="S967" s="46"/>
      <c r="T967" s="46"/>
      <c r="U967" s="50"/>
    </row>
    <row r="968" spans="1:21" s="52" customFormat="1" ht="28.5" x14ac:dyDescent="0.2">
      <c r="A968" s="46" t="s">
        <v>72</v>
      </c>
      <c r="B968" s="46" t="s">
        <v>73</v>
      </c>
      <c r="C968" s="46"/>
      <c r="D968" s="46" t="s">
        <v>3753</v>
      </c>
      <c r="E968" s="46" t="s">
        <v>5598</v>
      </c>
      <c r="F968" s="63" t="s">
        <v>2731</v>
      </c>
      <c r="G968" s="46" t="s">
        <v>5673</v>
      </c>
      <c r="H968" s="47" t="s">
        <v>2155</v>
      </c>
      <c r="I968" s="46" t="s">
        <v>3404</v>
      </c>
      <c r="J968" s="46" t="s">
        <v>3058</v>
      </c>
      <c r="K968" s="48">
        <v>39778</v>
      </c>
      <c r="L968" s="48">
        <v>40634</v>
      </c>
      <c r="M968" s="48"/>
      <c r="N968" s="49">
        <v>2</v>
      </c>
      <c r="O968" s="50">
        <v>5796.19</v>
      </c>
      <c r="P968" s="46"/>
      <c r="Q968" s="50"/>
      <c r="R968" s="46"/>
      <c r="S968" s="46"/>
      <c r="T968" s="46"/>
      <c r="U968" s="50"/>
    </row>
    <row r="969" spans="1:21" s="52" customFormat="1" ht="99.75" x14ac:dyDescent="0.2">
      <c r="A969" s="46" t="s">
        <v>568</v>
      </c>
      <c r="B969" s="46" t="s">
        <v>73</v>
      </c>
      <c r="C969" s="46"/>
      <c r="D969" s="46" t="s">
        <v>1943</v>
      </c>
      <c r="E969" s="46" t="s">
        <v>1943</v>
      </c>
      <c r="F969" s="63" t="s">
        <v>963</v>
      </c>
      <c r="G969" s="46" t="s">
        <v>5666</v>
      </c>
      <c r="H969" s="47">
        <v>157</v>
      </c>
      <c r="I969" s="46" t="s">
        <v>2592</v>
      </c>
      <c r="J969" s="46" t="s">
        <v>3241</v>
      </c>
      <c r="K969" s="48">
        <v>39387</v>
      </c>
      <c r="L969" s="48">
        <v>40602</v>
      </c>
      <c r="M969" s="48"/>
      <c r="N969" s="49">
        <v>5</v>
      </c>
      <c r="O969" s="50">
        <v>280266</v>
      </c>
      <c r="P969" s="46" t="s">
        <v>3474</v>
      </c>
      <c r="Q969" s="50"/>
      <c r="R969" s="46" t="s">
        <v>825</v>
      </c>
      <c r="S969" s="46" t="s">
        <v>3488</v>
      </c>
      <c r="T969" s="46"/>
      <c r="U969" s="50"/>
    </row>
    <row r="970" spans="1:21" s="52" customFormat="1" ht="28.5" x14ac:dyDescent="0.2">
      <c r="A970" s="63" t="s">
        <v>568</v>
      </c>
      <c r="B970" s="63" t="s">
        <v>73</v>
      </c>
      <c r="C970" s="63"/>
      <c r="D970" s="63" t="s">
        <v>1943</v>
      </c>
      <c r="E970" s="63" t="s">
        <v>1943</v>
      </c>
      <c r="F970" s="63" t="s">
        <v>963</v>
      </c>
      <c r="G970" s="46" t="s">
        <v>5666</v>
      </c>
      <c r="H970" s="51">
        <v>240</v>
      </c>
      <c r="I970" s="63" t="s">
        <v>4296</v>
      </c>
      <c r="J970" s="63" t="s">
        <v>1120</v>
      </c>
      <c r="K970" s="71">
        <v>40118</v>
      </c>
      <c r="L970" s="71">
        <v>40633</v>
      </c>
      <c r="M970" s="71"/>
      <c r="N970" s="72">
        <v>1.5</v>
      </c>
      <c r="O970" s="73">
        <v>58808</v>
      </c>
      <c r="P970" s="63" t="s">
        <v>672</v>
      </c>
      <c r="Q970" s="73"/>
      <c r="R970" s="63" t="s">
        <v>825</v>
      </c>
      <c r="S970" s="63" t="s">
        <v>4197</v>
      </c>
      <c r="T970" s="73"/>
      <c r="U970" s="73"/>
    </row>
    <row r="971" spans="1:21" s="52" customFormat="1" ht="57" x14ac:dyDescent="0.2">
      <c r="A971" s="46" t="s">
        <v>4616</v>
      </c>
      <c r="B971" s="46" t="s">
        <v>73</v>
      </c>
      <c r="C971" s="46"/>
      <c r="D971" s="46" t="s">
        <v>3595</v>
      </c>
      <c r="E971" s="46" t="s">
        <v>1945</v>
      </c>
      <c r="F971" s="63" t="s">
        <v>959</v>
      </c>
      <c r="G971" s="47" t="s">
        <v>1071</v>
      </c>
      <c r="H971" s="46" t="s">
        <v>2610</v>
      </c>
      <c r="I971" s="46" t="s">
        <v>4264</v>
      </c>
      <c r="J971" s="48">
        <v>39083</v>
      </c>
      <c r="K971" s="48">
        <v>39813</v>
      </c>
      <c r="L971" s="48"/>
      <c r="M971" s="49">
        <v>2</v>
      </c>
      <c r="N971" s="63"/>
      <c r="O971" s="63"/>
      <c r="P971" s="46" t="s">
        <v>3788</v>
      </c>
      <c r="Q971" s="46" t="s">
        <v>823</v>
      </c>
      <c r="R971" s="46" t="s">
        <v>1826</v>
      </c>
      <c r="S971" s="46" t="s">
        <v>5648</v>
      </c>
      <c r="T971" s="50">
        <v>69580</v>
      </c>
      <c r="U971" s="50" t="e">
        <f>T971*#REF!</f>
        <v>#REF!</v>
      </c>
    </row>
    <row r="972" spans="1:21" s="52" customFormat="1" ht="42.75" x14ac:dyDescent="0.2">
      <c r="A972" s="46" t="s">
        <v>2714</v>
      </c>
      <c r="B972" s="46" t="s">
        <v>73</v>
      </c>
      <c r="C972" s="46"/>
      <c r="D972" s="46" t="s">
        <v>570</v>
      </c>
      <c r="E972" s="46" t="s">
        <v>5598</v>
      </c>
      <c r="F972" s="63" t="s">
        <v>950</v>
      </c>
      <c r="G972" s="46" t="s">
        <v>5669</v>
      </c>
      <c r="H972" s="47"/>
      <c r="I972" s="46" t="s">
        <v>3183</v>
      </c>
      <c r="J972" s="46" t="s">
        <v>3866</v>
      </c>
      <c r="K972" s="48">
        <v>40203</v>
      </c>
      <c r="L972" s="48">
        <v>40567</v>
      </c>
      <c r="M972" s="48"/>
      <c r="N972" s="49">
        <v>1</v>
      </c>
      <c r="O972" s="59">
        <v>94</v>
      </c>
      <c r="P972" s="46"/>
      <c r="Q972" s="50"/>
      <c r="R972" s="46"/>
      <c r="S972" s="46"/>
      <c r="T972" s="46"/>
      <c r="U972" s="50"/>
    </row>
    <row r="973" spans="1:21" s="52" customFormat="1" ht="28.5" x14ac:dyDescent="0.2">
      <c r="A973" s="46" t="s">
        <v>2714</v>
      </c>
      <c r="B973" s="46" t="s">
        <v>73</v>
      </c>
      <c r="C973" s="46"/>
      <c r="D973" s="46" t="s">
        <v>570</v>
      </c>
      <c r="E973" s="46" t="s">
        <v>5598</v>
      </c>
      <c r="F973" s="63" t="s">
        <v>950</v>
      </c>
      <c r="G973" s="46"/>
      <c r="H973" s="47"/>
      <c r="I973" s="46" t="s">
        <v>1240</v>
      </c>
      <c r="J973" s="46" t="s">
        <v>2093</v>
      </c>
      <c r="K973" s="48">
        <v>39505</v>
      </c>
      <c r="L973" s="48">
        <v>40600</v>
      </c>
      <c r="M973" s="48"/>
      <c r="N973" s="49">
        <v>3</v>
      </c>
      <c r="O973" s="59">
        <v>525</v>
      </c>
      <c r="P973" s="46"/>
      <c r="Q973" s="50"/>
      <c r="R973" s="46"/>
      <c r="S973" s="46"/>
      <c r="T973" s="46"/>
      <c r="U973" s="50"/>
    </row>
    <row r="974" spans="1:21" s="52" customFormat="1" ht="28.5" x14ac:dyDescent="0.2">
      <c r="A974" s="46" t="s">
        <v>2714</v>
      </c>
      <c r="B974" s="46" t="s">
        <v>73</v>
      </c>
      <c r="C974" s="46"/>
      <c r="D974" s="46" t="s">
        <v>570</v>
      </c>
      <c r="E974" s="46" t="s">
        <v>5598</v>
      </c>
      <c r="F974" s="63" t="s">
        <v>950</v>
      </c>
      <c r="G974" s="46" t="s">
        <v>5670</v>
      </c>
      <c r="H974" s="47"/>
      <c r="I974" s="46" t="s">
        <v>1239</v>
      </c>
      <c r="J974" s="46" t="s">
        <v>2093</v>
      </c>
      <c r="K974" s="48">
        <v>39548</v>
      </c>
      <c r="L974" s="48">
        <v>40642</v>
      </c>
      <c r="M974" s="48"/>
      <c r="N974" s="49">
        <v>3</v>
      </c>
      <c r="O974" s="59">
        <v>2232</v>
      </c>
      <c r="P974" s="46"/>
      <c r="Q974" s="50"/>
      <c r="R974" s="46"/>
      <c r="S974" s="46"/>
      <c r="T974" s="46"/>
      <c r="U974" s="50"/>
    </row>
    <row r="975" spans="1:21" s="52" customFormat="1" ht="28.5" x14ac:dyDescent="0.2">
      <c r="A975" s="46" t="s">
        <v>2714</v>
      </c>
      <c r="B975" s="46" t="s">
        <v>73</v>
      </c>
      <c r="C975" s="46"/>
      <c r="D975" s="46" t="s">
        <v>570</v>
      </c>
      <c r="E975" s="46" t="s">
        <v>5598</v>
      </c>
      <c r="F975" s="63" t="s">
        <v>950</v>
      </c>
      <c r="G975" s="46" t="s">
        <v>5670</v>
      </c>
      <c r="H975" s="47"/>
      <c r="I975" s="46" t="s">
        <v>1239</v>
      </c>
      <c r="J975" s="46" t="s">
        <v>2093</v>
      </c>
      <c r="K975" s="48">
        <v>39548</v>
      </c>
      <c r="L975" s="48">
        <v>40642</v>
      </c>
      <c r="M975" s="48"/>
      <c r="N975" s="49">
        <v>3</v>
      </c>
      <c r="O975" s="59">
        <v>13389</v>
      </c>
      <c r="P975" s="46"/>
      <c r="Q975" s="50"/>
      <c r="R975" s="46"/>
      <c r="S975" s="46"/>
      <c r="T975" s="46"/>
      <c r="U975" s="50"/>
    </row>
    <row r="976" spans="1:21" s="52" customFormat="1" ht="28.5" x14ac:dyDescent="0.2">
      <c r="A976" s="46" t="s">
        <v>2714</v>
      </c>
      <c r="B976" s="46" t="s">
        <v>73</v>
      </c>
      <c r="C976" s="46"/>
      <c r="D976" s="46" t="s">
        <v>570</v>
      </c>
      <c r="E976" s="46" t="s">
        <v>5598</v>
      </c>
      <c r="F976" s="63" t="s">
        <v>950</v>
      </c>
      <c r="G976" s="46" t="s">
        <v>5670</v>
      </c>
      <c r="H976" s="47"/>
      <c r="I976" s="46" t="s">
        <v>1239</v>
      </c>
      <c r="J976" s="46" t="s">
        <v>2093</v>
      </c>
      <c r="K976" s="48">
        <v>39548</v>
      </c>
      <c r="L976" s="48">
        <v>40642</v>
      </c>
      <c r="M976" s="48"/>
      <c r="N976" s="49">
        <v>3</v>
      </c>
      <c r="O976" s="59">
        <v>6695</v>
      </c>
      <c r="P976" s="46"/>
      <c r="Q976" s="50"/>
      <c r="R976" s="46"/>
      <c r="S976" s="46"/>
      <c r="T976" s="46"/>
      <c r="U976" s="50"/>
    </row>
    <row r="977" spans="1:21" s="52" customFormat="1" ht="28.5" x14ac:dyDescent="0.2">
      <c r="A977" s="46" t="s">
        <v>2714</v>
      </c>
      <c r="B977" s="46" t="s">
        <v>73</v>
      </c>
      <c r="C977" s="46"/>
      <c r="D977" s="46" t="s">
        <v>570</v>
      </c>
      <c r="E977" s="46" t="s">
        <v>5598</v>
      </c>
      <c r="F977" s="63" t="s">
        <v>950</v>
      </c>
      <c r="G977" s="46" t="s">
        <v>5670</v>
      </c>
      <c r="H977" s="47"/>
      <c r="I977" s="46" t="s">
        <v>1239</v>
      </c>
      <c r="J977" s="46" t="s">
        <v>2093</v>
      </c>
      <c r="K977" s="48">
        <v>39548</v>
      </c>
      <c r="L977" s="48">
        <v>40642</v>
      </c>
      <c r="M977" s="48"/>
      <c r="N977" s="49">
        <v>3</v>
      </c>
      <c r="O977" s="59">
        <v>2232</v>
      </c>
      <c r="P977" s="46"/>
      <c r="Q977" s="50"/>
      <c r="R977" s="46"/>
      <c r="S977" s="46"/>
      <c r="T977" s="46"/>
      <c r="U977" s="50"/>
    </row>
    <row r="978" spans="1:21" s="52" customFormat="1" ht="28.5" x14ac:dyDescent="0.2">
      <c r="A978" s="46" t="s">
        <v>2714</v>
      </c>
      <c r="B978" s="46" t="s">
        <v>73</v>
      </c>
      <c r="C978" s="46"/>
      <c r="D978" s="46" t="s">
        <v>570</v>
      </c>
      <c r="E978" s="46" t="s">
        <v>5598</v>
      </c>
      <c r="F978" s="63" t="s">
        <v>950</v>
      </c>
      <c r="G978" s="46" t="s">
        <v>5670</v>
      </c>
      <c r="H978" s="47"/>
      <c r="I978" s="46" t="s">
        <v>1239</v>
      </c>
      <c r="J978" s="46" t="s">
        <v>2093</v>
      </c>
      <c r="K978" s="48">
        <v>39518</v>
      </c>
      <c r="L978" s="48">
        <v>40612</v>
      </c>
      <c r="M978" s="48"/>
      <c r="N978" s="49">
        <v>3</v>
      </c>
      <c r="O978" s="59">
        <v>6695</v>
      </c>
      <c r="P978" s="46"/>
      <c r="Q978" s="50"/>
      <c r="R978" s="46"/>
      <c r="S978" s="46"/>
      <c r="T978" s="46"/>
      <c r="U978" s="50"/>
    </row>
    <row r="979" spans="1:21" s="52" customFormat="1" ht="28.5" x14ac:dyDescent="0.2">
      <c r="A979" s="46" t="s">
        <v>2714</v>
      </c>
      <c r="B979" s="46" t="s">
        <v>73</v>
      </c>
      <c r="C979" s="46"/>
      <c r="D979" s="46" t="s">
        <v>570</v>
      </c>
      <c r="E979" s="46" t="s">
        <v>5598</v>
      </c>
      <c r="F979" s="63" t="s">
        <v>950</v>
      </c>
      <c r="G979" s="46" t="s">
        <v>5670</v>
      </c>
      <c r="H979" s="47"/>
      <c r="I979" s="46" t="s">
        <v>1241</v>
      </c>
      <c r="J979" s="46" t="s">
        <v>2093</v>
      </c>
      <c r="K979" s="48">
        <v>39491</v>
      </c>
      <c r="L979" s="48">
        <v>40586</v>
      </c>
      <c r="M979" s="48"/>
      <c r="N979" s="49">
        <v>3</v>
      </c>
      <c r="O979" s="59">
        <v>2250</v>
      </c>
      <c r="P979" s="46"/>
      <c r="Q979" s="50"/>
      <c r="R979" s="46"/>
      <c r="S979" s="46"/>
      <c r="T979" s="46"/>
      <c r="U979" s="50"/>
    </row>
    <row r="980" spans="1:21" s="52" customFormat="1" ht="28.5" x14ac:dyDescent="0.2">
      <c r="A980" s="46" t="s">
        <v>2714</v>
      </c>
      <c r="B980" s="46" t="s">
        <v>73</v>
      </c>
      <c r="C980" s="46"/>
      <c r="D980" s="46" t="s">
        <v>570</v>
      </c>
      <c r="E980" s="46" t="s">
        <v>5598</v>
      </c>
      <c r="F980" s="63" t="s">
        <v>950</v>
      </c>
      <c r="G980" s="46" t="s">
        <v>5670</v>
      </c>
      <c r="H980" s="47"/>
      <c r="I980" s="46" t="s">
        <v>3958</v>
      </c>
      <c r="J980" s="46" t="s">
        <v>2126</v>
      </c>
      <c r="K980" s="48">
        <v>39477</v>
      </c>
      <c r="L980" s="48">
        <v>40572</v>
      </c>
      <c r="M980" s="48"/>
      <c r="N980" s="49">
        <v>3</v>
      </c>
      <c r="O980" s="59">
        <v>59066</v>
      </c>
      <c r="P980" s="46"/>
      <c r="Q980" s="50"/>
      <c r="R980" s="46"/>
      <c r="S980" s="46"/>
      <c r="T980" s="46"/>
      <c r="U980" s="50"/>
    </row>
    <row r="981" spans="1:21" s="52" customFormat="1" ht="28.5" x14ac:dyDescent="0.2">
      <c r="A981" s="46" t="s">
        <v>2595</v>
      </c>
      <c r="B981" s="46" t="s">
        <v>73</v>
      </c>
      <c r="C981" s="46"/>
      <c r="D981" s="46" t="s">
        <v>1827</v>
      </c>
      <c r="E981" s="46" t="s">
        <v>1827</v>
      </c>
      <c r="F981" s="51" t="s">
        <v>958</v>
      </c>
      <c r="G981" s="46" t="s">
        <v>5667</v>
      </c>
      <c r="H981" s="47"/>
      <c r="I981" s="46" t="s">
        <v>5662</v>
      </c>
      <c r="J981" s="46" t="s">
        <v>5663</v>
      </c>
      <c r="K981" s="48">
        <v>40477</v>
      </c>
      <c r="L981" s="48">
        <v>40659</v>
      </c>
      <c r="M981" s="48"/>
      <c r="N981" s="49">
        <v>0.5</v>
      </c>
      <c r="O981" s="50"/>
      <c r="P981" s="46" t="s">
        <v>3474</v>
      </c>
      <c r="Q981" s="50"/>
      <c r="R981" s="46"/>
      <c r="S981" s="46" t="s">
        <v>1675</v>
      </c>
      <c r="T981" s="46"/>
      <c r="U981" s="50"/>
    </row>
    <row r="982" spans="1:21" s="52" customFormat="1" ht="71.25" x14ac:dyDescent="0.2">
      <c r="A982" s="46" t="s">
        <v>568</v>
      </c>
      <c r="B982" s="46" t="s">
        <v>73</v>
      </c>
      <c r="C982" s="46"/>
      <c r="D982" s="46" t="s">
        <v>4524</v>
      </c>
      <c r="E982" s="46" t="s">
        <v>1014</v>
      </c>
      <c r="F982" s="63" t="s">
        <v>964</v>
      </c>
      <c r="G982" s="46" t="s">
        <v>5666</v>
      </c>
      <c r="H982" s="47" t="s">
        <v>1247</v>
      </c>
      <c r="I982" s="46" t="s">
        <v>167</v>
      </c>
      <c r="J982" s="46" t="s">
        <v>4809</v>
      </c>
      <c r="K982" s="48">
        <v>40269</v>
      </c>
      <c r="L982" s="48">
        <v>40633</v>
      </c>
      <c r="M982" s="48"/>
      <c r="N982" s="49">
        <v>1</v>
      </c>
      <c r="O982" s="50">
        <v>120000</v>
      </c>
      <c r="P982" s="46" t="s">
        <v>3473</v>
      </c>
      <c r="Q982" s="50"/>
      <c r="R982" s="46" t="s">
        <v>823</v>
      </c>
      <c r="S982" s="46" t="s">
        <v>170</v>
      </c>
      <c r="T982" s="63"/>
      <c r="U982" s="50"/>
    </row>
    <row r="983" spans="1:21" s="52" customFormat="1" ht="42.75" x14ac:dyDescent="0.2">
      <c r="A983" s="46" t="s">
        <v>568</v>
      </c>
      <c r="B983" s="46" t="s">
        <v>73</v>
      </c>
      <c r="C983" s="46"/>
      <c r="D983" s="46" t="s">
        <v>2258</v>
      </c>
      <c r="E983" s="46" t="s">
        <v>1014</v>
      </c>
      <c r="F983" s="63" t="s">
        <v>964</v>
      </c>
      <c r="G983" s="46" t="s">
        <v>5666</v>
      </c>
      <c r="H983" s="47" t="s">
        <v>319</v>
      </c>
      <c r="I983" s="46" t="s">
        <v>320</v>
      </c>
      <c r="J983" s="46" t="s">
        <v>1277</v>
      </c>
      <c r="K983" s="48">
        <v>39904</v>
      </c>
      <c r="L983" s="48">
        <v>40633</v>
      </c>
      <c r="M983" s="48">
        <v>40633</v>
      </c>
      <c r="N983" s="49">
        <v>2</v>
      </c>
      <c r="O983" s="50">
        <v>279500</v>
      </c>
      <c r="P983" s="46" t="s">
        <v>3473</v>
      </c>
      <c r="Q983" s="50"/>
      <c r="R983" s="46" t="s">
        <v>823</v>
      </c>
      <c r="S983" s="46" t="s">
        <v>170</v>
      </c>
      <c r="T983" s="63"/>
      <c r="U983" s="50"/>
    </row>
    <row r="984" spans="1:21" s="52" customFormat="1" ht="71.25" x14ac:dyDescent="0.2">
      <c r="A984" s="46" t="s">
        <v>568</v>
      </c>
      <c r="B984" s="46" t="s">
        <v>73</v>
      </c>
      <c r="C984" s="46"/>
      <c r="D984" s="46" t="s">
        <v>4524</v>
      </c>
      <c r="E984" s="46" t="s">
        <v>1014</v>
      </c>
      <c r="F984" s="63" t="s">
        <v>964</v>
      </c>
      <c r="G984" s="46" t="s">
        <v>5666</v>
      </c>
      <c r="H984" s="47" t="s">
        <v>1247</v>
      </c>
      <c r="I984" s="46" t="s">
        <v>167</v>
      </c>
      <c r="J984" s="46" t="s">
        <v>4809</v>
      </c>
      <c r="K984" s="48">
        <v>40269</v>
      </c>
      <c r="L984" s="48">
        <v>40633</v>
      </c>
      <c r="M984" s="48"/>
      <c r="N984" s="49">
        <v>1</v>
      </c>
      <c r="O984" s="50">
        <v>120000</v>
      </c>
      <c r="P984" s="46"/>
      <c r="Q984" s="50"/>
      <c r="R984" s="46" t="s">
        <v>823</v>
      </c>
      <c r="S984" s="46" t="s">
        <v>4603</v>
      </c>
      <c r="T984" s="63"/>
      <c r="U984" s="50"/>
    </row>
    <row r="985" spans="1:21" s="52" customFormat="1" ht="28.5" x14ac:dyDescent="0.2">
      <c r="A985" s="46" t="s">
        <v>568</v>
      </c>
      <c r="B985" s="46" t="s">
        <v>73</v>
      </c>
      <c r="C985" s="46"/>
      <c r="D985" s="46" t="s">
        <v>2258</v>
      </c>
      <c r="E985" s="46" t="s">
        <v>1939</v>
      </c>
      <c r="F985" s="63" t="s">
        <v>964</v>
      </c>
      <c r="G985" s="46" t="s">
        <v>5667</v>
      </c>
      <c r="H985" s="47"/>
      <c r="I985" s="46" t="s">
        <v>990</v>
      </c>
      <c r="J985" s="46" t="s">
        <v>2272</v>
      </c>
      <c r="K985" s="48">
        <v>39783</v>
      </c>
      <c r="L985" s="48">
        <v>40633</v>
      </c>
      <c r="M985" s="48"/>
      <c r="N985" s="46">
        <v>2.33</v>
      </c>
      <c r="O985" s="68">
        <v>75000</v>
      </c>
      <c r="P985" s="46"/>
      <c r="Q985" s="50"/>
      <c r="R985" s="46" t="s">
        <v>823</v>
      </c>
      <c r="S985" s="46">
        <v>2.9</v>
      </c>
      <c r="T985" s="49"/>
      <c r="U985" s="50"/>
    </row>
    <row r="986" spans="1:21" s="52" customFormat="1" ht="156.75" x14ac:dyDescent="0.2">
      <c r="A986" s="46" t="s">
        <v>2597</v>
      </c>
      <c r="B986" s="46" t="s">
        <v>4922</v>
      </c>
      <c r="C986" s="46" t="s">
        <v>233</v>
      </c>
      <c r="D986" s="46" t="s">
        <v>5661</v>
      </c>
      <c r="E986" s="63" t="s">
        <v>5661</v>
      </c>
      <c r="F986" s="63" t="s">
        <v>959</v>
      </c>
      <c r="G986" s="46" t="s">
        <v>5675</v>
      </c>
      <c r="H986" s="47" t="s">
        <v>5237</v>
      </c>
      <c r="I986" s="46" t="s">
        <v>2283</v>
      </c>
      <c r="J986" s="46" t="s">
        <v>3663</v>
      </c>
      <c r="K986" s="48">
        <v>38749</v>
      </c>
      <c r="L986" s="48">
        <v>39844</v>
      </c>
      <c r="M986" s="48">
        <v>40574</v>
      </c>
      <c r="N986" s="49">
        <v>5</v>
      </c>
      <c r="O986" s="50">
        <v>500000</v>
      </c>
      <c r="P986" s="46" t="s">
        <v>3474</v>
      </c>
      <c r="Q986" s="50"/>
      <c r="R986" s="46" t="s">
        <v>823</v>
      </c>
      <c r="S986" s="76" t="s">
        <v>1826</v>
      </c>
      <c r="T986" s="46"/>
      <c r="U986" s="50"/>
    </row>
    <row r="987" spans="1:21" s="52" customFormat="1" ht="57" x14ac:dyDescent="0.2">
      <c r="A987" s="46" t="s">
        <v>4616</v>
      </c>
      <c r="B987" s="46" t="s">
        <v>73</v>
      </c>
      <c r="C987" s="46"/>
      <c r="D987" s="46" t="s">
        <v>5596</v>
      </c>
      <c r="E987" s="46" t="s">
        <v>5597</v>
      </c>
      <c r="F987" s="63" t="s">
        <v>5209</v>
      </c>
      <c r="G987" s="46" t="s">
        <v>5668</v>
      </c>
      <c r="H987" s="47" t="s">
        <v>1072</v>
      </c>
      <c r="I987" s="46" t="s">
        <v>3833</v>
      </c>
      <c r="J987" s="46" t="s">
        <v>85</v>
      </c>
      <c r="K987" s="48">
        <v>39142</v>
      </c>
      <c r="L987" s="48">
        <v>40602</v>
      </c>
      <c r="M987" s="48">
        <v>40602</v>
      </c>
      <c r="N987" s="49">
        <v>4</v>
      </c>
      <c r="O987" s="50">
        <v>471000</v>
      </c>
      <c r="P987" s="46" t="s">
        <v>3474</v>
      </c>
      <c r="Q987" s="50"/>
      <c r="R987" s="46" t="s">
        <v>823</v>
      </c>
      <c r="S987" s="46" t="s">
        <v>1826</v>
      </c>
      <c r="T987" s="46"/>
      <c r="U987" s="50"/>
    </row>
    <row r="988" spans="1:21" s="52" customFormat="1" ht="42.75" x14ac:dyDescent="0.2">
      <c r="A988" s="46" t="s">
        <v>4616</v>
      </c>
      <c r="B988" s="46" t="s">
        <v>73</v>
      </c>
      <c r="C988" s="63"/>
      <c r="D988" s="63" t="s">
        <v>2156</v>
      </c>
      <c r="E988" s="63" t="s">
        <v>892</v>
      </c>
      <c r="F988" s="63" t="s">
        <v>961</v>
      </c>
      <c r="G988" s="46" t="s">
        <v>5671</v>
      </c>
      <c r="H988" s="51" t="s">
        <v>5391</v>
      </c>
      <c r="I988" s="63" t="s">
        <v>5392</v>
      </c>
      <c r="J988" s="63" t="s">
        <v>5393</v>
      </c>
      <c r="K988" s="71">
        <v>40269</v>
      </c>
      <c r="L988" s="71">
        <v>40633</v>
      </c>
      <c r="M988" s="71">
        <v>40999</v>
      </c>
      <c r="N988" s="72">
        <v>2</v>
      </c>
      <c r="O988" s="73">
        <v>20600</v>
      </c>
      <c r="P988" s="63" t="s">
        <v>3474</v>
      </c>
      <c r="Q988" s="50"/>
      <c r="R988" s="63" t="s">
        <v>823</v>
      </c>
      <c r="S988" s="63" t="s">
        <v>5390</v>
      </c>
      <c r="T988" s="73"/>
      <c r="U988" s="50"/>
    </row>
    <row r="989" spans="1:21" s="52" customFormat="1" ht="42.75" x14ac:dyDescent="0.2">
      <c r="A989" s="46" t="s">
        <v>2714</v>
      </c>
      <c r="B989" s="46" t="s">
        <v>73</v>
      </c>
      <c r="C989" s="46"/>
      <c r="D989" s="46" t="s">
        <v>570</v>
      </c>
      <c r="E989" s="46" t="s">
        <v>5598</v>
      </c>
      <c r="F989" s="63" t="s">
        <v>950</v>
      </c>
      <c r="G989" s="46" t="s">
        <v>5670</v>
      </c>
      <c r="H989" s="47"/>
      <c r="I989" s="46" t="s">
        <v>3039</v>
      </c>
      <c r="J989" s="46" t="s">
        <v>2679</v>
      </c>
      <c r="K989" s="48">
        <v>40266</v>
      </c>
      <c r="L989" s="48">
        <v>40630</v>
      </c>
      <c r="M989" s="48"/>
      <c r="N989" s="49">
        <v>1</v>
      </c>
      <c r="O989" s="50">
        <v>1628</v>
      </c>
      <c r="P989" s="46"/>
      <c r="Q989" s="50"/>
      <c r="R989" s="46" t="s">
        <v>824</v>
      </c>
      <c r="S989" s="46" t="s">
        <v>573</v>
      </c>
      <c r="T989" s="46"/>
      <c r="U989" s="50"/>
    </row>
    <row r="990" spans="1:21" s="52" customFormat="1" ht="71.25" x14ac:dyDescent="0.2">
      <c r="A990" s="46" t="s">
        <v>568</v>
      </c>
      <c r="B990" s="46" t="s">
        <v>73</v>
      </c>
      <c r="C990" s="46"/>
      <c r="D990" s="46" t="s">
        <v>672</v>
      </c>
      <c r="E990" s="46" t="s">
        <v>5088</v>
      </c>
      <c r="F990" s="63" t="s">
        <v>2732</v>
      </c>
      <c r="G990" s="46" t="s">
        <v>5666</v>
      </c>
      <c r="H990" s="47" t="s">
        <v>672</v>
      </c>
      <c r="I990" s="46" t="s">
        <v>4795</v>
      </c>
      <c r="J990" s="46" t="s">
        <v>4796</v>
      </c>
      <c r="K990" s="48" t="s">
        <v>672</v>
      </c>
      <c r="L990" s="48">
        <v>40543</v>
      </c>
      <c r="M990" s="48"/>
      <c r="N990" s="49">
        <v>0.75</v>
      </c>
      <c r="O990" s="50">
        <v>2423392</v>
      </c>
      <c r="P990" s="46"/>
      <c r="Q990" s="50"/>
      <c r="R990" s="46" t="s">
        <v>823</v>
      </c>
      <c r="S990" s="46" t="s">
        <v>3487</v>
      </c>
      <c r="T990" s="46"/>
      <c r="U990" s="50"/>
    </row>
    <row r="991" spans="1:21" s="52" customFormat="1" ht="28.5" x14ac:dyDescent="0.2">
      <c r="A991" s="46" t="s">
        <v>4616</v>
      </c>
      <c r="B991" s="46" t="s">
        <v>73</v>
      </c>
      <c r="C991" s="46"/>
      <c r="D991" s="46" t="s">
        <v>3595</v>
      </c>
      <c r="E991" s="46" t="s">
        <v>1945</v>
      </c>
      <c r="F991" s="63" t="s">
        <v>959</v>
      </c>
      <c r="G991" s="47" t="s">
        <v>1072</v>
      </c>
      <c r="H991" s="46" t="s">
        <v>3833</v>
      </c>
      <c r="I991" s="46" t="s">
        <v>4542</v>
      </c>
      <c r="J991" s="48">
        <v>38047</v>
      </c>
      <c r="K991" s="48">
        <v>38776</v>
      </c>
      <c r="L991" s="48">
        <v>39141</v>
      </c>
      <c r="M991" s="49">
        <v>3</v>
      </c>
      <c r="N991" s="50"/>
      <c r="O991" s="50">
        <f>N991*M991</f>
        <v>0</v>
      </c>
      <c r="P991" s="46"/>
      <c r="Q991" s="46" t="s">
        <v>823</v>
      </c>
      <c r="R991" s="76" t="s">
        <v>1826</v>
      </c>
      <c r="S991" s="46"/>
      <c r="T991" s="50">
        <v>300000</v>
      </c>
      <c r="U991" s="50">
        <v>900000</v>
      </c>
    </row>
    <row r="992" spans="1:21" s="52" customFormat="1" ht="28.5" x14ac:dyDescent="0.2">
      <c r="A992" s="46" t="s">
        <v>2714</v>
      </c>
      <c r="B992" s="46" t="s">
        <v>73</v>
      </c>
      <c r="C992" s="46"/>
      <c r="D992" s="46" t="s">
        <v>570</v>
      </c>
      <c r="E992" s="46" t="s">
        <v>5598</v>
      </c>
      <c r="F992" s="63" t="s">
        <v>950</v>
      </c>
      <c r="G992" s="46" t="s">
        <v>5670</v>
      </c>
      <c r="H992" s="47"/>
      <c r="I992" s="46" t="s">
        <v>3035</v>
      </c>
      <c r="J992" s="46" t="s">
        <v>3033</v>
      </c>
      <c r="K992" s="48">
        <v>40157</v>
      </c>
      <c r="L992" s="48">
        <v>40522</v>
      </c>
      <c r="M992" s="48"/>
      <c r="N992" s="49">
        <v>1</v>
      </c>
      <c r="O992" s="59">
        <v>952</v>
      </c>
      <c r="P992" s="46"/>
      <c r="Q992" s="50"/>
      <c r="R992" s="46"/>
      <c r="S992" s="46"/>
      <c r="T992" s="46"/>
      <c r="U992" s="50"/>
    </row>
    <row r="993" spans="1:130" s="52" customFormat="1" ht="42.75" x14ac:dyDescent="0.2">
      <c r="A993" s="46" t="s">
        <v>2714</v>
      </c>
      <c r="B993" s="46" t="s">
        <v>73</v>
      </c>
      <c r="C993" s="46"/>
      <c r="D993" s="46" t="s">
        <v>570</v>
      </c>
      <c r="E993" s="46" t="s">
        <v>5598</v>
      </c>
      <c r="F993" s="63" t="s">
        <v>950</v>
      </c>
      <c r="G993" s="46" t="s">
        <v>5670</v>
      </c>
      <c r="H993" s="47"/>
      <c r="I993" s="46" t="s">
        <v>1859</v>
      </c>
      <c r="J993" s="46" t="s">
        <v>2679</v>
      </c>
      <c r="K993" s="48">
        <v>40283</v>
      </c>
      <c r="L993" s="48">
        <v>40647</v>
      </c>
      <c r="M993" s="48"/>
      <c r="N993" s="49">
        <v>1</v>
      </c>
      <c r="O993" s="59">
        <v>415</v>
      </c>
      <c r="P993" s="46"/>
      <c r="Q993" s="50"/>
      <c r="R993" s="46"/>
      <c r="S993" s="46"/>
      <c r="T993" s="46"/>
      <c r="U993" s="50"/>
    </row>
    <row r="994" spans="1:130" s="52" customFormat="1" ht="42.75" x14ac:dyDescent="0.2">
      <c r="A994" s="46" t="s">
        <v>2714</v>
      </c>
      <c r="B994" s="46" t="s">
        <v>73</v>
      </c>
      <c r="C994" s="46"/>
      <c r="D994" s="46" t="s">
        <v>570</v>
      </c>
      <c r="E994" s="46" t="s">
        <v>5598</v>
      </c>
      <c r="F994" s="63" t="s">
        <v>950</v>
      </c>
      <c r="G994" s="46" t="s">
        <v>5670</v>
      </c>
      <c r="H994" s="47"/>
      <c r="I994" s="46" t="s">
        <v>1859</v>
      </c>
      <c r="J994" s="46" t="s">
        <v>2679</v>
      </c>
      <c r="K994" s="48">
        <v>40190</v>
      </c>
      <c r="L994" s="48">
        <v>40554</v>
      </c>
      <c r="M994" s="48"/>
      <c r="N994" s="49">
        <v>1</v>
      </c>
      <c r="O994" s="59">
        <v>917</v>
      </c>
      <c r="P994" s="46"/>
      <c r="Q994" s="50"/>
      <c r="R994" s="46"/>
      <c r="S994" s="46"/>
      <c r="T994" s="46"/>
      <c r="U994" s="50"/>
    </row>
    <row r="995" spans="1:130" s="52" customFormat="1" ht="42.75" x14ac:dyDescent="0.2">
      <c r="A995" s="46" t="s">
        <v>2714</v>
      </c>
      <c r="B995" s="46" t="s">
        <v>73</v>
      </c>
      <c r="C995" s="46"/>
      <c r="D995" s="46" t="s">
        <v>570</v>
      </c>
      <c r="E995" s="46" t="s">
        <v>5598</v>
      </c>
      <c r="F995" s="63" t="s">
        <v>950</v>
      </c>
      <c r="G995" s="46" t="s">
        <v>5670</v>
      </c>
      <c r="H995" s="47"/>
      <c r="I995" s="46" t="s">
        <v>1859</v>
      </c>
      <c r="J995" s="46" t="s">
        <v>2679</v>
      </c>
      <c r="K995" s="48">
        <v>40190</v>
      </c>
      <c r="L995" s="48">
        <v>40554</v>
      </c>
      <c r="M995" s="48"/>
      <c r="N995" s="49">
        <v>1</v>
      </c>
      <c r="O995" s="59">
        <v>917</v>
      </c>
      <c r="P995" s="46"/>
      <c r="Q995" s="50"/>
      <c r="R995" s="46"/>
      <c r="S995" s="46"/>
      <c r="T995" s="46"/>
      <c r="U995" s="50"/>
    </row>
    <row r="996" spans="1:130" s="52" customFormat="1" ht="42.75" x14ac:dyDescent="0.2">
      <c r="A996" s="46" t="s">
        <v>2714</v>
      </c>
      <c r="B996" s="46" t="s">
        <v>73</v>
      </c>
      <c r="C996" s="46"/>
      <c r="D996" s="46" t="s">
        <v>570</v>
      </c>
      <c r="E996" s="46" t="s">
        <v>5598</v>
      </c>
      <c r="F996" s="63" t="s">
        <v>950</v>
      </c>
      <c r="G996" s="46" t="s">
        <v>5670</v>
      </c>
      <c r="H996" s="47"/>
      <c r="I996" s="46" t="s">
        <v>3044</v>
      </c>
      <c r="J996" s="46" t="s">
        <v>2682</v>
      </c>
      <c r="K996" s="48">
        <v>40169</v>
      </c>
      <c r="L996" s="48">
        <v>40533</v>
      </c>
      <c r="M996" s="48"/>
      <c r="N996" s="49">
        <v>1</v>
      </c>
      <c r="O996" s="59">
        <v>265</v>
      </c>
      <c r="P996" s="46"/>
      <c r="Q996" s="50"/>
      <c r="R996" s="46"/>
      <c r="S996" s="46"/>
      <c r="T996" s="46"/>
      <c r="U996" s="50"/>
    </row>
    <row r="997" spans="1:130" s="52" customFormat="1" ht="28.5" x14ac:dyDescent="0.2">
      <c r="A997" s="46" t="s">
        <v>2714</v>
      </c>
      <c r="B997" s="46" t="s">
        <v>73</v>
      </c>
      <c r="C997" s="46"/>
      <c r="D997" s="46" t="s">
        <v>570</v>
      </c>
      <c r="E997" s="46" t="s">
        <v>5598</v>
      </c>
      <c r="F997" s="63" t="s">
        <v>950</v>
      </c>
      <c r="G997" s="46" t="s">
        <v>5670</v>
      </c>
      <c r="H997" s="47"/>
      <c r="I997" s="46" t="s">
        <v>3045</v>
      </c>
      <c r="J997" s="46" t="s">
        <v>3046</v>
      </c>
      <c r="K997" s="48">
        <v>40136</v>
      </c>
      <c r="L997" s="48">
        <v>40500</v>
      </c>
      <c r="M997" s="48"/>
      <c r="N997" s="49">
        <v>1</v>
      </c>
      <c r="O997" s="59">
        <v>8887</v>
      </c>
      <c r="P997" s="46"/>
      <c r="Q997" s="50"/>
      <c r="R997" s="46"/>
      <c r="S997" s="46"/>
      <c r="T997" s="46"/>
      <c r="U997" s="50"/>
    </row>
    <row r="998" spans="1:130" s="52" customFormat="1" ht="28.5" x14ac:dyDescent="0.2">
      <c r="A998" s="46" t="s">
        <v>2714</v>
      </c>
      <c r="B998" s="46" t="s">
        <v>73</v>
      </c>
      <c r="C998" s="46"/>
      <c r="D998" s="46" t="s">
        <v>570</v>
      </c>
      <c r="E998" s="46" t="s">
        <v>5598</v>
      </c>
      <c r="F998" s="63" t="s">
        <v>950</v>
      </c>
      <c r="G998" s="46" t="s">
        <v>5670</v>
      </c>
      <c r="H998" s="47"/>
      <c r="I998" s="46" t="s">
        <v>1890</v>
      </c>
      <c r="J998" s="46" t="s">
        <v>3047</v>
      </c>
      <c r="K998" s="48">
        <v>40269</v>
      </c>
      <c r="L998" s="48">
        <v>40633</v>
      </c>
      <c r="M998" s="48"/>
      <c r="N998" s="49">
        <v>1</v>
      </c>
      <c r="O998" s="59">
        <v>12133</v>
      </c>
      <c r="P998" s="46"/>
      <c r="Q998" s="50"/>
      <c r="R998" s="46"/>
      <c r="S998" s="46"/>
      <c r="T998" s="46"/>
      <c r="U998" s="50"/>
    </row>
    <row r="999" spans="1:130" s="52" customFormat="1" ht="28.5" x14ac:dyDescent="0.2">
      <c r="A999" s="46" t="s">
        <v>2714</v>
      </c>
      <c r="B999" s="46" t="s">
        <v>73</v>
      </c>
      <c r="C999" s="46"/>
      <c r="D999" s="46" t="s">
        <v>570</v>
      </c>
      <c r="E999" s="46" t="s">
        <v>5598</v>
      </c>
      <c r="F999" s="63" t="s">
        <v>950</v>
      </c>
      <c r="G999" s="46" t="s">
        <v>5670</v>
      </c>
      <c r="H999" s="47"/>
      <c r="I999" s="46" t="s">
        <v>3049</v>
      </c>
      <c r="J999" s="46" t="s">
        <v>3048</v>
      </c>
      <c r="K999" s="48">
        <v>40226</v>
      </c>
      <c r="L999" s="48">
        <v>40590</v>
      </c>
      <c r="M999" s="48"/>
      <c r="N999" s="49">
        <v>1</v>
      </c>
      <c r="O999" s="59">
        <v>1155</v>
      </c>
      <c r="P999" s="46"/>
      <c r="Q999" s="50"/>
      <c r="R999" s="46"/>
      <c r="S999" s="46"/>
      <c r="T999" s="46"/>
      <c r="U999" s="50"/>
    </row>
    <row r="1000" spans="1:130" s="52" customFormat="1" ht="28.5" x14ac:dyDescent="0.2">
      <c r="A1000" s="46" t="s">
        <v>2714</v>
      </c>
      <c r="B1000" s="46" t="s">
        <v>73</v>
      </c>
      <c r="C1000" s="46"/>
      <c r="D1000" s="46" t="s">
        <v>570</v>
      </c>
      <c r="E1000" s="46" t="s">
        <v>5598</v>
      </c>
      <c r="F1000" s="63" t="s">
        <v>950</v>
      </c>
      <c r="G1000" s="46" t="s">
        <v>5670</v>
      </c>
      <c r="H1000" s="47"/>
      <c r="I1000" s="46" t="s">
        <v>1241</v>
      </c>
      <c r="J1000" s="46" t="s">
        <v>2093</v>
      </c>
      <c r="K1000" s="48">
        <v>39497</v>
      </c>
      <c r="L1000" s="48">
        <v>40592</v>
      </c>
      <c r="M1000" s="48"/>
      <c r="N1000" s="49">
        <v>5</v>
      </c>
      <c r="O1000" s="59">
        <v>2524</v>
      </c>
      <c r="P1000" s="46"/>
      <c r="Q1000" s="50"/>
      <c r="R1000" s="46"/>
      <c r="S1000" s="46"/>
      <c r="T1000" s="46"/>
      <c r="U1000" s="50"/>
    </row>
    <row r="1001" spans="1:130" s="44" customFormat="1" ht="42.75" x14ac:dyDescent="0.2">
      <c r="A1001" s="46" t="s">
        <v>2714</v>
      </c>
      <c r="B1001" s="46" t="s">
        <v>73</v>
      </c>
      <c r="C1001" s="46"/>
      <c r="D1001" s="46" t="s">
        <v>570</v>
      </c>
      <c r="E1001" s="46" t="s">
        <v>5598</v>
      </c>
      <c r="F1001" s="63" t="s">
        <v>950</v>
      </c>
      <c r="G1001" s="46" t="s">
        <v>5670</v>
      </c>
      <c r="H1001" s="47"/>
      <c r="I1001" s="46" t="s">
        <v>2304</v>
      </c>
      <c r="J1001" s="46" t="s">
        <v>2928</v>
      </c>
      <c r="K1001" s="48">
        <v>40253</v>
      </c>
      <c r="L1001" s="48">
        <v>40617</v>
      </c>
      <c r="M1001" s="48"/>
      <c r="N1001" s="49">
        <v>1</v>
      </c>
      <c r="O1001" s="59">
        <v>6385</v>
      </c>
      <c r="P1001" s="46"/>
      <c r="Q1001" s="50"/>
      <c r="R1001" s="46"/>
      <c r="S1001" s="46"/>
      <c r="T1001" s="46"/>
      <c r="U1001" s="50"/>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c r="BG1001" s="52"/>
      <c r="BH1001" s="52"/>
      <c r="BI1001" s="52"/>
      <c r="BJ1001" s="52"/>
      <c r="BK1001" s="52"/>
      <c r="BL1001" s="52"/>
      <c r="BM1001" s="52"/>
      <c r="BN1001" s="52"/>
      <c r="BO1001" s="52"/>
      <c r="BP1001" s="52"/>
      <c r="BQ1001" s="52"/>
      <c r="BR1001" s="52"/>
      <c r="BS1001" s="52"/>
      <c r="BT1001" s="52"/>
      <c r="BU1001" s="52"/>
      <c r="BV1001" s="52"/>
      <c r="BW1001" s="52"/>
      <c r="BX1001" s="52"/>
      <c r="BY1001" s="52"/>
      <c r="BZ1001" s="52"/>
      <c r="CA1001" s="52"/>
      <c r="CB1001" s="52"/>
      <c r="CC1001" s="52"/>
      <c r="CD1001" s="52"/>
      <c r="CE1001" s="52"/>
      <c r="CF1001" s="52"/>
      <c r="CG1001" s="52"/>
      <c r="CH1001" s="52"/>
      <c r="CI1001" s="52"/>
      <c r="CJ1001" s="52"/>
      <c r="CK1001" s="52"/>
      <c r="CL1001" s="52"/>
      <c r="CM1001" s="52"/>
      <c r="CN1001" s="52"/>
      <c r="CO1001" s="52"/>
      <c r="CP1001" s="52"/>
      <c r="CQ1001" s="52"/>
      <c r="CR1001" s="52"/>
      <c r="CS1001" s="52"/>
      <c r="CT1001" s="52"/>
      <c r="CU1001" s="52"/>
      <c r="CV1001" s="52"/>
      <c r="CW1001" s="52"/>
      <c r="CX1001" s="52"/>
      <c r="CY1001" s="52"/>
      <c r="CZ1001" s="52"/>
      <c r="DA1001" s="52"/>
      <c r="DB1001" s="52"/>
      <c r="DC1001" s="52"/>
      <c r="DD1001" s="52"/>
      <c r="DE1001" s="52"/>
      <c r="DF1001" s="52"/>
      <c r="DG1001" s="52"/>
      <c r="DH1001" s="52"/>
      <c r="DI1001" s="52"/>
      <c r="DJ1001" s="52"/>
      <c r="DK1001" s="52"/>
      <c r="DL1001" s="52"/>
      <c r="DM1001" s="52"/>
      <c r="DN1001" s="52"/>
      <c r="DO1001" s="52"/>
      <c r="DP1001" s="52"/>
      <c r="DQ1001" s="52"/>
      <c r="DR1001" s="52"/>
      <c r="DS1001" s="52"/>
      <c r="DT1001" s="52"/>
      <c r="DU1001" s="52"/>
      <c r="DV1001" s="52"/>
      <c r="DW1001" s="52"/>
      <c r="DX1001" s="52"/>
      <c r="DY1001" s="52"/>
      <c r="DZ1001" s="52"/>
    </row>
    <row r="1002" spans="1:130" s="44" customFormat="1" ht="42.75" x14ac:dyDescent="0.2">
      <c r="A1002" s="46" t="s">
        <v>2714</v>
      </c>
      <c r="B1002" s="46" t="s">
        <v>73</v>
      </c>
      <c r="C1002" s="46"/>
      <c r="D1002" s="46" t="s">
        <v>570</v>
      </c>
      <c r="E1002" s="46" t="s">
        <v>5598</v>
      </c>
      <c r="F1002" s="63" t="s">
        <v>950</v>
      </c>
      <c r="G1002" s="46" t="s">
        <v>5670</v>
      </c>
      <c r="H1002" s="47"/>
      <c r="I1002" s="46" t="s">
        <v>730</v>
      </c>
      <c r="J1002" s="46" t="s">
        <v>406</v>
      </c>
      <c r="K1002" s="48">
        <v>40269</v>
      </c>
      <c r="L1002" s="48">
        <v>40633</v>
      </c>
      <c r="M1002" s="48"/>
      <c r="N1002" s="49">
        <v>1</v>
      </c>
      <c r="O1002" s="59">
        <v>3911</v>
      </c>
      <c r="P1002" s="46"/>
      <c r="Q1002" s="50"/>
      <c r="R1002" s="46"/>
      <c r="S1002" s="46"/>
      <c r="T1002" s="46"/>
      <c r="U1002" s="50"/>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c r="DC1002" s="52"/>
      <c r="DD1002" s="52"/>
      <c r="DE1002" s="52"/>
      <c r="DF1002" s="52"/>
      <c r="DG1002" s="52"/>
      <c r="DH1002" s="52"/>
      <c r="DI1002" s="52"/>
      <c r="DJ1002" s="52"/>
      <c r="DK1002" s="52"/>
      <c r="DL1002" s="52"/>
      <c r="DM1002" s="52"/>
      <c r="DN1002" s="52"/>
      <c r="DO1002" s="52"/>
      <c r="DP1002" s="52"/>
      <c r="DQ1002" s="52"/>
      <c r="DR1002" s="52"/>
      <c r="DS1002" s="52"/>
      <c r="DT1002" s="52"/>
      <c r="DU1002" s="52"/>
      <c r="DV1002" s="52"/>
      <c r="DW1002" s="52"/>
      <c r="DX1002" s="52"/>
      <c r="DY1002" s="52"/>
      <c r="DZ1002" s="52"/>
    </row>
    <row r="1003" spans="1:130" s="44" customFormat="1" ht="28.5" x14ac:dyDescent="0.2">
      <c r="A1003" s="46" t="s">
        <v>2714</v>
      </c>
      <c r="B1003" s="46" t="s">
        <v>73</v>
      </c>
      <c r="C1003" s="46"/>
      <c r="D1003" s="46" t="s">
        <v>570</v>
      </c>
      <c r="E1003" s="46" t="s">
        <v>5598</v>
      </c>
      <c r="F1003" s="63" t="s">
        <v>950</v>
      </c>
      <c r="G1003" s="46" t="s">
        <v>5670</v>
      </c>
      <c r="H1003" s="47"/>
      <c r="I1003" s="46" t="s">
        <v>2371</v>
      </c>
      <c r="J1003" s="46" t="s">
        <v>2372</v>
      </c>
      <c r="K1003" s="48">
        <v>40210</v>
      </c>
      <c r="L1003" s="48">
        <v>40574</v>
      </c>
      <c r="M1003" s="48"/>
      <c r="N1003" s="49">
        <v>1</v>
      </c>
      <c r="O1003" s="59">
        <v>3497</v>
      </c>
      <c r="P1003" s="46"/>
      <c r="Q1003" s="50"/>
      <c r="R1003" s="46"/>
      <c r="S1003" s="46"/>
      <c r="T1003" s="46"/>
      <c r="U1003" s="50"/>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c r="BG1003" s="52"/>
      <c r="BH1003" s="52"/>
      <c r="BI1003" s="52"/>
      <c r="BJ1003" s="52"/>
      <c r="BK1003" s="52"/>
      <c r="BL1003" s="52"/>
      <c r="BM1003" s="52"/>
      <c r="BN1003" s="52"/>
      <c r="BO1003" s="52"/>
      <c r="BP1003" s="52"/>
      <c r="BQ1003" s="52"/>
      <c r="BR1003" s="52"/>
      <c r="BS1003" s="52"/>
      <c r="BT1003" s="52"/>
      <c r="BU1003" s="52"/>
      <c r="BV1003" s="52"/>
      <c r="BW1003" s="52"/>
      <c r="BX1003" s="52"/>
      <c r="BY1003" s="52"/>
      <c r="BZ1003" s="52"/>
      <c r="CA1003" s="52"/>
      <c r="CB1003" s="52"/>
      <c r="CC1003" s="52"/>
      <c r="CD1003" s="52"/>
      <c r="CE1003" s="52"/>
      <c r="CF1003" s="52"/>
      <c r="CG1003" s="52"/>
      <c r="CH1003" s="52"/>
      <c r="CI1003" s="52"/>
      <c r="CJ1003" s="52"/>
      <c r="CK1003" s="52"/>
      <c r="CL1003" s="52"/>
      <c r="CM1003" s="52"/>
      <c r="CN1003" s="52"/>
      <c r="CO1003" s="52"/>
      <c r="CP1003" s="52"/>
      <c r="CQ1003" s="52"/>
      <c r="CR1003" s="52"/>
      <c r="CS1003" s="52"/>
      <c r="CT1003" s="52"/>
      <c r="CU1003" s="52"/>
      <c r="CV1003" s="52"/>
      <c r="CW1003" s="52"/>
      <c r="CX1003" s="52"/>
      <c r="CY1003" s="52"/>
      <c r="CZ1003" s="52"/>
      <c r="DA1003" s="52"/>
      <c r="DB1003" s="52"/>
      <c r="DC1003" s="52"/>
      <c r="DD1003" s="52"/>
      <c r="DE1003" s="52"/>
      <c r="DF1003" s="52"/>
      <c r="DG1003" s="52"/>
      <c r="DH1003" s="52"/>
      <c r="DI1003" s="52"/>
      <c r="DJ1003" s="52"/>
      <c r="DK1003" s="52"/>
      <c r="DL1003" s="52"/>
      <c r="DM1003" s="52"/>
      <c r="DN1003" s="52"/>
      <c r="DO1003" s="52"/>
      <c r="DP1003" s="52"/>
      <c r="DQ1003" s="52"/>
      <c r="DR1003" s="52"/>
      <c r="DS1003" s="52"/>
      <c r="DT1003" s="52"/>
      <c r="DU1003" s="52"/>
      <c r="DV1003" s="52"/>
      <c r="DW1003" s="52"/>
      <c r="DX1003" s="52"/>
      <c r="DY1003" s="52"/>
      <c r="DZ1003" s="52"/>
    </row>
    <row r="1004" spans="1:130" s="44" customFormat="1" ht="28.5" x14ac:dyDescent="0.2">
      <c r="A1004" s="46" t="s">
        <v>2714</v>
      </c>
      <c r="B1004" s="46" t="s">
        <v>73</v>
      </c>
      <c r="C1004" s="46"/>
      <c r="D1004" s="46" t="s">
        <v>570</v>
      </c>
      <c r="E1004" s="46" t="s">
        <v>5598</v>
      </c>
      <c r="F1004" s="63" t="s">
        <v>950</v>
      </c>
      <c r="G1004" s="46" t="s">
        <v>5670</v>
      </c>
      <c r="H1004" s="47"/>
      <c r="I1004" s="46" t="s">
        <v>2373</v>
      </c>
      <c r="J1004" s="46" t="s">
        <v>1750</v>
      </c>
      <c r="K1004" s="48">
        <v>40212</v>
      </c>
      <c r="L1004" s="48">
        <v>40576</v>
      </c>
      <c r="M1004" s="48"/>
      <c r="N1004" s="49">
        <v>1</v>
      </c>
      <c r="O1004" s="59">
        <v>193</v>
      </c>
      <c r="P1004" s="46"/>
      <c r="Q1004" s="50"/>
      <c r="R1004" s="46"/>
      <c r="S1004" s="46"/>
      <c r="T1004" s="46"/>
      <c r="U1004" s="50"/>
    </row>
    <row r="1005" spans="1:130" s="44" customFormat="1" ht="28.5" x14ac:dyDescent="0.2">
      <c r="A1005" s="46" t="s">
        <v>2714</v>
      </c>
      <c r="B1005" s="46" t="s">
        <v>73</v>
      </c>
      <c r="C1005" s="46"/>
      <c r="D1005" s="46" t="s">
        <v>570</v>
      </c>
      <c r="E1005" s="46" t="s">
        <v>5598</v>
      </c>
      <c r="F1005" s="63" t="s">
        <v>950</v>
      </c>
      <c r="G1005" s="46" t="s">
        <v>5670</v>
      </c>
      <c r="H1005" s="47"/>
      <c r="I1005" s="46" t="s">
        <v>3051</v>
      </c>
      <c r="J1005" s="46" t="s">
        <v>1750</v>
      </c>
      <c r="K1005" s="48">
        <v>40181</v>
      </c>
      <c r="L1005" s="48">
        <v>40547</v>
      </c>
      <c r="M1005" s="48"/>
      <c r="N1005" s="49">
        <v>1</v>
      </c>
      <c r="O1005" s="59">
        <v>106</v>
      </c>
      <c r="P1005" s="46"/>
      <c r="Q1005" s="50"/>
      <c r="R1005" s="46"/>
      <c r="S1005" s="46"/>
      <c r="T1005" s="46"/>
      <c r="U1005" s="50"/>
    </row>
    <row r="1006" spans="1:130" s="44" customFormat="1" ht="42.75" x14ac:dyDescent="0.2">
      <c r="A1006" s="46" t="s">
        <v>2714</v>
      </c>
      <c r="B1006" s="46" t="s">
        <v>73</v>
      </c>
      <c r="C1006" s="46"/>
      <c r="D1006" s="46" t="s">
        <v>570</v>
      </c>
      <c r="E1006" s="46" t="s">
        <v>5598</v>
      </c>
      <c r="F1006" s="63" t="s">
        <v>950</v>
      </c>
      <c r="G1006" s="46" t="s">
        <v>5670</v>
      </c>
      <c r="H1006" s="47"/>
      <c r="I1006" s="46" t="s">
        <v>3696</v>
      </c>
      <c r="J1006" s="46" t="s">
        <v>3052</v>
      </c>
      <c r="K1006" s="48">
        <v>39499</v>
      </c>
      <c r="L1006" s="48">
        <v>40601</v>
      </c>
      <c r="M1006" s="48"/>
      <c r="N1006" s="49">
        <v>3</v>
      </c>
      <c r="O1006" s="50">
        <v>1483</v>
      </c>
      <c r="P1006" s="46"/>
      <c r="Q1006" s="50"/>
      <c r="R1006" s="46" t="s">
        <v>824</v>
      </c>
      <c r="S1006" s="46">
        <v>7.1</v>
      </c>
      <c r="T1006" s="50"/>
      <c r="U1006" s="50"/>
    </row>
    <row r="1007" spans="1:130" s="44" customFormat="1" ht="42.75" x14ac:dyDescent="0.2">
      <c r="A1007" s="46" t="s">
        <v>2714</v>
      </c>
      <c r="B1007" s="46" t="s">
        <v>73</v>
      </c>
      <c r="C1007" s="46"/>
      <c r="D1007" s="46" t="s">
        <v>570</v>
      </c>
      <c r="E1007" s="46" t="s">
        <v>5598</v>
      </c>
      <c r="F1007" s="63" t="s">
        <v>950</v>
      </c>
      <c r="G1007" s="46" t="s">
        <v>5670</v>
      </c>
      <c r="H1007" s="47"/>
      <c r="I1007" s="46" t="s">
        <v>3697</v>
      </c>
      <c r="J1007" s="46" t="s">
        <v>3052</v>
      </c>
      <c r="K1007" s="48">
        <v>39498</v>
      </c>
      <c r="L1007" s="48">
        <v>40600</v>
      </c>
      <c r="M1007" s="48"/>
      <c r="N1007" s="49">
        <v>3</v>
      </c>
      <c r="O1007" s="50">
        <v>2131</v>
      </c>
      <c r="P1007" s="46"/>
      <c r="Q1007" s="50"/>
      <c r="R1007" s="46" t="s">
        <v>824</v>
      </c>
      <c r="S1007" s="46">
        <v>7.1</v>
      </c>
      <c r="T1007" s="50"/>
      <c r="U1007" s="50"/>
    </row>
    <row r="1008" spans="1:130" s="44" customFormat="1" ht="42.75" x14ac:dyDescent="0.2">
      <c r="A1008" s="46" t="s">
        <v>2714</v>
      </c>
      <c r="B1008" s="46" t="s">
        <v>73</v>
      </c>
      <c r="C1008" s="46"/>
      <c r="D1008" s="46" t="s">
        <v>570</v>
      </c>
      <c r="E1008" s="46" t="s">
        <v>5598</v>
      </c>
      <c r="F1008" s="63" t="s">
        <v>950</v>
      </c>
      <c r="G1008" s="46" t="s">
        <v>5670</v>
      </c>
      <c r="H1008" s="47"/>
      <c r="I1008" s="46" t="s">
        <v>3698</v>
      </c>
      <c r="J1008" s="46" t="s">
        <v>3052</v>
      </c>
      <c r="K1008" s="48">
        <v>39505</v>
      </c>
      <c r="L1008" s="48">
        <v>40607</v>
      </c>
      <c r="M1008" s="48"/>
      <c r="N1008" s="49">
        <v>3</v>
      </c>
      <c r="O1008" s="50">
        <v>3073</v>
      </c>
      <c r="P1008" s="46"/>
      <c r="Q1008" s="50"/>
      <c r="R1008" s="46" t="s">
        <v>824</v>
      </c>
      <c r="S1008" s="46">
        <v>7.1</v>
      </c>
      <c r="T1008" s="50"/>
      <c r="U1008" s="50"/>
    </row>
    <row r="1009" spans="1:22" s="45" customFormat="1" ht="28.5" x14ac:dyDescent="0.2">
      <c r="A1009" s="46" t="s">
        <v>568</v>
      </c>
      <c r="B1009" s="46" t="s">
        <v>73</v>
      </c>
      <c r="C1009" s="46"/>
      <c r="D1009" s="46" t="s">
        <v>672</v>
      </c>
      <c r="E1009" s="46" t="s">
        <v>5597</v>
      </c>
      <c r="F1009" s="63" t="s">
        <v>5209</v>
      </c>
      <c r="G1009" s="46" t="s">
        <v>5668</v>
      </c>
      <c r="H1009" s="47" t="s">
        <v>672</v>
      </c>
      <c r="I1009" s="46" t="s">
        <v>4797</v>
      </c>
      <c r="J1009" s="46" t="s">
        <v>3759</v>
      </c>
      <c r="K1009" s="48" t="s">
        <v>672</v>
      </c>
      <c r="L1009" s="48">
        <v>40543</v>
      </c>
      <c r="M1009" s="48"/>
      <c r="N1009" s="49">
        <v>0.6</v>
      </c>
      <c r="O1009" s="50">
        <v>45420</v>
      </c>
      <c r="P1009" s="46"/>
      <c r="Q1009" s="50"/>
      <c r="R1009" s="46" t="s">
        <v>823</v>
      </c>
      <c r="S1009" s="46" t="s">
        <v>672</v>
      </c>
      <c r="T1009" s="46"/>
      <c r="U1009" s="50"/>
      <c r="V1009" s="97"/>
    </row>
    <row r="1010" spans="1:22" s="52" customFormat="1" ht="28.5" x14ac:dyDescent="0.2">
      <c r="A1010" s="46" t="s">
        <v>5300</v>
      </c>
      <c r="B1010" s="46" t="s">
        <v>73</v>
      </c>
      <c r="C1010" s="46"/>
      <c r="D1010" s="46" t="s">
        <v>3595</v>
      </c>
      <c r="E1010" s="46" t="s">
        <v>1945</v>
      </c>
      <c r="F1010" s="63" t="s">
        <v>959</v>
      </c>
      <c r="G1010" s="47" t="s">
        <v>3835</v>
      </c>
      <c r="H1010" s="46" t="s">
        <v>1051</v>
      </c>
      <c r="I1010" s="46" t="s">
        <v>4542</v>
      </c>
      <c r="J1010" s="48">
        <v>38777</v>
      </c>
      <c r="K1010" s="48">
        <v>40237</v>
      </c>
      <c r="L1010" s="48">
        <v>40237</v>
      </c>
      <c r="M1010" s="49">
        <v>4</v>
      </c>
      <c r="N1010" s="50" t="s">
        <v>672</v>
      </c>
      <c r="O1010" s="50" t="s">
        <v>672</v>
      </c>
      <c r="P1010" s="46" t="s">
        <v>3789</v>
      </c>
      <c r="Q1010" s="46" t="s">
        <v>823</v>
      </c>
      <c r="R1010" s="76" t="s">
        <v>1826</v>
      </c>
      <c r="S1010" s="46"/>
      <c r="T1010" s="50">
        <v>113167.5</v>
      </c>
      <c r="U1010" s="50">
        <f>T1010*4</f>
        <v>452670</v>
      </c>
    </row>
    <row r="1011" spans="1:22" s="52" customFormat="1" ht="57" x14ac:dyDescent="0.2">
      <c r="A1011" s="63" t="s">
        <v>4616</v>
      </c>
      <c r="B1011" s="63" t="s">
        <v>73</v>
      </c>
      <c r="C1011" s="63"/>
      <c r="D1011" s="63" t="s">
        <v>3594</v>
      </c>
      <c r="E1011" s="63" t="s">
        <v>1945</v>
      </c>
      <c r="F1011" s="63" t="s">
        <v>959</v>
      </c>
      <c r="G1011" s="51" t="s">
        <v>3836</v>
      </c>
      <c r="H1011" s="46" t="s">
        <v>2312</v>
      </c>
      <c r="I1011" s="63" t="s">
        <v>176</v>
      </c>
      <c r="J1011" s="48">
        <v>37135</v>
      </c>
      <c r="K1011" s="48">
        <v>38960</v>
      </c>
      <c r="L1011" s="71"/>
      <c r="M1011" s="72">
        <v>5</v>
      </c>
      <c r="N1011" s="73"/>
      <c r="O1011" s="50"/>
      <c r="P1011" s="46"/>
      <c r="Q1011" s="63" t="s">
        <v>823</v>
      </c>
      <c r="R1011" s="63" t="s">
        <v>1826</v>
      </c>
      <c r="S1011" s="63"/>
      <c r="T1011" s="73">
        <v>124828</v>
      </c>
      <c r="U1011" s="73">
        <v>124828</v>
      </c>
    </row>
    <row r="1012" spans="1:22" s="52" customFormat="1" ht="42.75" x14ac:dyDescent="0.2">
      <c r="A1012" s="63" t="s">
        <v>1803</v>
      </c>
      <c r="B1012" s="63" t="s">
        <v>73</v>
      </c>
      <c r="C1012" s="63"/>
      <c r="D1012" s="63" t="s">
        <v>3594</v>
      </c>
      <c r="E1012" s="63" t="s">
        <v>1945</v>
      </c>
      <c r="F1012" s="63" t="s">
        <v>959</v>
      </c>
      <c r="G1012" s="51" t="s">
        <v>3837</v>
      </c>
      <c r="H1012" s="46" t="s">
        <v>1803</v>
      </c>
      <c r="I1012" s="63" t="s">
        <v>2149</v>
      </c>
      <c r="J1012" s="48">
        <v>37591</v>
      </c>
      <c r="K1012" s="48">
        <v>39082</v>
      </c>
      <c r="L1012" s="71">
        <v>39051</v>
      </c>
      <c r="M1012" s="72">
        <v>4</v>
      </c>
      <c r="N1012" s="73"/>
      <c r="O1012" s="50"/>
      <c r="P1012" s="46"/>
      <c r="Q1012" s="63" t="s">
        <v>823</v>
      </c>
      <c r="R1012" s="63" t="s">
        <v>1826</v>
      </c>
      <c r="S1012" s="63"/>
      <c r="T1012" s="73">
        <v>190000</v>
      </c>
      <c r="U1012" s="73">
        <v>760000</v>
      </c>
    </row>
    <row r="1013" spans="1:22" s="52" customFormat="1" ht="57" x14ac:dyDescent="0.2">
      <c r="A1013" s="63" t="s">
        <v>2714</v>
      </c>
      <c r="B1013" s="63" t="s">
        <v>73</v>
      </c>
      <c r="C1013" s="63"/>
      <c r="D1013" s="63" t="s">
        <v>3594</v>
      </c>
      <c r="E1013" s="63" t="s">
        <v>1945</v>
      </c>
      <c r="F1013" s="63" t="s">
        <v>959</v>
      </c>
      <c r="G1013" s="51" t="s">
        <v>3838</v>
      </c>
      <c r="H1013" s="46" t="s">
        <v>1052</v>
      </c>
      <c r="I1013" s="63" t="s">
        <v>2627</v>
      </c>
      <c r="J1013" s="48">
        <v>36831</v>
      </c>
      <c r="K1013" s="48">
        <v>38656</v>
      </c>
      <c r="L1013" s="71" t="s">
        <v>672</v>
      </c>
      <c r="M1013" s="72">
        <v>5</v>
      </c>
      <c r="N1013" s="73"/>
      <c r="O1013" s="50"/>
      <c r="P1013" s="46"/>
      <c r="Q1013" s="63" t="s">
        <v>823</v>
      </c>
      <c r="R1013" s="63" t="s">
        <v>1826</v>
      </c>
      <c r="S1013" s="63"/>
      <c r="T1013" s="73">
        <v>331080</v>
      </c>
      <c r="U1013" s="73">
        <v>1655400</v>
      </c>
    </row>
    <row r="1014" spans="1:22" s="52" customFormat="1" ht="42.75" x14ac:dyDescent="0.2">
      <c r="A1014" s="46" t="s">
        <v>2714</v>
      </c>
      <c r="B1014" s="46" t="s">
        <v>4684</v>
      </c>
      <c r="C1014" s="46"/>
      <c r="D1014" s="46" t="s">
        <v>3595</v>
      </c>
      <c r="E1014" s="46" t="s">
        <v>1945</v>
      </c>
      <c r="F1014" s="63" t="s">
        <v>959</v>
      </c>
      <c r="G1014" s="47" t="s">
        <v>3842</v>
      </c>
      <c r="H1014" s="46" t="s">
        <v>3323</v>
      </c>
      <c r="I1014" s="46" t="s">
        <v>3253</v>
      </c>
      <c r="J1014" s="48">
        <v>37803</v>
      </c>
      <c r="K1014" s="48">
        <v>38595</v>
      </c>
      <c r="L1014" s="48">
        <v>39691</v>
      </c>
      <c r="M1014" s="49">
        <v>5</v>
      </c>
      <c r="N1014" s="50"/>
      <c r="O1014" s="50">
        <f>N1014*M1014</f>
        <v>0</v>
      </c>
      <c r="P1014" s="46" t="s">
        <v>3788</v>
      </c>
      <c r="Q1014" s="46" t="s">
        <v>823</v>
      </c>
      <c r="R1014" s="76" t="s">
        <v>1826</v>
      </c>
      <c r="S1014" s="46"/>
      <c r="T1014" s="50">
        <v>304000</v>
      </c>
      <c r="U1014" s="50">
        <v>1520000</v>
      </c>
    </row>
    <row r="1015" spans="1:22" s="52" customFormat="1" ht="99.75" x14ac:dyDescent="0.2">
      <c r="A1015" s="46" t="s">
        <v>2714</v>
      </c>
      <c r="B1015" s="46" t="s">
        <v>73</v>
      </c>
      <c r="C1015" s="46"/>
      <c r="D1015" s="46" t="s">
        <v>1945</v>
      </c>
      <c r="E1015" s="46" t="s">
        <v>1945</v>
      </c>
      <c r="F1015" s="63" t="s">
        <v>959</v>
      </c>
      <c r="G1015" s="47" t="s">
        <v>3843</v>
      </c>
      <c r="H1015" s="46" t="s">
        <v>3324</v>
      </c>
      <c r="I1015" s="46" t="s">
        <v>4811</v>
      </c>
      <c r="J1015" s="48">
        <v>38626</v>
      </c>
      <c r="K1015" s="48">
        <v>39355</v>
      </c>
      <c r="L1015" s="48">
        <v>39721</v>
      </c>
      <c r="M1015" s="49">
        <v>3</v>
      </c>
      <c r="N1015" s="50"/>
      <c r="O1015" s="50">
        <f>N1015*M1015</f>
        <v>0</v>
      </c>
      <c r="P1015" s="46" t="s">
        <v>3789</v>
      </c>
      <c r="Q1015" s="46" t="s">
        <v>823</v>
      </c>
      <c r="R1015" s="76" t="s">
        <v>1826</v>
      </c>
      <c r="S1015" s="46"/>
      <c r="T1015" s="50">
        <v>301614</v>
      </c>
      <c r="U1015" s="50">
        <v>904841</v>
      </c>
    </row>
    <row r="1016" spans="1:22" s="52" customFormat="1" ht="28.5" x14ac:dyDescent="0.2">
      <c r="A1016" s="46" t="s">
        <v>69</v>
      </c>
      <c r="B1016" s="46" t="s">
        <v>4684</v>
      </c>
      <c r="C1016" s="46"/>
      <c r="D1016" s="46" t="s">
        <v>3595</v>
      </c>
      <c r="E1016" s="46" t="s">
        <v>1945</v>
      </c>
      <c r="F1016" s="63" t="s">
        <v>959</v>
      </c>
      <c r="G1016" s="47" t="s">
        <v>3844</v>
      </c>
      <c r="H1016" s="46" t="s">
        <v>4560</v>
      </c>
      <c r="I1016" s="46" t="s">
        <v>2148</v>
      </c>
      <c r="J1016" s="48">
        <v>37895</v>
      </c>
      <c r="K1016" s="48">
        <v>39325</v>
      </c>
      <c r="L1016" s="48">
        <v>39691</v>
      </c>
      <c r="M1016" s="49">
        <v>5</v>
      </c>
      <c r="N1016" s="50"/>
      <c r="O1016" s="50">
        <f>N1016*M1016</f>
        <v>0</v>
      </c>
      <c r="P1016" s="46" t="s">
        <v>3788</v>
      </c>
      <c r="Q1016" s="46" t="s">
        <v>823</v>
      </c>
      <c r="R1016" s="76" t="s">
        <v>1826</v>
      </c>
      <c r="S1016" s="46"/>
      <c r="T1016" s="50">
        <v>1060000</v>
      </c>
      <c r="U1016" s="50">
        <v>5300000</v>
      </c>
    </row>
    <row r="1017" spans="1:22" s="52" customFormat="1" ht="42.75" x14ac:dyDescent="0.2">
      <c r="A1017" s="46" t="s">
        <v>69</v>
      </c>
      <c r="B1017" s="46" t="s">
        <v>4685</v>
      </c>
      <c r="C1017" s="46"/>
      <c r="D1017" s="46" t="s">
        <v>3595</v>
      </c>
      <c r="E1017" s="46" t="s">
        <v>1945</v>
      </c>
      <c r="F1017" s="63" t="s">
        <v>959</v>
      </c>
      <c r="G1017" s="47" t="s">
        <v>3845</v>
      </c>
      <c r="H1017" s="46" t="s">
        <v>2065</v>
      </c>
      <c r="I1017" s="46" t="s">
        <v>3585</v>
      </c>
      <c r="J1017" s="48">
        <v>38078</v>
      </c>
      <c r="K1017" s="48">
        <v>40482</v>
      </c>
      <c r="L1017" s="48" t="s">
        <v>672</v>
      </c>
      <c r="M1017" s="49">
        <v>6</v>
      </c>
      <c r="N1017" s="63"/>
      <c r="O1017" s="63"/>
      <c r="P1017" s="46" t="s">
        <v>3788</v>
      </c>
      <c r="Q1017" s="46" t="s">
        <v>823</v>
      </c>
      <c r="R1017" s="76" t="s">
        <v>1826</v>
      </c>
      <c r="S1017" s="46"/>
      <c r="T1017" s="50">
        <v>1130000</v>
      </c>
      <c r="U1017" s="50" t="e">
        <f>T1017*#REF!</f>
        <v>#REF!</v>
      </c>
    </row>
    <row r="1018" spans="1:22" s="52" customFormat="1" ht="85.5" x14ac:dyDescent="0.2">
      <c r="A1018" s="46" t="s">
        <v>69</v>
      </c>
      <c r="B1018" s="46" t="s">
        <v>4685</v>
      </c>
      <c r="C1018" s="46" t="s">
        <v>4686</v>
      </c>
      <c r="D1018" s="46" t="s">
        <v>3595</v>
      </c>
      <c r="E1018" s="46" t="s">
        <v>1945</v>
      </c>
      <c r="F1018" s="63" t="s">
        <v>959</v>
      </c>
      <c r="G1018" s="47" t="s">
        <v>3846</v>
      </c>
      <c r="H1018" s="46" t="s">
        <v>2066</v>
      </c>
      <c r="I1018" s="46" t="s">
        <v>3250</v>
      </c>
      <c r="J1018" s="48">
        <v>38078</v>
      </c>
      <c r="K1018" s="48">
        <v>39752</v>
      </c>
      <c r="L1018" s="48">
        <v>40117</v>
      </c>
      <c r="M1018" s="49">
        <v>4</v>
      </c>
      <c r="N1018" s="50"/>
      <c r="O1018" s="50"/>
      <c r="P1018" s="46" t="s">
        <v>3788</v>
      </c>
      <c r="Q1018" s="46" t="s">
        <v>823</v>
      </c>
      <c r="R1018" s="76" t="s">
        <v>1826</v>
      </c>
      <c r="S1018" s="46"/>
      <c r="T1018" s="50">
        <v>1250000</v>
      </c>
      <c r="U1018" s="50">
        <v>5000000</v>
      </c>
    </row>
    <row r="1019" spans="1:22" s="52" customFormat="1" ht="28.5" x14ac:dyDescent="0.2">
      <c r="A1019" s="46" t="s">
        <v>2694</v>
      </c>
      <c r="B1019" s="46" t="s">
        <v>73</v>
      </c>
      <c r="C1019" s="46"/>
      <c r="D1019" s="46" t="s">
        <v>3595</v>
      </c>
      <c r="E1019" s="46" t="s">
        <v>1945</v>
      </c>
      <c r="F1019" s="63" t="s">
        <v>959</v>
      </c>
      <c r="G1019" s="47" t="s">
        <v>3848</v>
      </c>
      <c r="H1019" s="46" t="s">
        <v>2109</v>
      </c>
      <c r="I1019" s="46" t="s">
        <v>5328</v>
      </c>
      <c r="J1019" s="48">
        <v>38443</v>
      </c>
      <c r="K1019" s="48">
        <v>39172</v>
      </c>
      <c r="L1019" s="48">
        <v>39538</v>
      </c>
      <c r="M1019" s="49">
        <v>3</v>
      </c>
      <c r="N1019" s="50"/>
      <c r="O1019" s="50">
        <f>N1019*M1019</f>
        <v>0</v>
      </c>
      <c r="P1019" s="46" t="s">
        <v>3788</v>
      </c>
      <c r="Q1019" s="46" t="s">
        <v>823</v>
      </c>
      <c r="R1019" s="76" t="s">
        <v>1826</v>
      </c>
      <c r="S1019" s="46"/>
      <c r="T1019" s="50">
        <v>65000</v>
      </c>
      <c r="U1019" s="50">
        <v>195000</v>
      </c>
    </row>
    <row r="1020" spans="1:22" s="52" customFormat="1" ht="57" x14ac:dyDescent="0.2">
      <c r="A1020" s="46" t="s">
        <v>3010</v>
      </c>
      <c r="B1020" s="46" t="s">
        <v>4683</v>
      </c>
      <c r="C1020" s="46"/>
      <c r="D1020" s="46" t="s">
        <v>3595</v>
      </c>
      <c r="E1020" s="46" t="s">
        <v>1945</v>
      </c>
      <c r="F1020" s="63" t="s">
        <v>959</v>
      </c>
      <c r="G1020" s="47" t="s">
        <v>4249</v>
      </c>
      <c r="H1020" s="46" t="s">
        <v>4460</v>
      </c>
      <c r="I1020" s="46" t="s">
        <v>4810</v>
      </c>
      <c r="J1020" s="48">
        <v>38777</v>
      </c>
      <c r="K1020" s="48">
        <v>39872</v>
      </c>
      <c r="L1020" s="48">
        <v>39872</v>
      </c>
      <c r="M1020" s="49">
        <v>3</v>
      </c>
      <c r="N1020" s="50"/>
      <c r="O1020" s="50">
        <f>N1020*M1020</f>
        <v>0</v>
      </c>
      <c r="P1020" s="46" t="s">
        <v>3788</v>
      </c>
      <c r="Q1020" s="46" t="s">
        <v>823</v>
      </c>
      <c r="R1020" s="76" t="s">
        <v>1826</v>
      </c>
      <c r="S1020" s="46"/>
      <c r="T1020" s="50">
        <v>718000</v>
      </c>
      <c r="U1020" s="50">
        <v>2154000</v>
      </c>
    </row>
    <row r="1021" spans="1:22" s="52" customFormat="1" ht="42.75" x14ac:dyDescent="0.2">
      <c r="A1021" s="46" t="s">
        <v>1779</v>
      </c>
      <c r="B1021" s="46" t="s">
        <v>73</v>
      </c>
      <c r="C1021" s="46"/>
      <c r="D1021" s="46" t="s">
        <v>5136</v>
      </c>
      <c r="E1021" s="46" t="s">
        <v>1935</v>
      </c>
      <c r="F1021" s="63" t="s">
        <v>947</v>
      </c>
      <c r="G1021" s="46" t="s">
        <v>5142</v>
      </c>
      <c r="H1021" s="46" t="s">
        <v>1087</v>
      </c>
      <c r="I1021" s="46" t="s">
        <v>1988</v>
      </c>
      <c r="J1021" s="48">
        <v>38635</v>
      </c>
      <c r="K1021" s="48">
        <v>39762</v>
      </c>
      <c r="L1021" s="48"/>
      <c r="M1021" s="46">
        <v>3</v>
      </c>
      <c r="N1021" s="50"/>
      <c r="O1021" s="50"/>
      <c r="P1021" s="46" t="s">
        <v>4857</v>
      </c>
      <c r="Q1021" s="46" t="s">
        <v>824</v>
      </c>
      <c r="R1021" s="46" t="s">
        <v>1989</v>
      </c>
      <c r="S1021" s="46" t="s">
        <v>2617</v>
      </c>
      <c r="T1021" s="50"/>
      <c r="U1021" s="50"/>
    </row>
    <row r="1022" spans="1:22" s="52" customFormat="1" ht="28.5" x14ac:dyDescent="0.2">
      <c r="A1022" s="46" t="s">
        <v>1779</v>
      </c>
      <c r="B1022" s="46" t="s">
        <v>73</v>
      </c>
      <c r="C1022" s="46"/>
      <c r="D1022" s="46" t="s">
        <v>5136</v>
      </c>
      <c r="E1022" s="46" t="s">
        <v>1935</v>
      </c>
      <c r="F1022" s="63" t="s">
        <v>947</v>
      </c>
      <c r="G1022" s="47" t="s">
        <v>5138</v>
      </c>
      <c r="H1022" s="46" t="s">
        <v>5140</v>
      </c>
      <c r="I1022" s="46" t="s">
        <v>794</v>
      </c>
      <c r="J1022" s="48">
        <v>37477</v>
      </c>
      <c r="K1022" s="48">
        <v>39669</v>
      </c>
      <c r="L1022" s="48"/>
      <c r="M1022" s="46">
        <v>5</v>
      </c>
      <c r="N1022" s="50"/>
      <c r="O1022" s="50"/>
      <c r="P1022" s="46" t="s">
        <v>4857</v>
      </c>
      <c r="Q1022" s="46"/>
      <c r="R1022" s="46" t="s">
        <v>5141</v>
      </c>
      <c r="S1022" s="46" t="s">
        <v>2619</v>
      </c>
      <c r="T1022" s="50"/>
      <c r="U1022" s="50"/>
    </row>
    <row r="1023" spans="1:22" s="52" customFormat="1" ht="28.5" x14ac:dyDescent="0.2">
      <c r="A1023" s="46" t="s">
        <v>568</v>
      </c>
      <c r="B1023" s="46" t="s">
        <v>73</v>
      </c>
      <c r="C1023" s="46"/>
      <c r="D1023" s="46" t="s">
        <v>3476</v>
      </c>
      <c r="E1023" s="46" t="s">
        <v>1939</v>
      </c>
      <c r="F1023" s="46" t="s">
        <v>4113</v>
      </c>
      <c r="G1023" s="47"/>
      <c r="H1023" s="46" t="s">
        <v>3511</v>
      </c>
      <c r="I1023" s="46" t="s">
        <v>1822</v>
      </c>
      <c r="J1023" s="48">
        <v>37712</v>
      </c>
      <c r="K1023" s="48">
        <v>38047</v>
      </c>
      <c r="L1023" s="48"/>
      <c r="M1023" s="49">
        <v>1</v>
      </c>
      <c r="N1023" s="50"/>
      <c r="O1023" s="50">
        <f>N1023*M1023</f>
        <v>0</v>
      </c>
      <c r="P1023" s="46"/>
      <c r="Q1023" s="46"/>
      <c r="R1023" s="46" t="s">
        <v>3512</v>
      </c>
      <c r="S1023" s="46"/>
      <c r="T1023" s="50">
        <v>28360</v>
      </c>
      <c r="U1023" s="50">
        <v>28360</v>
      </c>
    </row>
    <row r="1024" spans="1:22" s="52" customFormat="1" ht="28.5" x14ac:dyDescent="0.2">
      <c r="A1024" s="46" t="s">
        <v>568</v>
      </c>
      <c r="B1024" s="46" t="s">
        <v>73</v>
      </c>
      <c r="C1024" s="46"/>
      <c r="D1024" s="46" t="s">
        <v>3476</v>
      </c>
      <c r="E1024" s="46" t="s">
        <v>1939</v>
      </c>
      <c r="F1024" s="46" t="s">
        <v>4113</v>
      </c>
      <c r="G1024" s="47"/>
      <c r="H1024" s="46" t="s">
        <v>3398</v>
      </c>
      <c r="I1024" s="46" t="s">
        <v>5600</v>
      </c>
      <c r="J1024" s="48">
        <v>37622</v>
      </c>
      <c r="K1024" s="48">
        <v>37987</v>
      </c>
      <c r="L1024" s="48"/>
      <c r="M1024" s="49">
        <v>1</v>
      </c>
      <c r="N1024" s="50"/>
      <c r="O1024" s="50">
        <f>N1024*M1024</f>
        <v>0</v>
      </c>
      <c r="P1024" s="46"/>
      <c r="Q1024" s="46"/>
      <c r="R1024" s="46" t="s">
        <v>3512</v>
      </c>
      <c r="S1024" s="46"/>
      <c r="T1024" s="50">
        <v>31000</v>
      </c>
      <c r="U1024" s="50">
        <v>31000</v>
      </c>
    </row>
    <row r="1025" spans="1:21" s="52" customFormat="1" ht="28.5" x14ac:dyDescent="0.2">
      <c r="A1025" s="46" t="s">
        <v>568</v>
      </c>
      <c r="B1025" s="46" t="s">
        <v>73</v>
      </c>
      <c r="C1025" s="46"/>
      <c r="D1025" s="46" t="s">
        <v>3476</v>
      </c>
      <c r="E1025" s="46" t="s">
        <v>1939</v>
      </c>
      <c r="F1025" s="46" t="s">
        <v>4113</v>
      </c>
      <c r="G1025" s="47"/>
      <c r="H1025" s="46" t="s">
        <v>4551</v>
      </c>
      <c r="I1025" s="46" t="s">
        <v>5600</v>
      </c>
      <c r="J1025" s="48">
        <v>37622</v>
      </c>
      <c r="K1025" s="48">
        <v>37987</v>
      </c>
      <c r="L1025" s="48"/>
      <c r="M1025" s="49">
        <v>1</v>
      </c>
      <c r="N1025" s="50"/>
      <c r="O1025" s="50"/>
      <c r="P1025" s="46"/>
      <c r="Q1025" s="46"/>
      <c r="R1025" s="46" t="s">
        <v>3512</v>
      </c>
      <c r="S1025" s="46"/>
      <c r="T1025" s="50">
        <v>33184</v>
      </c>
      <c r="U1025" s="50">
        <v>33184</v>
      </c>
    </row>
    <row r="1026" spans="1:21" s="52" customFormat="1" ht="28.5" x14ac:dyDescent="0.2">
      <c r="A1026" s="46" t="s">
        <v>568</v>
      </c>
      <c r="B1026" s="46" t="s">
        <v>73</v>
      </c>
      <c r="C1026" s="46"/>
      <c r="D1026" s="46" t="s">
        <v>2933</v>
      </c>
      <c r="E1026" s="46" t="s">
        <v>1939</v>
      </c>
      <c r="F1026" s="46" t="s">
        <v>4113</v>
      </c>
      <c r="G1026" s="47"/>
      <c r="H1026" s="46" t="s">
        <v>2934</v>
      </c>
      <c r="I1026" s="46" t="s">
        <v>2935</v>
      </c>
      <c r="J1026" s="48">
        <v>39539</v>
      </c>
      <c r="K1026" s="48">
        <v>39903</v>
      </c>
      <c r="L1026" s="48"/>
      <c r="M1026" s="46">
        <v>1</v>
      </c>
      <c r="N1026" s="68"/>
      <c r="O1026" s="50"/>
      <c r="P1026" s="46" t="s">
        <v>3789</v>
      </c>
      <c r="Q1026" s="46" t="s">
        <v>824</v>
      </c>
      <c r="R1026" s="46" t="s">
        <v>2936</v>
      </c>
      <c r="S1026" s="46"/>
      <c r="T1026" s="50"/>
      <c r="U1026" s="50"/>
    </row>
    <row r="1027" spans="1:21" s="52" customFormat="1" ht="28.5" x14ac:dyDescent="0.2">
      <c r="A1027" s="46" t="s">
        <v>568</v>
      </c>
      <c r="B1027" s="46" t="s">
        <v>73</v>
      </c>
      <c r="C1027" s="46"/>
      <c r="D1027" s="46" t="s">
        <v>3476</v>
      </c>
      <c r="E1027" s="46" t="s">
        <v>1939</v>
      </c>
      <c r="F1027" s="46" t="s">
        <v>4113</v>
      </c>
      <c r="G1027" s="47"/>
      <c r="H1027" s="46" t="s">
        <v>4552</v>
      </c>
      <c r="I1027" s="46" t="s">
        <v>4553</v>
      </c>
      <c r="J1027" s="48">
        <v>37773</v>
      </c>
      <c r="K1027" s="48">
        <v>38322</v>
      </c>
      <c r="L1027" s="48"/>
      <c r="M1027" s="49">
        <v>1.5</v>
      </c>
      <c r="N1027" s="50"/>
      <c r="O1027" s="50">
        <f>N1027*M1027</f>
        <v>0</v>
      </c>
      <c r="P1027" s="46"/>
      <c r="Q1027" s="46"/>
      <c r="R1027" s="46" t="s">
        <v>3512</v>
      </c>
      <c r="S1027" s="46"/>
      <c r="T1027" s="50">
        <v>35242</v>
      </c>
      <c r="U1027" s="50" t="e">
        <f>T1027*#REF!</f>
        <v>#REF!</v>
      </c>
    </row>
    <row r="1028" spans="1:21" s="52" customFormat="1" ht="28.5" x14ac:dyDescent="0.2">
      <c r="A1028" s="46" t="s">
        <v>568</v>
      </c>
      <c r="B1028" s="46" t="s">
        <v>73</v>
      </c>
      <c r="C1028" s="46"/>
      <c r="D1028" s="46" t="s">
        <v>3476</v>
      </c>
      <c r="E1028" s="46" t="s">
        <v>1939</v>
      </c>
      <c r="F1028" s="46" t="s">
        <v>4113</v>
      </c>
      <c r="G1028" s="47"/>
      <c r="H1028" s="46" t="s">
        <v>4554</v>
      </c>
      <c r="I1028" s="46" t="s">
        <v>418</v>
      </c>
      <c r="J1028" s="48">
        <v>37712</v>
      </c>
      <c r="K1028" s="48">
        <v>38047</v>
      </c>
      <c r="L1028" s="48"/>
      <c r="M1028" s="49">
        <v>1</v>
      </c>
      <c r="N1028" s="50"/>
      <c r="O1028" s="50">
        <f>N1028*M1028</f>
        <v>0</v>
      </c>
      <c r="P1028" s="46"/>
      <c r="Q1028" s="46"/>
      <c r="R1028" s="46" t="s">
        <v>3512</v>
      </c>
      <c r="S1028" s="46"/>
      <c r="T1028" s="50">
        <v>78000</v>
      </c>
      <c r="U1028" s="50">
        <v>78000</v>
      </c>
    </row>
    <row r="1029" spans="1:21" s="52" customFormat="1" ht="28.5" x14ac:dyDescent="0.2">
      <c r="A1029" s="46" t="s">
        <v>68</v>
      </c>
      <c r="B1029" s="46" t="s">
        <v>73</v>
      </c>
      <c r="C1029" s="46"/>
      <c r="D1029" s="46" t="s">
        <v>4112</v>
      </c>
      <c r="E1029" s="46" t="s">
        <v>1939</v>
      </c>
      <c r="F1029" s="46" t="s">
        <v>4113</v>
      </c>
      <c r="G1029" s="47"/>
      <c r="H1029" s="46" t="s">
        <v>2821</v>
      </c>
      <c r="I1029" s="46" t="s">
        <v>1555</v>
      </c>
      <c r="J1029" s="48">
        <v>40008</v>
      </c>
      <c r="K1029" s="48">
        <v>40008</v>
      </c>
      <c r="L1029" s="48"/>
      <c r="M1029" s="49"/>
      <c r="N1029" s="73"/>
      <c r="O1029" s="50"/>
      <c r="P1029" s="46"/>
      <c r="Q1029" s="46" t="s">
        <v>824</v>
      </c>
      <c r="R1029" s="46" t="s">
        <v>3512</v>
      </c>
      <c r="S1029" s="46"/>
      <c r="T1029" s="50">
        <v>24679</v>
      </c>
      <c r="U1029" s="50"/>
    </row>
    <row r="1030" spans="1:21" s="52" customFormat="1" ht="28.5" x14ac:dyDescent="0.2">
      <c r="A1030" s="46" t="s">
        <v>3010</v>
      </c>
      <c r="B1030" s="46" t="s">
        <v>73</v>
      </c>
      <c r="C1030" s="46"/>
      <c r="D1030" s="46" t="s">
        <v>2432</v>
      </c>
      <c r="E1030" s="46" t="s">
        <v>892</v>
      </c>
      <c r="F1030" s="51" t="s">
        <v>949</v>
      </c>
      <c r="G1030" s="47" t="s">
        <v>4250</v>
      </c>
      <c r="H1030" s="46" t="s">
        <v>4191</v>
      </c>
      <c r="I1030" s="46" t="s">
        <v>2927</v>
      </c>
      <c r="J1030" s="48">
        <v>37135</v>
      </c>
      <c r="K1030" s="48">
        <v>39691</v>
      </c>
      <c r="L1030" s="48" t="s">
        <v>672</v>
      </c>
      <c r="M1030" s="49">
        <v>7</v>
      </c>
      <c r="N1030" s="50"/>
      <c r="O1030" s="50">
        <f>N1030*M1030</f>
        <v>0</v>
      </c>
      <c r="P1030" s="46" t="s">
        <v>3788</v>
      </c>
      <c r="Q1030" s="46" t="s">
        <v>823</v>
      </c>
      <c r="R1030" s="76" t="s">
        <v>1826</v>
      </c>
      <c r="S1030" s="46"/>
      <c r="T1030" s="50">
        <v>7005</v>
      </c>
      <c r="U1030" s="50">
        <v>49035</v>
      </c>
    </row>
    <row r="1031" spans="1:21" s="52" customFormat="1" ht="28.5" x14ac:dyDescent="0.2">
      <c r="A1031" s="46" t="s">
        <v>71</v>
      </c>
      <c r="B1031" s="46" t="s">
        <v>73</v>
      </c>
      <c r="C1031" s="46"/>
      <c r="D1031" s="46" t="s">
        <v>3139</v>
      </c>
      <c r="E1031" s="46" t="s">
        <v>1941</v>
      </c>
      <c r="F1031" s="63" t="s">
        <v>961</v>
      </c>
      <c r="G1031" s="47"/>
      <c r="H1031" s="46" t="s">
        <v>49</v>
      </c>
      <c r="I1031" s="49" t="s">
        <v>1073</v>
      </c>
      <c r="J1031" s="48">
        <v>40136</v>
      </c>
      <c r="K1031" s="48">
        <v>40179</v>
      </c>
      <c r="L1031" s="48"/>
      <c r="M1031" s="49"/>
      <c r="N1031" s="50"/>
      <c r="O1031" s="50"/>
      <c r="P1031" s="46" t="s">
        <v>3787</v>
      </c>
      <c r="Q1031" s="46"/>
      <c r="R1031" s="76"/>
      <c r="S1031" s="46"/>
      <c r="T1031" s="50"/>
      <c r="U1031" s="50">
        <v>158000</v>
      </c>
    </row>
    <row r="1032" spans="1:21" s="52" customFormat="1" ht="28.5" x14ac:dyDescent="0.2">
      <c r="A1032" s="46" t="s">
        <v>71</v>
      </c>
      <c r="B1032" s="46" t="s">
        <v>73</v>
      </c>
      <c r="C1032" s="46"/>
      <c r="D1032" s="46" t="s">
        <v>3325</v>
      </c>
      <c r="E1032" s="46" t="s">
        <v>1941</v>
      </c>
      <c r="F1032" s="63" t="s">
        <v>961</v>
      </c>
      <c r="G1032" s="47"/>
      <c r="H1032" s="46" t="s">
        <v>5309</v>
      </c>
      <c r="I1032" s="49" t="s">
        <v>3057</v>
      </c>
      <c r="J1032" s="48">
        <v>40128</v>
      </c>
      <c r="K1032" s="48">
        <v>40268</v>
      </c>
      <c r="L1032" s="48"/>
      <c r="M1032" s="49"/>
      <c r="N1032" s="50" t="s">
        <v>672</v>
      </c>
      <c r="O1032" s="50" t="s">
        <v>672</v>
      </c>
      <c r="P1032" s="46" t="s">
        <v>3787</v>
      </c>
      <c r="Q1032" s="46"/>
      <c r="R1032" s="76"/>
      <c r="S1032" s="46"/>
      <c r="T1032" s="50"/>
      <c r="U1032" s="50">
        <v>250000</v>
      </c>
    </row>
    <row r="1033" spans="1:21" s="52" customFormat="1" ht="28.5" x14ac:dyDescent="0.2">
      <c r="A1033" s="46" t="s">
        <v>71</v>
      </c>
      <c r="B1033" s="46" t="s">
        <v>73</v>
      </c>
      <c r="C1033" s="46"/>
      <c r="D1033" s="46" t="s">
        <v>4194</v>
      </c>
      <c r="E1033" s="46" t="s">
        <v>1941</v>
      </c>
      <c r="F1033" s="63" t="s">
        <v>961</v>
      </c>
      <c r="G1033" s="63"/>
      <c r="H1033" s="46" t="s">
        <v>656</v>
      </c>
      <c r="I1033" s="47" t="s">
        <v>877</v>
      </c>
      <c r="J1033" s="86">
        <v>40189</v>
      </c>
      <c r="K1033" s="86">
        <v>40308</v>
      </c>
      <c r="L1033" s="63"/>
      <c r="M1033" s="63"/>
      <c r="N1033" s="63"/>
      <c r="O1033" s="59" t="s">
        <v>672</v>
      </c>
      <c r="P1033" s="46" t="s">
        <v>3787</v>
      </c>
      <c r="Q1033" s="50" t="s">
        <v>823</v>
      </c>
      <c r="R1033" s="76"/>
      <c r="S1033" s="46"/>
      <c r="T1033" s="50"/>
      <c r="U1033" s="50">
        <v>249740</v>
      </c>
    </row>
    <row r="1034" spans="1:21" s="52" customFormat="1" ht="28.5" x14ac:dyDescent="0.2">
      <c r="A1034" s="46" t="s">
        <v>71</v>
      </c>
      <c r="B1034" s="46" t="s">
        <v>73</v>
      </c>
      <c r="C1034" s="46"/>
      <c r="D1034" s="46" t="s">
        <v>705</v>
      </c>
      <c r="E1034" s="46" t="s">
        <v>1941</v>
      </c>
      <c r="F1034" s="63" t="s">
        <v>961</v>
      </c>
      <c r="G1034" s="63"/>
      <c r="H1034" s="46" t="s">
        <v>657</v>
      </c>
      <c r="I1034" s="47" t="s">
        <v>658</v>
      </c>
      <c r="J1034" s="86">
        <v>40217</v>
      </c>
      <c r="K1034" s="86">
        <v>40287</v>
      </c>
      <c r="L1034" s="63"/>
      <c r="M1034" s="63"/>
      <c r="N1034" s="63"/>
      <c r="O1034" s="59" t="s">
        <v>672</v>
      </c>
      <c r="P1034" s="46" t="s">
        <v>3787</v>
      </c>
      <c r="Q1034" s="50" t="s">
        <v>823</v>
      </c>
      <c r="R1034" s="76"/>
      <c r="S1034" s="46"/>
      <c r="T1034" s="50"/>
      <c r="U1034" s="50">
        <v>91577</v>
      </c>
    </row>
    <row r="1035" spans="1:21" s="52" customFormat="1" ht="28.5" x14ac:dyDescent="0.2">
      <c r="A1035" s="46" t="s">
        <v>71</v>
      </c>
      <c r="B1035" s="46" t="s">
        <v>73</v>
      </c>
      <c r="C1035" s="46"/>
      <c r="D1035" s="46" t="s">
        <v>3413</v>
      </c>
      <c r="E1035" s="46" t="s">
        <v>1941</v>
      </c>
      <c r="F1035" s="63" t="s">
        <v>961</v>
      </c>
      <c r="G1035" s="63"/>
      <c r="H1035" s="46" t="s">
        <v>659</v>
      </c>
      <c r="I1035" s="47" t="s">
        <v>660</v>
      </c>
      <c r="J1035" s="87">
        <v>40238</v>
      </c>
      <c r="K1035" s="87">
        <v>40268</v>
      </c>
      <c r="L1035" s="63"/>
      <c r="M1035" s="63"/>
      <c r="N1035" s="63"/>
      <c r="O1035" s="59" t="s">
        <v>672</v>
      </c>
      <c r="P1035" s="46" t="s">
        <v>3787</v>
      </c>
      <c r="Q1035" s="50" t="s">
        <v>824</v>
      </c>
      <c r="R1035" s="76"/>
      <c r="S1035" s="46"/>
      <c r="T1035" s="50"/>
      <c r="U1035" s="50">
        <v>55240</v>
      </c>
    </row>
    <row r="1036" spans="1:21" s="52" customFormat="1" ht="28.5" x14ac:dyDescent="0.2">
      <c r="A1036" s="46" t="s">
        <v>71</v>
      </c>
      <c r="B1036" s="46" t="s">
        <v>73</v>
      </c>
      <c r="C1036" s="46"/>
      <c r="D1036" s="46" t="s">
        <v>4489</v>
      </c>
      <c r="E1036" s="46" t="s">
        <v>1941</v>
      </c>
      <c r="F1036" s="63" t="s">
        <v>961</v>
      </c>
      <c r="G1036" s="47"/>
      <c r="H1036" s="46" t="s">
        <v>5312</v>
      </c>
      <c r="I1036" s="49" t="s">
        <v>885</v>
      </c>
      <c r="J1036" s="48">
        <v>39995</v>
      </c>
      <c r="K1036" s="48">
        <v>40057</v>
      </c>
      <c r="L1036" s="48"/>
      <c r="M1036" s="49"/>
      <c r="N1036" s="50"/>
      <c r="O1036" s="50"/>
      <c r="P1036" s="46" t="s">
        <v>3787</v>
      </c>
      <c r="Q1036" s="46"/>
      <c r="R1036" s="76"/>
      <c r="S1036" s="46"/>
      <c r="T1036" s="50"/>
      <c r="U1036" s="50">
        <v>112709</v>
      </c>
    </row>
    <row r="1037" spans="1:21" s="52" customFormat="1" ht="42.75" x14ac:dyDescent="0.2">
      <c r="A1037" s="46" t="s">
        <v>2596</v>
      </c>
      <c r="B1037" s="46" t="s">
        <v>73</v>
      </c>
      <c r="C1037" s="46"/>
      <c r="D1037" s="46" t="s">
        <v>1106</v>
      </c>
      <c r="E1037" s="46" t="s">
        <v>1939</v>
      </c>
      <c r="F1037" s="51" t="s">
        <v>962</v>
      </c>
      <c r="G1037" s="47"/>
      <c r="H1037" s="46" t="s">
        <v>5149</v>
      </c>
      <c r="I1037" s="46" t="s">
        <v>2122</v>
      </c>
      <c r="J1037" s="48">
        <v>39904</v>
      </c>
      <c r="K1037" s="48">
        <v>39903</v>
      </c>
      <c r="L1037" s="48"/>
      <c r="M1037" s="49"/>
      <c r="N1037" s="50"/>
      <c r="O1037" s="50">
        <v>0</v>
      </c>
      <c r="P1037" s="46"/>
      <c r="Q1037" s="46"/>
      <c r="R1037" s="46"/>
      <c r="S1037" s="46"/>
      <c r="T1037" s="50"/>
      <c r="U1037" s="50">
        <v>112404</v>
      </c>
    </row>
    <row r="1038" spans="1:21" s="52" customFormat="1" ht="28.5" x14ac:dyDescent="0.2">
      <c r="A1038" s="46" t="s">
        <v>2595</v>
      </c>
      <c r="B1038" s="46" t="s">
        <v>73</v>
      </c>
      <c r="C1038" s="46"/>
      <c r="D1038" s="46" t="s">
        <v>4175</v>
      </c>
      <c r="E1038" s="46" t="s">
        <v>1827</v>
      </c>
      <c r="F1038" s="51" t="s">
        <v>4176</v>
      </c>
      <c r="G1038" s="47"/>
      <c r="H1038" s="46" t="s">
        <v>4177</v>
      </c>
      <c r="I1038" s="46" t="s">
        <v>4178</v>
      </c>
      <c r="J1038" s="48">
        <v>40118</v>
      </c>
      <c r="K1038" s="48">
        <v>40268</v>
      </c>
      <c r="L1038" s="48"/>
      <c r="M1038" s="49">
        <v>0.5</v>
      </c>
      <c r="N1038" s="50" t="s">
        <v>672</v>
      </c>
      <c r="O1038" s="50" t="s">
        <v>672</v>
      </c>
      <c r="P1038" s="46" t="s">
        <v>3789</v>
      </c>
      <c r="Q1038" s="46"/>
      <c r="R1038" s="46" t="s">
        <v>4179</v>
      </c>
      <c r="S1038" s="46"/>
      <c r="T1038" s="50">
        <v>100000</v>
      </c>
      <c r="U1038" s="50">
        <v>100000</v>
      </c>
    </row>
    <row r="1039" spans="1:21" s="52" customFormat="1" ht="28.5" x14ac:dyDescent="0.2">
      <c r="A1039" s="46" t="s">
        <v>2595</v>
      </c>
      <c r="B1039" s="46" t="s">
        <v>73</v>
      </c>
      <c r="C1039" s="46"/>
      <c r="D1039" s="46" t="s">
        <v>1827</v>
      </c>
      <c r="E1039" s="46" t="s">
        <v>1827</v>
      </c>
      <c r="F1039" s="51" t="s">
        <v>958</v>
      </c>
      <c r="G1039" s="47"/>
      <c r="H1039" s="46" t="s">
        <v>2667</v>
      </c>
      <c r="I1039" s="46" t="s">
        <v>1676</v>
      </c>
      <c r="J1039" s="48">
        <v>40233</v>
      </c>
      <c r="K1039" s="48">
        <v>40312</v>
      </c>
      <c r="L1039" s="48"/>
      <c r="M1039" s="49">
        <v>0.25</v>
      </c>
      <c r="N1039" s="50" t="s">
        <v>672</v>
      </c>
      <c r="O1039" s="50" t="s">
        <v>672</v>
      </c>
      <c r="P1039" s="46" t="s">
        <v>3789</v>
      </c>
      <c r="Q1039" s="46"/>
      <c r="R1039" s="46" t="s">
        <v>1675</v>
      </c>
      <c r="S1039" s="46" t="s">
        <v>672</v>
      </c>
      <c r="T1039" s="50">
        <v>15750</v>
      </c>
      <c r="U1039" s="50">
        <v>15750</v>
      </c>
    </row>
    <row r="1040" spans="1:21" s="52" customFormat="1" ht="42.75" x14ac:dyDescent="0.2">
      <c r="A1040" s="46" t="s">
        <v>568</v>
      </c>
      <c r="B1040" s="46" t="s">
        <v>73</v>
      </c>
      <c r="C1040" s="46"/>
      <c r="D1040" s="46" t="s">
        <v>1903</v>
      </c>
      <c r="E1040" s="46" t="s">
        <v>1938</v>
      </c>
      <c r="F1040" s="63" t="s">
        <v>2732</v>
      </c>
      <c r="G1040" s="47" t="s">
        <v>3635</v>
      </c>
      <c r="H1040" s="46" t="s">
        <v>81</v>
      </c>
      <c r="I1040" s="46" t="s">
        <v>5133</v>
      </c>
      <c r="J1040" s="48">
        <v>40278</v>
      </c>
      <c r="K1040" s="48">
        <v>41364</v>
      </c>
      <c r="L1040" s="48"/>
      <c r="M1040" s="49">
        <v>3</v>
      </c>
      <c r="N1040" s="50" t="s">
        <v>672</v>
      </c>
      <c r="O1040" s="50" t="s">
        <v>672</v>
      </c>
      <c r="P1040" s="46"/>
      <c r="Q1040" s="46" t="s">
        <v>823</v>
      </c>
      <c r="R1040" s="46" t="s">
        <v>3487</v>
      </c>
      <c r="S1040" s="46"/>
      <c r="T1040" s="50">
        <v>999398</v>
      </c>
      <c r="U1040" s="50">
        <v>2998194</v>
      </c>
    </row>
    <row r="1041" spans="1:21" s="52" customFormat="1" ht="42.75" x14ac:dyDescent="0.2">
      <c r="A1041" s="46" t="s">
        <v>568</v>
      </c>
      <c r="B1041" s="46" t="s">
        <v>73</v>
      </c>
      <c r="C1041" s="46"/>
      <c r="D1041" s="46" t="s">
        <v>1903</v>
      </c>
      <c r="E1041" s="46" t="s">
        <v>1938</v>
      </c>
      <c r="F1041" s="63" t="s">
        <v>2732</v>
      </c>
      <c r="G1041" s="47" t="s">
        <v>3635</v>
      </c>
      <c r="H1041" s="46" t="s">
        <v>82</v>
      </c>
      <c r="I1041" s="46" t="s">
        <v>4233</v>
      </c>
      <c r="J1041" s="48">
        <v>40269</v>
      </c>
      <c r="K1041" s="48">
        <v>41364</v>
      </c>
      <c r="L1041" s="48"/>
      <c r="M1041" s="49">
        <v>3</v>
      </c>
      <c r="N1041" s="50" t="s">
        <v>672</v>
      </c>
      <c r="O1041" s="50" t="s">
        <v>672</v>
      </c>
      <c r="P1041" s="46"/>
      <c r="Q1041" s="46" t="s">
        <v>823</v>
      </c>
      <c r="R1041" s="46" t="s">
        <v>3487</v>
      </c>
      <c r="S1041" s="46"/>
      <c r="T1041" s="50">
        <v>1051998</v>
      </c>
      <c r="U1041" s="50">
        <v>3155994</v>
      </c>
    </row>
    <row r="1042" spans="1:21" s="52" customFormat="1" ht="28.5" x14ac:dyDescent="0.2">
      <c r="A1042" s="63" t="s">
        <v>71</v>
      </c>
      <c r="B1042" s="46" t="s">
        <v>73</v>
      </c>
      <c r="C1042" s="63"/>
      <c r="D1042" s="63" t="s">
        <v>4732</v>
      </c>
      <c r="E1042" s="63" t="s">
        <v>1941</v>
      </c>
      <c r="F1042" s="63" t="s">
        <v>961</v>
      </c>
      <c r="G1042" s="51"/>
      <c r="H1042" s="63" t="s">
        <v>3022</v>
      </c>
      <c r="I1042" s="63" t="s">
        <v>3023</v>
      </c>
      <c r="J1042" s="71">
        <v>40118</v>
      </c>
      <c r="K1042" s="71">
        <v>40147</v>
      </c>
      <c r="L1042" s="71"/>
      <c r="M1042" s="72"/>
      <c r="N1042" s="73"/>
      <c r="O1042" s="73" t="s">
        <v>672</v>
      </c>
      <c r="P1042" s="63"/>
      <c r="Q1042" s="63"/>
      <c r="R1042" s="63"/>
      <c r="S1042" s="63"/>
      <c r="T1042" s="50"/>
      <c r="U1042" s="50">
        <v>47665</v>
      </c>
    </row>
    <row r="1043" spans="1:21" s="52" customFormat="1" ht="28.5" x14ac:dyDescent="0.2">
      <c r="A1043" s="63" t="s">
        <v>71</v>
      </c>
      <c r="B1043" s="46" t="s">
        <v>73</v>
      </c>
      <c r="C1043" s="63"/>
      <c r="D1043" s="63" t="s">
        <v>3325</v>
      </c>
      <c r="E1043" s="63" t="s">
        <v>1941</v>
      </c>
      <c r="F1043" s="63" t="s">
        <v>961</v>
      </c>
      <c r="G1043" s="51"/>
      <c r="H1043" s="63" t="s">
        <v>3024</v>
      </c>
      <c r="I1043" s="63" t="s">
        <v>3025</v>
      </c>
      <c r="J1043" s="71">
        <v>40136</v>
      </c>
      <c r="K1043" s="71">
        <v>40220</v>
      </c>
      <c r="L1043" s="71"/>
      <c r="M1043" s="72"/>
      <c r="N1043" s="73"/>
      <c r="O1043" s="73"/>
      <c r="P1043" s="63"/>
      <c r="Q1043" s="63"/>
      <c r="R1043" s="63"/>
      <c r="S1043" s="63"/>
      <c r="T1043" s="50"/>
      <c r="U1043" s="50">
        <v>71780</v>
      </c>
    </row>
    <row r="1044" spans="1:21" s="52" customFormat="1" ht="28.5" x14ac:dyDescent="0.2">
      <c r="A1044" s="63" t="s">
        <v>71</v>
      </c>
      <c r="B1044" s="46" t="s">
        <v>73</v>
      </c>
      <c r="C1044" s="63"/>
      <c r="D1044" s="63" t="s">
        <v>4480</v>
      </c>
      <c r="E1044" s="63" t="s">
        <v>1941</v>
      </c>
      <c r="F1044" s="63" t="s">
        <v>961</v>
      </c>
      <c r="G1044" s="51"/>
      <c r="H1044" s="63" t="s">
        <v>3026</v>
      </c>
      <c r="I1044" s="63" t="s">
        <v>3027</v>
      </c>
      <c r="J1044" s="71">
        <v>40210</v>
      </c>
      <c r="K1044" s="71">
        <v>40252</v>
      </c>
      <c r="L1044" s="71"/>
      <c r="M1044" s="72"/>
      <c r="N1044" s="73"/>
      <c r="O1044" s="73"/>
      <c r="P1044" s="63"/>
      <c r="Q1044" s="63"/>
      <c r="R1044" s="63"/>
      <c r="S1044" s="63"/>
      <c r="T1044" s="50"/>
      <c r="U1044" s="50">
        <v>24575</v>
      </c>
    </row>
    <row r="1045" spans="1:21" s="52" customFormat="1" ht="28.5" x14ac:dyDescent="0.2">
      <c r="A1045" s="63" t="s">
        <v>71</v>
      </c>
      <c r="B1045" s="46" t="s">
        <v>73</v>
      </c>
      <c r="C1045" s="63"/>
      <c r="D1045" s="63" t="s">
        <v>4732</v>
      </c>
      <c r="E1045" s="63" t="s">
        <v>1941</v>
      </c>
      <c r="F1045" s="63" t="s">
        <v>961</v>
      </c>
      <c r="G1045" s="51"/>
      <c r="H1045" s="63" t="s">
        <v>3028</v>
      </c>
      <c r="I1045" s="63" t="s">
        <v>3023</v>
      </c>
      <c r="J1045" s="71">
        <v>40224</v>
      </c>
      <c r="K1045" s="71">
        <v>40252</v>
      </c>
      <c r="L1045" s="71"/>
      <c r="M1045" s="72"/>
      <c r="N1045" s="73"/>
      <c r="O1045" s="73"/>
      <c r="P1045" s="63"/>
      <c r="Q1045" s="63"/>
      <c r="R1045" s="63"/>
      <c r="S1045" s="63"/>
      <c r="T1045" s="50"/>
      <c r="U1045" s="50">
        <v>19394</v>
      </c>
    </row>
    <row r="1046" spans="1:21" s="52" customFormat="1" ht="28.5" x14ac:dyDescent="0.2">
      <c r="A1046" s="63" t="s">
        <v>71</v>
      </c>
      <c r="B1046" s="46" t="s">
        <v>73</v>
      </c>
      <c r="C1046" s="63"/>
      <c r="D1046" s="63" t="s">
        <v>4480</v>
      </c>
      <c r="E1046" s="63" t="s">
        <v>1941</v>
      </c>
      <c r="F1046" s="63" t="s">
        <v>961</v>
      </c>
      <c r="G1046" s="51"/>
      <c r="H1046" s="63" t="s">
        <v>3029</v>
      </c>
      <c r="I1046" s="63" t="s">
        <v>3030</v>
      </c>
      <c r="J1046" s="71">
        <v>40252</v>
      </c>
      <c r="K1046" s="71">
        <v>40263</v>
      </c>
      <c r="L1046" s="71"/>
      <c r="M1046" s="72"/>
      <c r="N1046" s="73"/>
      <c r="O1046" s="73"/>
      <c r="P1046" s="63"/>
      <c r="Q1046" s="63"/>
      <c r="R1046" s="63"/>
      <c r="S1046" s="63"/>
      <c r="T1046" s="50"/>
      <c r="U1046" s="50">
        <v>29962</v>
      </c>
    </row>
    <row r="1047" spans="1:21" s="52" customFormat="1" ht="28.5" x14ac:dyDescent="0.2">
      <c r="A1047" s="46" t="s">
        <v>2714</v>
      </c>
      <c r="B1047" s="46" t="s">
        <v>73</v>
      </c>
      <c r="C1047" s="46"/>
      <c r="D1047" s="46" t="s">
        <v>570</v>
      </c>
      <c r="E1047" s="46" t="s">
        <v>5598</v>
      </c>
      <c r="F1047" s="63" t="s">
        <v>950</v>
      </c>
      <c r="G1047" s="47"/>
      <c r="H1047" s="46" t="s">
        <v>3037</v>
      </c>
      <c r="I1047" s="46" t="s">
        <v>3866</v>
      </c>
      <c r="J1047" s="48">
        <v>40115</v>
      </c>
      <c r="K1047" s="48">
        <v>40479</v>
      </c>
      <c r="L1047" s="48"/>
      <c r="M1047" s="49">
        <v>1</v>
      </c>
      <c r="N1047" s="59" t="s">
        <v>672</v>
      </c>
      <c r="O1047" s="50" t="s">
        <v>672</v>
      </c>
      <c r="P1047" s="46"/>
      <c r="Q1047" s="46"/>
      <c r="R1047" s="46"/>
      <c r="S1047" s="46"/>
      <c r="T1047" s="59">
        <v>24861</v>
      </c>
      <c r="U1047" s="50">
        <v>24861</v>
      </c>
    </row>
    <row r="1048" spans="1:21" s="52" customFormat="1" ht="28.5" x14ac:dyDescent="0.2">
      <c r="A1048" s="46" t="s">
        <v>2714</v>
      </c>
      <c r="B1048" s="46" t="s">
        <v>73</v>
      </c>
      <c r="C1048" s="46"/>
      <c r="D1048" s="46" t="s">
        <v>570</v>
      </c>
      <c r="E1048" s="46" t="s">
        <v>5598</v>
      </c>
      <c r="F1048" s="63" t="s">
        <v>950</v>
      </c>
      <c r="G1048" s="47"/>
      <c r="H1048" s="46" t="s">
        <v>3038</v>
      </c>
      <c r="I1048" s="46" t="s">
        <v>2679</v>
      </c>
      <c r="J1048" s="48">
        <v>40102</v>
      </c>
      <c r="K1048" s="48">
        <v>40466</v>
      </c>
      <c r="L1048" s="48"/>
      <c r="M1048" s="49">
        <v>1</v>
      </c>
      <c r="N1048" s="50" t="s">
        <v>672</v>
      </c>
      <c r="O1048" s="50" t="s">
        <v>672</v>
      </c>
      <c r="P1048" s="46"/>
      <c r="Q1048" s="46" t="s">
        <v>824</v>
      </c>
      <c r="R1048" s="46" t="s">
        <v>573</v>
      </c>
      <c r="S1048" s="46"/>
      <c r="T1048" s="50">
        <v>650</v>
      </c>
      <c r="U1048" s="50">
        <v>650</v>
      </c>
    </row>
    <row r="1049" spans="1:21" s="52" customFormat="1" ht="28.5" x14ac:dyDescent="0.2">
      <c r="A1049" s="46" t="s">
        <v>2714</v>
      </c>
      <c r="B1049" s="46" t="s">
        <v>73</v>
      </c>
      <c r="C1049" s="46"/>
      <c r="D1049" s="46" t="s">
        <v>570</v>
      </c>
      <c r="E1049" s="46" t="s">
        <v>5598</v>
      </c>
      <c r="F1049" s="63" t="s">
        <v>950</v>
      </c>
      <c r="G1049" s="47"/>
      <c r="H1049" s="46" t="s">
        <v>5045</v>
      </c>
      <c r="I1049" s="46" t="s">
        <v>2679</v>
      </c>
      <c r="J1049" s="48">
        <v>39966</v>
      </c>
      <c r="K1049" s="48">
        <v>40330</v>
      </c>
      <c r="L1049" s="48"/>
      <c r="M1049" s="49">
        <v>1</v>
      </c>
      <c r="N1049" s="50" t="s">
        <v>672</v>
      </c>
      <c r="O1049" s="50" t="s">
        <v>672</v>
      </c>
      <c r="P1049" s="46"/>
      <c r="Q1049" s="46"/>
      <c r="R1049" s="46"/>
      <c r="S1049" s="46"/>
      <c r="T1049" s="50">
        <v>582</v>
      </c>
      <c r="U1049" s="50">
        <v>582</v>
      </c>
    </row>
    <row r="1050" spans="1:21" s="52" customFormat="1" ht="28.5" x14ac:dyDescent="0.2">
      <c r="A1050" s="46" t="s">
        <v>2714</v>
      </c>
      <c r="B1050" s="46" t="s">
        <v>73</v>
      </c>
      <c r="C1050" s="46"/>
      <c r="D1050" s="46" t="s">
        <v>570</v>
      </c>
      <c r="E1050" s="46" t="s">
        <v>5598</v>
      </c>
      <c r="F1050" s="63" t="s">
        <v>950</v>
      </c>
      <c r="G1050" s="47"/>
      <c r="H1050" s="46" t="s">
        <v>3040</v>
      </c>
      <c r="I1050" s="46" t="s">
        <v>2679</v>
      </c>
      <c r="J1050" s="48">
        <v>39990</v>
      </c>
      <c r="K1050" s="48">
        <v>40354</v>
      </c>
      <c r="L1050" s="48"/>
      <c r="M1050" s="49">
        <v>1</v>
      </c>
      <c r="N1050" s="50" t="s">
        <v>672</v>
      </c>
      <c r="O1050" s="50" t="s">
        <v>672</v>
      </c>
      <c r="P1050" s="46"/>
      <c r="Q1050" s="46"/>
      <c r="R1050" s="46"/>
      <c r="S1050" s="46"/>
      <c r="T1050" s="50">
        <v>850</v>
      </c>
      <c r="U1050" s="50">
        <v>850</v>
      </c>
    </row>
    <row r="1051" spans="1:21" s="52" customFormat="1" ht="28.5" x14ac:dyDescent="0.2">
      <c r="A1051" s="46" t="s">
        <v>2714</v>
      </c>
      <c r="B1051" s="46" t="s">
        <v>73</v>
      </c>
      <c r="C1051" s="46"/>
      <c r="D1051" s="46" t="s">
        <v>570</v>
      </c>
      <c r="E1051" s="46" t="s">
        <v>5598</v>
      </c>
      <c r="F1051" s="63" t="s">
        <v>950</v>
      </c>
      <c r="G1051" s="47"/>
      <c r="H1051" s="46" t="s">
        <v>3041</v>
      </c>
      <c r="I1051" s="46" t="s">
        <v>2679</v>
      </c>
      <c r="J1051" s="48">
        <v>40103</v>
      </c>
      <c r="K1051" s="48">
        <v>40467</v>
      </c>
      <c r="L1051" s="48"/>
      <c r="M1051" s="49">
        <v>1</v>
      </c>
      <c r="N1051" s="59" t="s">
        <v>672</v>
      </c>
      <c r="O1051" s="50" t="s">
        <v>672</v>
      </c>
      <c r="P1051" s="46"/>
      <c r="Q1051" s="46"/>
      <c r="R1051" s="46"/>
      <c r="S1051" s="46"/>
      <c r="T1051" s="50">
        <v>3555</v>
      </c>
      <c r="U1051" s="50">
        <v>3555</v>
      </c>
    </row>
    <row r="1052" spans="1:21" s="52" customFormat="1" ht="28.5" x14ac:dyDescent="0.2">
      <c r="A1052" s="46" t="s">
        <v>2714</v>
      </c>
      <c r="B1052" s="46" t="s">
        <v>73</v>
      </c>
      <c r="C1052" s="46"/>
      <c r="D1052" s="46" t="s">
        <v>570</v>
      </c>
      <c r="E1052" s="46" t="s">
        <v>5598</v>
      </c>
      <c r="F1052" s="63" t="s">
        <v>950</v>
      </c>
      <c r="G1052" s="47"/>
      <c r="H1052" s="46" t="s">
        <v>605</v>
      </c>
      <c r="I1052" s="46" t="s">
        <v>2682</v>
      </c>
      <c r="J1052" s="48">
        <v>40023</v>
      </c>
      <c r="K1052" s="48">
        <v>40387</v>
      </c>
      <c r="L1052" s="48"/>
      <c r="M1052" s="49">
        <v>1</v>
      </c>
      <c r="N1052" s="59" t="s">
        <v>672</v>
      </c>
      <c r="O1052" s="50" t="s">
        <v>672</v>
      </c>
      <c r="P1052" s="46"/>
      <c r="Q1052" s="46"/>
      <c r="R1052" s="46"/>
      <c r="S1052" s="46"/>
      <c r="T1052" s="50">
        <v>798</v>
      </c>
      <c r="U1052" s="50">
        <v>798</v>
      </c>
    </row>
    <row r="1053" spans="1:21" s="52" customFormat="1" ht="28.5" x14ac:dyDescent="0.2">
      <c r="A1053" s="46" t="s">
        <v>2714</v>
      </c>
      <c r="B1053" s="46" t="s">
        <v>73</v>
      </c>
      <c r="C1053" s="46"/>
      <c r="D1053" s="46" t="s">
        <v>570</v>
      </c>
      <c r="E1053" s="46" t="s">
        <v>5598</v>
      </c>
      <c r="F1053" s="63" t="s">
        <v>950</v>
      </c>
      <c r="G1053" s="47"/>
      <c r="H1053" s="46" t="s">
        <v>605</v>
      </c>
      <c r="I1053" s="46" t="s">
        <v>2682</v>
      </c>
      <c r="J1053" s="48">
        <v>40029</v>
      </c>
      <c r="K1053" s="48">
        <v>40393</v>
      </c>
      <c r="L1053" s="48"/>
      <c r="M1053" s="49">
        <v>1</v>
      </c>
      <c r="N1053" s="59" t="s">
        <v>672</v>
      </c>
      <c r="O1053" s="50" t="s">
        <v>672</v>
      </c>
      <c r="P1053" s="46"/>
      <c r="Q1053" s="46"/>
      <c r="R1053" s="46"/>
      <c r="S1053" s="46"/>
      <c r="T1053" s="50">
        <v>752</v>
      </c>
      <c r="U1053" s="50">
        <v>752</v>
      </c>
    </row>
    <row r="1054" spans="1:21" s="52" customFormat="1" ht="28.5" x14ac:dyDescent="0.2">
      <c r="A1054" s="46" t="s">
        <v>2714</v>
      </c>
      <c r="B1054" s="46" t="s">
        <v>73</v>
      </c>
      <c r="C1054" s="46"/>
      <c r="D1054" s="46" t="s">
        <v>570</v>
      </c>
      <c r="E1054" s="46" t="s">
        <v>5598</v>
      </c>
      <c r="F1054" s="63" t="s">
        <v>950</v>
      </c>
      <c r="G1054" s="47"/>
      <c r="H1054" s="46" t="s">
        <v>607</v>
      </c>
      <c r="I1054" s="46" t="s">
        <v>2682</v>
      </c>
      <c r="J1054" s="48">
        <v>40030</v>
      </c>
      <c r="K1054" s="48">
        <v>40394</v>
      </c>
      <c r="L1054" s="48"/>
      <c r="M1054" s="49">
        <v>1</v>
      </c>
      <c r="N1054" s="59" t="s">
        <v>672</v>
      </c>
      <c r="O1054" s="50" t="s">
        <v>672</v>
      </c>
      <c r="P1054" s="46"/>
      <c r="Q1054" s="46"/>
      <c r="R1054" s="46"/>
      <c r="S1054" s="46"/>
      <c r="T1054" s="50">
        <v>592</v>
      </c>
      <c r="U1054" s="50">
        <v>592</v>
      </c>
    </row>
    <row r="1055" spans="1:21" s="52" customFormat="1" ht="28.5" x14ac:dyDescent="0.2">
      <c r="A1055" s="46" t="s">
        <v>2714</v>
      </c>
      <c r="B1055" s="46" t="s">
        <v>73</v>
      </c>
      <c r="C1055" s="46"/>
      <c r="D1055" s="46" t="s">
        <v>570</v>
      </c>
      <c r="E1055" s="46" t="s">
        <v>5598</v>
      </c>
      <c r="F1055" s="63" t="s">
        <v>950</v>
      </c>
      <c r="G1055" s="47"/>
      <c r="H1055" s="46" t="s">
        <v>3043</v>
      </c>
      <c r="I1055" s="46" t="s">
        <v>2682</v>
      </c>
      <c r="J1055" s="48">
        <v>40126</v>
      </c>
      <c r="K1055" s="48">
        <v>40490</v>
      </c>
      <c r="L1055" s="48"/>
      <c r="M1055" s="49">
        <v>1</v>
      </c>
      <c r="N1055" s="59" t="s">
        <v>672</v>
      </c>
      <c r="O1055" s="50" t="s">
        <v>672</v>
      </c>
      <c r="P1055" s="46"/>
      <c r="Q1055" s="46"/>
      <c r="R1055" s="46"/>
      <c r="S1055" s="46"/>
      <c r="T1055" s="59">
        <v>8052</v>
      </c>
      <c r="U1055" s="50">
        <v>8052</v>
      </c>
    </row>
    <row r="1056" spans="1:21" s="52" customFormat="1" ht="28.5" x14ac:dyDescent="0.2">
      <c r="A1056" s="46" t="s">
        <v>2714</v>
      </c>
      <c r="B1056" s="46" t="s">
        <v>73</v>
      </c>
      <c r="C1056" s="46"/>
      <c r="D1056" s="46" t="s">
        <v>570</v>
      </c>
      <c r="E1056" s="46" t="s">
        <v>5598</v>
      </c>
      <c r="F1056" s="63" t="s">
        <v>950</v>
      </c>
      <c r="G1056" s="47"/>
      <c r="H1056" s="46" t="s">
        <v>5050</v>
      </c>
      <c r="I1056" s="46" t="s">
        <v>2682</v>
      </c>
      <c r="J1056" s="48">
        <v>40127</v>
      </c>
      <c r="K1056" s="48">
        <v>40491</v>
      </c>
      <c r="L1056" s="48"/>
      <c r="M1056" s="49">
        <v>1</v>
      </c>
      <c r="N1056" s="59" t="s">
        <v>672</v>
      </c>
      <c r="O1056" s="50" t="s">
        <v>672</v>
      </c>
      <c r="P1056" s="46"/>
      <c r="Q1056" s="46"/>
      <c r="R1056" s="46"/>
      <c r="S1056" s="46"/>
      <c r="T1056" s="59">
        <v>860</v>
      </c>
      <c r="U1056" s="50">
        <v>860</v>
      </c>
    </row>
    <row r="1057" spans="1:21" s="52" customFormat="1" ht="28.5" x14ac:dyDescent="0.2">
      <c r="A1057" s="46" t="s">
        <v>2714</v>
      </c>
      <c r="B1057" s="46" t="s">
        <v>73</v>
      </c>
      <c r="C1057" s="46"/>
      <c r="D1057" s="46" t="s">
        <v>570</v>
      </c>
      <c r="E1057" s="46" t="s">
        <v>5598</v>
      </c>
      <c r="F1057" s="63" t="s">
        <v>950</v>
      </c>
      <c r="G1057" s="47"/>
      <c r="H1057" s="46" t="s">
        <v>605</v>
      </c>
      <c r="I1057" s="46" t="s">
        <v>2682</v>
      </c>
      <c r="J1057" s="48">
        <v>40127</v>
      </c>
      <c r="K1057" s="48">
        <v>40491</v>
      </c>
      <c r="L1057" s="48"/>
      <c r="M1057" s="49">
        <v>1</v>
      </c>
      <c r="N1057" s="59" t="s">
        <v>672</v>
      </c>
      <c r="O1057" s="50" t="s">
        <v>672</v>
      </c>
      <c r="P1057" s="46"/>
      <c r="Q1057" s="46"/>
      <c r="R1057" s="46"/>
      <c r="S1057" s="46"/>
      <c r="T1057" s="59">
        <v>1487</v>
      </c>
      <c r="U1057" s="50">
        <v>1487</v>
      </c>
    </row>
    <row r="1058" spans="1:21" s="52" customFormat="1" ht="28.5" x14ac:dyDescent="0.2">
      <c r="A1058" s="46" t="s">
        <v>2714</v>
      </c>
      <c r="B1058" s="46" t="s">
        <v>73</v>
      </c>
      <c r="C1058" s="46"/>
      <c r="D1058" s="46" t="s">
        <v>570</v>
      </c>
      <c r="E1058" s="46" t="s">
        <v>5598</v>
      </c>
      <c r="F1058" s="63" t="s">
        <v>950</v>
      </c>
      <c r="G1058" s="47"/>
      <c r="H1058" s="46" t="s">
        <v>3184</v>
      </c>
      <c r="I1058" s="46" t="s">
        <v>3050</v>
      </c>
      <c r="J1058" s="48">
        <v>40057</v>
      </c>
      <c r="K1058" s="48">
        <v>40422</v>
      </c>
      <c r="L1058" s="48"/>
      <c r="M1058" s="49">
        <v>1</v>
      </c>
      <c r="N1058" s="59" t="s">
        <v>672</v>
      </c>
      <c r="O1058" s="50" t="s">
        <v>672</v>
      </c>
      <c r="P1058" s="46"/>
      <c r="Q1058" s="46"/>
      <c r="R1058" s="46"/>
      <c r="S1058" s="46"/>
      <c r="T1058" s="50">
        <v>22530</v>
      </c>
      <c r="U1058" s="50">
        <v>22530</v>
      </c>
    </row>
    <row r="1059" spans="1:21" s="52" customFormat="1" ht="28.5" x14ac:dyDescent="0.2">
      <c r="A1059" s="46" t="s">
        <v>2714</v>
      </c>
      <c r="B1059" s="46" t="s">
        <v>73</v>
      </c>
      <c r="C1059" s="46"/>
      <c r="D1059" s="46" t="s">
        <v>570</v>
      </c>
      <c r="E1059" s="46" t="s">
        <v>5598</v>
      </c>
      <c r="F1059" s="63" t="s">
        <v>950</v>
      </c>
      <c r="G1059" s="47"/>
      <c r="H1059" s="46" t="s">
        <v>1241</v>
      </c>
      <c r="I1059" s="46" t="s">
        <v>2093</v>
      </c>
      <c r="J1059" s="48">
        <v>39283</v>
      </c>
      <c r="K1059" s="48">
        <v>40376</v>
      </c>
      <c r="L1059" s="48"/>
      <c r="M1059" s="49">
        <v>3</v>
      </c>
      <c r="N1059" s="59" t="s">
        <v>672</v>
      </c>
      <c r="O1059" s="50" t="s">
        <v>672</v>
      </c>
      <c r="P1059" s="46"/>
      <c r="Q1059" s="46"/>
      <c r="R1059" s="46"/>
      <c r="S1059" s="46"/>
      <c r="T1059" s="50">
        <v>2572</v>
      </c>
      <c r="U1059" s="50">
        <v>7716</v>
      </c>
    </row>
    <row r="1060" spans="1:21" s="52" customFormat="1" ht="28.5" x14ac:dyDescent="0.2">
      <c r="A1060" s="46" t="s">
        <v>2714</v>
      </c>
      <c r="B1060" s="46" t="s">
        <v>73</v>
      </c>
      <c r="C1060" s="46"/>
      <c r="D1060" s="46" t="s">
        <v>570</v>
      </c>
      <c r="E1060" s="46" t="s">
        <v>5598</v>
      </c>
      <c r="F1060" s="63" t="s">
        <v>950</v>
      </c>
      <c r="G1060" s="47"/>
      <c r="H1060" s="46" t="s">
        <v>1240</v>
      </c>
      <c r="I1060" s="46" t="s">
        <v>2093</v>
      </c>
      <c r="J1060" s="48">
        <v>40042</v>
      </c>
      <c r="K1060" s="48">
        <v>40406</v>
      </c>
      <c r="L1060" s="48"/>
      <c r="M1060" s="49">
        <v>1</v>
      </c>
      <c r="N1060" s="59" t="s">
        <v>672</v>
      </c>
      <c r="O1060" s="50" t="s">
        <v>672</v>
      </c>
      <c r="P1060" s="46"/>
      <c r="Q1060" s="46"/>
      <c r="R1060" s="46"/>
      <c r="S1060" s="46"/>
      <c r="T1060" s="50">
        <v>4428</v>
      </c>
      <c r="U1060" s="50">
        <v>4428</v>
      </c>
    </row>
    <row r="1061" spans="1:21" s="52" customFormat="1" ht="28.5" x14ac:dyDescent="0.2">
      <c r="A1061" s="46" t="s">
        <v>2714</v>
      </c>
      <c r="B1061" s="46" t="s">
        <v>73</v>
      </c>
      <c r="C1061" s="46"/>
      <c r="D1061" s="46" t="s">
        <v>570</v>
      </c>
      <c r="E1061" s="46" t="s">
        <v>5598</v>
      </c>
      <c r="F1061" s="42" t="s">
        <v>950</v>
      </c>
      <c r="G1061" s="47"/>
      <c r="H1061" s="46" t="s">
        <v>1241</v>
      </c>
      <c r="I1061" s="46" t="s">
        <v>2093</v>
      </c>
      <c r="J1061" s="48">
        <v>40112</v>
      </c>
      <c r="K1061" s="48">
        <v>40478</v>
      </c>
      <c r="L1061" s="48"/>
      <c r="M1061" s="49">
        <v>1</v>
      </c>
      <c r="N1061" s="59" t="s">
        <v>672</v>
      </c>
      <c r="O1061" s="50" t="s">
        <v>672</v>
      </c>
      <c r="P1061" s="46"/>
      <c r="Q1061" s="46"/>
      <c r="R1061" s="46"/>
      <c r="S1061" s="46"/>
      <c r="T1061" s="59">
        <v>11944</v>
      </c>
      <c r="U1061" s="50">
        <v>11944</v>
      </c>
    </row>
    <row r="1062" spans="1:21" s="52" customFormat="1" ht="28.5" x14ac:dyDescent="0.2">
      <c r="A1062" s="46" t="s">
        <v>2714</v>
      </c>
      <c r="B1062" s="46" t="s">
        <v>73</v>
      </c>
      <c r="C1062" s="46"/>
      <c r="D1062" s="46" t="s">
        <v>570</v>
      </c>
      <c r="E1062" s="46" t="s">
        <v>5598</v>
      </c>
      <c r="F1062" s="63" t="s">
        <v>950</v>
      </c>
      <c r="G1062" s="47"/>
      <c r="H1062" s="46" t="s">
        <v>3699</v>
      </c>
      <c r="I1062" s="46" t="s">
        <v>3052</v>
      </c>
      <c r="J1062" s="48">
        <v>40066</v>
      </c>
      <c r="K1062" s="48">
        <v>40430</v>
      </c>
      <c r="L1062" s="48"/>
      <c r="M1062" s="49">
        <v>1</v>
      </c>
      <c r="N1062" s="50" t="s">
        <v>672</v>
      </c>
      <c r="O1062" s="50" t="s">
        <v>672</v>
      </c>
      <c r="P1062" s="46"/>
      <c r="Q1062" s="46" t="s">
        <v>824</v>
      </c>
      <c r="R1062" s="46">
        <v>7.1</v>
      </c>
      <c r="S1062" s="51" t="s">
        <v>672</v>
      </c>
      <c r="T1062" s="50">
        <v>1272</v>
      </c>
      <c r="U1062" s="50">
        <v>1272</v>
      </c>
    </row>
    <row r="1063" spans="1:21" s="52" customFormat="1" ht="28.5" x14ac:dyDescent="0.2">
      <c r="A1063" s="46" t="s">
        <v>2714</v>
      </c>
      <c r="B1063" s="46" t="s">
        <v>73</v>
      </c>
      <c r="C1063" s="46"/>
      <c r="D1063" s="46" t="s">
        <v>570</v>
      </c>
      <c r="E1063" s="46" t="s">
        <v>5598</v>
      </c>
      <c r="F1063" s="63" t="s">
        <v>950</v>
      </c>
      <c r="G1063" s="47"/>
      <c r="H1063" s="46" t="s">
        <v>1959</v>
      </c>
      <c r="I1063" s="46" t="s">
        <v>3052</v>
      </c>
      <c r="J1063" s="48">
        <v>40087</v>
      </c>
      <c r="K1063" s="48">
        <v>40451</v>
      </c>
      <c r="L1063" s="48"/>
      <c r="M1063" s="49">
        <v>1</v>
      </c>
      <c r="N1063" s="50" t="s">
        <v>672</v>
      </c>
      <c r="O1063" s="50" t="s">
        <v>672</v>
      </c>
      <c r="P1063" s="46"/>
      <c r="Q1063" s="46" t="s">
        <v>824</v>
      </c>
      <c r="R1063" s="46">
        <v>7.1</v>
      </c>
      <c r="S1063" s="51" t="s">
        <v>672</v>
      </c>
      <c r="T1063" s="50">
        <v>401</v>
      </c>
      <c r="U1063" s="50">
        <v>401</v>
      </c>
    </row>
    <row r="1064" spans="1:21" s="52" customFormat="1" ht="28.5" x14ac:dyDescent="0.2">
      <c r="A1064" s="46" t="s">
        <v>2714</v>
      </c>
      <c r="B1064" s="46" t="s">
        <v>73</v>
      </c>
      <c r="C1064" s="46"/>
      <c r="D1064" s="46" t="s">
        <v>570</v>
      </c>
      <c r="E1064" s="46" t="s">
        <v>5598</v>
      </c>
      <c r="F1064" s="63" t="s">
        <v>950</v>
      </c>
      <c r="G1064" s="47"/>
      <c r="H1064" s="46" t="s">
        <v>3700</v>
      </c>
      <c r="I1064" s="46" t="s">
        <v>3701</v>
      </c>
      <c r="J1064" s="48">
        <v>40103</v>
      </c>
      <c r="K1064" s="48">
        <v>40467</v>
      </c>
      <c r="L1064" s="48"/>
      <c r="M1064" s="49">
        <v>1</v>
      </c>
      <c r="N1064" s="50" t="s">
        <v>672</v>
      </c>
      <c r="O1064" s="50" t="s">
        <v>672</v>
      </c>
      <c r="P1064" s="46"/>
      <c r="Q1064" s="46" t="s">
        <v>824</v>
      </c>
      <c r="R1064" s="46">
        <v>7.1</v>
      </c>
      <c r="S1064" s="51" t="s">
        <v>672</v>
      </c>
      <c r="T1064" s="46">
        <v>4366</v>
      </c>
      <c r="U1064" s="46">
        <v>4366</v>
      </c>
    </row>
    <row r="1065" spans="1:21" s="52" customFormat="1" ht="28.5" x14ac:dyDescent="0.2">
      <c r="A1065" s="46" t="s">
        <v>2714</v>
      </c>
      <c r="B1065" s="46" t="s">
        <v>73</v>
      </c>
      <c r="C1065" s="46"/>
      <c r="D1065" s="46" t="s">
        <v>570</v>
      </c>
      <c r="E1065" s="46" t="s">
        <v>5598</v>
      </c>
      <c r="F1065" s="63" t="s">
        <v>950</v>
      </c>
      <c r="G1065" s="47"/>
      <c r="H1065" s="46" t="s">
        <v>3959</v>
      </c>
      <c r="I1065" s="46" t="s">
        <v>2120</v>
      </c>
      <c r="J1065" s="48">
        <v>40017</v>
      </c>
      <c r="K1065" s="48">
        <v>40467</v>
      </c>
      <c r="L1065" s="48"/>
      <c r="M1065" s="49">
        <v>1</v>
      </c>
      <c r="N1065" s="50" t="s">
        <v>672</v>
      </c>
      <c r="O1065" s="50" t="s">
        <v>672</v>
      </c>
      <c r="P1065" s="46"/>
      <c r="Q1065" s="46" t="s">
        <v>824</v>
      </c>
      <c r="R1065" s="46">
        <v>7.1</v>
      </c>
      <c r="S1065" s="51" t="s">
        <v>672</v>
      </c>
      <c r="T1065" s="46">
        <v>38952</v>
      </c>
      <c r="U1065" s="46">
        <v>38952</v>
      </c>
    </row>
    <row r="1066" spans="1:21" s="52" customFormat="1" ht="28.5" x14ac:dyDescent="0.2">
      <c r="A1066" s="46" t="s">
        <v>2714</v>
      </c>
      <c r="B1066" s="46" t="s">
        <v>73</v>
      </c>
      <c r="C1066" s="46"/>
      <c r="D1066" s="46" t="s">
        <v>570</v>
      </c>
      <c r="E1066" s="46" t="s">
        <v>5598</v>
      </c>
      <c r="F1066" s="63" t="s">
        <v>950</v>
      </c>
      <c r="G1066" s="47"/>
      <c r="H1066" s="46" t="s">
        <v>3702</v>
      </c>
      <c r="I1066" s="46" t="s">
        <v>4750</v>
      </c>
      <c r="J1066" s="48">
        <v>39984</v>
      </c>
      <c r="K1066" s="48">
        <v>40349</v>
      </c>
      <c r="L1066" s="48"/>
      <c r="M1066" s="49">
        <v>1</v>
      </c>
      <c r="N1066" s="50" t="s">
        <v>672</v>
      </c>
      <c r="O1066" s="50" t="s">
        <v>672</v>
      </c>
      <c r="P1066" s="46"/>
      <c r="Q1066" s="46" t="s">
        <v>824</v>
      </c>
      <c r="R1066" s="46">
        <v>7.1</v>
      </c>
      <c r="S1066" s="77"/>
      <c r="T1066" s="50">
        <v>957</v>
      </c>
      <c r="U1066" s="50">
        <v>957</v>
      </c>
    </row>
    <row r="1067" spans="1:21" s="52" customFormat="1" ht="28.5" x14ac:dyDescent="0.2">
      <c r="A1067" s="46" t="s">
        <v>2714</v>
      </c>
      <c r="B1067" s="46" t="s">
        <v>73</v>
      </c>
      <c r="C1067" s="46"/>
      <c r="D1067" s="46" t="s">
        <v>570</v>
      </c>
      <c r="E1067" s="46" t="s">
        <v>5598</v>
      </c>
      <c r="F1067" s="63" t="s">
        <v>950</v>
      </c>
      <c r="G1067" s="47"/>
      <c r="H1067" s="46" t="s">
        <v>3703</v>
      </c>
      <c r="I1067" s="46" t="s">
        <v>4750</v>
      </c>
      <c r="J1067" s="48">
        <v>39965</v>
      </c>
      <c r="K1067" s="48">
        <v>40179</v>
      </c>
      <c r="L1067" s="48"/>
      <c r="M1067" s="49">
        <v>1</v>
      </c>
      <c r="N1067" s="50">
        <v>1522</v>
      </c>
      <c r="O1067" s="50">
        <v>1522</v>
      </c>
      <c r="P1067" s="46"/>
      <c r="Q1067" s="46" t="s">
        <v>824</v>
      </c>
      <c r="R1067" s="46">
        <v>7.1</v>
      </c>
      <c r="S1067" s="77"/>
      <c r="T1067" s="50">
        <v>1522</v>
      </c>
      <c r="U1067" s="50">
        <v>1522</v>
      </c>
    </row>
    <row r="1068" spans="1:21" s="52" customFormat="1" ht="28.5" x14ac:dyDescent="0.2">
      <c r="A1068" s="46" t="s">
        <v>2714</v>
      </c>
      <c r="B1068" s="46" t="s">
        <v>73</v>
      </c>
      <c r="C1068" s="46"/>
      <c r="D1068" s="46" t="s">
        <v>570</v>
      </c>
      <c r="E1068" s="46" t="s">
        <v>5598</v>
      </c>
      <c r="F1068" s="63" t="s">
        <v>950</v>
      </c>
      <c r="G1068" s="47"/>
      <c r="H1068" s="46" t="s">
        <v>3704</v>
      </c>
      <c r="I1068" s="46" t="s">
        <v>3960</v>
      </c>
      <c r="J1068" s="48">
        <v>39263</v>
      </c>
      <c r="K1068" s="48">
        <v>40358</v>
      </c>
      <c r="L1068" s="48"/>
      <c r="M1068" s="49">
        <v>3</v>
      </c>
      <c r="N1068" s="50" t="s">
        <v>672</v>
      </c>
      <c r="O1068" s="50" t="s">
        <v>672</v>
      </c>
      <c r="P1068" s="46"/>
      <c r="Q1068" s="46" t="s">
        <v>672</v>
      </c>
      <c r="R1068" s="46" t="s">
        <v>672</v>
      </c>
      <c r="S1068" s="46"/>
      <c r="T1068" s="50">
        <v>929</v>
      </c>
      <c r="U1068" s="50">
        <v>2787</v>
      </c>
    </row>
    <row r="1069" spans="1:21" s="52" customFormat="1" ht="28.5" x14ac:dyDescent="0.2">
      <c r="A1069" s="46" t="s">
        <v>2714</v>
      </c>
      <c r="B1069" s="46" t="s">
        <v>73</v>
      </c>
      <c r="C1069" s="46"/>
      <c r="D1069" s="46" t="s">
        <v>570</v>
      </c>
      <c r="E1069" s="46" t="s">
        <v>5598</v>
      </c>
      <c r="F1069" s="63" t="s">
        <v>950</v>
      </c>
      <c r="G1069" s="47"/>
      <c r="H1069" s="46" t="s">
        <v>3705</v>
      </c>
      <c r="I1069" s="46" t="s">
        <v>3960</v>
      </c>
      <c r="J1069" s="48">
        <v>39904</v>
      </c>
      <c r="K1069" s="48">
        <v>40268</v>
      </c>
      <c r="L1069" s="48"/>
      <c r="M1069" s="49">
        <v>1</v>
      </c>
      <c r="N1069" s="50" t="s">
        <v>672</v>
      </c>
      <c r="O1069" s="50" t="s">
        <v>672</v>
      </c>
      <c r="P1069" s="46"/>
      <c r="Q1069" s="46" t="s">
        <v>672</v>
      </c>
      <c r="R1069" s="46" t="s">
        <v>672</v>
      </c>
      <c r="S1069" s="46"/>
      <c r="T1069" s="50">
        <v>29446</v>
      </c>
      <c r="U1069" s="50">
        <v>29446</v>
      </c>
    </row>
    <row r="1070" spans="1:21" s="52" customFormat="1" ht="28.5" x14ac:dyDescent="0.2">
      <c r="A1070" s="46" t="s">
        <v>2714</v>
      </c>
      <c r="B1070" s="46" t="s">
        <v>73</v>
      </c>
      <c r="C1070" s="46"/>
      <c r="D1070" s="46" t="s">
        <v>570</v>
      </c>
      <c r="E1070" s="46" t="s">
        <v>5598</v>
      </c>
      <c r="F1070" s="63" t="s">
        <v>950</v>
      </c>
      <c r="G1070" s="47"/>
      <c r="H1070" s="46" t="s">
        <v>3706</v>
      </c>
      <c r="I1070" s="46" t="s">
        <v>3252</v>
      </c>
      <c r="J1070" s="48">
        <v>40007</v>
      </c>
      <c r="K1070" s="48">
        <v>40371</v>
      </c>
      <c r="L1070" s="48"/>
      <c r="M1070" s="49">
        <v>1</v>
      </c>
      <c r="N1070" s="59" t="s">
        <v>672</v>
      </c>
      <c r="O1070" s="50" t="s">
        <v>672</v>
      </c>
      <c r="P1070" s="46"/>
      <c r="Q1070" s="46"/>
      <c r="R1070" s="46"/>
      <c r="S1070" s="46"/>
      <c r="T1070" s="50">
        <v>2403</v>
      </c>
      <c r="U1070" s="50">
        <v>2403</v>
      </c>
    </row>
    <row r="1071" spans="1:21" s="52" customFormat="1" ht="28.5" x14ac:dyDescent="0.2">
      <c r="A1071" s="46" t="s">
        <v>2714</v>
      </c>
      <c r="B1071" s="46" t="s">
        <v>73</v>
      </c>
      <c r="C1071" s="46"/>
      <c r="D1071" s="46" t="s">
        <v>570</v>
      </c>
      <c r="E1071" s="46" t="s">
        <v>5598</v>
      </c>
      <c r="F1071" s="63" t="s">
        <v>950</v>
      </c>
      <c r="G1071" s="47"/>
      <c r="H1071" s="46" t="s">
        <v>3707</v>
      </c>
      <c r="I1071" s="46" t="s">
        <v>3783</v>
      </c>
      <c r="J1071" s="48">
        <v>40118</v>
      </c>
      <c r="K1071" s="48">
        <v>40482</v>
      </c>
      <c r="L1071" s="48"/>
      <c r="M1071" s="49">
        <v>1</v>
      </c>
      <c r="N1071" s="50" t="s">
        <v>672</v>
      </c>
      <c r="O1071" s="50" t="s">
        <v>672</v>
      </c>
      <c r="P1071" s="46"/>
      <c r="Q1071" s="46" t="s">
        <v>824</v>
      </c>
      <c r="R1071" s="46" t="s">
        <v>573</v>
      </c>
      <c r="S1071" s="46"/>
      <c r="T1071" s="50">
        <v>1911</v>
      </c>
      <c r="U1071" s="50">
        <v>1911</v>
      </c>
    </row>
    <row r="1072" spans="1:21" s="52" customFormat="1" ht="28.5" x14ac:dyDescent="0.2">
      <c r="A1072" s="46" t="s">
        <v>2714</v>
      </c>
      <c r="B1072" s="46" t="s">
        <v>73</v>
      </c>
      <c r="C1072" s="46"/>
      <c r="D1072" s="46" t="s">
        <v>570</v>
      </c>
      <c r="E1072" s="46" t="s">
        <v>5598</v>
      </c>
      <c r="F1072" s="63" t="s">
        <v>950</v>
      </c>
      <c r="G1072" s="47"/>
      <c r="H1072" s="46" t="s">
        <v>2377</v>
      </c>
      <c r="I1072" s="46" t="s">
        <v>2378</v>
      </c>
      <c r="J1072" s="48">
        <v>40131</v>
      </c>
      <c r="K1072" s="48">
        <v>40495</v>
      </c>
      <c r="L1072" s="48"/>
      <c r="M1072" s="49">
        <v>1</v>
      </c>
      <c r="N1072" s="59" t="s">
        <v>672</v>
      </c>
      <c r="O1072" s="50" t="s">
        <v>672</v>
      </c>
      <c r="P1072" s="46"/>
      <c r="Q1072" s="46"/>
      <c r="R1072" s="46"/>
      <c r="S1072" s="46"/>
      <c r="T1072" s="59">
        <v>6458</v>
      </c>
      <c r="U1072" s="50">
        <v>6458</v>
      </c>
    </row>
    <row r="1073" spans="1:21" s="52" customFormat="1" ht="28.5" x14ac:dyDescent="0.2">
      <c r="A1073" s="46" t="s">
        <v>2714</v>
      </c>
      <c r="B1073" s="46" t="s">
        <v>73</v>
      </c>
      <c r="C1073" s="46"/>
      <c r="D1073" s="46" t="s">
        <v>570</v>
      </c>
      <c r="E1073" s="46" t="s">
        <v>5598</v>
      </c>
      <c r="F1073" s="63" t="s">
        <v>950</v>
      </c>
      <c r="G1073" s="47"/>
      <c r="H1073" s="46" t="s">
        <v>2291</v>
      </c>
      <c r="I1073" s="46" t="s">
        <v>3711</v>
      </c>
      <c r="J1073" s="48">
        <v>40118</v>
      </c>
      <c r="K1073" s="48">
        <v>40209</v>
      </c>
      <c r="L1073" s="48"/>
      <c r="M1073" s="49">
        <v>1</v>
      </c>
      <c r="N1073" s="59" t="s">
        <v>672</v>
      </c>
      <c r="O1073" s="50" t="s">
        <v>672</v>
      </c>
      <c r="P1073" s="46"/>
      <c r="Q1073" s="46"/>
      <c r="R1073" s="46"/>
      <c r="S1073" s="46"/>
      <c r="T1073" s="50">
        <v>229</v>
      </c>
      <c r="U1073" s="50">
        <v>229</v>
      </c>
    </row>
    <row r="1074" spans="1:21" s="52" customFormat="1" ht="42.75" x14ac:dyDescent="0.2">
      <c r="A1074" s="46" t="s">
        <v>568</v>
      </c>
      <c r="B1074" s="46" t="s">
        <v>73</v>
      </c>
      <c r="C1074" s="46"/>
      <c r="D1074" s="46" t="s">
        <v>1903</v>
      </c>
      <c r="E1074" s="46" t="s">
        <v>1938</v>
      </c>
      <c r="F1074" s="63" t="s">
        <v>2732</v>
      </c>
      <c r="G1074" s="47" t="s">
        <v>3635</v>
      </c>
      <c r="H1074" s="46" t="s">
        <v>82</v>
      </c>
      <c r="I1074" s="46" t="s">
        <v>2131</v>
      </c>
      <c r="J1074" s="48" t="s">
        <v>4801</v>
      </c>
      <c r="K1074" s="48">
        <v>41394</v>
      </c>
      <c r="L1074" s="48">
        <v>42124</v>
      </c>
      <c r="M1074" s="49">
        <v>3</v>
      </c>
      <c r="N1074" s="50" t="s">
        <v>672</v>
      </c>
      <c r="O1074" s="50" t="s">
        <v>672</v>
      </c>
      <c r="P1074" s="46"/>
      <c r="Q1074" s="46" t="s">
        <v>823</v>
      </c>
      <c r="R1074" s="46" t="s">
        <v>3487</v>
      </c>
      <c r="S1074" s="46"/>
      <c r="T1074" s="50">
        <v>1370258</v>
      </c>
      <c r="U1074" s="50">
        <v>4110774</v>
      </c>
    </row>
    <row r="1075" spans="1:21" s="52" customFormat="1" ht="142.5" x14ac:dyDescent="0.2">
      <c r="A1075" s="46" t="s">
        <v>71</v>
      </c>
      <c r="B1075" s="46" t="s">
        <v>73</v>
      </c>
      <c r="C1075" s="46"/>
      <c r="D1075" s="46" t="s">
        <v>3306</v>
      </c>
      <c r="E1075" s="46" t="s">
        <v>892</v>
      </c>
      <c r="F1075" s="46" t="s">
        <v>5284</v>
      </c>
      <c r="G1075" s="46" t="s">
        <v>5672</v>
      </c>
      <c r="H1075" s="47" t="s">
        <v>3854</v>
      </c>
      <c r="I1075" s="46" t="s">
        <v>4445</v>
      </c>
      <c r="J1075" s="46" t="s">
        <v>4870</v>
      </c>
      <c r="K1075" s="48">
        <v>39295</v>
      </c>
      <c r="L1075" s="48">
        <v>40755</v>
      </c>
      <c r="M1075" s="48"/>
      <c r="N1075" s="49">
        <v>4</v>
      </c>
      <c r="O1075" s="50">
        <v>250000</v>
      </c>
      <c r="P1075" s="46"/>
      <c r="Q1075" s="50"/>
      <c r="R1075" s="46" t="s">
        <v>823</v>
      </c>
      <c r="S1075" s="46" t="s">
        <v>2580</v>
      </c>
      <c r="T1075" s="46"/>
      <c r="U1075" s="50"/>
    </row>
    <row r="1076" spans="1:21" s="52" customFormat="1" ht="128.25" x14ac:dyDescent="0.2">
      <c r="A1076" s="46" t="s">
        <v>71</v>
      </c>
      <c r="B1076" s="46" t="s">
        <v>73</v>
      </c>
      <c r="C1076" s="46"/>
      <c r="D1076" s="46" t="s">
        <v>3306</v>
      </c>
      <c r="E1076" s="46" t="s">
        <v>892</v>
      </c>
      <c r="F1076" s="46" t="s">
        <v>5284</v>
      </c>
      <c r="G1076" s="46" t="s">
        <v>5672</v>
      </c>
      <c r="H1076" s="47" t="s">
        <v>3853</v>
      </c>
      <c r="I1076" s="46" t="s">
        <v>4444</v>
      </c>
      <c r="J1076" s="46" t="s">
        <v>4871</v>
      </c>
      <c r="K1076" s="48">
        <v>39295</v>
      </c>
      <c r="L1076" s="48">
        <v>40755</v>
      </c>
      <c r="M1076" s="48"/>
      <c r="N1076" s="49">
        <v>4</v>
      </c>
      <c r="O1076" s="50">
        <v>550000</v>
      </c>
      <c r="P1076" s="46"/>
      <c r="Q1076" s="50"/>
      <c r="R1076" s="46" t="s">
        <v>823</v>
      </c>
      <c r="S1076" s="46" t="s">
        <v>2580</v>
      </c>
      <c r="T1076" s="46"/>
      <c r="U1076" s="50"/>
    </row>
    <row r="1077" spans="1:21" s="52" customFormat="1" ht="71.25" x14ac:dyDescent="0.2">
      <c r="A1077" s="46" t="s">
        <v>4616</v>
      </c>
      <c r="B1077" s="46" t="s">
        <v>73</v>
      </c>
      <c r="C1077" s="46" t="s">
        <v>5697</v>
      </c>
      <c r="D1077" s="46" t="s">
        <v>1313</v>
      </c>
      <c r="E1077" s="46" t="s">
        <v>1944</v>
      </c>
      <c r="F1077" s="46" t="str">
        <f>IF(ISERROR(VLOOKUP(#REF!,#REF!,2,FALSE)),"",VLOOKUP(#REF!,#REF!,2,FALSE))</f>
        <v/>
      </c>
      <c r="G1077" s="47"/>
      <c r="H1077" s="46" t="s">
        <v>1314</v>
      </c>
      <c r="I1077" s="46" t="s">
        <v>4808</v>
      </c>
      <c r="J1077" s="48">
        <v>39845</v>
      </c>
      <c r="K1077" s="48">
        <v>40574</v>
      </c>
      <c r="L1077" s="48"/>
      <c r="M1077" s="49">
        <v>3</v>
      </c>
      <c r="N1077" s="50">
        <v>0</v>
      </c>
      <c r="O1077" s="50">
        <v>0</v>
      </c>
      <c r="P1077" s="46"/>
      <c r="Q1077" s="46"/>
      <c r="R1077" s="46"/>
      <c r="S1077" s="46"/>
      <c r="T1077" s="50"/>
      <c r="U1077" s="50"/>
    </row>
    <row r="1078" spans="1:21" s="52" customFormat="1" ht="28.5" x14ac:dyDescent="0.2">
      <c r="A1078" s="46" t="s">
        <v>568</v>
      </c>
      <c r="B1078" s="46" t="s">
        <v>73</v>
      </c>
      <c r="C1078" s="46"/>
      <c r="D1078" s="46" t="s">
        <v>2258</v>
      </c>
      <c r="E1078" s="46" t="s">
        <v>1014</v>
      </c>
      <c r="F1078" s="46" t="str">
        <f>IF(ISERROR(VLOOKUP(#REF!,#REF!,2,FALSE)),"",VLOOKUP(#REF!,#REF!,2,FALSE))</f>
        <v/>
      </c>
      <c r="G1078" s="47" t="s">
        <v>1246</v>
      </c>
      <c r="H1078" s="46" t="s">
        <v>171</v>
      </c>
      <c r="I1078" s="46" t="s">
        <v>172</v>
      </c>
      <c r="J1078" s="48">
        <v>40087</v>
      </c>
      <c r="K1078" s="48">
        <v>40816</v>
      </c>
      <c r="L1078" s="48"/>
      <c r="M1078" s="49">
        <v>2</v>
      </c>
      <c r="N1078" s="50">
        <v>150000</v>
      </c>
      <c r="O1078" s="50">
        <f>M1078*N1078</f>
        <v>300000</v>
      </c>
      <c r="P1078" s="46"/>
      <c r="Q1078" s="46" t="s">
        <v>823</v>
      </c>
      <c r="R1078" s="46" t="s">
        <v>170</v>
      </c>
      <c r="S1078" s="46" t="s">
        <v>3587</v>
      </c>
      <c r="T1078" s="50"/>
      <c r="U1078" s="50"/>
    </row>
    <row r="1079" spans="1:21" s="52" customFormat="1" ht="57" x14ac:dyDescent="0.2">
      <c r="A1079" s="63" t="s">
        <v>2714</v>
      </c>
      <c r="B1079" s="63" t="s">
        <v>4680</v>
      </c>
      <c r="C1079" s="63"/>
      <c r="D1079" s="63" t="s">
        <v>5665</v>
      </c>
      <c r="E1079" s="63" t="s">
        <v>5680</v>
      </c>
      <c r="F1079" s="46" t="str">
        <f>IF(ISERROR(VLOOKUP(#REF!,#REF!,2,FALSE)),"",VLOOKUP(#REF!,#REF!,2,FALSE))</f>
        <v/>
      </c>
      <c r="G1079" s="51" t="s">
        <v>3839</v>
      </c>
      <c r="H1079" s="46" t="s">
        <v>1053</v>
      </c>
      <c r="I1079" s="63" t="s">
        <v>3728</v>
      </c>
      <c r="J1079" s="48">
        <v>38808</v>
      </c>
      <c r="K1079" s="48">
        <v>40633</v>
      </c>
      <c r="L1079" s="71"/>
      <c r="M1079" s="72">
        <v>5</v>
      </c>
      <c r="N1079" s="73">
        <v>517000</v>
      </c>
      <c r="O1079" s="50">
        <f>N1079*M1079</f>
        <v>2585000</v>
      </c>
      <c r="P1079" s="46" t="s">
        <v>3788</v>
      </c>
      <c r="Q1079" s="63" t="s">
        <v>823</v>
      </c>
      <c r="R1079" s="63" t="s">
        <v>1826</v>
      </c>
      <c r="S1079" s="63" t="s">
        <v>3729</v>
      </c>
      <c r="T1079" s="73"/>
      <c r="U1079" s="73"/>
    </row>
    <row r="1080" spans="1:21" s="52" customFormat="1" ht="28.5" x14ac:dyDescent="0.2">
      <c r="A1080" s="46" t="s">
        <v>68</v>
      </c>
      <c r="B1080" s="46" t="s">
        <v>73</v>
      </c>
      <c r="C1080" s="46"/>
      <c r="D1080" s="46" t="s">
        <v>1015</v>
      </c>
      <c r="E1080" s="46" t="s">
        <v>1939</v>
      </c>
      <c r="F1080" s="46" t="str">
        <f>IF(ISERROR(VLOOKUP(#REF!,#REF!,2,FALSE)),"",VLOOKUP(#REF!,#REF!,2,FALSE))</f>
        <v/>
      </c>
      <c r="G1080" s="47" t="s">
        <v>4253</v>
      </c>
      <c r="H1080" s="46" t="s">
        <v>706</v>
      </c>
      <c r="I1080" s="46" t="s">
        <v>5159</v>
      </c>
      <c r="J1080" s="48">
        <v>39753</v>
      </c>
      <c r="K1080" s="48">
        <v>40786</v>
      </c>
      <c r="L1080" s="48"/>
      <c r="M1080" s="49">
        <v>4</v>
      </c>
      <c r="N1080" s="50">
        <f>O1080/4</f>
        <v>92518.75</v>
      </c>
      <c r="O1080" s="50">
        <v>370075</v>
      </c>
      <c r="P1080" s="46" t="s">
        <v>3789</v>
      </c>
      <c r="Q1080" s="46" t="s">
        <v>823</v>
      </c>
      <c r="R1080" s="76"/>
      <c r="S1080" s="46"/>
      <c r="T1080" s="50"/>
      <c r="U1080" s="50"/>
    </row>
    <row r="1081" spans="1:21" s="52" customFormat="1" ht="28.5" x14ac:dyDescent="0.2">
      <c r="A1081" s="46" t="s">
        <v>71</v>
      </c>
      <c r="B1081" s="46" t="s">
        <v>73</v>
      </c>
      <c r="C1081" s="46"/>
      <c r="D1081" s="63" t="s">
        <v>4489</v>
      </c>
      <c r="E1081" s="46" t="s">
        <v>1941</v>
      </c>
      <c r="F1081" s="46" t="str">
        <f>IF(ISERROR(VLOOKUP(#REF!,'[2]Council Structure'!$B$3:$C$86,2,FALSE)),"",VLOOKUP(#REF!,'[2]Council Structure'!$B$3:$C$86,2,FALSE))</f>
        <v/>
      </c>
      <c r="G1081" s="51"/>
      <c r="H1081" s="63" t="s">
        <v>368</v>
      </c>
      <c r="I1081" s="46" t="s">
        <v>369</v>
      </c>
      <c r="J1081" s="98">
        <v>40332</v>
      </c>
      <c r="K1081" s="98">
        <v>40787</v>
      </c>
      <c r="L1081" s="98"/>
      <c r="M1081" s="72" t="s">
        <v>3138</v>
      </c>
      <c r="N1081" s="73" t="s">
        <v>3138</v>
      </c>
      <c r="O1081" s="73">
        <v>103017</v>
      </c>
      <c r="P1081" s="46" t="s">
        <v>3787</v>
      </c>
      <c r="Q1081" s="63" t="s">
        <v>823</v>
      </c>
      <c r="R1081" s="99">
        <v>1.4</v>
      </c>
      <c r="S1081" s="63"/>
      <c r="T1081" s="50"/>
      <c r="U1081" s="50"/>
    </row>
    <row r="1082" spans="1:21" s="52" customFormat="1" ht="28.5" x14ac:dyDescent="0.2">
      <c r="A1082" s="46" t="s">
        <v>71</v>
      </c>
      <c r="B1082" s="46" t="s">
        <v>73</v>
      </c>
      <c r="C1082" s="46"/>
      <c r="D1082" s="63" t="s">
        <v>705</v>
      </c>
      <c r="E1082" s="46" t="s">
        <v>1941</v>
      </c>
      <c r="F1082" s="46" t="str">
        <f>IF(ISERROR(VLOOKUP(#REF!,'[2]Council Structure'!$B$3:$C$86,2,FALSE)),"",VLOOKUP(#REF!,'[2]Council Structure'!$B$3:$C$86,2,FALSE))</f>
        <v/>
      </c>
      <c r="G1082" s="51"/>
      <c r="H1082" s="63" t="s">
        <v>370</v>
      </c>
      <c r="I1082" s="46" t="s">
        <v>371</v>
      </c>
      <c r="J1082" s="98">
        <v>40332</v>
      </c>
      <c r="K1082" s="98">
        <v>40781</v>
      </c>
      <c r="L1082" s="98"/>
      <c r="M1082" s="72" t="s">
        <v>3138</v>
      </c>
      <c r="N1082" s="73" t="s">
        <v>3138</v>
      </c>
      <c r="O1082" s="73">
        <v>51874.84</v>
      </c>
      <c r="P1082" s="46" t="s">
        <v>3787</v>
      </c>
      <c r="Q1082" s="63" t="s">
        <v>823</v>
      </c>
      <c r="R1082" s="99">
        <v>1.4</v>
      </c>
      <c r="S1082" s="63"/>
      <c r="T1082" s="50"/>
      <c r="U1082" s="50"/>
    </row>
    <row r="1083" spans="1:21" s="52" customFormat="1" ht="28.5" x14ac:dyDescent="0.2">
      <c r="A1083" s="46" t="s">
        <v>71</v>
      </c>
      <c r="B1083" s="46" t="s">
        <v>73</v>
      </c>
      <c r="C1083" s="46"/>
      <c r="D1083" s="63" t="s">
        <v>705</v>
      </c>
      <c r="E1083" s="46" t="s">
        <v>1941</v>
      </c>
      <c r="F1083" s="46" t="str">
        <f>IF(ISERROR(VLOOKUP(#REF!,'[2]Council Structure'!$B$3:$C$86,2,FALSE)),"",VLOOKUP(#REF!,'[2]Council Structure'!$B$3:$C$86,2,FALSE))</f>
        <v/>
      </c>
      <c r="G1083" s="51"/>
      <c r="H1083" s="63" t="s">
        <v>372</v>
      </c>
      <c r="I1083" s="46" t="s">
        <v>658</v>
      </c>
      <c r="J1083" s="98">
        <v>40385</v>
      </c>
      <c r="K1083" s="98">
        <v>40755</v>
      </c>
      <c r="L1083" s="98"/>
      <c r="M1083" s="72"/>
      <c r="N1083" s="73"/>
      <c r="O1083" s="73">
        <v>65178.58</v>
      </c>
      <c r="P1083" s="46" t="s">
        <v>3787</v>
      </c>
      <c r="Q1083" s="63" t="s">
        <v>823</v>
      </c>
      <c r="R1083" s="99">
        <v>1.4</v>
      </c>
      <c r="S1083" s="63"/>
      <c r="T1083" s="50"/>
      <c r="U1083" s="50"/>
    </row>
    <row r="1084" spans="1:21" s="52" customFormat="1" ht="28.5" x14ac:dyDescent="0.2">
      <c r="A1084" s="46" t="s">
        <v>71</v>
      </c>
      <c r="B1084" s="46" t="s">
        <v>73</v>
      </c>
      <c r="C1084" s="46"/>
      <c r="D1084" s="63" t="s">
        <v>705</v>
      </c>
      <c r="E1084" s="46" t="s">
        <v>1941</v>
      </c>
      <c r="F1084" s="46" t="str">
        <f>IF(ISERROR(VLOOKUP(#REF!,'[2]Council Structure'!$B$3:$C$86,2,FALSE)),"",VLOOKUP(#REF!,'[2]Council Structure'!$B$3:$C$86,2,FALSE))</f>
        <v/>
      </c>
      <c r="G1084" s="51"/>
      <c r="H1084" s="63" t="s">
        <v>373</v>
      </c>
      <c r="I1084" s="46" t="s">
        <v>658</v>
      </c>
      <c r="J1084" s="98">
        <v>40371</v>
      </c>
      <c r="K1084" s="98">
        <v>40799</v>
      </c>
      <c r="L1084" s="98"/>
      <c r="M1084" s="72"/>
      <c r="N1084" s="73"/>
      <c r="O1084" s="73" t="s">
        <v>374</v>
      </c>
      <c r="P1084" s="46" t="s">
        <v>3787</v>
      </c>
      <c r="Q1084" s="63" t="s">
        <v>823</v>
      </c>
      <c r="R1084" s="99">
        <v>1.4</v>
      </c>
      <c r="S1084" s="63"/>
      <c r="T1084" s="50"/>
      <c r="U1084" s="50"/>
    </row>
    <row r="1085" spans="1:21" s="52" customFormat="1" ht="42.75" hidden="1" x14ac:dyDescent="0.2">
      <c r="A1085" s="46" t="s">
        <v>568</v>
      </c>
      <c r="B1085" s="46" t="s">
        <v>73</v>
      </c>
      <c r="C1085" s="46"/>
      <c r="D1085" s="46" t="s">
        <v>1943</v>
      </c>
      <c r="E1085" s="46" t="s">
        <v>1943</v>
      </c>
      <c r="F1085" s="46" t="s">
        <v>2733</v>
      </c>
      <c r="G1085" s="47">
        <v>250</v>
      </c>
      <c r="H1085" s="46" t="s">
        <v>5649</v>
      </c>
      <c r="I1085" s="46" t="s">
        <v>1120</v>
      </c>
      <c r="J1085" s="100">
        <v>40269</v>
      </c>
      <c r="K1085" s="48">
        <v>41364</v>
      </c>
      <c r="L1085" s="74">
        <v>42094</v>
      </c>
      <c r="M1085" s="49">
        <v>5</v>
      </c>
      <c r="N1085" s="50">
        <v>274195</v>
      </c>
      <c r="O1085" s="50">
        <f>N1085*M1085</f>
        <v>1370975</v>
      </c>
      <c r="P1085" s="46" t="s">
        <v>3789</v>
      </c>
      <c r="Q1085" s="46" t="s">
        <v>823</v>
      </c>
      <c r="R1085" s="46" t="s">
        <v>60</v>
      </c>
      <c r="S1085" s="46"/>
      <c r="T1085" s="46"/>
      <c r="U1085" s="50"/>
    </row>
    <row r="1086" spans="1:21" s="52" customFormat="1" ht="42.75" x14ac:dyDescent="0.2">
      <c r="A1086" s="46" t="s">
        <v>568</v>
      </c>
      <c r="B1086" s="46" t="s">
        <v>73</v>
      </c>
      <c r="C1086" s="46"/>
      <c r="D1086" s="46" t="s">
        <v>1943</v>
      </c>
      <c r="E1086" s="46" t="s">
        <v>1943</v>
      </c>
      <c r="F1086" s="46" t="s">
        <v>2733</v>
      </c>
      <c r="G1086" s="47">
        <v>253</v>
      </c>
      <c r="H1086" s="46" t="s">
        <v>5650</v>
      </c>
      <c r="I1086" s="46" t="s">
        <v>5651</v>
      </c>
      <c r="J1086" s="48">
        <v>40360</v>
      </c>
      <c r="K1086" s="48">
        <v>40724</v>
      </c>
      <c r="L1086" s="74"/>
      <c r="M1086" s="49">
        <v>1</v>
      </c>
      <c r="N1086" s="50">
        <v>70000</v>
      </c>
      <c r="O1086" s="50">
        <f>N1086*M1086</f>
        <v>70000</v>
      </c>
      <c r="P1086" s="46" t="s">
        <v>3789</v>
      </c>
      <c r="Q1086" s="46" t="s">
        <v>823</v>
      </c>
      <c r="R1086" s="46" t="s">
        <v>3488</v>
      </c>
      <c r="S1086" s="46"/>
      <c r="T1086" s="46"/>
      <c r="U1086" s="50"/>
    </row>
    <row r="1087" spans="1:21" s="52" customFormat="1" ht="42.75" hidden="1" x14ac:dyDescent="0.2">
      <c r="A1087" s="46" t="s">
        <v>568</v>
      </c>
      <c r="B1087" s="46" t="s">
        <v>73</v>
      </c>
      <c r="C1087" s="46"/>
      <c r="D1087" s="46" t="s">
        <v>1943</v>
      </c>
      <c r="E1087" s="46" t="s">
        <v>1943</v>
      </c>
      <c r="F1087" s="46" t="s">
        <v>2733</v>
      </c>
      <c r="G1087" s="47">
        <v>254</v>
      </c>
      <c r="H1087" s="46" t="s">
        <v>5652</v>
      </c>
      <c r="I1087" s="46" t="s">
        <v>3759</v>
      </c>
      <c r="J1087" s="48">
        <v>40269</v>
      </c>
      <c r="K1087" s="48">
        <v>41364</v>
      </c>
      <c r="L1087" s="74">
        <v>42094</v>
      </c>
      <c r="M1087" s="49">
        <v>5</v>
      </c>
      <c r="N1087" s="50">
        <v>71284</v>
      </c>
      <c r="O1087" s="50">
        <f>N1087*M1087</f>
        <v>356420</v>
      </c>
      <c r="P1087" s="46" t="s">
        <v>3789</v>
      </c>
      <c r="Q1087" s="46" t="s">
        <v>823</v>
      </c>
      <c r="R1087" s="46" t="s">
        <v>3488</v>
      </c>
      <c r="S1087" s="46"/>
      <c r="T1087" s="46"/>
      <c r="U1087" s="50"/>
    </row>
    <row r="1088" spans="1:21" s="52" customFormat="1" ht="42.75" hidden="1" x14ac:dyDescent="0.2">
      <c r="A1088" s="46" t="s">
        <v>568</v>
      </c>
      <c r="B1088" s="46" t="s">
        <v>73</v>
      </c>
      <c r="C1088" s="46"/>
      <c r="D1088" s="46" t="s">
        <v>1943</v>
      </c>
      <c r="E1088" s="46" t="s">
        <v>1943</v>
      </c>
      <c r="F1088" s="46" t="s">
        <v>2733</v>
      </c>
      <c r="G1088" s="47">
        <v>255</v>
      </c>
      <c r="H1088" s="46" t="s">
        <v>5653</v>
      </c>
      <c r="I1088" s="46" t="s">
        <v>5654</v>
      </c>
      <c r="J1088" s="48">
        <v>40452</v>
      </c>
      <c r="K1088" s="48">
        <v>41547</v>
      </c>
      <c r="L1088" s="74">
        <v>42277</v>
      </c>
      <c r="M1088" s="49">
        <v>5</v>
      </c>
      <c r="N1088" s="50">
        <v>436711</v>
      </c>
      <c r="O1088" s="50">
        <f>N1088*M1088</f>
        <v>2183555</v>
      </c>
      <c r="P1088" s="46" t="s">
        <v>3789</v>
      </c>
      <c r="Q1088" s="46" t="s">
        <v>823</v>
      </c>
      <c r="R1088" s="46" t="s">
        <v>3488</v>
      </c>
      <c r="S1088" s="46"/>
      <c r="T1088" s="46"/>
      <c r="U1088" s="50"/>
    </row>
    <row r="1089" spans="1:21" s="52" customFormat="1" ht="28.5" x14ac:dyDescent="0.2">
      <c r="A1089" s="46" t="s">
        <v>71</v>
      </c>
      <c r="B1089" s="46" t="s">
        <v>73</v>
      </c>
      <c r="C1089" s="46"/>
      <c r="D1089" s="63" t="s">
        <v>705</v>
      </c>
      <c r="E1089" s="46" t="s">
        <v>1941</v>
      </c>
      <c r="F1089" s="46" t="str">
        <f>IF(ISERROR(VLOOKUP(#REF!,'[2]Council Structure'!$B$3:$C$86,2,FALSE)),"",VLOOKUP(#REF!,'[2]Council Structure'!$B$3:$C$86,2,FALSE))</f>
        <v/>
      </c>
      <c r="G1089" s="51"/>
      <c r="H1089" s="63" t="s">
        <v>375</v>
      </c>
      <c r="I1089" s="46" t="s">
        <v>376</v>
      </c>
      <c r="J1089" s="98">
        <v>40387</v>
      </c>
      <c r="K1089" s="98">
        <v>40859</v>
      </c>
      <c r="L1089" s="98"/>
      <c r="M1089" s="72"/>
      <c r="N1089" s="73"/>
      <c r="O1089" s="73">
        <v>161619.87</v>
      </c>
      <c r="P1089" s="46" t="s">
        <v>3787</v>
      </c>
      <c r="Q1089" s="63" t="s">
        <v>823</v>
      </c>
      <c r="R1089" s="99">
        <v>1.4</v>
      </c>
      <c r="S1089" s="63"/>
      <c r="T1089" s="50"/>
      <c r="U1089" s="50"/>
    </row>
    <row r="1090" spans="1:21" s="52" customFormat="1" ht="28.5" x14ac:dyDescent="0.2">
      <c r="A1090" s="46" t="s">
        <v>2694</v>
      </c>
      <c r="B1090" s="46" t="s">
        <v>73</v>
      </c>
      <c r="C1090" s="46"/>
      <c r="D1090" s="46"/>
      <c r="E1090" s="46" t="s">
        <v>892</v>
      </c>
      <c r="F1090" s="46" t="s">
        <v>2733</v>
      </c>
      <c r="G1090" s="47"/>
      <c r="H1090" s="46" t="s">
        <v>5592</v>
      </c>
      <c r="I1090" s="46" t="s">
        <v>5593</v>
      </c>
      <c r="J1090" s="74"/>
      <c r="K1090" s="74"/>
      <c r="L1090" s="74"/>
      <c r="M1090" s="49"/>
      <c r="N1090" s="50"/>
      <c r="O1090" s="50"/>
      <c r="P1090" s="46"/>
      <c r="Q1090" s="46" t="s">
        <v>824</v>
      </c>
      <c r="R1090" s="46"/>
      <c r="S1090" s="46"/>
      <c r="T1090" s="50"/>
      <c r="U1090" s="50"/>
    </row>
    <row r="1091" spans="1:21" s="52" customFormat="1" ht="28.5" x14ac:dyDescent="0.2">
      <c r="A1091" s="46" t="s">
        <v>5300</v>
      </c>
      <c r="B1091" s="46" t="s">
        <v>73</v>
      </c>
      <c r="C1091" s="46"/>
      <c r="D1091" s="46" t="s">
        <v>2156</v>
      </c>
      <c r="E1091" s="46" t="s">
        <v>1941</v>
      </c>
      <c r="F1091" s="46" t="str">
        <f>IF(ISERROR(VLOOKUP(#REF!,#REF!,2,FALSE)),"",VLOOKUP(#REF!,#REF!,2,FALSE))</f>
        <v/>
      </c>
      <c r="G1091" s="47"/>
      <c r="H1091" s="46" t="s">
        <v>179</v>
      </c>
      <c r="I1091" s="46" t="s">
        <v>180</v>
      </c>
      <c r="J1091" s="48">
        <v>39753</v>
      </c>
      <c r="K1091" s="48">
        <v>40848</v>
      </c>
      <c r="L1091" s="48"/>
      <c r="M1091" s="49">
        <v>3</v>
      </c>
      <c r="N1091" s="50">
        <f>O1091/3</f>
        <v>5950.666666666667</v>
      </c>
      <c r="O1091" s="50">
        <v>17852</v>
      </c>
      <c r="P1091" s="46" t="s">
        <v>3789</v>
      </c>
      <c r="Q1091" s="46"/>
      <c r="R1091" s="46"/>
      <c r="S1091" s="46"/>
      <c r="T1091" s="50"/>
      <c r="U1091" s="50"/>
    </row>
    <row r="1092" spans="1:21" s="52" customFormat="1" ht="28.5" x14ac:dyDescent="0.2">
      <c r="A1092" s="46" t="s">
        <v>71</v>
      </c>
      <c r="B1092" s="46" t="s">
        <v>73</v>
      </c>
      <c r="C1092" s="46"/>
      <c r="D1092" s="46" t="s">
        <v>4737</v>
      </c>
      <c r="E1092" s="46" t="s">
        <v>1941</v>
      </c>
      <c r="F1092" s="46" t="str">
        <f>IF(ISERROR(VLOOKUP(#REF!,#REF!,2,FALSE)),"",VLOOKUP(#REF!,#REF!,2,FALSE))</f>
        <v/>
      </c>
      <c r="G1092" s="47"/>
      <c r="H1092" s="46" t="s">
        <v>3150</v>
      </c>
      <c r="I1092" s="67"/>
      <c r="J1092" s="48"/>
      <c r="K1092" s="48"/>
      <c r="L1092" s="48"/>
      <c r="M1092" s="49"/>
      <c r="N1092" s="50"/>
      <c r="O1092" s="50">
        <v>66532</v>
      </c>
      <c r="P1092" s="46" t="s">
        <v>3787</v>
      </c>
      <c r="Q1092" s="46" t="s">
        <v>823</v>
      </c>
      <c r="R1092" s="46"/>
      <c r="S1092" s="46"/>
      <c r="T1092" s="50"/>
      <c r="U1092" s="50"/>
    </row>
    <row r="1093" spans="1:21" s="52" customFormat="1" ht="42.75" x14ac:dyDescent="0.2">
      <c r="A1093" s="46" t="s">
        <v>2595</v>
      </c>
      <c r="B1093" s="46" t="s">
        <v>73</v>
      </c>
      <c r="C1093" s="46"/>
      <c r="D1093" s="46" t="s">
        <v>1940</v>
      </c>
      <c r="E1093" s="46" t="s">
        <v>892</v>
      </c>
      <c r="F1093" s="46" t="str">
        <f>IF(ISERROR(VLOOKUP(#REF!,#REF!,2,FALSE)),"",VLOOKUP(#REF!,#REF!,2,FALSE))</f>
        <v/>
      </c>
      <c r="G1093" s="47"/>
      <c r="H1093" s="46" t="s">
        <v>3096</v>
      </c>
      <c r="I1093" s="46" t="s">
        <v>4052</v>
      </c>
      <c r="J1093" s="48">
        <v>38869</v>
      </c>
      <c r="K1093" s="48">
        <v>40724</v>
      </c>
      <c r="L1093" s="48"/>
      <c r="M1093" s="49">
        <v>5</v>
      </c>
      <c r="N1093" s="50">
        <v>400000</v>
      </c>
      <c r="O1093" s="50">
        <v>2500000</v>
      </c>
      <c r="P1093" s="46" t="s">
        <v>3789</v>
      </c>
      <c r="Q1093" s="46" t="s">
        <v>823</v>
      </c>
      <c r="R1093" s="46">
        <v>5.33</v>
      </c>
      <c r="S1093" s="46"/>
      <c r="T1093" s="50"/>
      <c r="U1093" s="50"/>
    </row>
    <row r="1094" spans="1:21" s="52" customFormat="1" ht="42.75" x14ac:dyDescent="0.2">
      <c r="A1094" s="46" t="s">
        <v>2595</v>
      </c>
      <c r="B1094" s="46" t="s">
        <v>73</v>
      </c>
      <c r="C1094" s="46"/>
      <c r="D1094" s="46" t="s">
        <v>1940</v>
      </c>
      <c r="E1094" s="46" t="s">
        <v>892</v>
      </c>
      <c r="F1094" s="46" t="str">
        <f>IF(ISERROR(VLOOKUP(#REF!,#REF!,2,FALSE)),"",VLOOKUP(#REF!,#REF!,2,FALSE))</f>
        <v/>
      </c>
      <c r="G1094" s="47"/>
      <c r="H1094" s="46" t="s">
        <v>3096</v>
      </c>
      <c r="I1094" s="46"/>
      <c r="J1094" s="48">
        <v>40695</v>
      </c>
      <c r="K1094" s="48">
        <v>42185</v>
      </c>
      <c r="L1094" s="48"/>
      <c r="M1094" s="49">
        <v>5</v>
      </c>
      <c r="N1094" s="50"/>
      <c r="O1094" s="50"/>
      <c r="P1094" s="46" t="s">
        <v>3789</v>
      </c>
      <c r="Q1094" s="46" t="s">
        <v>823</v>
      </c>
      <c r="R1094" s="46"/>
      <c r="S1094" s="46"/>
      <c r="T1094" s="50"/>
      <c r="U1094" s="50"/>
    </row>
    <row r="1095" spans="1:21" s="52" customFormat="1" ht="42.75" x14ac:dyDescent="0.2">
      <c r="A1095" s="46" t="s">
        <v>2595</v>
      </c>
      <c r="B1095" s="46" t="s">
        <v>73</v>
      </c>
      <c r="C1095" s="46"/>
      <c r="D1095" s="46" t="s">
        <v>1940</v>
      </c>
      <c r="E1095" s="46" t="s">
        <v>892</v>
      </c>
      <c r="F1095" s="46" t="str">
        <f>IF(ISERROR(VLOOKUP(#REF!,#REF!,2,FALSE)),"",VLOOKUP(#REF!,#REF!,2,FALSE))</f>
        <v/>
      </c>
      <c r="G1095" s="47"/>
      <c r="H1095" s="46" t="s">
        <v>3096</v>
      </c>
      <c r="I1095" s="46" t="s">
        <v>3868</v>
      </c>
      <c r="J1095" s="48">
        <v>38169</v>
      </c>
      <c r="K1095" s="48">
        <v>38534</v>
      </c>
      <c r="L1095" s="48">
        <v>40694</v>
      </c>
      <c r="M1095" s="49"/>
      <c r="N1095" s="50"/>
      <c r="O1095" s="50">
        <v>2000000</v>
      </c>
      <c r="P1095" s="46"/>
      <c r="Q1095" s="46" t="s">
        <v>824</v>
      </c>
      <c r="R1095" s="46">
        <v>5.33</v>
      </c>
      <c r="S1095" s="46"/>
      <c r="T1095" s="50" t="s">
        <v>672</v>
      </c>
      <c r="U1095" s="50" t="s">
        <v>672</v>
      </c>
    </row>
    <row r="1096" spans="1:21" s="52" customFormat="1" ht="51" x14ac:dyDescent="0.2">
      <c r="A1096" s="46" t="s">
        <v>2840</v>
      </c>
      <c r="B1096" s="46" t="s">
        <v>73</v>
      </c>
      <c r="C1096" s="46"/>
      <c r="D1096" s="46" t="s">
        <v>2841</v>
      </c>
      <c r="E1096" s="46" t="s">
        <v>892</v>
      </c>
      <c r="F1096" s="46" t="str">
        <f>IF(ISERROR(VLOOKUP(#REF!,#REF!,2,FALSE)),"",VLOOKUP(#REF!,#REF!,2,FALSE))</f>
        <v/>
      </c>
      <c r="G1096" s="47"/>
      <c r="H1096" s="46" t="s">
        <v>2842</v>
      </c>
      <c r="I1096" s="46" t="s">
        <v>1784</v>
      </c>
      <c r="J1096" s="48">
        <v>40157</v>
      </c>
      <c r="K1096" s="48">
        <v>40532</v>
      </c>
      <c r="L1096" s="90" t="s">
        <v>378</v>
      </c>
      <c r="M1096" s="49">
        <v>1</v>
      </c>
      <c r="N1096" s="50">
        <v>80000</v>
      </c>
      <c r="O1096" s="50">
        <v>80000</v>
      </c>
      <c r="P1096" s="46" t="s">
        <v>3789</v>
      </c>
      <c r="Q1096" s="46" t="s">
        <v>823</v>
      </c>
      <c r="R1096" s="46">
        <v>5.24</v>
      </c>
      <c r="S1096" s="46"/>
      <c r="T1096" s="50"/>
      <c r="U1096" s="50"/>
    </row>
    <row r="1097" spans="1:21" s="52" customFormat="1" ht="57" x14ac:dyDescent="0.2">
      <c r="A1097" s="46" t="s">
        <v>71</v>
      </c>
      <c r="B1097" s="46" t="s">
        <v>73</v>
      </c>
      <c r="C1097" s="46"/>
      <c r="D1097" s="46" t="s">
        <v>5063</v>
      </c>
      <c r="E1097" s="46" t="s">
        <v>892</v>
      </c>
      <c r="F1097" s="46" t="s">
        <v>2733</v>
      </c>
      <c r="G1097" s="47"/>
      <c r="H1097" s="46" t="s">
        <v>4802</v>
      </c>
      <c r="I1097" s="46" t="s">
        <v>4803</v>
      </c>
      <c r="J1097" s="48">
        <v>40269</v>
      </c>
      <c r="K1097" s="48">
        <v>40634</v>
      </c>
      <c r="L1097" s="74"/>
      <c r="M1097" s="49">
        <v>1</v>
      </c>
      <c r="N1097" s="50">
        <v>270000</v>
      </c>
      <c r="O1097" s="50">
        <v>270000</v>
      </c>
      <c r="P1097" s="46" t="s">
        <v>3787</v>
      </c>
      <c r="Q1097" s="46" t="s">
        <v>823</v>
      </c>
      <c r="R1097" s="46">
        <v>5.29</v>
      </c>
      <c r="S1097" s="46"/>
      <c r="T1097" s="50"/>
      <c r="U1097" s="50"/>
    </row>
    <row r="1098" spans="1:21" s="52" customFormat="1" ht="57" x14ac:dyDescent="0.2">
      <c r="A1098" s="46" t="s">
        <v>71</v>
      </c>
      <c r="B1098" s="46" t="s">
        <v>73</v>
      </c>
      <c r="C1098" s="46"/>
      <c r="D1098" s="46" t="s">
        <v>5063</v>
      </c>
      <c r="E1098" s="46" t="s">
        <v>892</v>
      </c>
      <c r="F1098" s="46" t="s">
        <v>2733</v>
      </c>
      <c r="G1098" s="47"/>
      <c r="H1098" s="46" t="s">
        <v>4804</v>
      </c>
      <c r="I1098" s="46" t="s">
        <v>4803</v>
      </c>
      <c r="J1098" s="48">
        <v>40269</v>
      </c>
      <c r="K1098" s="48">
        <v>40634</v>
      </c>
      <c r="L1098" s="74"/>
      <c r="M1098" s="49">
        <v>1</v>
      </c>
      <c r="N1098" s="50">
        <v>45000</v>
      </c>
      <c r="O1098" s="50">
        <v>45000</v>
      </c>
      <c r="P1098" s="46" t="s">
        <v>3787</v>
      </c>
      <c r="Q1098" s="46" t="s">
        <v>823</v>
      </c>
      <c r="R1098" s="46">
        <v>5.29</v>
      </c>
      <c r="S1098" s="46"/>
      <c r="T1098" s="50"/>
      <c r="U1098" s="50"/>
    </row>
    <row r="1099" spans="1:21" s="52" customFormat="1" ht="71.25" x14ac:dyDescent="0.2">
      <c r="A1099" s="46" t="s">
        <v>71</v>
      </c>
      <c r="B1099" s="46" t="s">
        <v>73</v>
      </c>
      <c r="C1099" s="46"/>
      <c r="D1099" s="46" t="s">
        <v>3306</v>
      </c>
      <c r="E1099" s="46" t="s">
        <v>892</v>
      </c>
      <c r="F1099" s="46" t="str">
        <f>IF(ISERROR(VLOOKUP(#REF!,'[3]Council Structure'!$B$3:$C$86,2,FALSE)),"",VLOOKUP(#REF!,'[3]Council Structure'!$B$3:$C$86,2,FALSE))</f>
        <v/>
      </c>
      <c r="G1099" s="47" t="s">
        <v>4805</v>
      </c>
      <c r="H1099" s="46" t="s">
        <v>4806</v>
      </c>
      <c r="I1099" s="46" t="s">
        <v>4807</v>
      </c>
      <c r="J1099" s="48">
        <v>40273</v>
      </c>
      <c r="K1099" s="48">
        <v>40851</v>
      </c>
      <c r="L1099" s="74"/>
      <c r="M1099" s="49">
        <v>1</v>
      </c>
      <c r="N1099" s="50">
        <v>90000</v>
      </c>
      <c r="O1099" s="50">
        <f>N1099*M1099</f>
        <v>90000</v>
      </c>
      <c r="P1099" s="46" t="s">
        <v>3787</v>
      </c>
      <c r="Q1099" s="46" t="s">
        <v>823</v>
      </c>
      <c r="R1099" s="46" t="s">
        <v>2580</v>
      </c>
      <c r="S1099" s="46"/>
      <c r="T1099" s="50"/>
      <c r="U1099" s="50"/>
    </row>
    <row r="1100" spans="1:21" s="52" customFormat="1" ht="99.75" x14ac:dyDescent="0.2">
      <c r="A1100" s="46" t="s">
        <v>568</v>
      </c>
      <c r="B1100" s="46" t="s">
        <v>73</v>
      </c>
      <c r="C1100" s="46"/>
      <c r="D1100" s="46" t="s">
        <v>1943</v>
      </c>
      <c r="E1100" s="46" t="s">
        <v>1943</v>
      </c>
      <c r="F1100" s="46" t="str">
        <f>IF(ISERROR(VLOOKUP(#REF!,#REF!,2,FALSE)),"",VLOOKUP(#REF!,#REF!,2,FALSE))</f>
        <v/>
      </c>
      <c r="G1100" s="47">
        <v>151</v>
      </c>
      <c r="H1100" s="46" t="s">
        <v>2590</v>
      </c>
      <c r="I1100" s="46" t="s">
        <v>4150</v>
      </c>
      <c r="J1100" s="48">
        <v>39295</v>
      </c>
      <c r="K1100" s="48">
        <v>40755</v>
      </c>
      <c r="L1100" s="48"/>
      <c r="M1100" s="49">
        <v>4</v>
      </c>
      <c r="N1100" s="50">
        <v>45498</v>
      </c>
      <c r="O1100" s="50">
        <f>N1100*M1100</f>
        <v>181992</v>
      </c>
      <c r="P1100" s="46" t="s">
        <v>3789</v>
      </c>
      <c r="Q1100" s="46" t="s">
        <v>825</v>
      </c>
      <c r="R1100" s="46" t="s">
        <v>3488</v>
      </c>
      <c r="S1100" s="46" t="s">
        <v>2600</v>
      </c>
      <c r="T1100" s="50"/>
      <c r="U1100" s="50"/>
    </row>
    <row r="1101" spans="1:21" s="52" customFormat="1" ht="42.75" x14ac:dyDescent="0.2">
      <c r="A1101" s="46" t="s">
        <v>568</v>
      </c>
      <c r="B1101" s="46" t="s">
        <v>73</v>
      </c>
      <c r="C1101" s="46"/>
      <c r="D1101" s="46" t="s">
        <v>1943</v>
      </c>
      <c r="E1101" s="46" t="s">
        <v>1943</v>
      </c>
      <c r="F1101" s="46" t="str">
        <f>IF(ISERROR(VLOOKUP(#REF!,#REF!,2,FALSE)),"",VLOOKUP(#REF!,#REF!,2,FALSE))</f>
        <v/>
      </c>
      <c r="G1101" s="47">
        <v>163</v>
      </c>
      <c r="H1101" s="46" t="s">
        <v>2593</v>
      </c>
      <c r="I1101" s="46" t="s">
        <v>2195</v>
      </c>
      <c r="J1101" s="48">
        <v>39264</v>
      </c>
      <c r="K1101" s="48">
        <v>40755</v>
      </c>
      <c r="L1101" s="48"/>
      <c r="M1101" s="49">
        <v>4</v>
      </c>
      <c r="N1101" s="50">
        <v>338748</v>
      </c>
      <c r="O1101" s="50">
        <f>N1101*M1101</f>
        <v>1354992</v>
      </c>
      <c r="P1101" s="46" t="s">
        <v>3789</v>
      </c>
      <c r="Q1101" s="46" t="s">
        <v>825</v>
      </c>
      <c r="R1101" s="46" t="s">
        <v>3488</v>
      </c>
      <c r="S1101" s="46"/>
      <c r="T1101" s="50"/>
      <c r="U1101" s="50"/>
    </row>
    <row r="1102" spans="1:21" s="52" customFormat="1" ht="42.75" x14ac:dyDescent="0.2">
      <c r="A1102" s="46" t="s">
        <v>568</v>
      </c>
      <c r="B1102" s="46" t="s">
        <v>73</v>
      </c>
      <c r="C1102" s="46"/>
      <c r="D1102" s="46" t="s">
        <v>1943</v>
      </c>
      <c r="E1102" s="46" t="s">
        <v>1943</v>
      </c>
      <c r="F1102" s="46" t="str">
        <f>IF(ISERROR(VLOOKUP(#REF!,#REF!,2,FALSE)),"",VLOOKUP(#REF!,#REF!,2,FALSE))</f>
        <v/>
      </c>
      <c r="G1102" s="47">
        <v>167</v>
      </c>
      <c r="H1102" s="46" t="s">
        <v>2685</v>
      </c>
      <c r="I1102" s="46" t="s">
        <v>2138</v>
      </c>
      <c r="J1102" s="48">
        <v>39295</v>
      </c>
      <c r="K1102" s="48">
        <v>40755</v>
      </c>
      <c r="L1102" s="48"/>
      <c r="M1102" s="49">
        <v>4</v>
      </c>
      <c r="N1102" s="50">
        <v>128397</v>
      </c>
      <c r="O1102" s="50">
        <v>513588</v>
      </c>
      <c r="P1102" s="46" t="s">
        <v>3789</v>
      </c>
      <c r="Q1102" s="46" t="s">
        <v>825</v>
      </c>
      <c r="R1102" s="46" t="s">
        <v>3488</v>
      </c>
      <c r="S1102" s="46"/>
      <c r="T1102" s="50"/>
      <c r="U1102" s="50"/>
    </row>
    <row r="1103" spans="1:21" s="45" customFormat="1" ht="28.5" x14ac:dyDescent="0.2">
      <c r="A1103" s="46" t="s">
        <v>4616</v>
      </c>
      <c r="B1103" s="46" t="s">
        <v>73</v>
      </c>
      <c r="C1103" s="46"/>
      <c r="D1103" s="46" t="s">
        <v>4788</v>
      </c>
      <c r="E1103" s="46" t="s">
        <v>5597</v>
      </c>
      <c r="F1103" s="46" t="str">
        <f>IF(ISERROR(VLOOKUP(#REF!,#REF!,2,FALSE)),"",VLOOKUP(#REF!,#REF!,2,FALSE))</f>
        <v/>
      </c>
      <c r="G1103" s="47"/>
      <c r="H1103" s="46" t="s">
        <v>740</v>
      </c>
      <c r="I1103" s="46" t="s">
        <v>4578</v>
      </c>
      <c r="J1103" s="48"/>
      <c r="K1103" s="48"/>
      <c r="L1103" s="48"/>
      <c r="M1103" s="49"/>
      <c r="N1103" s="50"/>
      <c r="O1103" s="50"/>
      <c r="P1103" s="46"/>
      <c r="Q1103" s="46" t="s">
        <v>824</v>
      </c>
      <c r="R1103" s="46"/>
      <c r="S1103" s="46"/>
      <c r="T1103" s="50"/>
      <c r="U1103" s="50"/>
    </row>
    <row r="1104" spans="1:21" s="45" customFormat="1" ht="28.5" x14ac:dyDescent="0.2">
      <c r="A1104" s="63" t="s">
        <v>5346</v>
      </c>
      <c r="B1104" s="63" t="s">
        <v>5347</v>
      </c>
      <c r="C1104" s="51"/>
      <c r="D1104" s="51" t="s">
        <v>4580</v>
      </c>
      <c r="E1104" s="51" t="s">
        <v>4226</v>
      </c>
      <c r="F1104" s="46" t="str">
        <f>IF(ISERROR(VLOOKUP(#REF!,#REF!,2,FALSE)),"",VLOOKUP(#REF!,#REF!,2,FALSE))</f>
        <v/>
      </c>
      <c r="G1104" s="51"/>
      <c r="H1104" s="51" t="s">
        <v>4783</v>
      </c>
      <c r="I1104" s="51" t="s">
        <v>3175</v>
      </c>
      <c r="J1104" s="64">
        <v>39722</v>
      </c>
      <c r="K1104" s="64"/>
      <c r="L1104" s="64"/>
      <c r="M1104" s="51"/>
      <c r="N1104" s="51"/>
      <c r="O1104" s="65">
        <v>10493</v>
      </c>
      <c r="P1104" s="51"/>
      <c r="Q1104" s="51"/>
      <c r="R1104" s="51"/>
      <c r="S1104" s="51"/>
      <c r="T1104" s="51"/>
      <c r="U1104" s="51"/>
    </row>
    <row r="1105" spans="1:23" s="52" customFormat="1" ht="28.5" x14ac:dyDescent="0.2">
      <c r="A1105" s="46" t="s">
        <v>568</v>
      </c>
      <c r="B1105" s="46" t="s">
        <v>73</v>
      </c>
      <c r="C1105" s="46"/>
      <c r="D1105" s="46" t="s">
        <v>4580</v>
      </c>
      <c r="E1105" s="46" t="s">
        <v>5597</v>
      </c>
      <c r="F1105" s="46" t="str">
        <f>IF(ISERROR(VLOOKUP(#REF!,#REF!,2,FALSE)),"",VLOOKUP(#REF!,#REF!,2,FALSE))</f>
        <v/>
      </c>
      <c r="G1105" s="47"/>
      <c r="H1105" s="46" t="s">
        <v>4798</v>
      </c>
      <c r="I1105" s="46" t="s">
        <v>1277</v>
      </c>
      <c r="J1105" s="48">
        <v>40269</v>
      </c>
      <c r="K1105" s="48">
        <v>40816</v>
      </c>
      <c r="L1105" s="48"/>
      <c r="M1105" s="49">
        <v>1.5</v>
      </c>
      <c r="N1105" s="50">
        <v>50833.84</v>
      </c>
      <c r="O1105" s="50">
        <f>N1105*M1105</f>
        <v>76250.759999999995</v>
      </c>
      <c r="P1105" s="46"/>
      <c r="Q1105" s="46" t="s">
        <v>824</v>
      </c>
      <c r="R1105" s="46" t="s">
        <v>4438</v>
      </c>
      <c r="S1105" s="46"/>
      <c r="T1105" s="50"/>
      <c r="U1105" s="50"/>
    </row>
    <row r="1106" spans="1:23" s="52" customFormat="1" ht="42.75" x14ac:dyDescent="0.2">
      <c r="A1106" s="46" t="s">
        <v>2595</v>
      </c>
      <c r="B1106" s="46" t="s">
        <v>73</v>
      </c>
      <c r="C1106" s="46"/>
      <c r="D1106" s="46" t="s">
        <v>1936</v>
      </c>
      <c r="E1106" s="46" t="s">
        <v>1936</v>
      </c>
      <c r="F1106" s="46" t="str">
        <f>IF(ISERROR(VLOOKUP(#REF!,#REF!,2,FALSE)),"",VLOOKUP(#REF!,#REF!,2,FALSE))</f>
        <v/>
      </c>
      <c r="G1106" s="47"/>
      <c r="H1106" s="46" t="s">
        <v>1171</v>
      </c>
      <c r="I1106" s="46" t="s">
        <v>5158</v>
      </c>
      <c r="J1106" s="48">
        <v>39692</v>
      </c>
      <c r="K1106" s="48">
        <v>40756</v>
      </c>
      <c r="L1106" s="48"/>
      <c r="M1106" s="49">
        <v>4</v>
      </c>
      <c r="N1106" s="50">
        <v>278973</v>
      </c>
      <c r="O1106" s="50">
        <v>599968</v>
      </c>
      <c r="P1106" s="46" t="s">
        <v>3789</v>
      </c>
      <c r="Q1106" s="46" t="s">
        <v>823</v>
      </c>
      <c r="R1106" s="46"/>
      <c r="S1106" s="46"/>
      <c r="T1106" s="50"/>
      <c r="U1106" s="50"/>
    </row>
    <row r="1107" spans="1:23" s="52" customFormat="1" ht="28.5" x14ac:dyDescent="0.2">
      <c r="A1107" s="46" t="s">
        <v>568</v>
      </c>
      <c r="B1107" s="46" t="s">
        <v>73</v>
      </c>
      <c r="C1107" s="46"/>
      <c r="D1107" s="46" t="s">
        <v>1014</v>
      </c>
      <c r="E1107" s="46" t="s">
        <v>1014</v>
      </c>
      <c r="F1107" s="46" t="str">
        <f>IF(ISERROR(VLOOKUP(#REF!,#REF!,2,FALSE)),"",VLOOKUP(#REF!,#REF!,2,FALSE))</f>
        <v/>
      </c>
      <c r="G1107" s="47"/>
      <c r="H1107" s="46" t="s">
        <v>5089</v>
      </c>
      <c r="I1107" s="46" t="s">
        <v>4809</v>
      </c>
      <c r="J1107" s="48">
        <v>40269</v>
      </c>
      <c r="K1107" s="48">
        <v>40633</v>
      </c>
      <c r="L1107" s="48"/>
      <c r="M1107" s="49">
        <v>1</v>
      </c>
      <c r="N1107" s="59">
        <v>285000</v>
      </c>
      <c r="O1107" s="50">
        <v>285000</v>
      </c>
      <c r="P1107" s="46"/>
      <c r="Q1107" s="46"/>
      <c r="R1107" s="46"/>
      <c r="S1107" s="46" t="s">
        <v>5090</v>
      </c>
      <c r="T1107" s="50"/>
      <c r="U1107" s="50"/>
    </row>
    <row r="1108" spans="1:23" s="52" customFormat="1" ht="28.5" x14ac:dyDescent="0.2">
      <c r="A1108" s="46" t="s">
        <v>71</v>
      </c>
      <c r="B1108" s="46" t="s">
        <v>73</v>
      </c>
      <c r="C1108" s="46"/>
      <c r="D1108" s="46" t="s">
        <v>5684</v>
      </c>
      <c r="E1108" s="46" t="s">
        <v>1939</v>
      </c>
      <c r="F1108" s="46" t="str">
        <f>IF(ISERROR(VLOOKUP(#REF!,#REF!,2,FALSE)),"",VLOOKUP(#REF!,#REF!,2,FALSE))</f>
        <v/>
      </c>
      <c r="G1108" s="47"/>
      <c r="H1108" s="63" t="s">
        <v>1394</v>
      </c>
      <c r="I1108" s="46" t="s">
        <v>2273</v>
      </c>
      <c r="J1108" s="48">
        <v>38718</v>
      </c>
      <c r="K1108" s="48">
        <v>40543</v>
      </c>
      <c r="L1108" s="48"/>
      <c r="M1108" s="46">
        <v>4</v>
      </c>
      <c r="N1108" s="68"/>
      <c r="O1108" s="50"/>
      <c r="P1108" s="46" t="s">
        <v>3787</v>
      </c>
      <c r="Q1108" s="46" t="s">
        <v>823</v>
      </c>
      <c r="R1108" s="46"/>
      <c r="S1108" s="46" t="s">
        <v>1395</v>
      </c>
      <c r="T1108" s="50"/>
      <c r="U1108" s="50"/>
    </row>
    <row r="1109" spans="1:23" s="52" customFormat="1" ht="28.5" x14ac:dyDescent="0.2">
      <c r="A1109" s="46" t="s">
        <v>71</v>
      </c>
      <c r="B1109" s="46" t="s">
        <v>73</v>
      </c>
      <c r="C1109" s="46"/>
      <c r="D1109" s="46" t="s">
        <v>5684</v>
      </c>
      <c r="E1109" s="46" t="s">
        <v>1939</v>
      </c>
      <c r="F1109" s="46" t="str">
        <f>IF(ISERROR(VLOOKUP(#REF!,#REF!,2,FALSE)),"",VLOOKUP(#REF!,#REF!,2,FALSE))</f>
        <v/>
      </c>
      <c r="G1109" s="47"/>
      <c r="H1109" s="63" t="s">
        <v>1392</v>
      </c>
      <c r="I1109" s="69" t="s">
        <v>795</v>
      </c>
      <c r="J1109" s="48">
        <v>38718</v>
      </c>
      <c r="K1109" s="48">
        <v>40543</v>
      </c>
      <c r="L1109" s="48"/>
      <c r="M1109" s="49">
        <v>4</v>
      </c>
      <c r="N1109" s="50"/>
      <c r="O1109" s="50"/>
      <c r="P1109" s="46" t="s">
        <v>3789</v>
      </c>
      <c r="Q1109" s="46" t="s">
        <v>823</v>
      </c>
      <c r="R1109" s="46"/>
      <c r="S1109" s="46" t="s">
        <v>1393</v>
      </c>
      <c r="T1109" s="50"/>
      <c r="U1109" s="50"/>
    </row>
    <row r="1110" spans="1:23" s="52" customFormat="1" ht="28.5" x14ac:dyDescent="0.2">
      <c r="A1110" s="46" t="s">
        <v>71</v>
      </c>
      <c r="B1110" s="46" t="s">
        <v>73</v>
      </c>
      <c r="C1110" s="46"/>
      <c r="D1110" s="46" t="s">
        <v>4979</v>
      </c>
      <c r="E1110" s="46" t="s">
        <v>1939</v>
      </c>
      <c r="F1110" s="46" t="str">
        <f>IF(ISERROR(VLOOKUP(#REF!,#REF!,2,FALSE)),"",VLOOKUP(#REF!,#REF!,2,FALSE))</f>
        <v/>
      </c>
      <c r="G1110" s="47"/>
      <c r="H1110" s="46" t="s">
        <v>3298</v>
      </c>
      <c r="I1110" s="46" t="s">
        <v>2119</v>
      </c>
      <c r="J1110" s="48">
        <v>39448</v>
      </c>
      <c r="K1110" s="48">
        <v>40543</v>
      </c>
      <c r="L1110" s="48"/>
      <c r="M1110" s="49">
        <v>2</v>
      </c>
      <c r="N1110" s="50"/>
      <c r="O1110" s="50"/>
      <c r="P1110" s="46" t="s">
        <v>3787</v>
      </c>
      <c r="Q1110" s="46" t="s">
        <v>823</v>
      </c>
      <c r="R1110" s="46"/>
      <c r="S1110" s="46"/>
      <c r="T1110" s="50"/>
      <c r="U1110" s="50"/>
    </row>
    <row r="1111" spans="1:23" s="52" customFormat="1" ht="28.5" x14ac:dyDescent="0.2">
      <c r="A1111" s="46" t="s">
        <v>1948</v>
      </c>
      <c r="B1111" s="46" t="s">
        <v>73</v>
      </c>
      <c r="C1111" s="46"/>
      <c r="D1111" s="46" t="s">
        <v>4979</v>
      </c>
      <c r="E1111" s="46" t="s">
        <v>1939</v>
      </c>
      <c r="F1111" s="46" t="str">
        <f>IF(ISERROR(VLOOKUP(#REF!,#REF!,2,FALSE)),"",VLOOKUP(#REF!,#REF!,2,FALSE))</f>
        <v/>
      </c>
      <c r="G1111" s="47"/>
      <c r="H1111" s="46" t="s">
        <v>4662</v>
      </c>
      <c r="I1111" s="46"/>
      <c r="J1111" s="48"/>
      <c r="K1111" s="48"/>
      <c r="L1111" s="48"/>
      <c r="M1111" s="49">
        <v>1</v>
      </c>
      <c r="N1111" s="50">
        <v>120000</v>
      </c>
      <c r="O1111" s="50">
        <f>N1111*M1111</f>
        <v>120000</v>
      </c>
      <c r="P1111" s="46"/>
      <c r="Q1111" s="46" t="s">
        <v>823</v>
      </c>
      <c r="R1111" s="46"/>
      <c r="S1111" s="46"/>
      <c r="T1111" s="50"/>
      <c r="U1111" s="50"/>
    </row>
    <row r="1112" spans="1:23" s="52" customFormat="1" ht="28.5" x14ac:dyDescent="0.2">
      <c r="A1112" s="46" t="s">
        <v>1948</v>
      </c>
      <c r="B1112" s="46" t="s">
        <v>73</v>
      </c>
      <c r="C1112" s="46"/>
      <c r="D1112" s="46" t="s">
        <v>4979</v>
      </c>
      <c r="E1112" s="46" t="s">
        <v>1939</v>
      </c>
      <c r="F1112" s="46" t="str">
        <f>IF(ISERROR(VLOOKUP(#REF!,#REF!,2,FALSE)),"",VLOOKUP(#REF!,#REF!,2,FALSE))</f>
        <v/>
      </c>
      <c r="G1112" s="47"/>
      <c r="H1112" s="46" t="s">
        <v>4668</v>
      </c>
      <c r="I1112" s="46"/>
      <c r="J1112" s="48"/>
      <c r="K1112" s="48"/>
      <c r="L1112" s="48"/>
      <c r="M1112" s="49">
        <v>1</v>
      </c>
      <c r="N1112" s="50">
        <v>150000</v>
      </c>
      <c r="O1112" s="50">
        <f>N1112*M1112</f>
        <v>150000</v>
      </c>
      <c r="P1112" s="46"/>
      <c r="Q1112" s="46" t="s">
        <v>823</v>
      </c>
      <c r="R1112" s="46"/>
      <c r="S1112" s="46"/>
      <c r="T1112" s="50"/>
      <c r="U1112" s="50"/>
    </row>
    <row r="1113" spans="1:23" s="52" customFormat="1" ht="28.5" x14ac:dyDescent="0.2">
      <c r="A1113" s="46" t="s">
        <v>1948</v>
      </c>
      <c r="B1113" s="46" t="s">
        <v>73</v>
      </c>
      <c r="C1113" s="46"/>
      <c r="D1113" s="46" t="s">
        <v>4979</v>
      </c>
      <c r="E1113" s="46" t="s">
        <v>1939</v>
      </c>
      <c r="F1113" s="46" t="str">
        <f>IF(ISERROR(VLOOKUP(#REF!,#REF!,2,FALSE)),"",VLOOKUP(#REF!,#REF!,2,FALSE))</f>
        <v/>
      </c>
      <c r="G1113" s="47"/>
      <c r="H1113" s="46" t="s">
        <v>4669</v>
      </c>
      <c r="I1113" s="46"/>
      <c r="J1113" s="48"/>
      <c r="K1113" s="48"/>
      <c r="L1113" s="48"/>
      <c r="M1113" s="49">
        <v>1</v>
      </c>
      <c r="N1113" s="50">
        <v>60000</v>
      </c>
      <c r="O1113" s="50">
        <f>N1113*M1113</f>
        <v>60000</v>
      </c>
      <c r="P1113" s="46"/>
      <c r="Q1113" s="46" t="s">
        <v>823</v>
      </c>
      <c r="R1113" s="46"/>
      <c r="S1113" s="46"/>
      <c r="T1113" s="50"/>
      <c r="U1113" s="50"/>
    </row>
    <row r="1114" spans="1:23" s="52" customFormat="1" ht="30" x14ac:dyDescent="0.2">
      <c r="A1114" s="46" t="s">
        <v>1948</v>
      </c>
      <c r="B1114" s="46" t="s">
        <v>73</v>
      </c>
      <c r="C1114" s="46"/>
      <c r="D1114" s="46" t="s">
        <v>4979</v>
      </c>
      <c r="E1114" s="46" t="s">
        <v>1939</v>
      </c>
      <c r="F1114" s="46" t="str">
        <f>IF(ISERROR(VLOOKUP(#REF!,#REF!,2,FALSE)),"",VLOOKUP(#REF!,#REF!,2,FALSE))</f>
        <v/>
      </c>
      <c r="G1114" s="47"/>
      <c r="H1114" s="46" t="s">
        <v>4666</v>
      </c>
      <c r="I1114" s="46"/>
      <c r="J1114" s="48"/>
      <c r="K1114" s="48"/>
      <c r="L1114" s="48"/>
      <c r="M1114" s="49">
        <v>1</v>
      </c>
      <c r="N1114" s="50">
        <v>40000</v>
      </c>
      <c r="O1114" s="50">
        <f>N1114*M1114</f>
        <v>40000</v>
      </c>
      <c r="P1114" s="46"/>
      <c r="Q1114" s="46" t="s">
        <v>823</v>
      </c>
      <c r="R1114" s="46"/>
      <c r="S1114" s="70" t="s">
        <v>89</v>
      </c>
      <c r="T1114" s="50"/>
      <c r="U1114" s="50"/>
    </row>
    <row r="1115" spans="1:23" s="52" customFormat="1" ht="28.5" x14ac:dyDescent="0.2">
      <c r="A1115" s="46" t="s">
        <v>1948</v>
      </c>
      <c r="B1115" s="46" t="s">
        <v>73</v>
      </c>
      <c r="C1115" s="46"/>
      <c r="D1115" s="46" t="s">
        <v>4979</v>
      </c>
      <c r="E1115" s="46" t="s">
        <v>1939</v>
      </c>
      <c r="F1115" s="46" t="str">
        <f>IF(ISERROR(VLOOKUP(#REF!,#REF!,2,FALSE)),"",VLOOKUP(#REF!,#REF!,2,FALSE))</f>
        <v/>
      </c>
      <c r="G1115" s="47"/>
      <c r="H1115" s="46" t="s">
        <v>4665</v>
      </c>
      <c r="I1115" s="46"/>
      <c r="J1115" s="48"/>
      <c r="K1115" s="48"/>
      <c r="L1115" s="48"/>
      <c r="M1115" s="49">
        <v>1</v>
      </c>
      <c r="N1115" s="50">
        <v>40000</v>
      </c>
      <c r="O1115" s="50">
        <f>N1115*M1115</f>
        <v>40000</v>
      </c>
      <c r="P1115" s="46"/>
      <c r="Q1115" s="46" t="s">
        <v>823</v>
      </c>
      <c r="R1115" s="46"/>
      <c r="S1115" s="46"/>
      <c r="T1115" s="50"/>
      <c r="U1115" s="50"/>
    </row>
    <row r="1116" spans="1:23" s="52" customFormat="1" ht="28.5" x14ac:dyDescent="0.2">
      <c r="A1116" s="46" t="s">
        <v>1948</v>
      </c>
      <c r="B1116" s="46" t="s">
        <v>73</v>
      </c>
      <c r="C1116" s="46"/>
      <c r="D1116" s="46"/>
      <c r="E1116" s="46" t="s">
        <v>1939</v>
      </c>
      <c r="F1116" s="46" t="str">
        <f>IF(ISERROR(VLOOKUP(#REF!,#REF!,2,FALSE)),"",VLOOKUP(#REF!,#REF!,2,FALSE))</f>
        <v/>
      </c>
      <c r="G1116" s="47"/>
      <c r="H1116" s="46" t="s">
        <v>3383</v>
      </c>
      <c r="I1116" s="46"/>
      <c r="J1116" s="48">
        <v>40148</v>
      </c>
      <c r="K1116" s="48">
        <v>41244</v>
      </c>
      <c r="L1116" s="48">
        <v>41609</v>
      </c>
      <c r="M1116" s="49">
        <v>4</v>
      </c>
      <c r="N1116" s="50">
        <v>600000</v>
      </c>
      <c r="O1116" s="50">
        <v>2400000</v>
      </c>
      <c r="P1116" s="46"/>
      <c r="Q1116" s="46" t="s">
        <v>823</v>
      </c>
      <c r="R1116" s="46"/>
      <c r="S1116" s="46"/>
      <c r="T1116" s="50"/>
      <c r="U1116" s="50"/>
    </row>
    <row r="1117" spans="1:23" s="52" customFormat="1" ht="42.75" x14ac:dyDescent="0.2">
      <c r="A1117" s="46" t="s">
        <v>2716</v>
      </c>
      <c r="B1117" s="46" t="s">
        <v>73</v>
      </c>
      <c r="C1117" s="46"/>
      <c r="D1117" s="46" t="s">
        <v>5136</v>
      </c>
      <c r="E1117" s="46" t="s">
        <v>1935</v>
      </c>
      <c r="F1117" s="46" t="str">
        <f>IF(ISERROR(VLOOKUP(#REF!,#REF!,2,FALSE)),"",VLOOKUP(#REF!,#REF!,2,FALSE))</f>
        <v/>
      </c>
      <c r="G1117" s="47" t="s">
        <v>5137</v>
      </c>
      <c r="H1117" s="46" t="s">
        <v>5139</v>
      </c>
      <c r="I1117" s="46" t="s">
        <v>2127</v>
      </c>
      <c r="J1117" s="48">
        <v>39490</v>
      </c>
      <c r="K1117" s="48" t="s">
        <v>2189</v>
      </c>
      <c r="L1117" s="48"/>
      <c r="M1117" s="46" t="s">
        <v>672</v>
      </c>
      <c r="N1117" s="50"/>
      <c r="O1117" s="50"/>
      <c r="P1117" s="46" t="s">
        <v>4857</v>
      </c>
      <c r="Q1117" s="46" t="s">
        <v>824</v>
      </c>
      <c r="R1117" s="46" t="s">
        <v>5141</v>
      </c>
      <c r="S1117" s="46" t="s">
        <v>2618</v>
      </c>
      <c r="T1117" s="50"/>
      <c r="U1117" s="50"/>
    </row>
    <row r="1118" spans="1:23" s="44" customFormat="1" ht="28.5" x14ac:dyDescent="0.2">
      <c r="A1118" s="46" t="s">
        <v>568</v>
      </c>
      <c r="B1118" s="46" t="s">
        <v>73</v>
      </c>
      <c r="C1118" s="46"/>
      <c r="D1118" s="46" t="s">
        <v>672</v>
      </c>
      <c r="E1118" s="46"/>
      <c r="F1118" s="63" t="s">
        <v>984</v>
      </c>
      <c r="G1118" s="46"/>
      <c r="H1118" s="46" t="s">
        <v>4799</v>
      </c>
      <c r="I1118" s="46" t="s">
        <v>3750</v>
      </c>
      <c r="J1118" s="48">
        <v>40299</v>
      </c>
      <c r="K1118" s="48">
        <v>40663</v>
      </c>
      <c r="L1118" s="48"/>
      <c r="M1118" s="49">
        <v>1</v>
      </c>
      <c r="N1118" s="50">
        <v>50000</v>
      </c>
      <c r="O1118" s="50">
        <v>50000</v>
      </c>
      <c r="P1118" s="46"/>
      <c r="Q1118" s="77"/>
      <c r="R1118" s="77"/>
      <c r="S1118" s="46" t="s">
        <v>4800</v>
      </c>
      <c r="T1118" s="51" t="s">
        <v>672</v>
      </c>
      <c r="U1118" s="51" t="s">
        <v>672</v>
      </c>
    </row>
    <row r="1119" spans="1:23" s="52" customFormat="1" ht="28.5" x14ac:dyDescent="0.2">
      <c r="A1119" s="46" t="s">
        <v>1948</v>
      </c>
      <c r="B1119" s="46" t="s">
        <v>73</v>
      </c>
      <c r="C1119" s="46"/>
      <c r="D1119" s="46" t="s">
        <v>4979</v>
      </c>
      <c r="E1119" s="46" t="s">
        <v>1939</v>
      </c>
      <c r="F1119" s="51"/>
      <c r="G1119" s="46"/>
      <c r="H1119" s="47"/>
      <c r="I1119" s="46" t="s">
        <v>4664</v>
      </c>
      <c r="J1119" s="46"/>
      <c r="K1119" s="48"/>
      <c r="L1119" s="48"/>
      <c r="M1119" s="49">
        <v>1</v>
      </c>
      <c r="N1119" s="50">
        <v>40000</v>
      </c>
      <c r="O1119" s="50">
        <f>N1119*M1119</f>
        <v>40000</v>
      </c>
      <c r="P1119" s="46"/>
      <c r="Q1119" s="63"/>
      <c r="R1119" s="63"/>
      <c r="S1119" s="63"/>
      <c r="T1119" s="51"/>
      <c r="U1119" s="51" t="s">
        <v>672</v>
      </c>
    </row>
    <row r="1120" spans="1:23" s="52" customFormat="1" ht="42.75" x14ac:dyDescent="0.2">
      <c r="A1120" s="46" t="s">
        <v>71</v>
      </c>
      <c r="B1120" s="46" t="s">
        <v>73</v>
      </c>
      <c r="C1120" s="46"/>
      <c r="D1120" s="46" t="s">
        <v>5684</v>
      </c>
      <c r="E1120" s="46" t="s">
        <v>1939</v>
      </c>
      <c r="F1120" s="63" t="s">
        <v>5694</v>
      </c>
      <c r="G1120" s="46" t="s">
        <v>5676</v>
      </c>
      <c r="H1120" s="47"/>
      <c r="I1120" s="63" t="s">
        <v>1011</v>
      </c>
      <c r="J1120" s="46" t="s">
        <v>1010</v>
      </c>
      <c r="K1120" s="48">
        <v>38718</v>
      </c>
      <c r="L1120" s="48">
        <v>40543</v>
      </c>
      <c r="M1120" s="48"/>
      <c r="N1120" s="46">
        <v>4</v>
      </c>
      <c r="O1120" s="50"/>
      <c r="P1120" s="50"/>
      <c r="Q1120" s="46" t="s">
        <v>3787</v>
      </c>
      <c r="R1120" s="46" t="s">
        <v>823</v>
      </c>
      <c r="S1120" s="46"/>
      <c r="T1120" s="46" t="s">
        <v>1012</v>
      </c>
      <c r="U1120" s="92" t="b">
        <f>OR(I1120='Contract register expired'!V1009,J1120='Contract register expired'!V1009,K1120='Contract register expired'!V1009,L1120='Contract register expired'!V1009,M1120='Contract register expired'!V1009,N1120='Contract register expired'!V1009,O1120='Contract register expired'!V1009,P1120='Contract register expired'!V1009)</f>
        <v>1</v>
      </c>
      <c r="V1120" s="51">
        <v>1</v>
      </c>
      <c r="W1120" s="51" t="s">
        <v>672</v>
      </c>
    </row>
    <row r="1121" spans="1:144" s="43" customFormat="1" ht="171" x14ac:dyDescent="0.2">
      <c r="A1121" s="46" t="s">
        <v>568</v>
      </c>
      <c r="B1121" s="46" t="s">
        <v>73</v>
      </c>
      <c r="C1121" s="46"/>
      <c r="D1121" s="46" t="s">
        <v>1943</v>
      </c>
      <c r="E1121" s="46" t="s">
        <v>1943</v>
      </c>
      <c r="F1121" s="46" t="s">
        <v>5706</v>
      </c>
      <c r="G1121" s="63" t="s">
        <v>963</v>
      </c>
      <c r="H1121" s="47">
        <v>151</v>
      </c>
      <c r="I1121" s="46" t="s">
        <v>2525</v>
      </c>
      <c r="J1121" s="46" t="s">
        <v>4150</v>
      </c>
      <c r="K1121" s="48">
        <v>37712</v>
      </c>
      <c r="L1121" s="48">
        <v>39294</v>
      </c>
      <c r="M1121" s="48"/>
      <c r="N1121" s="49"/>
      <c r="O1121" s="50"/>
      <c r="P1121" s="50"/>
      <c r="Q1121" s="50"/>
      <c r="R1121" s="46" t="s">
        <v>5208</v>
      </c>
      <c r="S1121" s="46"/>
      <c r="T1121" s="46"/>
      <c r="U1121" s="46"/>
      <c r="V1121" s="46"/>
      <c r="W1121" s="50">
        <v>155542</v>
      </c>
      <c r="X1121" s="50">
        <v>622158</v>
      </c>
      <c r="Y1121" s="103"/>
      <c r="Z1121" s="103" t="s">
        <v>3488</v>
      </c>
      <c r="AA1121" s="103" t="s">
        <v>2600</v>
      </c>
      <c r="AB1121" s="103"/>
      <c r="AC1121" s="105" t="b">
        <v>1</v>
      </c>
      <c r="AD1121" s="105" t="s">
        <v>672</v>
      </c>
      <c r="AE1121" s="105">
        <v>1</v>
      </c>
      <c r="AF1121" s="102"/>
      <c r="AG1121" s="10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c r="BG1121" s="52"/>
      <c r="BH1121" s="52"/>
      <c r="BI1121" s="52"/>
      <c r="BJ1121" s="52"/>
      <c r="BK1121" s="52"/>
      <c r="BL1121" s="52"/>
      <c r="BM1121" s="52"/>
      <c r="BN1121" s="52"/>
      <c r="BO1121" s="52"/>
      <c r="BP1121" s="52"/>
      <c r="BQ1121" s="52"/>
      <c r="BR1121" s="52"/>
      <c r="BS1121" s="52"/>
      <c r="BT1121" s="52"/>
      <c r="BU1121" s="52"/>
      <c r="BV1121" s="52"/>
      <c r="BW1121" s="52"/>
      <c r="BX1121" s="52"/>
      <c r="BY1121" s="52"/>
      <c r="BZ1121" s="52"/>
      <c r="CA1121" s="52"/>
      <c r="CB1121" s="52"/>
      <c r="CC1121" s="52"/>
      <c r="CD1121" s="52"/>
      <c r="CE1121" s="52"/>
      <c r="CF1121" s="52"/>
      <c r="CG1121" s="52"/>
      <c r="CH1121" s="52"/>
      <c r="CI1121" s="52"/>
      <c r="CJ1121" s="52"/>
      <c r="CK1121" s="52"/>
      <c r="CL1121" s="52"/>
      <c r="CM1121" s="52"/>
      <c r="CN1121" s="52"/>
      <c r="CO1121" s="52"/>
      <c r="CP1121" s="52"/>
      <c r="CQ1121" s="52"/>
      <c r="CR1121" s="52"/>
      <c r="CS1121" s="52"/>
      <c r="CT1121" s="52"/>
      <c r="CU1121" s="52"/>
      <c r="CV1121" s="52"/>
      <c r="CW1121" s="52"/>
      <c r="CX1121" s="52"/>
      <c r="CY1121" s="52"/>
      <c r="CZ1121" s="52"/>
      <c r="DA1121" s="52"/>
      <c r="DB1121" s="52"/>
      <c r="DC1121" s="52"/>
      <c r="DD1121" s="52"/>
      <c r="DE1121" s="52"/>
      <c r="DF1121" s="52"/>
      <c r="DG1121" s="52"/>
      <c r="DH1121" s="52"/>
      <c r="DI1121" s="52"/>
      <c r="DJ1121" s="52"/>
      <c r="DK1121" s="52"/>
      <c r="DL1121" s="52"/>
      <c r="DM1121" s="52"/>
      <c r="DN1121" s="52"/>
      <c r="DO1121" s="52"/>
      <c r="DP1121" s="52"/>
      <c r="DQ1121" s="52"/>
      <c r="DR1121" s="52"/>
      <c r="DS1121" s="52"/>
      <c r="DT1121" s="52"/>
      <c r="DU1121" s="52"/>
      <c r="DV1121" s="52"/>
      <c r="DW1121" s="52"/>
      <c r="DX1121" s="52"/>
      <c r="DY1121" s="52"/>
      <c r="DZ1121" s="52"/>
      <c r="EA1121" s="52"/>
      <c r="EB1121" s="52"/>
      <c r="EC1121" s="52"/>
      <c r="ED1121" s="52"/>
      <c r="EE1121" s="52"/>
      <c r="EF1121" s="52"/>
      <c r="EG1121" s="52"/>
      <c r="EH1121" s="52"/>
      <c r="EI1121" s="52"/>
      <c r="EJ1121" s="52"/>
      <c r="EK1121" s="52"/>
      <c r="EL1121" s="52"/>
      <c r="EM1121" s="52"/>
      <c r="EN1121" s="52"/>
    </row>
    <row r="1122" spans="1:144" s="43" customFormat="1" ht="85.5" x14ac:dyDescent="0.2">
      <c r="A1122" s="46" t="s">
        <v>568</v>
      </c>
      <c r="B1122" s="46" t="s">
        <v>73</v>
      </c>
      <c r="C1122" s="46"/>
      <c r="D1122" s="46" t="s">
        <v>1943</v>
      </c>
      <c r="E1122" s="46" t="s">
        <v>1943</v>
      </c>
      <c r="F1122" s="46" t="s">
        <v>5706</v>
      </c>
      <c r="G1122" s="63" t="s">
        <v>963</v>
      </c>
      <c r="H1122" s="47">
        <v>154</v>
      </c>
      <c r="I1122" s="46" t="s">
        <v>2527</v>
      </c>
      <c r="J1122" s="46" t="s">
        <v>4878</v>
      </c>
      <c r="K1122" s="48">
        <v>37712</v>
      </c>
      <c r="L1122" s="48">
        <v>39478</v>
      </c>
      <c r="M1122" s="48"/>
      <c r="N1122" s="49"/>
      <c r="O1122" s="50"/>
      <c r="P1122" s="50"/>
      <c r="Q1122" s="50"/>
      <c r="R1122" s="46" t="s">
        <v>5208</v>
      </c>
      <c r="S1122" s="46"/>
      <c r="T1122" s="46"/>
      <c r="U1122" s="46"/>
      <c r="V1122" s="46"/>
      <c r="W1122" s="50">
        <v>174472</v>
      </c>
      <c r="X1122" s="50">
        <v>697888</v>
      </c>
      <c r="Y1122" s="103" t="s">
        <v>825</v>
      </c>
      <c r="Z1122" s="103" t="s">
        <v>3488</v>
      </c>
      <c r="AA1122" s="103" t="s">
        <v>2600</v>
      </c>
      <c r="AB1122" s="103"/>
      <c r="AC1122" s="105" t="b">
        <v>1</v>
      </c>
      <c r="AD1122" s="105" t="s">
        <v>672</v>
      </c>
      <c r="AE1122" s="105">
        <v>1</v>
      </c>
      <c r="AF1122" s="102"/>
      <c r="AG1122" s="10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c r="CL1122" s="52"/>
      <c r="CM1122" s="52"/>
      <c r="CN1122" s="52"/>
      <c r="CO1122" s="52"/>
      <c r="CP1122" s="52"/>
      <c r="CQ1122" s="52"/>
      <c r="CR1122" s="52"/>
      <c r="CS1122" s="52"/>
      <c r="CT1122" s="52"/>
      <c r="CU1122" s="52"/>
      <c r="CV1122" s="52"/>
      <c r="CW1122" s="52"/>
      <c r="CX1122" s="52"/>
      <c r="CY1122" s="52"/>
      <c r="CZ1122" s="52"/>
      <c r="DA1122" s="52"/>
      <c r="DB1122" s="52"/>
      <c r="DC1122" s="52"/>
      <c r="DD1122" s="52"/>
      <c r="DE1122" s="52"/>
      <c r="DF1122" s="52"/>
      <c r="DG1122" s="52"/>
      <c r="DH1122" s="52"/>
      <c r="DI1122" s="52"/>
      <c r="DJ1122" s="52"/>
      <c r="DK1122" s="52"/>
      <c r="DL1122" s="52"/>
      <c r="DM1122" s="52"/>
      <c r="DN1122" s="52"/>
      <c r="DO1122" s="52"/>
      <c r="DP1122" s="52"/>
      <c r="DQ1122" s="52"/>
      <c r="DR1122" s="52"/>
      <c r="DS1122" s="52"/>
      <c r="DT1122" s="52"/>
      <c r="DU1122" s="52"/>
      <c r="DV1122" s="52"/>
      <c r="DW1122" s="52"/>
      <c r="DX1122" s="52"/>
      <c r="DY1122" s="52"/>
      <c r="DZ1122" s="52"/>
      <c r="EA1122" s="52"/>
      <c r="EB1122" s="52"/>
      <c r="EC1122" s="52"/>
      <c r="ED1122" s="52"/>
      <c r="EE1122" s="52"/>
      <c r="EF1122" s="52"/>
      <c r="EG1122" s="52"/>
      <c r="EH1122" s="52"/>
      <c r="EI1122" s="52"/>
      <c r="EJ1122" s="52"/>
      <c r="EK1122" s="52"/>
      <c r="EL1122" s="52"/>
      <c r="EM1122" s="52"/>
      <c r="EN1122" s="52"/>
    </row>
    <row r="1123" spans="1:144" s="43" customFormat="1" ht="85.5" x14ac:dyDescent="0.2">
      <c r="A1123" s="46" t="s">
        <v>568</v>
      </c>
      <c r="B1123" s="46" t="s">
        <v>73</v>
      </c>
      <c r="C1123" s="46"/>
      <c r="D1123" s="46" t="s">
        <v>1943</v>
      </c>
      <c r="E1123" s="46" t="s">
        <v>1943</v>
      </c>
      <c r="F1123" s="46" t="s">
        <v>5706</v>
      </c>
      <c r="G1123" s="63" t="s">
        <v>963</v>
      </c>
      <c r="H1123" s="47">
        <v>155</v>
      </c>
      <c r="I1123" s="46" t="s">
        <v>2591</v>
      </c>
      <c r="J1123" s="46" t="s">
        <v>697</v>
      </c>
      <c r="K1123" s="48">
        <v>39264</v>
      </c>
      <c r="L1123" s="48">
        <v>40451</v>
      </c>
      <c r="M1123" s="48"/>
      <c r="N1123" s="49"/>
      <c r="O1123" s="50" t="s">
        <v>672</v>
      </c>
      <c r="P1123" s="50" t="s">
        <v>672</v>
      </c>
      <c r="Q1123" s="50"/>
      <c r="R1123" s="46" t="s">
        <v>5208</v>
      </c>
      <c r="S1123" s="46" t="s">
        <v>3474</v>
      </c>
      <c r="T1123" s="46" t="s">
        <v>3789</v>
      </c>
      <c r="U1123" s="46"/>
      <c r="V1123" s="46"/>
      <c r="W1123" s="50">
        <v>40191</v>
      </c>
      <c r="X1123" s="50">
        <v>120573</v>
      </c>
      <c r="Y1123" s="103" t="s">
        <v>825</v>
      </c>
      <c r="Z1123" s="103" t="s">
        <v>1996</v>
      </c>
      <c r="AA1123" s="103"/>
      <c r="AB1123" s="103"/>
      <c r="AC1123" s="105" t="b">
        <v>1</v>
      </c>
      <c r="AD1123" s="105" t="s">
        <v>672</v>
      </c>
      <c r="AE1123" s="105">
        <v>1</v>
      </c>
      <c r="AF1123" s="102"/>
      <c r="AG1123" s="10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c r="BG1123" s="52"/>
      <c r="BH1123" s="52"/>
      <c r="BI1123" s="52"/>
      <c r="BJ1123" s="52"/>
      <c r="BK1123" s="52"/>
      <c r="BL1123" s="52"/>
      <c r="BM1123" s="52"/>
      <c r="BN1123" s="52"/>
      <c r="BO1123" s="52"/>
      <c r="BP1123" s="52"/>
      <c r="BQ1123" s="52"/>
      <c r="BR1123" s="52"/>
      <c r="BS1123" s="52"/>
      <c r="BT1123" s="52"/>
      <c r="BU1123" s="52"/>
      <c r="BV1123" s="52"/>
      <c r="BW1123" s="52"/>
      <c r="BX1123" s="52"/>
      <c r="BY1123" s="52"/>
      <c r="BZ1123" s="52"/>
      <c r="CA1123" s="52"/>
      <c r="CB1123" s="52"/>
      <c r="CC1123" s="52"/>
      <c r="CD1123" s="52"/>
      <c r="CE1123" s="52"/>
      <c r="CF1123" s="52"/>
      <c r="CG1123" s="52"/>
      <c r="CH1123" s="52"/>
      <c r="CI1123" s="52"/>
      <c r="CJ1123" s="52"/>
      <c r="CK1123" s="52"/>
      <c r="CL1123" s="52"/>
      <c r="CM1123" s="52"/>
      <c r="CN1123" s="52"/>
      <c r="CO1123" s="52"/>
      <c r="CP1123" s="52"/>
      <c r="CQ1123" s="52"/>
      <c r="CR1123" s="52"/>
      <c r="CS1123" s="52"/>
      <c r="CT1123" s="52"/>
      <c r="CU1123" s="52"/>
      <c r="CV1123" s="52"/>
      <c r="CW1123" s="52"/>
      <c r="CX1123" s="52"/>
      <c r="CY1123" s="52"/>
      <c r="CZ1123" s="52"/>
      <c r="DA1123" s="52"/>
      <c r="DB1123" s="52"/>
      <c r="DC1123" s="52"/>
      <c r="DD1123" s="52"/>
      <c r="DE1123" s="52"/>
      <c r="DF1123" s="52"/>
      <c r="DG1123" s="52"/>
      <c r="DH1123" s="52"/>
      <c r="DI1123" s="52"/>
      <c r="DJ1123" s="52"/>
      <c r="DK1123" s="52"/>
      <c r="DL1123" s="52"/>
      <c r="DM1123" s="52"/>
      <c r="DN1123" s="52"/>
      <c r="DO1123" s="52"/>
      <c r="DP1123" s="52"/>
      <c r="DQ1123" s="52"/>
      <c r="DR1123" s="52"/>
      <c r="DS1123" s="52"/>
      <c r="DT1123" s="52"/>
      <c r="DU1123" s="52"/>
      <c r="DV1123" s="52"/>
      <c r="DW1123" s="52"/>
      <c r="DX1123" s="52"/>
      <c r="DY1123" s="52"/>
      <c r="DZ1123" s="52"/>
      <c r="EA1123" s="52"/>
      <c r="EB1123" s="52"/>
      <c r="EC1123" s="52"/>
      <c r="ED1123" s="52"/>
      <c r="EE1123" s="52"/>
      <c r="EF1123" s="52"/>
      <c r="EG1123" s="52"/>
      <c r="EH1123" s="52"/>
      <c r="EI1123" s="52"/>
      <c r="EJ1123" s="52"/>
      <c r="EK1123" s="52"/>
      <c r="EL1123" s="52"/>
      <c r="EM1123" s="52"/>
      <c r="EN1123" s="52"/>
    </row>
    <row r="1124" spans="1:144" s="43" customFormat="1" ht="85.5" x14ac:dyDescent="0.2">
      <c r="A1124" s="46" t="s">
        <v>568</v>
      </c>
      <c r="B1124" s="46" t="s">
        <v>73</v>
      </c>
      <c r="C1124" s="46"/>
      <c r="D1124" s="46" t="s">
        <v>1943</v>
      </c>
      <c r="E1124" s="46" t="s">
        <v>1943</v>
      </c>
      <c r="F1124" s="46" t="s">
        <v>5706</v>
      </c>
      <c r="G1124" s="63" t="s">
        <v>963</v>
      </c>
      <c r="H1124" s="47">
        <v>156</v>
      </c>
      <c r="I1124" s="46" t="s">
        <v>20</v>
      </c>
      <c r="J1124" s="46" t="s">
        <v>4233</v>
      </c>
      <c r="K1124" s="48">
        <v>37712</v>
      </c>
      <c r="L1124" s="48">
        <v>40268</v>
      </c>
      <c r="M1124" s="48"/>
      <c r="N1124" s="49"/>
      <c r="O1124" s="50" t="s">
        <v>672</v>
      </c>
      <c r="P1124" s="50" t="s">
        <v>672</v>
      </c>
      <c r="Q1124" s="50"/>
      <c r="R1124" s="46" t="s">
        <v>5208</v>
      </c>
      <c r="S1124" s="46" t="s">
        <v>3474</v>
      </c>
      <c r="T1124" s="46" t="s">
        <v>3789</v>
      </c>
      <c r="U1124" s="46"/>
      <c r="V1124" s="46"/>
      <c r="W1124" s="50">
        <v>154857</v>
      </c>
      <c r="X1124" s="50">
        <v>1083999</v>
      </c>
      <c r="Y1124" s="103" t="s">
        <v>825</v>
      </c>
      <c r="Z1124" s="103" t="s">
        <v>3488</v>
      </c>
      <c r="AA1124" s="103"/>
      <c r="AB1124" s="103"/>
      <c r="AC1124" s="105" t="b">
        <v>1</v>
      </c>
      <c r="AD1124" s="105" t="s">
        <v>672</v>
      </c>
      <c r="AE1124" s="105">
        <v>1</v>
      </c>
      <c r="AF1124" s="102"/>
      <c r="AG1124" s="10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52"/>
      <c r="CS1124" s="52"/>
      <c r="CT1124" s="52"/>
      <c r="CU1124" s="52"/>
      <c r="CV1124" s="52"/>
      <c r="CW1124" s="52"/>
      <c r="CX1124" s="52"/>
      <c r="CY1124" s="52"/>
      <c r="CZ1124" s="52"/>
      <c r="DA1124" s="52"/>
      <c r="DB1124" s="52"/>
      <c r="DC1124" s="52"/>
      <c r="DD1124" s="52"/>
      <c r="DE1124" s="52"/>
      <c r="DF1124" s="52"/>
      <c r="DG1124" s="52"/>
      <c r="DH1124" s="52"/>
      <c r="DI1124" s="52"/>
      <c r="DJ1124" s="52"/>
      <c r="DK1124" s="52"/>
      <c r="DL1124" s="52"/>
      <c r="DM1124" s="52"/>
      <c r="DN1124" s="52"/>
      <c r="DO1124" s="52"/>
      <c r="DP1124" s="52"/>
      <c r="DQ1124" s="52"/>
      <c r="DR1124" s="52"/>
      <c r="DS1124" s="52"/>
      <c r="DT1124" s="52"/>
      <c r="DU1124" s="52"/>
      <c r="DV1124" s="52"/>
      <c r="DW1124" s="52"/>
      <c r="DX1124" s="52"/>
      <c r="DY1124" s="52"/>
      <c r="DZ1124" s="52"/>
      <c r="EA1124" s="52"/>
      <c r="EB1124" s="52"/>
      <c r="EC1124" s="52"/>
      <c r="ED1124" s="52"/>
      <c r="EE1124" s="52"/>
      <c r="EF1124" s="52"/>
      <c r="EG1124" s="52"/>
      <c r="EH1124" s="52"/>
      <c r="EI1124" s="52"/>
      <c r="EJ1124" s="52"/>
      <c r="EK1124" s="52"/>
      <c r="EL1124" s="52"/>
      <c r="EM1124" s="52"/>
      <c r="EN1124" s="52"/>
    </row>
    <row r="1125" spans="1:144" s="43" customFormat="1" ht="99.75" x14ac:dyDescent="0.2">
      <c r="A1125" s="46" t="s">
        <v>568</v>
      </c>
      <c r="B1125" s="46" t="s">
        <v>73</v>
      </c>
      <c r="C1125" s="46"/>
      <c r="D1125" s="46" t="s">
        <v>1943</v>
      </c>
      <c r="E1125" s="46" t="s">
        <v>1943</v>
      </c>
      <c r="F1125" s="46" t="s">
        <v>5706</v>
      </c>
      <c r="G1125" s="63" t="s">
        <v>963</v>
      </c>
      <c r="H1125" s="47">
        <v>157</v>
      </c>
      <c r="I1125" s="46" t="s">
        <v>2528</v>
      </c>
      <c r="J1125" s="46" t="s">
        <v>3241</v>
      </c>
      <c r="K1125" s="48">
        <v>37712</v>
      </c>
      <c r="L1125" s="48">
        <v>39386</v>
      </c>
      <c r="M1125" s="48">
        <v>39386</v>
      </c>
      <c r="N1125" s="49"/>
      <c r="O1125" s="50"/>
      <c r="P1125" s="50"/>
      <c r="Q1125" s="50"/>
      <c r="R1125" s="46" t="s">
        <v>5208</v>
      </c>
      <c r="S1125" s="46"/>
      <c r="T1125" s="46" t="s">
        <v>3789</v>
      </c>
      <c r="U1125" s="46"/>
      <c r="V1125" s="46"/>
      <c r="W1125" s="50">
        <v>274771</v>
      </c>
      <c r="X1125" s="50">
        <v>1096084</v>
      </c>
      <c r="Y1125" s="103" t="s">
        <v>825</v>
      </c>
      <c r="Z1125" s="103" t="s">
        <v>3488</v>
      </c>
      <c r="AA1125" s="103"/>
      <c r="AB1125" s="103"/>
      <c r="AC1125" s="105" t="b">
        <v>1</v>
      </c>
      <c r="AD1125" s="105" t="s">
        <v>672</v>
      </c>
      <c r="AE1125" s="105">
        <v>1</v>
      </c>
      <c r="AF1125" s="102"/>
      <c r="AG1125" s="10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52"/>
      <c r="CS1125" s="52"/>
      <c r="CT1125" s="52"/>
      <c r="CU1125" s="52"/>
      <c r="CV1125" s="52"/>
      <c r="CW1125" s="52"/>
      <c r="CX1125" s="52"/>
      <c r="CY1125" s="52"/>
      <c r="CZ1125" s="52"/>
      <c r="DA1125" s="52"/>
      <c r="DB1125" s="52"/>
      <c r="DC1125" s="52"/>
      <c r="DD1125" s="52"/>
      <c r="DE1125" s="52"/>
      <c r="DF1125" s="52"/>
      <c r="DG1125" s="52"/>
      <c r="DH1125" s="52"/>
      <c r="DI1125" s="52"/>
      <c r="DJ1125" s="52"/>
      <c r="DK1125" s="52"/>
      <c r="DL1125" s="52"/>
      <c r="DM1125" s="52"/>
      <c r="DN1125" s="52"/>
      <c r="DO1125" s="52"/>
      <c r="DP1125" s="52"/>
      <c r="DQ1125" s="52"/>
      <c r="DR1125" s="52"/>
      <c r="DS1125" s="52"/>
      <c r="DT1125" s="52"/>
      <c r="DU1125" s="52"/>
      <c r="DV1125" s="52"/>
      <c r="DW1125" s="52"/>
      <c r="DX1125" s="52"/>
      <c r="DY1125" s="52"/>
      <c r="DZ1125" s="52"/>
      <c r="EA1125" s="52"/>
      <c r="EB1125" s="52"/>
      <c r="EC1125" s="52"/>
      <c r="ED1125" s="52"/>
      <c r="EE1125" s="52"/>
      <c r="EF1125" s="52"/>
      <c r="EG1125" s="52"/>
      <c r="EH1125" s="52"/>
      <c r="EI1125" s="52"/>
      <c r="EJ1125" s="52"/>
      <c r="EK1125" s="52"/>
      <c r="EL1125" s="52"/>
      <c r="EM1125" s="52"/>
      <c r="EN1125" s="52"/>
    </row>
    <row r="1126" spans="1:144" s="43" customFormat="1" ht="99.75" x14ac:dyDescent="0.2">
      <c r="A1126" s="46" t="s">
        <v>568</v>
      </c>
      <c r="B1126" s="46" t="s">
        <v>73</v>
      </c>
      <c r="C1126" s="46"/>
      <c r="D1126" s="46" t="s">
        <v>1943</v>
      </c>
      <c r="E1126" s="46" t="s">
        <v>1943</v>
      </c>
      <c r="F1126" s="46" t="s">
        <v>5706</v>
      </c>
      <c r="G1126" s="63" t="s">
        <v>963</v>
      </c>
      <c r="H1126" s="47">
        <v>157</v>
      </c>
      <c r="I1126" s="46" t="s">
        <v>2592</v>
      </c>
      <c r="J1126" s="46" t="s">
        <v>3241</v>
      </c>
      <c r="K1126" s="48">
        <v>39387</v>
      </c>
      <c r="L1126" s="48">
        <v>40602</v>
      </c>
      <c r="M1126" s="48"/>
      <c r="N1126" s="49"/>
      <c r="O1126" s="50"/>
      <c r="P1126" s="50"/>
      <c r="Q1126" s="50"/>
      <c r="R1126" s="46" t="s">
        <v>5208</v>
      </c>
      <c r="S1126" s="46" t="s">
        <v>3474</v>
      </c>
      <c r="T1126" s="46" t="s">
        <v>3789</v>
      </c>
      <c r="U1126" s="46"/>
      <c r="V1126" s="46"/>
      <c r="W1126" s="50">
        <v>280266</v>
      </c>
      <c r="X1126" s="50">
        <v>1401330</v>
      </c>
      <c r="Y1126" s="103" t="s">
        <v>825</v>
      </c>
      <c r="Z1126" s="103" t="s">
        <v>3488</v>
      </c>
      <c r="AA1126" s="103"/>
      <c r="AB1126" s="103"/>
      <c r="AC1126" s="105" t="b">
        <v>1</v>
      </c>
      <c r="AD1126" s="105"/>
      <c r="AE1126" s="105">
        <v>1</v>
      </c>
      <c r="AF1126" s="102"/>
      <c r="AG1126" s="10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52"/>
      <c r="CS1126" s="52"/>
      <c r="CT1126" s="52"/>
      <c r="CU1126" s="52"/>
      <c r="CV1126" s="52"/>
      <c r="CW1126" s="52"/>
      <c r="CX1126" s="52"/>
      <c r="CY1126" s="52"/>
      <c r="CZ1126" s="52"/>
      <c r="DA1126" s="52"/>
      <c r="DB1126" s="52"/>
      <c r="DC1126" s="52"/>
      <c r="DD1126" s="52"/>
      <c r="DE1126" s="52"/>
      <c r="DF1126" s="52"/>
      <c r="DG1126" s="52"/>
      <c r="DH1126" s="52"/>
      <c r="DI1126" s="52"/>
      <c r="DJ1126" s="52"/>
      <c r="DK1126" s="52"/>
      <c r="DL1126" s="52"/>
      <c r="DM1126" s="52"/>
      <c r="DN1126" s="52"/>
      <c r="DO1126" s="52"/>
      <c r="DP1126" s="52"/>
      <c r="DQ1126" s="52"/>
      <c r="DR1126" s="52"/>
      <c r="DS1126" s="52"/>
      <c r="DT1126" s="52"/>
      <c r="DU1126" s="52"/>
      <c r="DV1126" s="52"/>
      <c r="DW1126" s="52"/>
      <c r="DX1126" s="52"/>
      <c r="DY1126" s="52"/>
      <c r="DZ1126" s="52"/>
      <c r="EA1126" s="52"/>
      <c r="EB1126" s="52"/>
      <c r="EC1126" s="52"/>
      <c r="ED1126" s="52"/>
      <c r="EE1126" s="52"/>
      <c r="EF1126" s="52"/>
      <c r="EG1126" s="52"/>
      <c r="EH1126" s="52"/>
      <c r="EI1126" s="52"/>
      <c r="EJ1126" s="52"/>
      <c r="EK1126" s="52"/>
      <c r="EL1126" s="52"/>
      <c r="EM1126" s="52"/>
      <c r="EN1126" s="52"/>
    </row>
    <row r="1127" spans="1:144" s="43" customFormat="1" ht="85.5" x14ac:dyDescent="0.2">
      <c r="A1127" s="46" t="s">
        <v>568</v>
      </c>
      <c r="B1127" s="46" t="s">
        <v>73</v>
      </c>
      <c r="C1127" s="46"/>
      <c r="D1127" s="46" t="s">
        <v>1943</v>
      </c>
      <c r="E1127" s="46" t="s">
        <v>1943</v>
      </c>
      <c r="F1127" s="46" t="s">
        <v>5706</v>
      </c>
      <c r="G1127" s="63" t="s">
        <v>963</v>
      </c>
      <c r="H1127" s="47">
        <v>159</v>
      </c>
      <c r="I1127" s="46" t="s">
        <v>2529</v>
      </c>
      <c r="J1127" s="46" t="s">
        <v>663</v>
      </c>
      <c r="K1127" s="48">
        <v>37712</v>
      </c>
      <c r="L1127" s="48">
        <v>39903</v>
      </c>
      <c r="M1127" s="48"/>
      <c r="N1127" s="49"/>
      <c r="O1127" s="50"/>
      <c r="P1127" s="50"/>
      <c r="Q1127" s="50"/>
      <c r="R1127" s="46" t="s">
        <v>5208</v>
      </c>
      <c r="S1127" s="46" t="s">
        <v>3474</v>
      </c>
      <c r="T1127" s="46" t="s">
        <v>3789</v>
      </c>
      <c r="U1127" s="46"/>
      <c r="V1127" s="46"/>
      <c r="W1127" s="50">
        <v>200111</v>
      </c>
      <c r="X1127" s="50">
        <v>1200666</v>
      </c>
      <c r="Y1127" s="103" t="s">
        <v>825</v>
      </c>
      <c r="Z1127" s="103" t="s">
        <v>3488</v>
      </c>
      <c r="AA1127" s="103" t="s">
        <v>2600</v>
      </c>
      <c r="AB1127" s="103"/>
      <c r="AC1127" s="105" t="b">
        <v>1</v>
      </c>
      <c r="AD1127" s="105" t="s">
        <v>672</v>
      </c>
      <c r="AE1127" s="105">
        <v>1</v>
      </c>
      <c r="AF1127" s="102"/>
      <c r="AG1127" s="10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52"/>
      <c r="CS1127" s="52"/>
      <c r="CT1127" s="52"/>
      <c r="CU1127" s="52"/>
      <c r="CV1127" s="52"/>
      <c r="CW1127" s="52"/>
      <c r="CX1127" s="52"/>
      <c r="CY1127" s="52"/>
      <c r="CZ1127" s="52"/>
      <c r="DA1127" s="52"/>
      <c r="DB1127" s="52"/>
      <c r="DC1127" s="52"/>
      <c r="DD1127" s="52"/>
      <c r="DE1127" s="52"/>
      <c r="DF1127" s="52"/>
      <c r="DG1127" s="52"/>
      <c r="DH1127" s="52"/>
      <c r="DI1127" s="52"/>
      <c r="DJ1127" s="52"/>
      <c r="DK1127" s="52"/>
      <c r="DL1127" s="52"/>
      <c r="DM1127" s="52"/>
      <c r="DN1127" s="52"/>
      <c r="DO1127" s="52"/>
      <c r="DP1127" s="52"/>
      <c r="DQ1127" s="52"/>
      <c r="DR1127" s="52"/>
      <c r="DS1127" s="52"/>
      <c r="DT1127" s="52"/>
      <c r="DU1127" s="52"/>
      <c r="DV1127" s="52"/>
      <c r="DW1127" s="52"/>
      <c r="DX1127" s="52"/>
      <c r="DY1127" s="52"/>
      <c r="DZ1127" s="52"/>
      <c r="EA1127" s="52"/>
      <c r="EB1127" s="52"/>
      <c r="EC1127" s="52"/>
      <c r="ED1127" s="52"/>
      <c r="EE1127" s="52"/>
      <c r="EF1127" s="52"/>
      <c r="EG1127" s="52"/>
      <c r="EH1127" s="52"/>
      <c r="EI1127" s="52"/>
      <c r="EJ1127" s="52"/>
      <c r="EK1127" s="52"/>
      <c r="EL1127" s="52"/>
      <c r="EM1127" s="52"/>
      <c r="EN1127" s="52"/>
    </row>
    <row r="1128" spans="1:144" s="43" customFormat="1" ht="85.5" x14ac:dyDescent="0.2">
      <c r="A1128" s="46" t="s">
        <v>568</v>
      </c>
      <c r="B1128" s="46" t="s">
        <v>73</v>
      </c>
      <c r="C1128" s="46"/>
      <c r="D1128" s="46" t="s">
        <v>1943</v>
      </c>
      <c r="E1128" s="46" t="s">
        <v>1943</v>
      </c>
      <c r="F1128" s="46" t="s">
        <v>5706</v>
      </c>
      <c r="G1128" s="63" t="s">
        <v>963</v>
      </c>
      <c r="H1128" s="47">
        <v>160</v>
      </c>
      <c r="I1128" s="46" t="s">
        <v>2530</v>
      </c>
      <c r="J1128" s="46" t="s">
        <v>663</v>
      </c>
      <c r="K1128" s="48">
        <v>37712</v>
      </c>
      <c r="L1128" s="48">
        <v>40268</v>
      </c>
      <c r="M1128" s="48"/>
      <c r="N1128" s="49"/>
      <c r="O1128" s="50" t="s">
        <v>672</v>
      </c>
      <c r="P1128" s="50" t="s">
        <v>672</v>
      </c>
      <c r="Q1128" s="50"/>
      <c r="R1128" s="46" t="s">
        <v>5208</v>
      </c>
      <c r="S1128" s="46" t="s">
        <v>3474</v>
      </c>
      <c r="T1128" s="46" t="s">
        <v>3789</v>
      </c>
      <c r="U1128" s="46"/>
      <c r="V1128" s="46"/>
      <c r="W1128" s="50">
        <v>40219</v>
      </c>
      <c r="X1128" s="50">
        <v>241314</v>
      </c>
      <c r="Y1128" s="103" t="s">
        <v>825</v>
      </c>
      <c r="Z1128" s="103" t="s">
        <v>3488</v>
      </c>
      <c r="AA1128" s="103"/>
      <c r="AB1128" s="103"/>
      <c r="AC1128" s="105" t="b">
        <v>1</v>
      </c>
      <c r="AD1128" s="105" t="s">
        <v>672</v>
      </c>
      <c r="AE1128" s="105">
        <v>1</v>
      </c>
      <c r="AF1128" s="102"/>
      <c r="AG1128" s="10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c r="BG1128" s="52"/>
      <c r="BH1128" s="52"/>
      <c r="BI1128" s="52"/>
      <c r="BJ1128" s="52"/>
      <c r="BK1128" s="52"/>
      <c r="BL1128" s="52"/>
      <c r="BM1128" s="52"/>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c r="CL1128" s="52"/>
      <c r="CM1128" s="52"/>
      <c r="CN1128" s="52"/>
      <c r="CO1128" s="52"/>
      <c r="CP1128" s="52"/>
      <c r="CQ1128" s="52"/>
      <c r="CR1128" s="52"/>
      <c r="CS1128" s="52"/>
      <c r="CT1128" s="52"/>
      <c r="CU1128" s="52"/>
      <c r="CV1128" s="52"/>
      <c r="CW1128" s="52"/>
      <c r="CX1128" s="52"/>
      <c r="CY1128" s="52"/>
      <c r="CZ1128" s="52"/>
      <c r="DA1128" s="52"/>
      <c r="DB1128" s="52"/>
      <c r="DC1128" s="52"/>
      <c r="DD1128" s="52"/>
      <c r="DE1128" s="52"/>
      <c r="DF1128" s="52"/>
      <c r="DG1128" s="52"/>
      <c r="DH1128" s="52"/>
      <c r="DI1128" s="52"/>
      <c r="DJ1128" s="52"/>
      <c r="DK1128" s="52"/>
      <c r="DL1128" s="52"/>
      <c r="DM1128" s="52"/>
      <c r="DN1128" s="52"/>
      <c r="DO1128" s="52"/>
      <c r="DP1128" s="52"/>
      <c r="DQ1128" s="52"/>
      <c r="DR1128" s="52"/>
      <c r="DS1128" s="52"/>
      <c r="DT1128" s="52"/>
      <c r="DU1128" s="52"/>
      <c r="DV1128" s="52"/>
      <c r="DW1128" s="52"/>
      <c r="DX1128" s="52"/>
      <c r="DY1128" s="52"/>
      <c r="DZ1128" s="52"/>
      <c r="EA1128" s="52"/>
      <c r="EB1128" s="52"/>
      <c r="EC1128" s="52"/>
      <c r="ED1128" s="52"/>
      <c r="EE1128" s="52"/>
      <c r="EF1128" s="52"/>
      <c r="EG1128" s="52"/>
      <c r="EH1128" s="52"/>
      <c r="EI1128" s="52"/>
      <c r="EJ1128" s="52"/>
      <c r="EK1128" s="52"/>
      <c r="EL1128" s="52"/>
      <c r="EM1128" s="52"/>
      <c r="EN1128" s="52"/>
    </row>
    <row r="1129" spans="1:144" s="43" customFormat="1" ht="57" x14ac:dyDescent="0.2">
      <c r="A1129" s="46" t="s">
        <v>568</v>
      </c>
      <c r="B1129" s="46" t="s">
        <v>73</v>
      </c>
      <c r="C1129" s="46"/>
      <c r="D1129" s="46" t="s">
        <v>1943</v>
      </c>
      <c r="E1129" s="46" t="s">
        <v>1943</v>
      </c>
      <c r="F1129" s="46" t="s">
        <v>5706</v>
      </c>
      <c r="G1129" s="63" t="s">
        <v>963</v>
      </c>
      <c r="H1129" s="47">
        <v>163</v>
      </c>
      <c r="I1129" s="46" t="s">
        <v>2531</v>
      </c>
      <c r="J1129" s="46" t="s">
        <v>2195</v>
      </c>
      <c r="K1129" s="48">
        <v>37712</v>
      </c>
      <c r="L1129" s="48">
        <v>39263</v>
      </c>
      <c r="M1129" s="48"/>
      <c r="N1129" s="49"/>
      <c r="O1129" s="50"/>
      <c r="P1129" s="50">
        <v>0</v>
      </c>
      <c r="Q1129" s="50"/>
      <c r="R1129" s="46" t="s">
        <v>5208</v>
      </c>
      <c r="S1129" s="46"/>
      <c r="T1129" s="46" t="s">
        <v>3789</v>
      </c>
      <c r="U1129" s="46"/>
      <c r="V1129" s="46"/>
      <c r="W1129" s="50">
        <v>336740</v>
      </c>
      <c r="X1129" s="50">
        <v>1354922</v>
      </c>
      <c r="Y1129" s="103"/>
      <c r="Z1129" s="103"/>
      <c r="AA1129" s="103"/>
      <c r="AB1129" s="103"/>
      <c r="AC1129" s="105" t="b">
        <v>1</v>
      </c>
      <c r="AD1129" s="105" t="s">
        <v>672</v>
      </c>
      <c r="AE1129" s="105">
        <v>1</v>
      </c>
      <c r="AF1129" s="102"/>
      <c r="AG1129" s="10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52"/>
      <c r="CS1129" s="52"/>
      <c r="CT1129" s="52"/>
      <c r="CU1129" s="52"/>
      <c r="CV1129" s="52"/>
      <c r="CW1129" s="52"/>
      <c r="CX1129" s="52"/>
      <c r="CY1129" s="52"/>
      <c r="CZ1129" s="52"/>
      <c r="DA1129" s="52"/>
      <c r="DB1129" s="52"/>
      <c r="DC1129" s="52"/>
      <c r="DD1129" s="52"/>
      <c r="DE1129" s="52"/>
      <c r="DF1129" s="52"/>
      <c r="DG1129" s="52"/>
      <c r="DH1129" s="52"/>
      <c r="DI1129" s="52"/>
      <c r="DJ1129" s="52"/>
      <c r="DK1129" s="52"/>
      <c r="DL1129" s="52"/>
      <c r="DM1129" s="52"/>
      <c r="DN1129" s="52"/>
      <c r="DO1129" s="52"/>
      <c r="DP1129" s="52"/>
      <c r="DQ1129" s="52"/>
      <c r="DR1129" s="52"/>
      <c r="DS1129" s="52"/>
      <c r="DT1129" s="52"/>
      <c r="DU1129" s="52"/>
      <c r="DV1129" s="52"/>
      <c r="DW1129" s="52"/>
      <c r="DX1129" s="52"/>
      <c r="DY1129" s="52"/>
      <c r="DZ1129" s="52"/>
      <c r="EA1129" s="52"/>
      <c r="EB1129" s="52"/>
      <c r="EC1129" s="52"/>
      <c r="ED1129" s="52"/>
      <c r="EE1129" s="52"/>
      <c r="EF1129" s="52"/>
      <c r="EG1129" s="52"/>
      <c r="EH1129" s="52"/>
      <c r="EI1129" s="52"/>
      <c r="EJ1129" s="52"/>
      <c r="EK1129" s="52"/>
      <c r="EL1129" s="52"/>
      <c r="EM1129" s="52"/>
      <c r="EN1129" s="52"/>
    </row>
    <row r="1130" spans="1:144" s="43" customFormat="1" ht="71.25" x14ac:dyDescent="0.2">
      <c r="A1130" s="46" t="s">
        <v>568</v>
      </c>
      <c r="B1130" s="46" t="s">
        <v>73</v>
      </c>
      <c r="C1130" s="46"/>
      <c r="D1130" s="46" t="s">
        <v>1943</v>
      </c>
      <c r="E1130" s="46" t="s">
        <v>1943</v>
      </c>
      <c r="F1130" s="46" t="s">
        <v>5706</v>
      </c>
      <c r="G1130" s="63" t="s">
        <v>963</v>
      </c>
      <c r="H1130" s="47">
        <v>164</v>
      </c>
      <c r="I1130" s="46" t="s">
        <v>2261</v>
      </c>
      <c r="J1130" s="46" t="s">
        <v>2594</v>
      </c>
      <c r="K1130" s="48">
        <v>39295</v>
      </c>
      <c r="L1130" s="48">
        <v>40451</v>
      </c>
      <c r="M1130" s="48"/>
      <c r="N1130" s="49"/>
      <c r="O1130" s="50" t="s">
        <v>672</v>
      </c>
      <c r="P1130" s="50" t="s">
        <v>672</v>
      </c>
      <c r="Q1130" s="50"/>
      <c r="R1130" s="46" t="s">
        <v>5208</v>
      </c>
      <c r="S1130" s="46" t="s">
        <v>3474</v>
      </c>
      <c r="T1130" s="46" t="s">
        <v>3789</v>
      </c>
      <c r="U1130" s="46"/>
      <c r="V1130" s="46"/>
      <c r="W1130" s="50">
        <v>94250</v>
      </c>
      <c r="X1130" s="50">
        <v>282750</v>
      </c>
      <c r="Y1130" s="103"/>
      <c r="Z1130" s="103"/>
      <c r="AA1130" s="103"/>
      <c r="AB1130" s="103"/>
      <c r="AC1130" s="105" t="b">
        <v>1</v>
      </c>
      <c r="AD1130" s="105" t="s">
        <v>672</v>
      </c>
      <c r="AE1130" s="105">
        <v>1</v>
      </c>
      <c r="AF1130" s="102"/>
      <c r="AG1130" s="10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c r="CL1130" s="52"/>
      <c r="CM1130" s="52"/>
      <c r="CN1130" s="52"/>
      <c r="CO1130" s="52"/>
      <c r="CP1130" s="52"/>
      <c r="CQ1130" s="52"/>
      <c r="CR1130" s="52"/>
      <c r="CS1130" s="52"/>
      <c r="CT1130" s="52"/>
      <c r="CU1130" s="52"/>
      <c r="CV1130" s="52"/>
      <c r="CW1130" s="52"/>
      <c r="CX1130" s="52"/>
      <c r="CY1130" s="52"/>
      <c r="CZ1130" s="52"/>
      <c r="DA1130" s="52"/>
      <c r="DB1130" s="52"/>
      <c r="DC1130" s="52"/>
      <c r="DD1130" s="52"/>
      <c r="DE1130" s="52"/>
      <c r="DF1130" s="52"/>
      <c r="DG1130" s="52"/>
      <c r="DH1130" s="52"/>
      <c r="DI1130" s="52"/>
      <c r="DJ1130" s="52"/>
      <c r="DK1130" s="52"/>
      <c r="DL1130" s="52"/>
      <c r="DM1130" s="52"/>
      <c r="DN1130" s="52"/>
      <c r="DO1130" s="52"/>
      <c r="DP1130" s="52"/>
      <c r="DQ1130" s="52"/>
      <c r="DR1130" s="52"/>
      <c r="DS1130" s="52"/>
      <c r="DT1130" s="52"/>
      <c r="DU1130" s="52"/>
      <c r="DV1130" s="52"/>
      <c r="DW1130" s="52"/>
      <c r="DX1130" s="52"/>
      <c r="DY1130" s="52"/>
      <c r="DZ1130" s="52"/>
      <c r="EA1130" s="52"/>
      <c r="EB1130" s="52"/>
      <c r="EC1130" s="52"/>
      <c r="ED1130" s="52"/>
      <c r="EE1130" s="52"/>
      <c r="EF1130" s="52"/>
      <c r="EG1130" s="52"/>
      <c r="EH1130" s="52"/>
      <c r="EI1130" s="52"/>
      <c r="EJ1130" s="52"/>
      <c r="EK1130" s="52"/>
      <c r="EL1130" s="52"/>
      <c r="EM1130" s="52"/>
      <c r="EN1130" s="52"/>
    </row>
    <row r="1131" spans="1:144" s="43" customFormat="1" ht="85.5" x14ac:dyDescent="0.2">
      <c r="A1131" s="46" t="s">
        <v>568</v>
      </c>
      <c r="B1131" s="46" t="s">
        <v>73</v>
      </c>
      <c r="C1131" s="46"/>
      <c r="D1131" s="46" t="s">
        <v>1943</v>
      </c>
      <c r="E1131" s="46" t="s">
        <v>1943</v>
      </c>
      <c r="F1131" s="46" t="s">
        <v>5706</v>
      </c>
      <c r="G1131" s="63" t="s">
        <v>963</v>
      </c>
      <c r="H1131" s="47">
        <v>164</v>
      </c>
      <c r="I1131" s="46" t="s">
        <v>2684</v>
      </c>
      <c r="J1131" s="46" t="s">
        <v>2594</v>
      </c>
      <c r="K1131" s="48">
        <v>37712</v>
      </c>
      <c r="L1131" s="48">
        <v>40451</v>
      </c>
      <c r="M1131" s="48"/>
      <c r="N1131" s="49"/>
      <c r="O1131" s="50"/>
      <c r="P1131" s="50"/>
      <c r="Q1131" s="50"/>
      <c r="R1131" s="46" t="s">
        <v>5208</v>
      </c>
      <c r="S1131" s="46"/>
      <c r="T1131" s="46"/>
      <c r="U1131" s="46"/>
      <c r="V1131" s="46"/>
      <c r="W1131" s="50">
        <v>601158</v>
      </c>
      <c r="X1131" s="50">
        <v>2004532</v>
      </c>
      <c r="Y1131" s="103" t="s">
        <v>825</v>
      </c>
      <c r="Z1131" s="103" t="s">
        <v>3488</v>
      </c>
      <c r="AA1131" s="103"/>
      <c r="AB1131" s="103"/>
      <c r="AC1131" s="105" t="b">
        <v>1</v>
      </c>
      <c r="AD1131" s="105" t="s">
        <v>672</v>
      </c>
      <c r="AE1131" s="105">
        <v>1</v>
      </c>
      <c r="AF1131" s="102"/>
      <c r="AG1131" s="10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c r="BG1131" s="52"/>
      <c r="BH1131" s="52"/>
      <c r="BI1131" s="52"/>
      <c r="BJ1131" s="52"/>
      <c r="BK1131" s="52"/>
      <c r="BL1131" s="52"/>
      <c r="BM1131" s="52"/>
      <c r="BN1131" s="52"/>
      <c r="BO1131" s="52"/>
      <c r="BP1131" s="52"/>
      <c r="BQ1131" s="52"/>
      <c r="BR1131" s="52"/>
      <c r="BS1131" s="52"/>
      <c r="BT1131" s="52"/>
      <c r="BU1131" s="52"/>
      <c r="BV1131" s="52"/>
      <c r="BW1131" s="52"/>
      <c r="BX1131" s="52"/>
      <c r="BY1131" s="52"/>
      <c r="BZ1131" s="52"/>
      <c r="CA1131" s="52"/>
      <c r="CB1131" s="52"/>
      <c r="CC1131" s="52"/>
      <c r="CD1131" s="52"/>
      <c r="CE1131" s="52"/>
      <c r="CF1131" s="52"/>
      <c r="CG1131" s="52"/>
      <c r="CH1131" s="52"/>
      <c r="CI1131" s="52"/>
      <c r="CJ1131" s="52"/>
      <c r="CK1131" s="52"/>
      <c r="CL1131" s="52"/>
      <c r="CM1131" s="52"/>
      <c r="CN1131" s="52"/>
      <c r="CO1131" s="52"/>
      <c r="CP1131" s="52"/>
      <c r="CQ1131" s="52"/>
      <c r="CR1131" s="52"/>
      <c r="CS1131" s="52"/>
      <c r="CT1131" s="52"/>
      <c r="CU1131" s="52"/>
      <c r="CV1131" s="52"/>
      <c r="CW1131" s="52"/>
      <c r="CX1131" s="52"/>
      <c r="CY1131" s="52"/>
      <c r="CZ1131" s="52"/>
      <c r="DA1131" s="52"/>
      <c r="DB1131" s="52"/>
      <c r="DC1131" s="52"/>
      <c r="DD1131" s="52"/>
      <c r="DE1131" s="52"/>
      <c r="DF1131" s="52"/>
      <c r="DG1131" s="52"/>
      <c r="DH1131" s="52"/>
      <c r="DI1131" s="52"/>
      <c r="DJ1131" s="52"/>
      <c r="DK1131" s="52"/>
      <c r="DL1131" s="52"/>
      <c r="DM1131" s="52"/>
      <c r="DN1131" s="52"/>
      <c r="DO1131" s="52"/>
      <c r="DP1131" s="52"/>
      <c r="DQ1131" s="52"/>
      <c r="DR1131" s="52"/>
      <c r="DS1131" s="52"/>
      <c r="DT1131" s="52"/>
      <c r="DU1131" s="52"/>
      <c r="DV1131" s="52"/>
      <c r="DW1131" s="52"/>
      <c r="DX1131" s="52"/>
      <c r="DY1131" s="52"/>
      <c r="DZ1131" s="52"/>
      <c r="EA1131" s="52"/>
      <c r="EB1131" s="52"/>
      <c r="EC1131" s="52"/>
      <c r="ED1131" s="52"/>
      <c r="EE1131" s="52"/>
      <c r="EF1131" s="52"/>
      <c r="EG1131" s="52"/>
      <c r="EH1131" s="52"/>
      <c r="EI1131" s="52"/>
      <c r="EJ1131" s="52"/>
      <c r="EK1131" s="52"/>
      <c r="EL1131" s="52"/>
      <c r="EM1131" s="52"/>
      <c r="EN1131" s="52"/>
    </row>
    <row r="1132" spans="1:144" s="43" customFormat="1" ht="85.5" x14ac:dyDescent="0.2">
      <c r="A1132" s="46" t="s">
        <v>568</v>
      </c>
      <c r="B1132" s="46" t="s">
        <v>73</v>
      </c>
      <c r="C1132" s="46"/>
      <c r="D1132" s="46" t="s">
        <v>1943</v>
      </c>
      <c r="E1132" s="46" t="s">
        <v>1943</v>
      </c>
      <c r="F1132" s="46" t="s">
        <v>5706</v>
      </c>
      <c r="G1132" s="63" t="s">
        <v>963</v>
      </c>
      <c r="H1132" s="47">
        <v>167</v>
      </c>
      <c r="I1132" s="46" t="s">
        <v>2685</v>
      </c>
      <c r="J1132" s="46" t="s">
        <v>2138</v>
      </c>
      <c r="K1132" s="48">
        <v>37712</v>
      </c>
      <c r="L1132" s="48">
        <v>39263</v>
      </c>
      <c r="M1132" s="48"/>
      <c r="N1132" s="49"/>
      <c r="O1132" s="50"/>
      <c r="P1132" s="50"/>
      <c r="Q1132" s="50"/>
      <c r="R1132" s="46" t="s">
        <v>5208</v>
      </c>
      <c r="S1132" s="46"/>
      <c r="T1132" s="46"/>
      <c r="U1132" s="46"/>
      <c r="V1132" s="46"/>
      <c r="W1132" s="50">
        <v>126397</v>
      </c>
      <c r="X1132" s="50">
        <v>513508</v>
      </c>
      <c r="Y1132" s="103" t="s">
        <v>825</v>
      </c>
      <c r="Z1132" s="103" t="s">
        <v>3488</v>
      </c>
      <c r="AA1132" s="103"/>
      <c r="AB1132" s="103"/>
      <c r="AC1132" s="105" t="b">
        <v>1</v>
      </c>
      <c r="AD1132" s="105" t="s">
        <v>672</v>
      </c>
      <c r="AE1132" s="105">
        <v>1</v>
      </c>
      <c r="AF1132" s="102"/>
      <c r="AG1132" s="10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c r="CL1132" s="52"/>
      <c r="CM1132" s="52"/>
      <c r="CN1132" s="52"/>
      <c r="CO1132" s="52"/>
      <c r="CP1132" s="52"/>
      <c r="CQ1132" s="52"/>
      <c r="CR1132" s="52"/>
      <c r="CS1132" s="52"/>
      <c r="CT1132" s="52"/>
      <c r="CU1132" s="52"/>
      <c r="CV1132" s="52"/>
      <c r="CW1132" s="52"/>
      <c r="CX1132" s="52"/>
      <c r="CY1132" s="52"/>
      <c r="CZ1132" s="52"/>
      <c r="DA1132" s="52"/>
      <c r="DB1132" s="52"/>
      <c r="DC1132" s="52"/>
      <c r="DD1132" s="52"/>
      <c r="DE1132" s="52"/>
      <c r="DF1132" s="52"/>
      <c r="DG1132" s="52"/>
      <c r="DH1132" s="52"/>
      <c r="DI1132" s="52"/>
      <c r="DJ1132" s="52"/>
      <c r="DK1132" s="52"/>
      <c r="DL1132" s="52"/>
      <c r="DM1132" s="52"/>
      <c r="DN1132" s="52"/>
      <c r="DO1132" s="52"/>
      <c r="DP1132" s="52"/>
      <c r="DQ1132" s="52"/>
      <c r="DR1132" s="52"/>
      <c r="DS1132" s="52"/>
      <c r="DT1132" s="52"/>
      <c r="DU1132" s="52"/>
      <c r="DV1132" s="52"/>
      <c r="DW1132" s="52"/>
      <c r="DX1132" s="52"/>
      <c r="DY1132" s="52"/>
      <c r="DZ1132" s="52"/>
      <c r="EA1132" s="52"/>
      <c r="EB1132" s="52"/>
      <c r="EC1132" s="52"/>
      <c r="ED1132" s="52"/>
      <c r="EE1132" s="52"/>
      <c r="EF1132" s="52"/>
      <c r="EG1132" s="52"/>
      <c r="EH1132" s="52"/>
      <c r="EI1132" s="52"/>
      <c r="EJ1132" s="52"/>
      <c r="EK1132" s="52"/>
      <c r="EL1132" s="52"/>
      <c r="EM1132" s="52"/>
      <c r="EN1132" s="52"/>
    </row>
    <row r="1133" spans="1:144" s="43" customFormat="1" ht="75" customHeight="1" x14ac:dyDescent="0.2">
      <c r="A1133" s="46" t="s">
        <v>568</v>
      </c>
      <c r="B1133" s="46" t="s">
        <v>73</v>
      </c>
      <c r="C1133" s="46"/>
      <c r="D1133" s="46" t="s">
        <v>1943</v>
      </c>
      <c r="E1133" s="46" t="s">
        <v>1943</v>
      </c>
      <c r="F1133" s="46" t="s">
        <v>5706</v>
      </c>
      <c r="G1133" s="63" t="s">
        <v>963</v>
      </c>
      <c r="H1133" s="47">
        <v>175</v>
      </c>
      <c r="I1133" s="46" t="s">
        <v>2686</v>
      </c>
      <c r="J1133" s="46" t="s">
        <v>3241</v>
      </c>
      <c r="K1133" s="48">
        <v>37712</v>
      </c>
      <c r="L1133" s="48">
        <v>39385</v>
      </c>
      <c r="M1133" s="48"/>
      <c r="N1133" s="49"/>
      <c r="O1133" s="50"/>
      <c r="P1133" s="50"/>
      <c r="Q1133" s="50"/>
      <c r="R1133" s="46" t="s">
        <v>5208</v>
      </c>
      <c r="S1133" s="46"/>
      <c r="T1133" s="46" t="s">
        <v>3789</v>
      </c>
      <c r="U1133" s="46"/>
      <c r="V1133" s="46"/>
      <c r="W1133" s="50">
        <v>410606</v>
      </c>
      <c r="X1133" s="50">
        <v>1074004</v>
      </c>
      <c r="Y1133" s="103" t="s">
        <v>825</v>
      </c>
      <c r="Z1133" s="103" t="s">
        <v>3488</v>
      </c>
      <c r="AA1133" s="103"/>
      <c r="AB1133" s="103"/>
      <c r="AC1133" s="105" t="b">
        <v>1</v>
      </c>
      <c r="AD1133" s="105" t="s">
        <v>672</v>
      </c>
      <c r="AE1133" s="105">
        <v>1</v>
      </c>
      <c r="AF1133" s="102"/>
      <c r="AG1133" s="10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c r="BG1133" s="52"/>
      <c r="BH1133" s="52"/>
      <c r="BI1133" s="52"/>
      <c r="BJ1133" s="52"/>
      <c r="BK1133" s="52"/>
      <c r="BL1133" s="52"/>
      <c r="BM1133" s="52"/>
      <c r="BN1133" s="52"/>
      <c r="BO1133" s="52"/>
      <c r="BP1133" s="52"/>
      <c r="BQ1133" s="52"/>
      <c r="BR1133" s="52"/>
      <c r="BS1133" s="52"/>
      <c r="BT1133" s="52"/>
      <c r="BU1133" s="52"/>
      <c r="BV1133" s="52"/>
      <c r="BW1133" s="52"/>
      <c r="BX1133" s="52"/>
      <c r="BY1133" s="52"/>
      <c r="BZ1133" s="52"/>
      <c r="CA1133" s="52"/>
      <c r="CB1133" s="52"/>
      <c r="CC1133" s="52"/>
      <c r="CD1133" s="52"/>
      <c r="CE1133" s="52"/>
      <c r="CF1133" s="52"/>
      <c r="CG1133" s="52"/>
      <c r="CH1133" s="52"/>
      <c r="CI1133" s="52"/>
      <c r="CJ1133" s="52"/>
      <c r="CK1133" s="52"/>
      <c r="CL1133" s="52"/>
      <c r="CM1133" s="52"/>
      <c r="CN1133" s="52"/>
      <c r="CO1133" s="52"/>
      <c r="CP1133" s="52"/>
      <c r="CQ1133" s="52"/>
      <c r="CR1133" s="52"/>
      <c r="CS1133" s="52"/>
      <c r="CT1133" s="52"/>
      <c r="CU1133" s="52"/>
      <c r="CV1133" s="52"/>
      <c r="CW1133" s="52"/>
      <c r="CX1133" s="52"/>
      <c r="CY1133" s="52"/>
      <c r="CZ1133" s="52"/>
      <c r="DA1133" s="52"/>
      <c r="DB1133" s="52"/>
      <c r="DC1133" s="52"/>
      <c r="DD1133" s="52"/>
      <c r="DE1133" s="52"/>
      <c r="DF1133" s="52"/>
      <c r="DG1133" s="52"/>
      <c r="DH1133" s="52"/>
      <c r="DI1133" s="52"/>
      <c r="DJ1133" s="52"/>
      <c r="DK1133" s="52"/>
      <c r="DL1133" s="52"/>
      <c r="DM1133" s="52"/>
      <c r="DN1133" s="52"/>
      <c r="DO1133" s="52"/>
      <c r="DP1133" s="52"/>
      <c r="DQ1133" s="52"/>
      <c r="DR1133" s="52"/>
      <c r="DS1133" s="52"/>
      <c r="DT1133" s="52"/>
      <c r="DU1133" s="52"/>
      <c r="DV1133" s="52"/>
      <c r="DW1133" s="52"/>
      <c r="DX1133" s="52"/>
      <c r="DY1133" s="52"/>
      <c r="DZ1133" s="52"/>
      <c r="EA1133" s="52"/>
      <c r="EB1133" s="52"/>
      <c r="EC1133" s="52"/>
      <c r="ED1133" s="52"/>
      <c r="EE1133" s="52"/>
      <c r="EF1133" s="52"/>
      <c r="EG1133" s="52"/>
      <c r="EH1133" s="52"/>
      <c r="EI1133" s="52"/>
      <c r="EJ1133" s="52"/>
      <c r="EK1133" s="52"/>
      <c r="EL1133" s="52"/>
      <c r="EM1133" s="52"/>
      <c r="EN1133" s="52"/>
    </row>
    <row r="1134" spans="1:144" s="43" customFormat="1" ht="99.75" x14ac:dyDescent="0.2">
      <c r="A1134" s="46" t="s">
        <v>568</v>
      </c>
      <c r="B1134" s="46" t="s">
        <v>73</v>
      </c>
      <c r="C1134" s="46"/>
      <c r="D1134" s="46" t="s">
        <v>1943</v>
      </c>
      <c r="E1134" s="46" t="s">
        <v>1943</v>
      </c>
      <c r="F1134" s="46" t="s">
        <v>5706</v>
      </c>
      <c r="G1134" s="63" t="s">
        <v>963</v>
      </c>
      <c r="H1134" s="47">
        <v>176</v>
      </c>
      <c r="I1134" s="46" t="s">
        <v>2687</v>
      </c>
      <c r="J1134" s="46" t="s">
        <v>3241</v>
      </c>
      <c r="K1134" s="48">
        <v>37712</v>
      </c>
      <c r="L1134" s="48">
        <v>39903</v>
      </c>
      <c r="M1134" s="48"/>
      <c r="N1134" s="49"/>
      <c r="O1134" s="50"/>
      <c r="P1134" s="50"/>
      <c r="Q1134" s="50"/>
      <c r="R1134" s="46" t="s">
        <v>5208</v>
      </c>
      <c r="S1134" s="46" t="s">
        <v>3474</v>
      </c>
      <c r="T1134" s="46" t="s">
        <v>3789</v>
      </c>
      <c r="U1134" s="46"/>
      <c r="V1134" s="46"/>
      <c r="W1134" s="50">
        <v>359605</v>
      </c>
      <c r="X1134" s="50">
        <v>2157630</v>
      </c>
      <c r="Y1134" s="103" t="s">
        <v>825</v>
      </c>
      <c r="Z1134" s="103" t="s">
        <v>3488</v>
      </c>
      <c r="AA1134" s="103"/>
      <c r="AB1134" s="103"/>
      <c r="AC1134" s="105" t="b">
        <v>1</v>
      </c>
      <c r="AD1134" s="105" t="s">
        <v>672</v>
      </c>
      <c r="AE1134" s="105">
        <v>1</v>
      </c>
      <c r="AF1134" s="102"/>
      <c r="AG1134" s="10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c r="CL1134" s="52"/>
      <c r="CM1134" s="52"/>
      <c r="CN1134" s="52"/>
      <c r="CO1134" s="52"/>
      <c r="CP1134" s="52"/>
      <c r="CQ1134" s="52"/>
      <c r="CR1134" s="52"/>
      <c r="CS1134" s="52"/>
      <c r="CT1134" s="52"/>
      <c r="CU1134" s="52"/>
      <c r="CV1134" s="52"/>
      <c r="CW1134" s="52"/>
      <c r="CX1134" s="52"/>
      <c r="CY1134" s="52"/>
      <c r="CZ1134" s="52"/>
      <c r="DA1134" s="52"/>
      <c r="DB1134" s="52"/>
      <c r="DC1134" s="52"/>
      <c r="DD1134" s="52"/>
      <c r="DE1134" s="52"/>
      <c r="DF1134" s="52"/>
      <c r="DG1134" s="52"/>
      <c r="DH1134" s="52"/>
      <c r="DI1134" s="52"/>
      <c r="DJ1134" s="52"/>
      <c r="DK1134" s="52"/>
      <c r="DL1134" s="52"/>
      <c r="DM1134" s="52"/>
      <c r="DN1134" s="52"/>
      <c r="DO1134" s="52"/>
      <c r="DP1134" s="52"/>
      <c r="DQ1134" s="52"/>
      <c r="DR1134" s="52"/>
      <c r="DS1134" s="52"/>
      <c r="DT1134" s="52"/>
      <c r="DU1134" s="52"/>
      <c r="DV1134" s="52"/>
      <c r="DW1134" s="52"/>
      <c r="DX1134" s="52"/>
      <c r="DY1134" s="52"/>
      <c r="DZ1134" s="52"/>
      <c r="EA1134" s="52"/>
      <c r="EB1134" s="52"/>
      <c r="EC1134" s="52"/>
      <c r="ED1134" s="52"/>
      <c r="EE1134" s="52"/>
      <c r="EF1134" s="52"/>
      <c r="EG1134" s="52"/>
      <c r="EH1134" s="52"/>
      <c r="EI1134" s="52"/>
      <c r="EJ1134" s="52"/>
      <c r="EK1134" s="52"/>
      <c r="EL1134" s="52"/>
      <c r="EM1134" s="52"/>
      <c r="EN1134" s="52"/>
    </row>
    <row r="1135" spans="1:144" s="43" customFormat="1" ht="99.75" x14ac:dyDescent="0.2">
      <c r="A1135" s="46" t="s">
        <v>568</v>
      </c>
      <c r="B1135" s="46" t="s">
        <v>73</v>
      </c>
      <c r="C1135" s="46"/>
      <c r="D1135" s="46" t="s">
        <v>1943</v>
      </c>
      <c r="E1135" s="46" t="s">
        <v>1943</v>
      </c>
      <c r="F1135" s="46" t="s">
        <v>5706</v>
      </c>
      <c r="G1135" s="63" t="s">
        <v>963</v>
      </c>
      <c r="H1135" s="47">
        <v>177</v>
      </c>
      <c r="I1135" s="46" t="s">
        <v>2688</v>
      </c>
      <c r="J1135" s="46" t="s">
        <v>3241</v>
      </c>
      <c r="K1135" s="48">
        <v>37712</v>
      </c>
      <c r="L1135" s="48">
        <v>39416</v>
      </c>
      <c r="M1135" s="48"/>
      <c r="N1135" s="49"/>
      <c r="O1135" s="50"/>
      <c r="P1135" s="50"/>
      <c r="Q1135" s="50"/>
      <c r="R1135" s="46" t="s">
        <v>5208</v>
      </c>
      <c r="S1135" s="46"/>
      <c r="T1135" s="46"/>
      <c r="U1135" s="46"/>
      <c r="V1135" s="46"/>
      <c r="W1135" s="50">
        <v>147294</v>
      </c>
      <c r="X1135" s="50">
        <v>589176</v>
      </c>
      <c r="Y1135" s="103" t="s">
        <v>825</v>
      </c>
      <c r="Z1135" s="103" t="s">
        <v>3488</v>
      </c>
      <c r="AA1135" s="103"/>
      <c r="AB1135" s="103"/>
      <c r="AC1135" s="105" t="b">
        <v>1</v>
      </c>
      <c r="AD1135" s="105" t="s">
        <v>672</v>
      </c>
      <c r="AE1135" s="105">
        <v>1</v>
      </c>
      <c r="AF1135" s="102"/>
      <c r="AG1135" s="10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2"/>
      <c r="DU1135" s="52"/>
      <c r="DV1135" s="52"/>
      <c r="DW1135" s="52"/>
      <c r="DX1135" s="52"/>
      <c r="DY1135" s="52"/>
      <c r="DZ1135" s="52"/>
      <c r="EA1135" s="52"/>
      <c r="EB1135" s="52"/>
      <c r="EC1135" s="52"/>
      <c r="ED1135" s="52"/>
      <c r="EE1135" s="52"/>
      <c r="EF1135" s="52"/>
      <c r="EG1135" s="52"/>
      <c r="EH1135" s="52"/>
      <c r="EI1135" s="52"/>
      <c r="EJ1135" s="52"/>
      <c r="EK1135" s="52"/>
      <c r="EL1135" s="52"/>
      <c r="EM1135" s="52"/>
      <c r="EN1135" s="52"/>
    </row>
    <row r="1136" spans="1:144" s="43" customFormat="1" ht="99.75" x14ac:dyDescent="0.2">
      <c r="A1136" s="46" t="s">
        <v>568</v>
      </c>
      <c r="B1136" s="46" t="s">
        <v>73</v>
      </c>
      <c r="C1136" s="46"/>
      <c r="D1136" s="46" t="s">
        <v>1943</v>
      </c>
      <c r="E1136" s="46" t="s">
        <v>1943</v>
      </c>
      <c r="F1136" s="46" t="s">
        <v>5706</v>
      </c>
      <c r="G1136" s="63" t="s">
        <v>963</v>
      </c>
      <c r="H1136" s="47">
        <v>177</v>
      </c>
      <c r="I1136" s="46" t="s">
        <v>2688</v>
      </c>
      <c r="J1136" s="46" t="s">
        <v>3241</v>
      </c>
      <c r="K1136" s="48">
        <v>39417</v>
      </c>
      <c r="L1136" s="48">
        <v>40451</v>
      </c>
      <c r="M1136" s="48"/>
      <c r="N1136" s="49"/>
      <c r="O1136" s="50"/>
      <c r="P1136" s="50"/>
      <c r="Q1136" s="50"/>
      <c r="R1136" s="46" t="s">
        <v>5208</v>
      </c>
      <c r="S1136" s="46" t="s">
        <v>3474</v>
      </c>
      <c r="T1136" s="46" t="s">
        <v>3789</v>
      </c>
      <c r="U1136" s="46"/>
      <c r="V1136" s="46"/>
      <c r="W1136" s="50"/>
      <c r="X1136" s="50"/>
      <c r="Y1136" s="103" t="s">
        <v>825</v>
      </c>
      <c r="Z1136" s="103" t="s">
        <v>3488</v>
      </c>
      <c r="AA1136" s="103" t="s">
        <v>2600</v>
      </c>
      <c r="AB1136" s="103"/>
      <c r="AC1136" s="105" t="b">
        <v>1</v>
      </c>
      <c r="AD1136" s="105">
        <v>1</v>
      </c>
      <c r="AE1136" s="105" t="s">
        <v>672</v>
      </c>
      <c r="AF1136" s="102"/>
      <c r="AG1136" s="10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c r="CL1136" s="52"/>
      <c r="CM1136" s="52"/>
      <c r="CN1136" s="52"/>
      <c r="CO1136" s="52"/>
      <c r="CP1136" s="52"/>
      <c r="CQ1136" s="52"/>
      <c r="CR1136" s="52"/>
      <c r="CS1136" s="52"/>
      <c r="CT1136" s="52"/>
      <c r="CU1136" s="52"/>
      <c r="CV1136" s="52"/>
      <c r="CW1136" s="52"/>
      <c r="CX1136" s="52"/>
      <c r="CY1136" s="52"/>
      <c r="CZ1136" s="52"/>
      <c r="DA1136" s="52"/>
      <c r="DB1136" s="52"/>
      <c r="DC1136" s="52"/>
      <c r="DD1136" s="52"/>
      <c r="DE1136" s="52"/>
      <c r="DF1136" s="52"/>
      <c r="DG1136" s="52"/>
      <c r="DH1136" s="52"/>
      <c r="DI1136" s="52"/>
      <c r="DJ1136" s="52"/>
      <c r="DK1136" s="52"/>
      <c r="DL1136" s="52"/>
      <c r="DM1136" s="52"/>
      <c r="DN1136" s="52"/>
      <c r="DO1136" s="52"/>
      <c r="DP1136" s="52"/>
      <c r="DQ1136" s="52"/>
      <c r="DR1136" s="52"/>
      <c r="DS1136" s="52"/>
      <c r="DT1136" s="52"/>
      <c r="DU1136" s="52"/>
      <c r="DV1136" s="52"/>
      <c r="DW1136" s="52"/>
      <c r="DX1136" s="52"/>
      <c r="DY1136" s="52"/>
      <c r="DZ1136" s="52"/>
      <c r="EA1136" s="52"/>
      <c r="EB1136" s="52"/>
      <c r="EC1136" s="52"/>
      <c r="ED1136" s="52"/>
      <c r="EE1136" s="52"/>
      <c r="EF1136" s="52"/>
      <c r="EG1136" s="52"/>
      <c r="EH1136" s="52"/>
      <c r="EI1136" s="52"/>
      <c r="EJ1136" s="52"/>
      <c r="EK1136" s="52"/>
      <c r="EL1136" s="52"/>
      <c r="EM1136" s="52"/>
      <c r="EN1136" s="52"/>
    </row>
    <row r="1137" spans="1:144" s="43" customFormat="1" ht="85.5" x14ac:dyDescent="0.2">
      <c r="A1137" s="46" t="s">
        <v>568</v>
      </c>
      <c r="B1137" s="46" t="s">
        <v>73</v>
      </c>
      <c r="C1137" s="46"/>
      <c r="D1137" s="46" t="s">
        <v>1943</v>
      </c>
      <c r="E1137" s="46" t="s">
        <v>1943</v>
      </c>
      <c r="F1137" s="46" t="s">
        <v>5706</v>
      </c>
      <c r="G1137" s="63" t="s">
        <v>963</v>
      </c>
      <c r="H1137" s="47">
        <v>180</v>
      </c>
      <c r="I1137" s="46" t="s">
        <v>2001</v>
      </c>
      <c r="J1137" s="46" t="s">
        <v>5347</v>
      </c>
      <c r="K1137" s="48">
        <v>37712</v>
      </c>
      <c r="L1137" s="48">
        <v>40268</v>
      </c>
      <c r="M1137" s="48"/>
      <c r="N1137" s="49"/>
      <c r="O1137" s="73" t="s">
        <v>672</v>
      </c>
      <c r="P1137" s="50"/>
      <c r="Q1137" s="73"/>
      <c r="R1137" s="46" t="s">
        <v>5208</v>
      </c>
      <c r="S1137" s="46" t="s">
        <v>672</v>
      </c>
      <c r="T1137" s="46" t="s">
        <v>3789</v>
      </c>
      <c r="U1137" s="46"/>
      <c r="V1137" s="46"/>
      <c r="W1137" s="50">
        <v>166431</v>
      </c>
      <c r="X1137" s="50">
        <v>998586</v>
      </c>
      <c r="Y1137" s="103" t="s">
        <v>825</v>
      </c>
      <c r="Z1137" s="103" t="s">
        <v>1996</v>
      </c>
      <c r="AA1137" s="103"/>
      <c r="AB1137" s="103"/>
      <c r="AC1137" s="105" t="b">
        <v>1</v>
      </c>
      <c r="AD1137" s="105" t="s">
        <v>672</v>
      </c>
      <c r="AE1137" s="105">
        <v>1</v>
      </c>
      <c r="AF1137" s="102"/>
      <c r="AG1137" s="10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c r="BG1137" s="52"/>
      <c r="BH1137" s="52"/>
      <c r="BI1137" s="52"/>
      <c r="BJ1137" s="52"/>
      <c r="BK1137" s="52"/>
      <c r="BL1137" s="52"/>
      <c r="BM1137" s="52"/>
      <c r="BN1137" s="52"/>
      <c r="BO1137" s="52"/>
      <c r="BP1137" s="52"/>
      <c r="BQ1137" s="52"/>
      <c r="BR1137" s="52"/>
      <c r="BS1137" s="52"/>
      <c r="BT1137" s="52"/>
      <c r="BU1137" s="52"/>
      <c r="BV1137" s="52"/>
      <c r="BW1137" s="52"/>
      <c r="BX1137" s="52"/>
      <c r="BY1137" s="52"/>
      <c r="BZ1137" s="52"/>
      <c r="CA1137" s="52"/>
      <c r="CB1137" s="52"/>
      <c r="CC1137" s="52"/>
      <c r="CD1137" s="52"/>
      <c r="CE1137" s="52"/>
      <c r="CF1137" s="52"/>
      <c r="CG1137" s="52"/>
      <c r="CH1137" s="52"/>
      <c r="CI1137" s="52"/>
      <c r="CJ1137" s="52"/>
      <c r="CK1137" s="52"/>
      <c r="CL1137" s="52"/>
      <c r="CM1137" s="52"/>
      <c r="CN1137" s="52"/>
      <c r="CO1137" s="52"/>
      <c r="CP1137" s="52"/>
      <c r="CQ1137" s="52"/>
      <c r="CR1137" s="52"/>
      <c r="CS1137" s="52"/>
      <c r="CT1137" s="52"/>
      <c r="CU1137" s="52"/>
      <c r="CV1137" s="52"/>
      <c r="CW1137" s="52"/>
      <c r="CX1137" s="52"/>
      <c r="CY1137" s="52"/>
      <c r="CZ1137" s="52"/>
      <c r="DA1137" s="52"/>
      <c r="DB1137" s="52"/>
      <c r="DC1137" s="52"/>
      <c r="DD1137" s="52"/>
      <c r="DE1137" s="52"/>
      <c r="DF1137" s="52"/>
      <c r="DG1137" s="52"/>
      <c r="DH1137" s="52"/>
      <c r="DI1137" s="52"/>
      <c r="DJ1137" s="52"/>
      <c r="DK1137" s="52"/>
      <c r="DL1137" s="52"/>
      <c r="DM1137" s="52"/>
      <c r="DN1137" s="52"/>
      <c r="DO1137" s="52"/>
      <c r="DP1137" s="52"/>
      <c r="DQ1137" s="52"/>
      <c r="DR1137" s="52"/>
      <c r="DS1137" s="52"/>
      <c r="DT1137" s="52"/>
      <c r="DU1137" s="52"/>
      <c r="DV1137" s="52"/>
      <c r="DW1137" s="52"/>
      <c r="DX1137" s="52"/>
      <c r="DY1137" s="52"/>
      <c r="DZ1137" s="52"/>
      <c r="EA1137" s="52"/>
      <c r="EB1137" s="52"/>
      <c r="EC1137" s="52"/>
      <c r="ED1137" s="52"/>
      <c r="EE1137" s="52"/>
      <c r="EF1137" s="52"/>
      <c r="EG1137" s="52"/>
      <c r="EH1137" s="52"/>
      <c r="EI1137" s="52"/>
      <c r="EJ1137" s="52"/>
      <c r="EK1137" s="52"/>
      <c r="EL1137" s="52"/>
      <c r="EM1137" s="52"/>
      <c r="EN1137" s="52"/>
    </row>
    <row r="1138" spans="1:144" s="43" customFormat="1" ht="85.5" x14ac:dyDescent="0.2">
      <c r="A1138" s="46" t="s">
        <v>568</v>
      </c>
      <c r="B1138" s="46" t="s">
        <v>73</v>
      </c>
      <c r="C1138" s="46"/>
      <c r="D1138" s="46" t="s">
        <v>1943</v>
      </c>
      <c r="E1138" s="46" t="s">
        <v>1943</v>
      </c>
      <c r="F1138" s="46" t="s">
        <v>5706</v>
      </c>
      <c r="G1138" s="63" t="s">
        <v>963</v>
      </c>
      <c r="H1138" s="47">
        <v>181</v>
      </c>
      <c r="I1138" s="46" t="s">
        <v>2002</v>
      </c>
      <c r="J1138" s="46" t="s">
        <v>73</v>
      </c>
      <c r="K1138" s="48">
        <v>37712</v>
      </c>
      <c r="L1138" s="48">
        <v>40268</v>
      </c>
      <c r="M1138" s="48"/>
      <c r="N1138" s="49"/>
      <c r="O1138" s="50" t="s">
        <v>672</v>
      </c>
      <c r="P1138" s="50"/>
      <c r="Q1138" s="50"/>
      <c r="R1138" s="46" t="s">
        <v>5208</v>
      </c>
      <c r="S1138" s="46" t="s">
        <v>672</v>
      </c>
      <c r="T1138" s="46" t="s">
        <v>3789</v>
      </c>
      <c r="U1138" s="46"/>
      <c r="V1138" s="46"/>
      <c r="W1138" s="50">
        <v>48390</v>
      </c>
      <c r="X1138" s="50">
        <v>290340</v>
      </c>
      <c r="Y1138" s="103" t="s">
        <v>825</v>
      </c>
      <c r="Z1138" s="103" t="s">
        <v>1996</v>
      </c>
      <c r="AA1138" s="103"/>
      <c r="AB1138" s="103"/>
      <c r="AC1138" s="105" t="b">
        <v>1</v>
      </c>
      <c r="AD1138" s="105" t="s">
        <v>672</v>
      </c>
      <c r="AE1138" s="105">
        <v>1</v>
      </c>
      <c r="AF1138" s="102"/>
      <c r="AG1138" s="10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c r="CL1138" s="52"/>
      <c r="CM1138" s="52"/>
      <c r="CN1138" s="52"/>
      <c r="CO1138" s="52"/>
      <c r="CP1138" s="52"/>
      <c r="CQ1138" s="52"/>
      <c r="CR1138" s="52"/>
      <c r="CS1138" s="52"/>
      <c r="CT1138" s="52"/>
      <c r="CU1138" s="52"/>
      <c r="CV1138" s="52"/>
      <c r="CW1138" s="52"/>
      <c r="CX1138" s="52"/>
      <c r="CY1138" s="52"/>
      <c r="CZ1138" s="52"/>
      <c r="DA1138" s="52"/>
      <c r="DB1138" s="52"/>
      <c r="DC1138" s="52"/>
      <c r="DD1138" s="52"/>
      <c r="DE1138" s="52"/>
      <c r="DF1138" s="52"/>
      <c r="DG1138" s="52"/>
      <c r="DH1138" s="52"/>
      <c r="DI1138" s="52"/>
      <c r="DJ1138" s="52"/>
      <c r="DK1138" s="52"/>
      <c r="DL1138" s="52"/>
      <c r="DM1138" s="52"/>
      <c r="DN1138" s="52"/>
      <c r="DO1138" s="52"/>
      <c r="DP1138" s="52"/>
      <c r="DQ1138" s="52"/>
      <c r="DR1138" s="52"/>
      <c r="DS1138" s="52"/>
      <c r="DT1138" s="52"/>
      <c r="DU1138" s="52"/>
      <c r="DV1138" s="52"/>
      <c r="DW1138" s="52"/>
      <c r="DX1138" s="52"/>
      <c r="DY1138" s="52"/>
      <c r="DZ1138" s="52"/>
      <c r="EA1138" s="52"/>
      <c r="EB1138" s="52"/>
      <c r="EC1138" s="52"/>
      <c r="ED1138" s="52"/>
      <c r="EE1138" s="52"/>
      <c r="EF1138" s="52"/>
      <c r="EG1138" s="52"/>
      <c r="EH1138" s="52"/>
      <c r="EI1138" s="52"/>
      <c r="EJ1138" s="52"/>
      <c r="EK1138" s="52"/>
      <c r="EL1138" s="52"/>
      <c r="EM1138" s="52"/>
      <c r="EN1138" s="52"/>
    </row>
    <row r="1139" spans="1:144" s="43" customFormat="1" ht="85.5" x14ac:dyDescent="0.2">
      <c r="A1139" s="46" t="s">
        <v>568</v>
      </c>
      <c r="B1139" s="46" t="s">
        <v>73</v>
      </c>
      <c r="C1139" s="46"/>
      <c r="D1139" s="46" t="s">
        <v>1943</v>
      </c>
      <c r="E1139" s="46" t="s">
        <v>1943</v>
      </c>
      <c r="F1139" s="46" t="s">
        <v>5706</v>
      </c>
      <c r="G1139" s="63" t="s">
        <v>963</v>
      </c>
      <c r="H1139" s="47">
        <v>182</v>
      </c>
      <c r="I1139" s="46" t="s">
        <v>1997</v>
      </c>
      <c r="J1139" s="46" t="s">
        <v>710</v>
      </c>
      <c r="K1139" s="48">
        <v>39503</v>
      </c>
      <c r="L1139" s="48">
        <v>40598</v>
      </c>
      <c r="M1139" s="48"/>
      <c r="N1139" s="49"/>
      <c r="O1139" s="50"/>
      <c r="P1139" s="50"/>
      <c r="Q1139" s="50"/>
      <c r="R1139" s="46" t="s">
        <v>5208</v>
      </c>
      <c r="S1139" s="46" t="s">
        <v>672</v>
      </c>
      <c r="T1139" s="46" t="s">
        <v>3789</v>
      </c>
      <c r="U1139" s="46"/>
      <c r="V1139" s="46"/>
      <c r="W1139" s="50"/>
      <c r="X1139" s="50"/>
      <c r="Y1139" s="103" t="s">
        <v>825</v>
      </c>
      <c r="Z1139" s="103" t="s">
        <v>1996</v>
      </c>
      <c r="AA1139" s="103"/>
      <c r="AB1139" s="103"/>
      <c r="AC1139" s="105" t="b">
        <v>1</v>
      </c>
      <c r="AD1139" s="105">
        <v>1</v>
      </c>
      <c r="AE1139" s="105" t="s">
        <v>672</v>
      </c>
      <c r="AF1139" s="102"/>
      <c r="AG1139" s="10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c r="BG1139" s="52"/>
      <c r="BH1139" s="52"/>
      <c r="BI1139" s="52"/>
      <c r="BJ1139" s="52"/>
      <c r="BK1139" s="52"/>
      <c r="BL1139" s="52"/>
      <c r="BM1139" s="52"/>
      <c r="BN1139" s="52"/>
      <c r="BO1139" s="52"/>
      <c r="BP1139" s="52"/>
      <c r="BQ1139" s="52"/>
      <c r="BR1139" s="52"/>
      <c r="BS1139" s="52"/>
      <c r="BT1139" s="52"/>
      <c r="BU1139" s="52"/>
      <c r="BV1139" s="52"/>
      <c r="BW1139" s="52"/>
      <c r="BX1139" s="52"/>
      <c r="BY1139" s="52"/>
      <c r="BZ1139" s="52"/>
      <c r="CA1139" s="52"/>
      <c r="CB1139" s="52"/>
      <c r="CC1139" s="52"/>
      <c r="CD1139" s="52"/>
      <c r="CE1139" s="52"/>
      <c r="CF1139" s="52"/>
      <c r="CG1139" s="52"/>
      <c r="CH1139" s="52"/>
      <c r="CI1139" s="52"/>
      <c r="CJ1139" s="52"/>
      <c r="CK1139" s="52"/>
      <c r="CL1139" s="52"/>
      <c r="CM1139" s="52"/>
      <c r="CN1139" s="52"/>
      <c r="CO1139" s="52"/>
      <c r="CP1139" s="52"/>
      <c r="CQ1139" s="52"/>
      <c r="CR1139" s="52"/>
      <c r="CS1139" s="52"/>
      <c r="CT1139" s="52"/>
      <c r="CU1139" s="52"/>
      <c r="CV1139" s="52"/>
      <c r="CW1139" s="52"/>
      <c r="CX1139" s="52"/>
      <c r="CY1139" s="52"/>
      <c r="CZ1139" s="52"/>
      <c r="DA1139" s="52"/>
      <c r="DB1139" s="52"/>
      <c r="DC1139" s="52"/>
      <c r="DD1139" s="52"/>
      <c r="DE1139" s="52"/>
      <c r="DF1139" s="52"/>
      <c r="DG1139" s="52"/>
      <c r="DH1139" s="52"/>
      <c r="DI1139" s="52"/>
      <c r="DJ1139" s="52"/>
      <c r="DK1139" s="52"/>
      <c r="DL1139" s="52"/>
      <c r="DM1139" s="52"/>
      <c r="DN1139" s="52"/>
      <c r="DO1139" s="52"/>
      <c r="DP1139" s="52"/>
      <c r="DQ1139" s="52"/>
      <c r="DR1139" s="52"/>
      <c r="DS1139" s="52"/>
      <c r="DT1139" s="52"/>
      <c r="DU1139" s="52"/>
      <c r="DV1139" s="52"/>
      <c r="DW1139" s="52"/>
      <c r="DX1139" s="52"/>
      <c r="DY1139" s="52"/>
      <c r="DZ1139" s="52"/>
      <c r="EA1139" s="52"/>
      <c r="EB1139" s="52"/>
      <c r="EC1139" s="52"/>
      <c r="ED1139" s="52"/>
      <c r="EE1139" s="52"/>
      <c r="EF1139" s="52"/>
      <c r="EG1139" s="52"/>
      <c r="EH1139" s="52"/>
      <c r="EI1139" s="52"/>
      <c r="EJ1139" s="52"/>
      <c r="EK1139" s="52"/>
      <c r="EL1139" s="52"/>
      <c r="EM1139" s="52"/>
      <c r="EN1139" s="52"/>
    </row>
    <row r="1140" spans="1:144" s="43" customFormat="1" ht="85.5" x14ac:dyDescent="0.2">
      <c r="A1140" s="46" t="s">
        <v>568</v>
      </c>
      <c r="B1140" s="46" t="s">
        <v>73</v>
      </c>
      <c r="C1140" s="46"/>
      <c r="D1140" s="46" t="s">
        <v>1943</v>
      </c>
      <c r="E1140" s="46" t="s">
        <v>1943</v>
      </c>
      <c r="F1140" s="46" t="s">
        <v>5706</v>
      </c>
      <c r="G1140" s="63" t="s">
        <v>963</v>
      </c>
      <c r="H1140" s="47">
        <v>183</v>
      </c>
      <c r="I1140" s="46" t="s">
        <v>2686</v>
      </c>
      <c r="J1140" s="46" t="s">
        <v>2683</v>
      </c>
      <c r="K1140" s="48">
        <v>37712</v>
      </c>
      <c r="L1140" s="48">
        <v>39355</v>
      </c>
      <c r="M1140" s="48"/>
      <c r="N1140" s="49"/>
      <c r="O1140" s="50"/>
      <c r="P1140" s="50"/>
      <c r="Q1140" s="50"/>
      <c r="R1140" s="46" t="s">
        <v>5208</v>
      </c>
      <c r="S1140" s="46"/>
      <c r="T1140" s="46" t="s">
        <v>3789</v>
      </c>
      <c r="U1140" s="46"/>
      <c r="V1140" s="46"/>
      <c r="W1140" s="50">
        <v>14233</v>
      </c>
      <c r="X1140" s="50">
        <v>56932</v>
      </c>
      <c r="Y1140" s="103" t="s">
        <v>825</v>
      </c>
      <c r="Z1140" s="103" t="s">
        <v>3488</v>
      </c>
      <c r="AA1140" s="103"/>
      <c r="AB1140" s="103"/>
      <c r="AC1140" s="105" t="b">
        <v>1</v>
      </c>
      <c r="AD1140" s="105" t="s">
        <v>672</v>
      </c>
      <c r="AE1140" s="105">
        <v>1</v>
      </c>
      <c r="AF1140" s="102"/>
      <c r="AG1140" s="10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c r="CL1140" s="52"/>
      <c r="CM1140" s="52"/>
      <c r="CN1140" s="52"/>
      <c r="CO1140" s="52"/>
      <c r="CP1140" s="52"/>
      <c r="CQ1140" s="52"/>
      <c r="CR1140" s="52"/>
      <c r="CS1140" s="52"/>
      <c r="CT1140" s="52"/>
      <c r="CU1140" s="52"/>
      <c r="CV1140" s="52"/>
      <c r="CW1140" s="52"/>
      <c r="CX1140" s="52"/>
      <c r="CY1140" s="52"/>
      <c r="CZ1140" s="52"/>
      <c r="DA1140" s="52"/>
      <c r="DB1140" s="52"/>
      <c r="DC1140" s="52"/>
      <c r="DD1140" s="52"/>
      <c r="DE1140" s="52"/>
      <c r="DF1140" s="52"/>
      <c r="DG1140" s="52"/>
      <c r="DH1140" s="52"/>
      <c r="DI1140" s="52"/>
      <c r="DJ1140" s="52"/>
      <c r="DK1140" s="52"/>
      <c r="DL1140" s="52"/>
      <c r="DM1140" s="52"/>
      <c r="DN1140" s="52"/>
      <c r="DO1140" s="52"/>
      <c r="DP1140" s="52"/>
      <c r="DQ1140" s="52"/>
      <c r="DR1140" s="52"/>
      <c r="DS1140" s="52"/>
      <c r="DT1140" s="52"/>
      <c r="DU1140" s="52"/>
      <c r="DV1140" s="52"/>
      <c r="DW1140" s="52"/>
      <c r="DX1140" s="52"/>
      <c r="DY1140" s="52"/>
      <c r="DZ1140" s="52"/>
      <c r="EA1140" s="52"/>
      <c r="EB1140" s="52"/>
      <c r="EC1140" s="52"/>
      <c r="ED1140" s="52"/>
      <c r="EE1140" s="52"/>
      <c r="EF1140" s="52"/>
      <c r="EG1140" s="52"/>
      <c r="EH1140" s="52"/>
      <c r="EI1140" s="52"/>
      <c r="EJ1140" s="52"/>
      <c r="EK1140" s="52"/>
      <c r="EL1140" s="52"/>
      <c r="EM1140" s="52"/>
      <c r="EN1140" s="52"/>
    </row>
    <row r="1141" spans="1:144" s="43" customFormat="1" ht="85.5" x14ac:dyDescent="0.2">
      <c r="A1141" s="46" t="s">
        <v>568</v>
      </c>
      <c r="B1141" s="46" t="s">
        <v>73</v>
      </c>
      <c r="C1141" s="46"/>
      <c r="D1141" s="46" t="s">
        <v>1943</v>
      </c>
      <c r="E1141" s="46" t="s">
        <v>1943</v>
      </c>
      <c r="F1141" s="46" t="s">
        <v>5706</v>
      </c>
      <c r="G1141" s="63" t="s">
        <v>963</v>
      </c>
      <c r="H1141" s="47">
        <v>184</v>
      </c>
      <c r="I1141" s="46" t="s">
        <v>2687</v>
      </c>
      <c r="J1141" s="46" t="s">
        <v>446</v>
      </c>
      <c r="K1141" s="48">
        <v>37712</v>
      </c>
      <c r="L1141" s="48">
        <v>39903</v>
      </c>
      <c r="M1141" s="48">
        <v>39903</v>
      </c>
      <c r="N1141" s="49"/>
      <c r="O1141" s="50"/>
      <c r="P1141" s="50"/>
      <c r="Q1141" s="50"/>
      <c r="R1141" s="46" t="s">
        <v>5208</v>
      </c>
      <c r="S1141" s="46" t="s">
        <v>3473</v>
      </c>
      <c r="T1141" s="46" t="s">
        <v>3789</v>
      </c>
      <c r="U1141" s="46"/>
      <c r="V1141" s="46"/>
      <c r="W1141" s="50">
        <v>12000</v>
      </c>
      <c r="X1141" s="50">
        <v>48000</v>
      </c>
      <c r="Y1141" s="103"/>
      <c r="Z1141" s="103" t="s">
        <v>3488</v>
      </c>
      <c r="AA1141" s="103"/>
      <c r="AB1141" s="103"/>
      <c r="AC1141" s="105" t="b">
        <v>1</v>
      </c>
      <c r="AD1141" s="105" t="s">
        <v>672</v>
      </c>
      <c r="AE1141" s="105">
        <v>1</v>
      </c>
      <c r="AF1141" s="102"/>
      <c r="AG1141" s="10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c r="BG1141" s="52"/>
      <c r="BH1141" s="52"/>
      <c r="BI1141" s="52"/>
      <c r="BJ1141" s="52"/>
      <c r="BK1141" s="52"/>
      <c r="BL1141" s="52"/>
      <c r="BM1141" s="52"/>
      <c r="BN1141" s="52"/>
      <c r="BO1141" s="52"/>
      <c r="BP1141" s="52"/>
      <c r="BQ1141" s="52"/>
      <c r="BR1141" s="52"/>
      <c r="BS1141" s="52"/>
      <c r="BT1141" s="52"/>
      <c r="BU1141" s="52"/>
      <c r="BV1141" s="52"/>
      <c r="BW1141" s="52"/>
      <c r="BX1141" s="52"/>
      <c r="BY1141" s="52"/>
      <c r="BZ1141" s="52"/>
      <c r="CA1141" s="52"/>
      <c r="CB1141" s="52"/>
      <c r="CC1141" s="52"/>
      <c r="CD1141" s="52"/>
      <c r="CE1141" s="52"/>
      <c r="CF1141" s="52"/>
      <c r="CG1141" s="52"/>
      <c r="CH1141" s="52"/>
      <c r="CI1141" s="52"/>
      <c r="CJ1141" s="52"/>
      <c r="CK1141" s="52"/>
      <c r="CL1141" s="52"/>
      <c r="CM1141" s="52"/>
      <c r="CN1141" s="52"/>
      <c r="CO1141" s="52"/>
      <c r="CP1141" s="52"/>
      <c r="CQ1141" s="52"/>
      <c r="CR1141" s="52"/>
      <c r="CS1141" s="52"/>
      <c r="CT1141" s="52"/>
      <c r="CU1141" s="52"/>
      <c r="CV1141" s="52"/>
      <c r="CW1141" s="52"/>
      <c r="CX1141" s="52"/>
      <c r="CY1141" s="52"/>
      <c r="CZ1141" s="52"/>
      <c r="DA1141" s="52"/>
      <c r="DB1141" s="52"/>
      <c r="DC1141" s="52"/>
      <c r="DD1141" s="52"/>
      <c r="DE1141" s="52"/>
      <c r="DF1141" s="52"/>
      <c r="DG1141" s="52"/>
      <c r="DH1141" s="52"/>
      <c r="DI1141" s="52"/>
      <c r="DJ1141" s="52"/>
      <c r="DK1141" s="52"/>
      <c r="DL1141" s="52"/>
      <c r="DM1141" s="52"/>
      <c r="DN1141" s="52"/>
      <c r="DO1141" s="52"/>
      <c r="DP1141" s="52"/>
      <c r="DQ1141" s="52"/>
      <c r="DR1141" s="52"/>
      <c r="DS1141" s="52"/>
      <c r="DT1141" s="52"/>
      <c r="DU1141" s="52"/>
      <c r="DV1141" s="52"/>
      <c r="DW1141" s="52"/>
      <c r="DX1141" s="52"/>
      <c r="DY1141" s="52"/>
      <c r="DZ1141" s="52"/>
      <c r="EA1141" s="52"/>
      <c r="EB1141" s="52"/>
      <c r="EC1141" s="52"/>
      <c r="ED1141" s="52"/>
      <c r="EE1141" s="52"/>
      <c r="EF1141" s="52"/>
      <c r="EG1141" s="52"/>
      <c r="EH1141" s="52"/>
      <c r="EI1141" s="52"/>
      <c r="EJ1141" s="52"/>
      <c r="EK1141" s="52"/>
      <c r="EL1141" s="52"/>
      <c r="EM1141" s="52"/>
      <c r="EN1141" s="52"/>
    </row>
    <row r="1142" spans="1:144" s="43" customFormat="1" ht="57" x14ac:dyDescent="0.2">
      <c r="A1142" s="46" t="s">
        <v>568</v>
      </c>
      <c r="B1142" s="46" t="s">
        <v>73</v>
      </c>
      <c r="C1142" s="46"/>
      <c r="D1142" s="46" t="s">
        <v>1943</v>
      </c>
      <c r="E1142" s="46" t="s">
        <v>1943</v>
      </c>
      <c r="F1142" s="46" t="s">
        <v>5706</v>
      </c>
      <c r="G1142" s="63" t="s">
        <v>963</v>
      </c>
      <c r="H1142" s="47">
        <v>184</v>
      </c>
      <c r="I1142" s="46" t="s">
        <v>2687</v>
      </c>
      <c r="J1142" s="46" t="s">
        <v>446</v>
      </c>
      <c r="K1142" s="48">
        <v>37712</v>
      </c>
      <c r="L1142" s="48">
        <v>39903</v>
      </c>
      <c r="M1142" s="48"/>
      <c r="N1142" s="49"/>
      <c r="O1142" s="50"/>
      <c r="P1142" s="50"/>
      <c r="Q1142" s="50"/>
      <c r="R1142" s="46" t="s">
        <v>5208</v>
      </c>
      <c r="S1142" s="46"/>
      <c r="T1142" s="46" t="s">
        <v>3789</v>
      </c>
      <c r="U1142" s="46"/>
      <c r="V1142" s="46"/>
      <c r="W1142" s="50">
        <v>13000</v>
      </c>
      <c r="X1142" s="50">
        <v>72000</v>
      </c>
      <c r="Y1142" s="103"/>
      <c r="Z1142" s="103"/>
      <c r="AA1142" s="103"/>
      <c r="AB1142" s="103"/>
      <c r="AC1142" s="105" t="b">
        <v>1</v>
      </c>
      <c r="AD1142" s="105" t="s">
        <v>672</v>
      </c>
      <c r="AE1142" s="105">
        <v>1</v>
      </c>
      <c r="AF1142" s="102"/>
      <c r="AG1142" s="10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c r="CL1142" s="52"/>
      <c r="CM1142" s="52"/>
      <c r="CN1142" s="52"/>
      <c r="CO1142" s="52"/>
      <c r="CP1142" s="52"/>
      <c r="CQ1142" s="52"/>
      <c r="CR1142" s="52"/>
      <c r="CS1142" s="52"/>
      <c r="CT1142" s="52"/>
      <c r="CU1142" s="52"/>
      <c r="CV1142" s="52"/>
      <c r="CW1142" s="52"/>
      <c r="CX1142" s="52"/>
      <c r="CY1142" s="52"/>
      <c r="CZ1142" s="52"/>
      <c r="DA1142" s="52"/>
      <c r="DB1142" s="52"/>
      <c r="DC1142" s="52"/>
      <c r="DD1142" s="52"/>
      <c r="DE1142" s="52"/>
      <c r="DF1142" s="52"/>
      <c r="DG1142" s="52"/>
      <c r="DH1142" s="52"/>
      <c r="DI1142" s="52"/>
      <c r="DJ1142" s="52"/>
      <c r="DK1142" s="52"/>
      <c r="DL1142" s="52"/>
      <c r="DM1142" s="52"/>
      <c r="DN1142" s="52"/>
      <c r="DO1142" s="52"/>
      <c r="DP1142" s="52"/>
      <c r="DQ1142" s="52"/>
      <c r="DR1142" s="52"/>
      <c r="DS1142" s="52"/>
      <c r="DT1142" s="52"/>
      <c r="DU1142" s="52"/>
      <c r="DV1142" s="52"/>
      <c r="DW1142" s="52"/>
      <c r="DX1142" s="52"/>
      <c r="DY1142" s="52"/>
      <c r="DZ1142" s="52"/>
      <c r="EA1142" s="52"/>
      <c r="EB1142" s="52"/>
      <c r="EC1142" s="52"/>
      <c r="ED1142" s="52"/>
      <c r="EE1142" s="52"/>
      <c r="EF1142" s="52"/>
      <c r="EG1142" s="52"/>
      <c r="EH1142" s="52"/>
      <c r="EI1142" s="52"/>
      <c r="EJ1142" s="52"/>
      <c r="EK1142" s="52"/>
      <c r="EL1142" s="52"/>
      <c r="EM1142" s="52"/>
      <c r="EN1142" s="52"/>
    </row>
    <row r="1143" spans="1:144" s="43" customFormat="1" ht="85.5" x14ac:dyDescent="0.2">
      <c r="A1143" s="46" t="s">
        <v>568</v>
      </c>
      <c r="B1143" s="46" t="s">
        <v>73</v>
      </c>
      <c r="C1143" s="46"/>
      <c r="D1143" s="46" t="s">
        <v>1943</v>
      </c>
      <c r="E1143" s="46" t="s">
        <v>1943</v>
      </c>
      <c r="F1143" s="46" t="s">
        <v>5706</v>
      </c>
      <c r="G1143" s="63" t="s">
        <v>963</v>
      </c>
      <c r="H1143" s="47">
        <v>185</v>
      </c>
      <c r="I1143" s="46" t="s">
        <v>2686</v>
      </c>
      <c r="J1143" s="46" t="s">
        <v>2631</v>
      </c>
      <c r="K1143" s="48">
        <v>37712</v>
      </c>
      <c r="L1143" s="48">
        <v>39355</v>
      </c>
      <c r="M1143" s="48"/>
      <c r="N1143" s="49"/>
      <c r="O1143" s="50"/>
      <c r="P1143" s="50"/>
      <c r="Q1143" s="50"/>
      <c r="R1143" s="46" t="s">
        <v>5208</v>
      </c>
      <c r="S1143" s="46" t="s">
        <v>1809</v>
      </c>
      <c r="T1143" s="46" t="s">
        <v>3789</v>
      </c>
      <c r="U1143" s="46"/>
      <c r="V1143" s="46"/>
      <c r="W1143" s="50">
        <v>26545</v>
      </c>
      <c r="X1143" s="50">
        <v>106020</v>
      </c>
      <c r="Y1143" s="103" t="s">
        <v>825</v>
      </c>
      <c r="Z1143" s="103" t="s">
        <v>3488</v>
      </c>
      <c r="AA1143" s="103"/>
      <c r="AB1143" s="103"/>
      <c r="AC1143" s="105" t="b">
        <v>1</v>
      </c>
      <c r="AD1143" s="105" t="s">
        <v>672</v>
      </c>
      <c r="AE1143" s="105">
        <v>1</v>
      </c>
      <c r="AF1143" s="102"/>
      <c r="AG1143" s="10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2"/>
      <c r="BI1143" s="52"/>
      <c r="BJ1143" s="52"/>
      <c r="BK1143" s="52"/>
      <c r="BL1143" s="52"/>
      <c r="BM1143" s="52"/>
      <c r="BN1143" s="52"/>
      <c r="BO1143" s="52"/>
      <c r="BP1143" s="52"/>
      <c r="BQ1143" s="52"/>
      <c r="BR1143" s="52"/>
      <c r="BS1143" s="52"/>
      <c r="BT1143" s="52"/>
      <c r="BU1143" s="52"/>
      <c r="BV1143" s="52"/>
      <c r="BW1143" s="52"/>
      <c r="BX1143" s="52"/>
      <c r="BY1143" s="52"/>
      <c r="BZ1143" s="52"/>
      <c r="CA1143" s="52"/>
      <c r="CB1143" s="52"/>
      <c r="CC1143" s="52"/>
      <c r="CD1143" s="52"/>
      <c r="CE1143" s="52"/>
      <c r="CF1143" s="52"/>
      <c r="CG1143" s="52"/>
      <c r="CH1143" s="52"/>
      <c r="CI1143" s="52"/>
      <c r="CJ1143" s="52"/>
      <c r="CK1143" s="52"/>
      <c r="CL1143" s="52"/>
      <c r="CM1143" s="52"/>
      <c r="CN1143" s="52"/>
      <c r="CO1143" s="52"/>
      <c r="CP1143" s="52"/>
      <c r="CQ1143" s="52"/>
      <c r="CR1143" s="52"/>
      <c r="CS1143" s="52"/>
      <c r="CT1143" s="52"/>
      <c r="CU1143" s="52"/>
      <c r="CV1143" s="52"/>
      <c r="CW1143" s="52"/>
      <c r="CX1143" s="52"/>
      <c r="CY1143" s="52"/>
      <c r="CZ1143" s="52"/>
      <c r="DA1143" s="52"/>
      <c r="DB1143" s="52"/>
      <c r="DC1143" s="52"/>
      <c r="DD1143" s="52"/>
      <c r="DE1143" s="52"/>
      <c r="DF1143" s="52"/>
      <c r="DG1143" s="52"/>
      <c r="DH1143" s="52"/>
      <c r="DI1143" s="52"/>
      <c r="DJ1143" s="52"/>
      <c r="DK1143" s="52"/>
      <c r="DL1143" s="52"/>
      <c r="DM1143" s="52"/>
      <c r="DN1143" s="52"/>
      <c r="DO1143" s="52"/>
      <c r="DP1143" s="52"/>
      <c r="DQ1143" s="52"/>
      <c r="DR1143" s="52"/>
      <c r="DS1143" s="52"/>
      <c r="DT1143" s="52"/>
      <c r="DU1143" s="52"/>
      <c r="DV1143" s="52"/>
      <c r="DW1143" s="52"/>
      <c r="DX1143" s="52"/>
      <c r="DY1143" s="52"/>
      <c r="DZ1143" s="52"/>
      <c r="EA1143" s="52"/>
      <c r="EB1143" s="52"/>
      <c r="EC1143" s="52"/>
      <c r="ED1143" s="52"/>
      <c r="EE1143" s="52"/>
      <c r="EF1143" s="52"/>
      <c r="EG1143" s="52"/>
      <c r="EH1143" s="52"/>
      <c r="EI1143" s="52"/>
      <c r="EJ1143" s="52"/>
      <c r="EK1143" s="52"/>
      <c r="EL1143" s="52"/>
      <c r="EM1143" s="52"/>
      <c r="EN1143" s="52"/>
    </row>
    <row r="1144" spans="1:144" s="43" customFormat="1" ht="114" x14ac:dyDescent="0.2">
      <c r="A1144" s="46" t="s">
        <v>568</v>
      </c>
      <c r="B1144" s="46" t="s">
        <v>73</v>
      </c>
      <c r="C1144" s="46"/>
      <c r="D1144" s="46" t="s">
        <v>1943</v>
      </c>
      <c r="E1144" s="46" t="s">
        <v>1943</v>
      </c>
      <c r="F1144" s="46" t="s">
        <v>5706</v>
      </c>
      <c r="G1144" s="63" t="s">
        <v>963</v>
      </c>
      <c r="H1144" s="47">
        <v>186</v>
      </c>
      <c r="I1144" s="46" t="s">
        <v>2686</v>
      </c>
      <c r="J1144" s="46" t="s">
        <v>2929</v>
      </c>
      <c r="K1144" s="48">
        <v>37712</v>
      </c>
      <c r="L1144" s="48">
        <v>39447</v>
      </c>
      <c r="M1144" s="48"/>
      <c r="N1144" s="49"/>
      <c r="O1144" s="50"/>
      <c r="P1144" s="50"/>
      <c r="Q1144" s="50"/>
      <c r="R1144" s="46" t="s">
        <v>5208</v>
      </c>
      <c r="S1144" s="46" t="s">
        <v>1809</v>
      </c>
      <c r="T1144" s="46"/>
      <c r="U1144" s="46"/>
      <c r="V1144" s="46"/>
      <c r="W1144" s="50">
        <v>17305</v>
      </c>
      <c r="X1144" s="50">
        <v>59230</v>
      </c>
      <c r="Y1144" s="103" t="s">
        <v>825</v>
      </c>
      <c r="Z1144" s="103" t="s">
        <v>3488</v>
      </c>
      <c r="AA1144" s="103" t="s">
        <v>2600</v>
      </c>
      <c r="AB1144" s="103"/>
      <c r="AC1144" s="105" t="b">
        <v>1</v>
      </c>
      <c r="AD1144" s="105" t="s">
        <v>672</v>
      </c>
      <c r="AE1144" s="105">
        <v>1</v>
      </c>
      <c r="AF1144" s="102"/>
      <c r="AG1144" s="10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c r="CL1144" s="52"/>
      <c r="CM1144" s="52"/>
      <c r="CN1144" s="52"/>
      <c r="CO1144" s="52"/>
      <c r="CP1144" s="52"/>
      <c r="CQ1144" s="52"/>
      <c r="CR1144" s="52"/>
      <c r="CS1144" s="52"/>
      <c r="CT1144" s="52"/>
      <c r="CU1144" s="52"/>
      <c r="CV1144" s="52"/>
      <c r="CW1144" s="52"/>
      <c r="CX1144" s="52"/>
      <c r="CY1144" s="52"/>
      <c r="CZ1144" s="52"/>
      <c r="DA1144" s="52"/>
      <c r="DB1144" s="52"/>
      <c r="DC1144" s="52"/>
      <c r="DD1144" s="52"/>
      <c r="DE1144" s="52"/>
      <c r="DF1144" s="52"/>
      <c r="DG1144" s="52"/>
      <c r="DH1144" s="52"/>
      <c r="DI1144" s="52"/>
      <c r="DJ1144" s="52"/>
      <c r="DK1144" s="52"/>
      <c r="DL1144" s="52"/>
      <c r="DM1144" s="52"/>
      <c r="DN1144" s="52"/>
      <c r="DO1144" s="52"/>
      <c r="DP1144" s="52"/>
      <c r="DQ1144" s="52"/>
      <c r="DR1144" s="52"/>
      <c r="DS1144" s="52"/>
      <c r="DT1144" s="52"/>
      <c r="DU1144" s="52"/>
      <c r="DV1144" s="52"/>
      <c r="DW1144" s="52"/>
      <c r="DX1144" s="52"/>
      <c r="DY1144" s="52"/>
      <c r="DZ1144" s="52"/>
      <c r="EA1144" s="52"/>
      <c r="EB1144" s="52"/>
      <c r="EC1144" s="52"/>
      <c r="ED1144" s="52"/>
      <c r="EE1144" s="52"/>
      <c r="EF1144" s="52"/>
      <c r="EG1144" s="52"/>
      <c r="EH1144" s="52"/>
      <c r="EI1144" s="52"/>
      <c r="EJ1144" s="52"/>
      <c r="EK1144" s="52"/>
      <c r="EL1144" s="52"/>
      <c r="EM1144" s="52"/>
      <c r="EN1144" s="52"/>
    </row>
    <row r="1145" spans="1:144" s="43" customFormat="1" ht="85.5" x14ac:dyDescent="0.2">
      <c r="A1145" s="46" t="s">
        <v>568</v>
      </c>
      <c r="B1145" s="46" t="s">
        <v>73</v>
      </c>
      <c r="C1145" s="46"/>
      <c r="D1145" s="46" t="s">
        <v>1943</v>
      </c>
      <c r="E1145" s="46" t="s">
        <v>1943</v>
      </c>
      <c r="F1145" s="46" t="s">
        <v>5706</v>
      </c>
      <c r="G1145" s="63" t="s">
        <v>963</v>
      </c>
      <c r="H1145" s="47">
        <v>187</v>
      </c>
      <c r="I1145" s="46" t="s">
        <v>2686</v>
      </c>
      <c r="J1145" s="46" t="s">
        <v>420</v>
      </c>
      <c r="K1145" s="48">
        <v>37712</v>
      </c>
      <c r="L1145" s="48">
        <v>39478</v>
      </c>
      <c r="M1145" s="48"/>
      <c r="N1145" s="49"/>
      <c r="O1145" s="50"/>
      <c r="P1145" s="50"/>
      <c r="Q1145" s="50"/>
      <c r="R1145" s="46" t="s">
        <v>5208</v>
      </c>
      <c r="S1145" s="46"/>
      <c r="T1145" s="46" t="s">
        <v>3789</v>
      </c>
      <c r="U1145" s="46"/>
      <c r="V1145" s="46"/>
      <c r="W1145" s="50">
        <v>25542</v>
      </c>
      <c r="X1145" s="50">
        <v>102168</v>
      </c>
      <c r="Y1145" s="103" t="s">
        <v>825</v>
      </c>
      <c r="Z1145" s="103" t="s">
        <v>3488</v>
      </c>
      <c r="AA1145" s="103"/>
      <c r="AB1145" s="103"/>
      <c r="AC1145" s="105" t="b">
        <v>1</v>
      </c>
      <c r="AD1145" s="105" t="s">
        <v>672</v>
      </c>
      <c r="AE1145" s="105">
        <v>1</v>
      </c>
      <c r="AF1145" s="102"/>
      <c r="AG1145" s="10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c r="BG1145" s="52"/>
      <c r="BH1145" s="52"/>
      <c r="BI1145" s="52"/>
      <c r="BJ1145" s="52"/>
      <c r="BK1145" s="52"/>
      <c r="BL1145" s="52"/>
      <c r="BM1145" s="52"/>
      <c r="BN1145" s="52"/>
      <c r="BO1145" s="52"/>
      <c r="BP1145" s="52"/>
      <c r="BQ1145" s="52"/>
      <c r="BR1145" s="52"/>
      <c r="BS1145" s="52"/>
      <c r="BT1145" s="52"/>
      <c r="BU1145" s="52"/>
      <c r="BV1145" s="52"/>
      <c r="BW1145" s="52"/>
      <c r="BX1145" s="52"/>
      <c r="BY1145" s="52"/>
      <c r="BZ1145" s="52"/>
      <c r="CA1145" s="52"/>
      <c r="CB1145" s="52"/>
      <c r="CC1145" s="52"/>
      <c r="CD1145" s="52"/>
      <c r="CE1145" s="52"/>
      <c r="CF1145" s="52"/>
      <c r="CG1145" s="52"/>
      <c r="CH1145" s="52"/>
      <c r="CI1145" s="52"/>
      <c r="CJ1145" s="52"/>
      <c r="CK1145" s="52"/>
      <c r="CL1145" s="52"/>
      <c r="CM1145" s="52"/>
      <c r="CN1145" s="52"/>
      <c r="CO1145" s="52"/>
      <c r="CP1145" s="52"/>
      <c r="CQ1145" s="52"/>
      <c r="CR1145" s="52"/>
      <c r="CS1145" s="52"/>
      <c r="CT1145" s="52"/>
      <c r="CU1145" s="52"/>
      <c r="CV1145" s="52"/>
      <c r="CW1145" s="52"/>
      <c r="CX1145" s="52"/>
      <c r="CY1145" s="52"/>
      <c r="CZ1145" s="52"/>
      <c r="DA1145" s="52"/>
      <c r="DB1145" s="52"/>
      <c r="DC1145" s="52"/>
      <c r="DD1145" s="52"/>
      <c r="DE1145" s="52"/>
      <c r="DF1145" s="52"/>
      <c r="DG1145" s="52"/>
      <c r="DH1145" s="52"/>
      <c r="DI1145" s="52"/>
      <c r="DJ1145" s="52"/>
      <c r="DK1145" s="52"/>
      <c r="DL1145" s="52"/>
      <c r="DM1145" s="52"/>
      <c r="DN1145" s="52"/>
      <c r="DO1145" s="52"/>
      <c r="DP1145" s="52"/>
      <c r="DQ1145" s="52"/>
      <c r="DR1145" s="52"/>
      <c r="DS1145" s="52"/>
      <c r="DT1145" s="52"/>
      <c r="DU1145" s="52"/>
      <c r="DV1145" s="52"/>
      <c r="DW1145" s="52"/>
      <c r="DX1145" s="52"/>
      <c r="DY1145" s="52"/>
      <c r="DZ1145" s="52"/>
      <c r="EA1145" s="52"/>
      <c r="EB1145" s="52"/>
      <c r="EC1145" s="52"/>
      <c r="ED1145" s="52"/>
      <c r="EE1145" s="52"/>
      <c r="EF1145" s="52"/>
      <c r="EG1145" s="52"/>
      <c r="EH1145" s="52"/>
      <c r="EI1145" s="52"/>
      <c r="EJ1145" s="52"/>
      <c r="EK1145" s="52"/>
      <c r="EL1145" s="52"/>
      <c r="EM1145" s="52"/>
      <c r="EN1145" s="52"/>
    </row>
    <row r="1146" spans="1:144" s="43" customFormat="1" ht="85.5" x14ac:dyDescent="0.2">
      <c r="A1146" s="46" t="s">
        <v>568</v>
      </c>
      <c r="B1146" s="46" t="s">
        <v>73</v>
      </c>
      <c r="C1146" s="46"/>
      <c r="D1146" s="46" t="s">
        <v>1943</v>
      </c>
      <c r="E1146" s="46" t="s">
        <v>1943</v>
      </c>
      <c r="F1146" s="46" t="s">
        <v>5706</v>
      </c>
      <c r="G1146" s="63" t="s">
        <v>963</v>
      </c>
      <c r="H1146" s="47">
        <v>188</v>
      </c>
      <c r="I1146" s="46" t="s">
        <v>2686</v>
      </c>
      <c r="J1146" s="46" t="s">
        <v>4856</v>
      </c>
      <c r="K1146" s="48">
        <v>37712</v>
      </c>
      <c r="L1146" s="48">
        <v>39447</v>
      </c>
      <c r="M1146" s="48"/>
      <c r="N1146" s="49"/>
      <c r="O1146" s="50"/>
      <c r="P1146" s="50"/>
      <c r="Q1146" s="50"/>
      <c r="R1146" s="46" t="s">
        <v>5208</v>
      </c>
      <c r="S1146" s="46"/>
      <c r="T1146" s="46"/>
      <c r="U1146" s="46"/>
      <c r="V1146" s="46"/>
      <c r="W1146" s="50">
        <v>7500</v>
      </c>
      <c r="X1146" s="50">
        <v>30000</v>
      </c>
      <c r="Y1146" s="103" t="s">
        <v>825</v>
      </c>
      <c r="Z1146" s="103" t="s">
        <v>3488</v>
      </c>
      <c r="AA1146" s="103"/>
      <c r="AB1146" s="103"/>
      <c r="AC1146" s="105" t="b">
        <v>1</v>
      </c>
      <c r="AD1146" s="105" t="s">
        <v>672</v>
      </c>
      <c r="AE1146" s="105">
        <v>1</v>
      </c>
      <c r="AF1146" s="102"/>
      <c r="AG1146" s="10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c r="CL1146" s="52"/>
      <c r="CM1146" s="52"/>
      <c r="CN1146" s="52"/>
      <c r="CO1146" s="52"/>
      <c r="CP1146" s="52"/>
      <c r="CQ1146" s="52"/>
      <c r="CR1146" s="52"/>
      <c r="CS1146" s="52"/>
      <c r="CT1146" s="52"/>
      <c r="CU1146" s="52"/>
      <c r="CV1146" s="52"/>
      <c r="CW1146" s="52"/>
      <c r="CX1146" s="52"/>
      <c r="CY1146" s="52"/>
      <c r="CZ1146" s="52"/>
      <c r="DA1146" s="52"/>
      <c r="DB1146" s="52"/>
      <c r="DC1146" s="52"/>
      <c r="DD1146" s="52"/>
      <c r="DE1146" s="52"/>
      <c r="DF1146" s="52"/>
      <c r="DG1146" s="52"/>
      <c r="DH1146" s="52"/>
      <c r="DI1146" s="52"/>
      <c r="DJ1146" s="52"/>
      <c r="DK1146" s="52"/>
      <c r="DL1146" s="52"/>
      <c r="DM1146" s="52"/>
      <c r="DN1146" s="52"/>
      <c r="DO1146" s="52"/>
      <c r="DP1146" s="52"/>
      <c r="DQ1146" s="52"/>
      <c r="DR1146" s="52"/>
      <c r="DS1146" s="52"/>
      <c r="DT1146" s="52"/>
      <c r="DU1146" s="52"/>
      <c r="DV1146" s="52"/>
      <c r="DW1146" s="52"/>
      <c r="DX1146" s="52"/>
      <c r="DY1146" s="52"/>
      <c r="DZ1146" s="52"/>
      <c r="EA1146" s="52"/>
      <c r="EB1146" s="52"/>
      <c r="EC1146" s="52"/>
      <c r="ED1146" s="52"/>
      <c r="EE1146" s="52"/>
      <c r="EF1146" s="52"/>
      <c r="EG1146" s="52"/>
      <c r="EH1146" s="52"/>
      <c r="EI1146" s="52"/>
      <c r="EJ1146" s="52"/>
      <c r="EK1146" s="52"/>
      <c r="EL1146" s="52"/>
      <c r="EM1146" s="52"/>
      <c r="EN1146" s="52"/>
    </row>
    <row r="1147" spans="1:144" s="43" customFormat="1" ht="85.5" x14ac:dyDescent="0.2">
      <c r="A1147" s="46" t="s">
        <v>568</v>
      </c>
      <c r="B1147" s="46" t="s">
        <v>73</v>
      </c>
      <c r="C1147" s="46"/>
      <c r="D1147" s="46" t="s">
        <v>1943</v>
      </c>
      <c r="E1147" s="46" t="s">
        <v>1943</v>
      </c>
      <c r="F1147" s="46" t="s">
        <v>5706</v>
      </c>
      <c r="G1147" s="63" t="s">
        <v>963</v>
      </c>
      <c r="H1147" s="47">
        <v>189</v>
      </c>
      <c r="I1147" s="46" t="s">
        <v>2686</v>
      </c>
      <c r="J1147" s="46" t="s">
        <v>4066</v>
      </c>
      <c r="K1147" s="48">
        <v>37712</v>
      </c>
      <c r="L1147" s="48">
        <v>39506</v>
      </c>
      <c r="M1147" s="48"/>
      <c r="N1147" s="49">
        <v>5</v>
      </c>
      <c r="O1147" s="50"/>
      <c r="P1147" s="50"/>
      <c r="Q1147" s="50"/>
      <c r="R1147" s="46" t="s">
        <v>5208</v>
      </c>
      <c r="S1147" s="46"/>
      <c r="T1147" s="46" t="s">
        <v>3789</v>
      </c>
      <c r="U1147" s="46"/>
      <c r="V1147" s="46"/>
      <c r="W1147" s="50">
        <v>44661</v>
      </c>
      <c r="X1147" s="50">
        <v>223305</v>
      </c>
      <c r="Y1147" s="103" t="s">
        <v>825</v>
      </c>
      <c r="Z1147" s="103" t="s">
        <v>3488</v>
      </c>
      <c r="AA1147" s="103"/>
      <c r="AB1147" s="103"/>
      <c r="AC1147" s="105" t="b">
        <v>0</v>
      </c>
      <c r="AD1147" s="105" t="s">
        <v>672</v>
      </c>
      <c r="AE1147" s="105">
        <v>1</v>
      </c>
      <c r="AF1147" s="102"/>
      <c r="AG1147" s="10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c r="BG1147" s="52"/>
      <c r="BH1147" s="52"/>
      <c r="BI1147" s="52"/>
      <c r="BJ1147" s="52"/>
      <c r="BK1147" s="52"/>
      <c r="BL1147" s="52"/>
      <c r="BM1147" s="52"/>
      <c r="BN1147" s="52"/>
      <c r="BO1147" s="52"/>
      <c r="BP1147" s="52"/>
      <c r="BQ1147" s="52"/>
      <c r="BR1147" s="52"/>
      <c r="BS1147" s="52"/>
      <c r="BT1147" s="52"/>
      <c r="BU1147" s="52"/>
      <c r="BV1147" s="52"/>
      <c r="BW1147" s="52"/>
      <c r="BX1147" s="52"/>
      <c r="BY1147" s="52"/>
      <c r="BZ1147" s="52"/>
      <c r="CA1147" s="52"/>
      <c r="CB1147" s="52"/>
      <c r="CC1147" s="52"/>
      <c r="CD1147" s="52"/>
      <c r="CE1147" s="52"/>
      <c r="CF1147" s="52"/>
      <c r="CG1147" s="52"/>
      <c r="CH1147" s="52"/>
      <c r="CI1147" s="52"/>
      <c r="CJ1147" s="52"/>
      <c r="CK1147" s="52"/>
      <c r="CL1147" s="52"/>
      <c r="CM1147" s="52"/>
      <c r="CN1147" s="52"/>
      <c r="CO1147" s="52"/>
      <c r="CP1147" s="52"/>
      <c r="CQ1147" s="52"/>
      <c r="CR1147" s="52"/>
      <c r="CS1147" s="52"/>
      <c r="CT1147" s="52"/>
      <c r="CU1147" s="52"/>
      <c r="CV1147" s="52"/>
      <c r="CW1147" s="52"/>
      <c r="CX1147" s="52"/>
      <c r="CY1147" s="52"/>
      <c r="CZ1147" s="52"/>
      <c r="DA1147" s="52"/>
      <c r="DB1147" s="52"/>
      <c r="DC1147" s="52"/>
      <c r="DD1147" s="52"/>
      <c r="DE1147" s="52"/>
      <c r="DF1147" s="52"/>
      <c r="DG1147" s="52"/>
      <c r="DH1147" s="52"/>
      <c r="DI1147" s="52"/>
      <c r="DJ1147" s="52"/>
      <c r="DK1147" s="52"/>
      <c r="DL1147" s="52"/>
      <c r="DM1147" s="52"/>
      <c r="DN1147" s="52"/>
      <c r="DO1147" s="52"/>
      <c r="DP1147" s="52"/>
      <c r="DQ1147" s="52"/>
      <c r="DR1147" s="52"/>
      <c r="DS1147" s="52"/>
      <c r="DT1147" s="52"/>
      <c r="DU1147" s="52"/>
      <c r="DV1147" s="52"/>
      <c r="DW1147" s="52"/>
      <c r="DX1147" s="52"/>
      <c r="DY1147" s="52"/>
      <c r="DZ1147" s="52"/>
      <c r="EA1147" s="52"/>
      <c r="EB1147" s="52"/>
      <c r="EC1147" s="52"/>
      <c r="ED1147" s="52"/>
      <c r="EE1147" s="52"/>
      <c r="EF1147" s="52"/>
      <c r="EG1147" s="52"/>
      <c r="EH1147" s="52"/>
      <c r="EI1147" s="52"/>
      <c r="EJ1147" s="52"/>
      <c r="EK1147" s="52"/>
      <c r="EL1147" s="52"/>
      <c r="EM1147" s="52"/>
      <c r="EN1147" s="52"/>
    </row>
    <row r="1148" spans="1:144" s="43" customFormat="1" ht="99.75" x14ac:dyDescent="0.2">
      <c r="A1148" s="46" t="s">
        <v>568</v>
      </c>
      <c r="B1148" s="46" t="s">
        <v>73</v>
      </c>
      <c r="C1148" s="46"/>
      <c r="D1148" s="46" t="s">
        <v>1943</v>
      </c>
      <c r="E1148" s="46" t="s">
        <v>1943</v>
      </c>
      <c r="F1148" s="46" t="s">
        <v>5706</v>
      </c>
      <c r="G1148" s="63" t="s">
        <v>963</v>
      </c>
      <c r="H1148" s="47">
        <v>190</v>
      </c>
      <c r="I1148" s="46" t="s">
        <v>2686</v>
      </c>
      <c r="J1148" s="46" t="s">
        <v>3248</v>
      </c>
      <c r="K1148" s="48">
        <v>37712</v>
      </c>
      <c r="L1148" s="48">
        <v>39416</v>
      </c>
      <c r="M1148" s="48"/>
      <c r="N1148" s="49"/>
      <c r="O1148" s="50"/>
      <c r="P1148" s="50"/>
      <c r="Q1148" s="50"/>
      <c r="R1148" s="46" t="s">
        <v>5208</v>
      </c>
      <c r="S1148" s="46"/>
      <c r="T1148" s="46"/>
      <c r="U1148" s="46"/>
      <c r="V1148" s="46"/>
      <c r="W1148" s="50">
        <v>21505</v>
      </c>
      <c r="X1148" s="50">
        <v>86020</v>
      </c>
      <c r="Y1148" s="103" t="s">
        <v>825</v>
      </c>
      <c r="Z1148" s="103" t="s">
        <v>3488</v>
      </c>
      <c r="AA1148" s="103"/>
      <c r="AB1148" s="103"/>
      <c r="AC1148" s="105" t="b">
        <v>1</v>
      </c>
      <c r="AD1148" s="105" t="s">
        <v>672</v>
      </c>
      <c r="AE1148" s="105">
        <v>1</v>
      </c>
      <c r="AF1148" s="102"/>
      <c r="AG1148" s="10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c r="CL1148" s="52"/>
      <c r="CM1148" s="52"/>
      <c r="CN1148" s="52"/>
      <c r="CO1148" s="52"/>
      <c r="CP1148" s="52"/>
      <c r="CQ1148" s="52"/>
      <c r="CR1148" s="52"/>
      <c r="CS1148" s="52"/>
      <c r="CT1148" s="52"/>
      <c r="CU1148" s="52"/>
      <c r="CV1148" s="52"/>
      <c r="CW1148" s="52"/>
      <c r="CX1148" s="52"/>
      <c r="CY1148" s="52"/>
      <c r="CZ1148" s="52"/>
      <c r="DA1148" s="52"/>
      <c r="DB1148" s="52"/>
      <c r="DC1148" s="52"/>
      <c r="DD1148" s="52"/>
      <c r="DE1148" s="52"/>
      <c r="DF1148" s="52"/>
      <c r="DG1148" s="52"/>
      <c r="DH1148" s="52"/>
      <c r="DI1148" s="52"/>
      <c r="DJ1148" s="52"/>
      <c r="DK1148" s="52"/>
      <c r="DL1148" s="52"/>
      <c r="DM1148" s="52"/>
      <c r="DN1148" s="52"/>
      <c r="DO1148" s="52"/>
      <c r="DP1148" s="52"/>
      <c r="DQ1148" s="52"/>
      <c r="DR1148" s="52"/>
      <c r="DS1148" s="52"/>
      <c r="DT1148" s="52"/>
      <c r="DU1148" s="52"/>
      <c r="DV1148" s="52"/>
      <c r="DW1148" s="52"/>
      <c r="DX1148" s="52"/>
      <c r="DY1148" s="52"/>
      <c r="DZ1148" s="52"/>
      <c r="EA1148" s="52"/>
      <c r="EB1148" s="52"/>
      <c r="EC1148" s="52"/>
      <c r="ED1148" s="52"/>
      <c r="EE1148" s="52"/>
      <c r="EF1148" s="52"/>
      <c r="EG1148" s="52"/>
      <c r="EH1148" s="52"/>
      <c r="EI1148" s="52"/>
      <c r="EJ1148" s="52"/>
      <c r="EK1148" s="52"/>
      <c r="EL1148" s="52"/>
      <c r="EM1148" s="52"/>
      <c r="EN1148" s="52"/>
    </row>
    <row r="1149" spans="1:144" s="43" customFormat="1" ht="99.75" x14ac:dyDescent="0.2">
      <c r="A1149" s="46" t="s">
        <v>568</v>
      </c>
      <c r="B1149" s="46" t="s">
        <v>73</v>
      </c>
      <c r="C1149" s="46"/>
      <c r="D1149" s="46" t="s">
        <v>1943</v>
      </c>
      <c r="E1149" s="46" t="s">
        <v>1943</v>
      </c>
      <c r="F1149" s="46" t="s">
        <v>5706</v>
      </c>
      <c r="G1149" s="63" t="s">
        <v>963</v>
      </c>
      <c r="H1149" s="47">
        <v>191</v>
      </c>
      <c r="I1149" s="46" t="s">
        <v>2526</v>
      </c>
      <c r="J1149" s="46" t="s">
        <v>1278</v>
      </c>
      <c r="K1149" s="48">
        <v>37712</v>
      </c>
      <c r="L1149" s="48">
        <v>39903</v>
      </c>
      <c r="M1149" s="48"/>
      <c r="N1149" s="49"/>
      <c r="O1149" s="50"/>
      <c r="P1149" s="50">
        <v>0</v>
      </c>
      <c r="Q1149" s="50"/>
      <c r="R1149" s="46" t="s">
        <v>5208</v>
      </c>
      <c r="S1149" s="46" t="s">
        <v>3474</v>
      </c>
      <c r="T1149" s="46" t="s">
        <v>3789</v>
      </c>
      <c r="U1149" s="46"/>
      <c r="V1149" s="46"/>
      <c r="W1149" s="50">
        <v>85603</v>
      </c>
      <c r="X1149" s="50">
        <v>513618</v>
      </c>
      <c r="Y1149" s="103" t="s">
        <v>825</v>
      </c>
      <c r="Z1149" s="103" t="s">
        <v>3488</v>
      </c>
      <c r="AA1149" s="103"/>
      <c r="AB1149" s="103"/>
      <c r="AC1149" s="105" t="b">
        <v>1</v>
      </c>
      <c r="AD1149" s="105" t="s">
        <v>672</v>
      </c>
      <c r="AE1149" s="105">
        <v>1</v>
      </c>
      <c r="AF1149" s="102"/>
      <c r="AG1149" s="10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c r="BG1149" s="52"/>
      <c r="BH1149" s="52"/>
      <c r="BI1149" s="52"/>
      <c r="BJ1149" s="52"/>
      <c r="BK1149" s="52"/>
      <c r="BL1149" s="52"/>
      <c r="BM1149" s="52"/>
      <c r="BN1149" s="52"/>
      <c r="BO1149" s="52"/>
      <c r="BP1149" s="52"/>
      <c r="BQ1149" s="52"/>
      <c r="BR1149" s="52"/>
      <c r="BS1149" s="52"/>
      <c r="BT1149" s="52"/>
      <c r="BU1149" s="52"/>
      <c r="BV1149" s="52"/>
      <c r="BW1149" s="52"/>
      <c r="BX1149" s="52"/>
      <c r="BY1149" s="52"/>
      <c r="BZ1149" s="52"/>
      <c r="CA1149" s="52"/>
      <c r="CB1149" s="52"/>
      <c r="CC1149" s="52"/>
      <c r="CD1149" s="52"/>
      <c r="CE1149" s="52"/>
      <c r="CF1149" s="52"/>
      <c r="CG1149" s="52"/>
      <c r="CH1149" s="52"/>
      <c r="CI1149" s="52"/>
      <c r="CJ1149" s="52"/>
      <c r="CK1149" s="52"/>
      <c r="CL1149" s="52"/>
      <c r="CM1149" s="52"/>
      <c r="CN1149" s="52"/>
      <c r="CO1149" s="52"/>
      <c r="CP1149" s="52"/>
      <c r="CQ1149" s="52"/>
      <c r="CR1149" s="52"/>
      <c r="CS1149" s="52"/>
      <c r="CT1149" s="52"/>
      <c r="CU1149" s="52"/>
      <c r="CV1149" s="52"/>
      <c r="CW1149" s="52"/>
      <c r="CX1149" s="52"/>
      <c r="CY1149" s="52"/>
      <c r="CZ1149" s="52"/>
      <c r="DA1149" s="52"/>
      <c r="DB1149" s="52"/>
      <c r="DC1149" s="52"/>
      <c r="DD1149" s="52"/>
      <c r="DE1149" s="52"/>
      <c r="DF1149" s="52"/>
      <c r="DG1149" s="52"/>
      <c r="DH1149" s="52"/>
      <c r="DI1149" s="52"/>
      <c r="DJ1149" s="52"/>
      <c r="DK1149" s="52"/>
      <c r="DL1149" s="52"/>
      <c r="DM1149" s="52"/>
      <c r="DN1149" s="52"/>
      <c r="DO1149" s="52"/>
      <c r="DP1149" s="52"/>
      <c r="DQ1149" s="52"/>
      <c r="DR1149" s="52"/>
      <c r="DS1149" s="52"/>
      <c r="DT1149" s="52"/>
      <c r="DU1149" s="52"/>
      <c r="DV1149" s="52"/>
      <c r="DW1149" s="52"/>
      <c r="DX1149" s="52"/>
      <c r="DY1149" s="52"/>
      <c r="DZ1149" s="52"/>
      <c r="EA1149" s="52"/>
      <c r="EB1149" s="52"/>
      <c r="EC1149" s="52"/>
      <c r="ED1149" s="52"/>
      <c r="EE1149" s="52"/>
      <c r="EF1149" s="52"/>
      <c r="EG1149" s="52"/>
      <c r="EH1149" s="52"/>
      <c r="EI1149" s="52"/>
      <c r="EJ1149" s="52"/>
      <c r="EK1149" s="52"/>
      <c r="EL1149" s="52"/>
      <c r="EM1149" s="52"/>
      <c r="EN1149" s="52"/>
    </row>
    <row r="1150" spans="1:144" s="43" customFormat="1" ht="85.5" x14ac:dyDescent="0.2">
      <c r="A1150" s="46" t="s">
        <v>568</v>
      </c>
      <c r="B1150" s="46" t="s">
        <v>73</v>
      </c>
      <c r="C1150" s="46"/>
      <c r="D1150" s="46" t="s">
        <v>1943</v>
      </c>
      <c r="E1150" s="46" t="s">
        <v>1943</v>
      </c>
      <c r="F1150" s="46" t="s">
        <v>5706</v>
      </c>
      <c r="G1150" s="63" t="s">
        <v>963</v>
      </c>
      <c r="H1150" s="47">
        <v>192</v>
      </c>
      <c r="I1150" s="46" t="s">
        <v>1837</v>
      </c>
      <c r="J1150" s="46" t="s">
        <v>2146</v>
      </c>
      <c r="K1150" s="48">
        <v>37712</v>
      </c>
      <c r="L1150" s="48">
        <v>39447</v>
      </c>
      <c r="M1150" s="48"/>
      <c r="N1150" s="49"/>
      <c r="O1150" s="50"/>
      <c r="P1150" s="50"/>
      <c r="Q1150" s="50"/>
      <c r="R1150" s="46" t="s">
        <v>5208</v>
      </c>
      <c r="S1150" s="46"/>
      <c r="T1150" s="46" t="s">
        <v>3789</v>
      </c>
      <c r="U1150" s="46"/>
      <c r="V1150" s="46"/>
      <c r="W1150" s="50">
        <v>7250</v>
      </c>
      <c r="X1150" s="50">
        <v>29000</v>
      </c>
      <c r="Y1150" s="103" t="s">
        <v>825</v>
      </c>
      <c r="Z1150" s="103" t="s">
        <v>3488</v>
      </c>
      <c r="AA1150" s="103"/>
      <c r="AB1150" s="103"/>
      <c r="AC1150" s="105" t="b">
        <v>1</v>
      </c>
      <c r="AD1150" s="105" t="s">
        <v>672</v>
      </c>
      <c r="AE1150" s="105">
        <v>1</v>
      </c>
      <c r="AF1150" s="102"/>
      <c r="AG1150" s="10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c r="CL1150" s="52"/>
      <c r="CM1150" s="52"/>
      <c r="CN1150" s="52"/>
      <c r="CO1150" s="52"/>
      <c r="CP1150" s="52"/>
      <c r="CQ1150" s="52"/>
      <c r="CR1150" s="52"/>
      <c r="CS1150" s="52"/>
      <c r="CT1150" s="52"/>
      <c r="CU1150" s="52"/>
      <c r="CV1150" s="52"/>
      <c r="CW1150" s="52"/>
      <c r="CX1150" s="52"/>
      <c r="CY1150" s="52"/>
      <c r="CZ1150" s="52"/>
      <c r="DA1150" s="52"/>
      <c r="DB1150" s="52"/>
      <c r="DC1150" s="52"/>
      <c r="DD1150" s="52"/>
      <c r="DE1150" s="52"/>
      <c r="DF1150" s="52"/>
      <c r="DG1150" s="52"/>
      <c r="DH1150" s="52"/>
      <c r="DI1150" s="52"/>
      <c r="DJ1150" s="52"/>
      <c r="DK1150" s="52"/>
      <c r="DL1150" s="52"/>
      <c r="DM1150" s="52"/>
      <c r="DN1150" s="52"/>
      <c r="DO1150" s="52"/>
      <c r="DP1150" s="52"/>
      <c r="DQ1150" s="52"/>
      <c r="DR1150" s="52"/>
      <c r="DS1150" s="52"/>
      <c r="DT1150" s="52"/>
      <c r="DU1150" s="52"/>
      <c r="DV1150" s="52"/>
      <c r="DW1150" s="52"/>
      <c r="DX1150" s="52"/>
      <c r="DY1150" s="52"/>
      <c r="DZ1150" s="52"/>
      <c r="EA1150" s="52"/>
      <c r="EB1150" s="52"/>
      <c r="EC1150" s="52"/>
      <c r="ED1150" s="52"/>
      <c r="EE1150" s="52"/>
      <c r="EF1150" s="52"/>
      <c r="EG1150" s="52"/>
      <c r="EH1150" s="52"/>
      <c r="EI1150" s="52"/>
      <c r="EJ1150" s="52"/>
      <c r="EK1150" s="52"/>
      <c r="EL1150" s="52"/>
      <c r="EM1150" s="52"/>
      <c r="EN1150" s="52"/>
    </row>
    <row r="1151" spans="1:144" s="43" customFormat="1" ht="85.5" x14ac:dyDescent="0.2">
      <c r="A1151" s="46" t="s">
        <v>568</v>
      </c>
      <c r="B1151" s="46" t="s">
        <v>73</v>
      </c>
      <c r="C1151" s="46"/>
      <c r="D1151" s="46" t="s">
        <v>1943</v>
      </c>
      <c r="E1151" s="46" t="s">
        <v>1943</v>
      </c>
      <c r="F1151" s="46" t="s">
        <v>5706</v>
      </c>
      <c r="G1151" s="63" t="s">
        <v>963</v>
      </c>
      <c r="H1151" s="47">
        <v>196</v>
      </c>
      <c r="I1151" s="46" t="s">
        <v>1998</v>
      </c>
      <c r="J1151" s="46" t="s">
        <v>710</v>
      </c>
      <c r="K1151" s="48">
        <v>39904</v>
      </c>
      <c r="L1151" s="48">
        <v>40999</v>
      </c>
      <c r="M1151" s="48"/>
      <c r="N1151" s="49"/>
      <c r="O1151" s="50"/>
      <c r="P1151" s="50"/>
      <c r="Q1151" s="50"/>
      <c r="R1151" s="46" t="s">
        <v>5208</v>
      </c>
      <c r="S1151" s="46" t="s">
        <v>672</v>
      </c>
      <c r="T1151" s="46" t="s">
        <v>3789</v>
      </c>
      <c r="U1151" s="46"/>
      <c r="V1151" s="46"/>
      <c r="W1151" s="50"/>
      <c r="X1151" s="50"/>
      <c r="Y1151" s="103" t="s">
        <v>825</v>
      </c>
      <c r="Z1151" s="103" t="s">
        <v>3488</v>
      </c>
      <c r="AA1151" s="103"/>
      <c r="AB1151" s="103"/>
      <c r="AC1151" s="105" t="b">
        <v>1</v>
      </c>
      <c r="AD1151" s="105">
        <v>1</v>
      </c>
      <c r="AE1151" s="105" t="s">
        <v>672</v>
      </c>
      <c r="AF1151" s="102"/>
      <c r="AG1151" s="10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c r="BG1151" s="52"/>
      <c r="BH1151" s="52"/>
      <c r="BI1151" s="52"/>
      <c r="BJ1151" s="52"/>
      <c r="BK1151" s="52"/>
      <c r="BL1151" s="52"/>
      <c r="BM1151" s="52"/>
      <c r="BN1151" s="52"/>
      <c r="BO1151" s="52"/>
      <c r="BP1151" s="52"/>
      <c r="BQ1151" s="52"/>
      <c r="BR1151" s="52"/>
      <c r="BS1151" s="52"/>
      <c r="BT1151" s="52"/>
      <c r="BU1151" s="52"/>
      <c r="BV1151" s="52"/>
      <c r="BW1151" s="52"/>
      <c r="BX1151" s="52"/>
      <c r="BY1151" s="52"/>
      <c r="BZ1151" s="52"/>
      <c r="CA1151" s="52"/>
      <c r="CB1151" s="52"/>
      <c r="CC1151" s="52"/>
      <c r="CD1151" s="52"/>
      <c r="CE1151" s="52"/>
      <c r="CF1151" s="52"/>
      <c r="CG1151" s="52"/>
      <c r="CH1151" s="52"/>
      <c r="CI1151" s="52"/>
      <c r="CJ1151" s="52"/>
      <c r="CK1151" s="52"/>
      <c r="CL1151" s="52"/>
      <c r="CM1151" s="52"/>
      <c r="CN1151" s="52"/>
      <c r="CO1151" s="52"/>
      <c r="CP1151" s="52"/>
      <c r="CQ1151" s="52"/>
      <c r="CR1151" s="52"/>
      <c r="CS1151" s="52"/>
      <c r="CT1151" s="52"/>
      <c r="CU1151" s="52"/>
      <c r="CV1151" s="52"/>
      <c r="CW1151" s="52"/>
      <c r="CX1151" s="52"/>
      <c r="CY1151" s="52"/>
      <c r="CZ1151" s="52"/>
      <c r="DA1151" s="52"/>
      <c r="DB1151" s="52"/>
      <c r="DC1151" s="52"/>
      <c r="DD1151" s="52"/>
      <c r="DE1151" s="52"/>
      <c r="DF1151" s="52"/>
      <c r="DG1151" s="52"/>
      <c r="DH1151" s="52"/>
      <c r="DI1151" s="52"/>
      <c r="DJ1151" s="52"/>
      <c r="DK1151" s="52"/>
      <c r="DL1151" s="52"/>
      <c r="DM1151" s="52"/>
      <c r="DN1151" s="52"/>
      <c r="DO1151" s="52"/>
      <c r="DP1151" s="52"/>
      <c r="DQ1151" s="52"/>
      <c r="DR1151" s="52"/>
      <c r="DS1151" s="52"/>
      <c r="DT1151" s="52"/>
      <c r="DU1151" s="52"/>
      <c r="DV1151" s="52"/>
      <c r="DW1151" s="52"/>
      <c r="DX1151" s="52"/>
      <c r="DY1151" s="52"/>
      <c r="DZ1151" s="52"/>
      <c r="EA1151" s="52"/>
      <c r="EB1151" s="52"/>
      <c r="EC1151" s="52"/>
      <c r="ED1151" s="52"/>
      <c r="EE1151" s="52"/>
      <c r="EF1151" s="52"/>
      <c r="EG1151" s="52"/>
      <c r="EH1151" s="52"/>
      <c r="EI1151" s="52"/>
      <c r="EJ1151" s="52"/>
      <c r="EK1151" s="52"/>
      <c r="EL1151" s="52"/>
      <c r="EM1151" s="52"/>
      <c r="EN1151" s="52"/>
    </row>
    <row r="1152" spans="1:144" s="43" customFormat="1" ht="85.5" x14ac:dyDescent="0.2">
      <c r="A1152" s="46" t="s">
        <v>568</v>
      </c>
      <c r="B1152" s="46" t="s">
        <v>73</v>
      </c>
      <c r="C1152" s="46"/>
      <c r="D1152" s="46" t="s">
        <v>1943</v>
      </c>
      <c r="E1152" s="46" t="s">
        <v>1943</v>
      </c>
      <c r="F1152" s="46" t="s">
        <v>5706</v>
      </c>
      <c r="G1152" s="63" t="s">
        <v>963</v>
      </c>
      <c r="H1152" s="47">
        <v>197</v>
      </c>
      <c r="I1152" s="46" t="s">
        <v>1837</v>
      </c>
      <c r="J1152" s="46" t="s">
        <v>1431</v>
      </c>
      <c r="K1152" s="48">
        <v>37712</v>
      </c>
      <c r="L1152" s="48">
        <v>39903</v>
      </c>
      <c r="M1152" s="48"/>
      <c r="N1152" s="49"/>
      <c r="O1152" s="50"/>
      <c r="P1152" s="50"/>
      <c r="Q1152" s="50"/>
      <c r="R1152" s="46" t="s">
        <v>5208</v>
      </c>
      <c r="S1152" s="46" t="s">
        <v>3474</v>
      </c>
      <c r="T1152" s="46" t="s">
        <v>3789</v>
      </c>
      <c r="U1152" s="46"/>
      <c r="V1152" s="46"/>
      <c r="W1152" s="50">
        <v>68230</v>
      </c>
      <c r="X1152" s="50">
        <v>409380</v>
      </c>
      <c r="Y1152" s="103" t="s">
        <v>825</v>
      </c>
      <c r="Z1152" s="103" t="s">
        <v>3488</v>
      </c>
      <c r="AA1152" s="103"/>
      <c r="AB1152" s="103"/>
      <c r="AC1152" s="105" t="b">
        <v>1</v>
      </c>
      <c r="AD1152" s="105" t="s">
        <v>672</v>
      </c>
      <c r="AE1152" s="105">
        <v>1</v>
      </c>
      <c r="AF1152" s="102"/>
      <c r="AG1152" s="10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c r="CL1152" s="52"/>
      <c r="CM1152" s="52"/>
      <c r="CN1152" s="52"/>
      <c r="CO1152" s="52"/>
      <c r="CP1152" s="52"/>
      <c r="CQ1152" s="52"/>
      <c r="CR1152" s="52"/>
      <c r="CS1152" s="52"/>
      <c r="CT1152" s="52"/>
      <c r="CU1152" s="52"/>
      <c r="CV1152" s="52"/>
      <c r="CW1152" s="52"/>
      <c r="CX1152" s="52"/>
      <c r="CY1152" s="52"/>
      <c r="CZ1152" s="52"/>
      <c r="DA1152" s="52"/>
      <c r="DB1152" s="52"/>
      <c r="DC1152" s="52"/>
      <c r="DD1152" s="52"/>
      <c r="DE1152" s="52"/>
      <c r="DF1152" s="52"/>
      <c r="DG1152" s="52"/>
      <c r="DH1152" s="52"/>
      <c r="DI1152" s="52"/>
      <c r="DJ1152" s="52"/>
      <c r="DK1152" s="52"/>
      <c r="DL1152" s="52"/>
      <c r="DM1152" s="52"/>
      <c r="DN1152" s="52"/>
      <c r="DO1152" s="52"/>
      <c r="DP1152" s="52"/>
      <c r="DQ1152" s="52"/>
      <c r="DR1152" s="52"/>
      <c r="DS1152" s="52"/>
      <c r="DT1152" s="52"/>
      <c r="DU1152" s="52"/>
      <c r="DV1152" s="52"/>
      <c r="DW1152" s="52"/>
      <c r="DX1152" s="52"/>
      <c r="DY1152" s="52"/>
      <c r="DZ1152" s="52"/>
      <c r="EA1152" s="52"/>
      <c r="EB1152" s="52"/>
      <c r="EC1152" s="52"/>
      <c r="ED1152" s="52"/>
      <c r="EE1152" s="52"/>
      <c r="EF1152" s="52"/>
      <c r="EG1152" s="52"/>
      <c r="EH1152" s="52"/>
      <c r="EI1152" s="52"/>
      <c r="EJ1152" s="52"/>
      <c r="EK1152" s="52"/>
      <c r="EL1152" s="52"/>
      <c r="EM1152" s="52"/>
      <c r="EN1152" s="52"/>
    </row>
    <row r="1153" spans="1:144" s="43" customFormat="1" ht="85.5" x14ac:dyDescent="0.2">
      <c r="A1153" s="46" t="s">
        <v>568</v>
      </c>
      <c r="B1153" s="46" t="s">
        <v>73</v>
      </c>
      <c r="C1153" s="46"/>
      <c r="D1153" s="46" t="s">
        <v>1943</v>
      </c>
      <c r="E1153" s="46" t="s">
        <v>1943</v>
      </c>
      <c r="F1153" s="46" t="s">
        <v>5706</v>
      </c>
      <c r="G1153" s="63" t="s">
        <v>963</v>
      </c>
      <c r="H1153" s="47">
        <v>200</v>
      </c>
      <c r="I1153" s="46" t="s">
        <v>2686</v>
      </c>
      <c r="J1153" s="46" t="s">
        <v>4401</v>
      </c>
      <c r="K1153" s="48">
        <v>37712</v>
      </c>
      <c r="L1153" s="48">
        <v>39386</v>
      </c>
      <c r="M1153" s="48"/>
      <c r="N1153" s="49"/>
      <c r="O1153" s="50"/>
      <c r="P1153" s="50">
        <v>0</v>
      </c>
      <c r="Q1153" s="50"/>
      <c r="R1153" s="46" t="s">
        <v>5208</v>
      </c>
      <c r="S1153" s="46"/>
      <c r="T1153" s="46"/>
      <c r="U1153" s="46"/>
      <c r="V1153" s="46"/>
      <c r="W1153" s="50">
        <v>85603</v>
      </c>
      <c r="X1153" s="50">
        <v>342412</v>
      </c>
      <c r="Y1153" s="103" t="s">
        <v>825</v>
      </c>
      <c r="Z1153" s="103" t="s">
        <v>3488</v>
      </c>
      <c r="AA1153" s="103"/>
      <c r="AB1153" s="103"/>
      <c r="AC1153" s="105" t="b">
        <v>1</v>
      </c>
      <c r="AD1153" s="105" t="s">
        <v>672</v>
      </c>
      <c r="AE1153" s="105">
        <v>1</v>
      </c>
      <c r="AF1153" s="102"/>
      <c r="AG1153" s="10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c r="BG1153" s="52"/>
      <c r="BH1153" s="52"/>
      <c r="BI1153" s="52"/>
      <c r="BJ1153" s="52"/>
      <c r="BK1153" s="52"/>
      <c r="BL1153" s="52"/>
      <c r="BM1153" s="52"/>
      <c r="BN1153" s="52"/>
      <c r="BO1153" s="52"/>
      <c r="BP1153" s="52"/>
      <c r="BQ1153" s="52"/>
      <c r="BR1153" s="52"/>
      <c r="BS1153" s="52"/>
      <c r="BT1153" s="52"/>
      <c r="BU1153" s="52"/>
      <c r="BV1153" s="52"/>
      <c r="BW1153" s="52"/>
      <c r="BX1153" s="52"/>
      <c r="BY1153" s="52"/>
      <c r="BZ1153" s="52"/>
      <c r="CA1153" s="52"/>
      <c r="CB1153" s="52"/>
      <c r="CC1153" s="52"/>
      <c r="CD1153" s="52"/>
      <c r="CE1153" s="52"/>
      <c r="CF1153" s="52"/>
      <c r="CG1153" s="52"/>
      <c r="CH1153" s="52"/>
      <c r="CI1153" s="52"/>
      <c r="CJ1153" s="52"/>
      <c r="CK1153" s="52"/>
      <c r="CL1153" s="52"/>
      <c r="CM1153" s="52"/>
      <c r="CN1153" s="52"/>
      <c r="CO1153" s="52"/>
      <c r="CP1153" s="52"/>
      <c r="CQ1153" s="52"/>
      <c r="CR1153" s="52"/>
      <c r="CS1153" s="52"/>
      <c r="CT1153" s="52"/>
      <c r="CU1153" s="52"/>
      <c r="CV1153" s="52"/>
      <c r="CW1153" s="52"/>
      <c r="CX1153" s="52"/>
      <c r="CY1153" s="52"/>
      <c r="CZ1153" s="52"/>
      <c r="DA1153" s="52"/>
      <c r="DB1153" s="52"/>
      <c r="DC1153" s="52"/>
      <c r="DD1153" s="52"/>
      <c r="DE1153" s="52"/>
      <c r="DF1153" s="52"/>
      <c r="DG1153" s="52"/>
      <c r="DH1153" s="52"/>
      <c r="DI1153" s="52"/>
      <c r="DJ1153" s="52"/>
      <c r="DK1153" s="52"/>
      <c r="DL1153" s="52"/>
      <c r="DM1153" s="52"/>
      <c r="DN1153" s="52"/>
      <c r="DO1153" s="52"/>
      <c r="DP1153" s="52"/>
      <c r="DQ1153" s="52"/>
      <c r="DR1153" s="52"/>
      <c r="DS1153" s="52"/>
      <c r="DT1153" s="52"/>
      <c r="DU1153" s="52"/>
      <c r="DV1153" s="52"/>
      <c r="DW1153" s="52"/>
      <c r="DX1153" s="52"/>
      <c r="DY1153" s="52"/>
      <c r="DZ1153" s="52"/>
      <c r="EA1153" s="52"/>
      <c r="EB1153" s="52"/>
      <c r="EC1153" s="52"/>
      <c r="ED1153" s="52"/>
      <c r="EE1153" s="52"/>
      <c r="EF1153" s="52"/>
      <c r="EG1153" s="52"/>
      <c r="EH1153" s="52"/>
      <c r="EI1153" s="52"/>
      <c r="EJ1153" s="52"/>
      <c r="EK1153" s="52"/>
      <c r="EL1153" s="52"/>
      <c r="EM1153" s="52"/>
      <c r="EN1153" s="52"/>
    </row>
    <row r="1154" spans="1:144" s="43" customFormat="1" ht="85.5" x14ac:dyDescent="0.2">
      <c r="A1154" s="46" t="s">
        <v>568</v>
      </c>
      <c r="B1154" s="46" t="s">
        <v>73</v>
      </c>
      <c r="C1154" s="46"/>
      <c r="D1154" s="46" t="s">
        <v>1943</v>
      </c>
      <c r="E1154" s="46" t="s">
        <v>1943</v>
      </c>
      <c r="F1154" s="46" t="s">
        <v>5706</v>
      </c>
      <c r="G1154" s="63" t="s">
        <v>963</v>
      </c>
      <c r="H1154" s="47">
        <v>201</v>
      </c>
      <c r="I1154" s="46" t="s">
        <v>2686</v>
      </c>
      <c r="J1154" s="46" t="s">
        <v>3285</v>
      </c>
      <c r="K1154" s="48">
        <v>37712</v>
      </c>
      <c r="L1154" s="48">
        <v>39478</v>
      </c>
      <c r="M1154" s="48"/>
      <c r="N1154" s="49"/>
      <c r="O1154" s="50"/>
      <c r="P1154" s="50"/>
      <c r="Q1154" s="50"/>
      <c r="R1154" s="46" t="s">
        <v>5208</v>
      </c>
      <c r="S1154" s="46"/>
      <c r="T1154" s="46"/>
      <c r="U1154" s="46"/>
      <c r="V1154" s="46"/>
      <c r="W1154" s="50">
        <v>91274</v>
      </c>
      <c r="X1154" s="50">
        <v>365096</v>
      </c>
      <c r="Y1154" s="103" t="s">
        <v>825</v>
      </c>
      <c r="Z1154" s="103" t="s">
        <v>3488</v>
      </c>
      <c r="AA1154" s="103"/>
      <c r="AB1154" s="103"/>
      <c r="AC1154" s="105" t="b">
        <v>1</v>
      </c>
      <c r="AD1154" s="105" t="s">
        <v>672</v>
      </c>
      <c r="AE1154" s="105">
        <v>1</v>
      </c>
      <c r="AF1154" s="102"/>
      <c r="AG1154" s="10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c r="CL1154" s="52"/>
      <c r="CM1154" s="52"/>
      <c r="CN1154" s="52"/>
      <c r="CO1154" s="52"/>
      <c r="CP1154" s="52"/>
      <c r="CQ1154" s="52"/>
      <c r="CR1154" s="52"/>
      <c r="CS1154" s="52"/>
      <c r="CT1154" s="52"/>
      <c r="CU1154" s="52"/>
      <c r="CV1154" s="52"/>
      <c r="CW1154" s="52"/>
      <c r="CX1154" s="52"/>
      <c r="CY1154" s="52"/>
      <c r="CZ1154" s="52"/>
      <c r="DA1154" s="52"/>
      <c r="DB1154" s="52"/>
      <c r="DC1154" s="52"/>
      <c r="DD1154" s="52"/>
      <c r="DE1154" s="52"/>
      <c r="DF1154" s="52"/>
      <c r="DG1154" s="52"/>
      <c r="DH1154" s="52"/>
      <c r="DI1154" s="52"/>
      <c r="DJ1154" s="52"/>
      <c r="DK1154" s="52"/>
      <c r="DL1154" s="52"/>
      <c r="DM1154" s="52"/>
      <c r="DN1154" s="52"/>
      <c r="DO1154" s="52"/>
      <c r="DP1154" s="52"/>
      <c r="DQ1154" s="52"/>
      <c r="DR1154" s="52"/>
      <c r="DS1154" s="52"/>
      <c r="DT1154" s="52"/>
      <c r="DU1154" s="52"/>
      <c r="DV1154" s="52"/>
      <c r="DW1154" s="52"/>
      <c r="DX1154" s="52"/>
      <c r="DY1154" s="52"/>
      <c r="DZ1154" s="52"/>
      <c r="EA1154" s="52"/>
      <c r="EB1154" s="52"/>
      <c r="EC1154" s="52"/>
      <c r="ED1154" s="52"/>
      <c r="EE1154" s="52"/>
      <c r="EF1154" s="52"/>
      <c r="EG1154" s="52"/>
      <c r="EH1154" s="52"/>
      <c r="EI1154" s="52"/>
      <c r="EJ1154" s="52"/>
      <c r="EK1154" s="52"/>
      <c r="EL1154" s="52"/>
      <c r="EM1154" s="52"/>
      <c r="EN1154" s="52"/>
    </row>
    <row r="1155" spans="1:144" s="43" customFormat="1" ht="85.5" x14ac:dyDescent="0.2">
      <c r="A1155" s="46" t="s">
        <v>568</v>
      </c>
      <c r="B1155" s="46" t="s">
        <v>73</v>
      </c>
      <c r="C1155" s="46"/>
      <c r="D1155" s="46" t="s">
        <v>1943</v>
      </c>
      <c r="E1155" s="46" t="s">
        <v>1943</v>
      </c>
      <c r="F1155" s="46" t="s">
        <v>5706</v>
      </c>
      <c r="G1155" s="63" t="s">
        <v>963</v>
      </c>
      <c r="H1155" s="47">
        <v>203</v>
      </c>
      <c r="I1155" s="46" t="s">
        <v>2689</v>
      </c>
      <c r="J1155" s="46" t="s">
        <v>4401</v>
      </c>
      <c r="K1155" s="48">
        <v>39356</v>
      </c>
      <c r="L1155" s="48">
        <v>40451</v>
      </c>
      <c r="M1155" s="48"/>
      <c r="N1155" s="49"/>
      <c r="O1155" s="50" t="s">
        <v>672</v>
      </c>
      <c r="P1155" s="50" t="s">
        <v>672</v>
      </c>
      <c r="Q1155" s="50"/>
      <c r="R1155" s="46" t="s">
        <v>5208</v>
      </c>
      <c r="S1155" s="46" t="s">
        <v>672</v>
      </c>
      <c r="T1155" s="46" t="s">
        <v>3789</v>
      </c>
      <c r="U1155" s="46"/>
      <c r="V1155" s="46"/>
      <c r="W1155" s="50">
        <v>94416</v>
      </c>
      <c r="X1155" s="50">
        <v>283248</v>
      </c>
      <c r="Y1155" s="103" t="s">
        <v>825</v>
      </c>
      <c r="Z1155" s="103" t="s">
        <v>3488</v>
      </c>
      <c r="AA1155" s="103"/>
      <c r="AB1155" s="103"/>
      <c r="AC1155" s="105" t="b">
        <v>1</v>
      </c>
      <c r="AD1155" s="105" t="s">
        <v>672</v>
      </c>
      <c r="AE1155" s="105">
        <v>1</v>
      </c>
      <c r="AF1155" s="102"/>
      <c r="AG1155" s="10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c r="BG1155" s="52"/>
      <c r="BH1155" s="52"/>
      <c r="BI1155" s="52"/>
      <c r="BJ1155" s="52"/>
      <c r="BK1155" s="52"/>
      <c r="BL1155" s="52"/>
      <c r="BM1155" s="52"/>
      <c r="BN1155" s="52"/>
      <c r="BO1155" s="52"/>
      <c r="BP1155" s="52"/>
      <c r="BQ1155" s="52"/>
      <c r="BR1155" s="52"/>
      <c r="BS1155" s="52"/>
      <c r="BT1155" s="52"/>
      <c r="BU1155" s="52"/>
      <c r="BV1155" s="52"/>
      <c r="BW1155" s="52"/>
      <c r="BX1155" s="52"/>
      <c r="BY1155" s="52"/>
      <c r="BZ1155" s="52"/>
      <c r="CA1155" s="52"/>
      <c r="CB1155" s="52"/>
      <c r="CC1155" s="52"/>
      <c r="CD1155" s="52"/>
      <c r="CE1155" s="52"/>
      <c r="CF1155" s="52"/>
      <c r="CG1155" s="52"/>
      <c r="CH1155" s="52"/>
      <c r="CI1155" s="52"/>
      <c r="CJ1155" s="52"/>
      <c r="CK1155" s="52"/>
      <c r="CL1155" s="52"/>
      <c r="CM1155" s="52"/>
      <c r="CN1155" s="52"/>
      <c r="CO1155" s="52"/>
      <c r="CP1155" s="52"/>
      <c r="CQ1155" s="52"/>
      <c r="CR1155" s="52"/>
      <c r="CS1155" s="52"/>
      <c r="CT1155" s="52"/>
      <c r="CU1155" s="52"/>
      <c r="CV1155" s="52"/>
      <c r="CW1155" s="52"/>
      <c r="CX1155" s="52"/>
      <c r="CY1155" s="52"/>
      <c r="CZ1155" s="52"/>
      <c r="DA1155" s="52"/>
      <c r="DB1155" s="52"/>
      <c r="DC1155" s="52"/>
      <c r="DD1155" s="52"/>
      <c r="DE1155" s="52"/>
      <c r="DF1155" s="52"/>
      <c r="DG1155" s="52"/>
      <c r="DH1155" s="52"/>
      <c r="DI1155" s="52"/>
      <c r="DJ1155" s="52"/>
      <c r="DK1155" s="52"/>
      <c r="DL1155" s="52"/>
      <c r="DM1155" s="52"/>
      <c r="DN1155" s="52"/>
      <c r="DO1155" s="52"/>
      <c r="DP1155" s="52"/>
      <c r="DQ1155" s="52"/>
      <c r="DR1155" s="52"/>
      <c r="DS1155" s="52"/>
      <c r="DT1155" s="52"/>
      <c r="DU1155" s="52"/>
      <c r="DV1155" s="52"/>
      <c r="DW1155" s="52"/>
      <c r="DX1155" s="52"/>
      <c r="DY1155" s="52"/>
      <c r="DZ1155" s="52"/>
      <c r="EA1155" s="52"/>
      <c r="EB1155" s="52"/>
      <c r="EC1155" s="52"/>
      <c r="ED1155" s="52"/>
      <c r="EE1155" s="52"/>
      <c r="EF1155" s="52"/>
      <c r="EG1155" s="52"/>
      <c r="EH1155" s="52"/>
      <c r="EI1155" s="52"/>
      <c r="EJ1155" s="52"/>
      <c r="EK1155" s="52"/>
      <c r="EL1155" s="52"/>
      <c r="EM1155" s="52"/>
      <c r="EN1155" s="52"/>
    </row>
    <row r="1156" spans="1:144" s="43" customFormat="1" ht="85.5" x14ac:dyDescent="0.2">
      <c r="A1156" s="46" t="s">
        <v>568</v>
      </c>
      <c r="B1156" s="46" t="s">
        <v>73</v>
      </c>
      <c r="C1156" s="46"/>
      <c r="D1156" s="46" t="s">
        <v>1943</v>
      </c>
      <c r="E1156" s="46" t="s">
        <v>1943</v>
      </c>
      <c r="F1156" s="46" t="s">
        <v>5706</v>
      </c>
      <c r="G1156" s="63" t="s">
        <v>963</v>
      </c>
      <c r="H1156" s="47">
        <v>205</v>
      </c>
      <c r="I1156" s="46" t="s">
        <v>2690</v>
      </c>
      <c r="J1156" s="46" t="s">
        <v>2683</v>
      </c>
      <c r="K1156" s="48">
        <v>37712</v>
      </c>
      <c r="L1156" s="48">
        <v>40086</v>
      </c>
      <c r="M1156" s="48"/>
      <c r="N1156" s="46"/>
      <c r="O1156" s="50"/>
      <c r="P1156" s="50"/>
      <c r="Q1156" s="50"/>
      <c r="R1156" s="46" t="s">
        <v>5208</v>
      </c>
      <c r="S1156" s="46"/>
      <c r="T1156" s="46"/>
      <c r="U1156" s="46"/>
      <c r="V1156" s="46"/>
      <c r="W1156" s="50">
        <v>31337</v>
      </c>
      <c r="X1156" s="50">
        <v>188022</v>
      </c>
      <c r="Y1156" s="103" t="s">
        <v>825</v>
      </c>
      <c r="Z1156" s="103" t="s">
        <v>3488</v>
      </c>
      <c r="AA1156" s="103" t="s">
        <v>2600</v>
      </c>
      <c r="AB1156" s="103"/>
      <c r="AC1156" s="105" t="b">
        <v>1</v>
      </c>
      <c r="AD1156" s="105" t="s">
        <v>672</v>
      </c>
      <c r="AE1156" s="105">
        <v>1</v>
      </c>
      <c r="AF1156" s="102"/>
      <c r="AG1156" s="10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c r="CL1156" s="52"/>
      <c r="CM1156" s="52"/>
      <c r="CN1156" s="52"/>
      <c r="CO1156" s="52"/>
      <c r="CP1156" s="52"/>
      <c r="CQ1156" s="52"/>
      <c r="CR1156" s="52"/>
      <c r="CS1156" s="52"/>
      <c r="CT1156" s="52"/>
      <c r="CU1156" s="52"/>
      <c r="CV1156" s="52"/>
      <c r="CW1156" s="52"/>
      <c r="CX1156" s="52"/>
      <c r="CY1156" s="52"/>
      <c r="CZ1156" s="52"/>
      <c r="DA1156" s="52"/>
      <c r="DB1156" s="52"/>
      <c r="DC1156" s="52"/>
      <c r="DD1156" s="52"/>
      <c r="DE1156" s="52"/>
      <c r="DF1156" s="52"/>
      <c r="DG1156" s="52"/>
      <c r="DH1156" s="52"/>
      <c r="DI1156" s="52"/>
      <c r="DJ1156" s="52"/>
      <c r="DK1156" s="52"/>
      <c r="DL1156" s="52"/>
      <c r="DM1156" s="52"/>
      <c r="DN1156" s="52"/>
      <c r="DO1156" s="52"/>
      <c r="DP1156" s="52"/>
      <c r="DQ1156" s="52"/>
      <c r="DR1156" s="52"/>
      <c r="DS1156" s="52"/>
      <c r="DT1156" s="52"/>
      <c r="DU1156" s="52"/>
      <c r="DV1156" s="52"/>
      <c r="DW1156" s="52"/>
      <c r="DX1156" s="52"/>
      <c r="DY1156" s="52"/>
      <c r="DZ1156" s="52"/>
      <c r="EA1156" s="52"/>
      <c r="EB1156" s="52"/>
      <c r="EC1156" s="52"/>
      <c r="ED1156" s="52"/>
      <c r="EE1156" s="52"/>
      <c r="EF1156" s="52"/>
      <c r="EG1156" s="52"/>
      <c r="EH1156" s="52"/>
      <c r="EI1156" s="52"/>
      <c r="EJ1156" s="52"/>
      <c r="EK1156" s="52"/>
      <c r="EL1156" s="52"/>
      <c r="EM1156" s="52"/>
      <c r="EN1156" s="52"/>
    </row>
    <row r="1157" spans="1:144" s="43" customFormat="1" ht="85.5" x14ac:dyDescent="0.2">
      <c r="A1157" s="46" t="s">
        <v>568</v>
      </c>
      <c r="B1157" s="46" t="s">
        <v>73</v>
      </c>
      <c r="C1157" s="46"/>
      <c r="D1157" s="46" t="s">
        <v>1943</v>
      </c>
      <c r="E1157" s="46" t="s">
        <v>1943</v>
      </c>
      <c r="F1157" s="46" t="s">
        <v>5706</v>
      </c>
      <c r="G1157" s="63" t="s">
        <v>963</v>
      </c>
      <c r="H1157" s="47">
        <v>205</v>
      </c>
      <c r="I1157" s="46" t="s">
        <v>2690</v>
      </c>
      <c r="J1157" s="46" t="s">
        <v>2683</v>
      </c>
      <c r="K1157" s="48">
        <v>40087</v>
      </c>
      <c r="L1157" s="48">
        <v>40999</v>
      </c>
      <c r="M1157" s="48"/>
      <c r="N1157" s="46"/>
      <c r="O1157" s="50"/>
      <c r="P1157" s="50"/>
      <c r="Q1157" s="50"/>
      <c r="R1157" s="46" t="s">
        <v>5208</v>
      </c>
      <c r="S1157" s="46" t="s">
        <v>3474</v>
      </c>
      <c r="T1157" s="46" t="s">
        <v>3789</v>
      </c>
      <c r="U1157" s="46"/>
      <c r="V1157" s="46"/>
      <c r="W1157" s="50"/>
      <c r="X1157" s="50"/>
      <c r="Y1157" s="103" t="s">
        <v>825</v>
      </c>
      <c r="Z1157" s="103" t="s">
        <v>3488</v>
      </c>
      <c r="AA1157" s="103" t="s">
        <v>2600</v>
      </c>
      <c r="AB1157" s="103"/>
      <c r="AC1157" s="105" t="b">
        <v>1</v>
      </c>
      <c r="AD1157" s="105">
        <v>1</v>
      </c>
      <c r="AE1157" s="105" t="s">
        <v>672</v>
      </c>
      <c r="AF1157" s="102"/>
      <c r="AG1157" s="10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c r="BG1157" s="52"/>
      <c r="BH1157" s="52"/>
      <c r="BI1157" s="52"/>
      <c r="BJ1157" s="52"/>
      <c r="BK1157" s="52"/>
      <c r="BL1157" s="52"/>
      <c r="BM1157" s="52"/>
      <c r="BN1157" s="52"/>
      <c r="BO1157" s="52"/>
      <c r="BP1157" s="52"/>
      <c r="BQ1157" s="52"/>
      <c r="BR1157" s="52"/>
      <c r="BS1157" s="52"/>
      <c r="BT1157" s="52"/>
      <c r="BU1157" s="52"/>
      <c r="BV1157" s="52"/>
      <c r="BW1157" s="52"/>
      <c r="BX1157" s="52"/>
      <c r="BY1157" s="52"/>
      <c r="BZ1157" s="52"/>
      <c r="CA1157" s="52"/>
      <c r="CB1157" s="52"/>
      <c r="CC1157" s="52"/>
      <c r="CD1157" s="52"/>
      <c r="CE1157" s="52"/>
      <c r="CF1157" s="52"/>
      <c r="CG1157" s="52"/>
      <c r="CH1157" s="52"/>
      <c r="CI1157" s="52"/>
      <c r="CJ1157" s="52"/>
      <c r="CK1157" s="52"/>
      <c r="CL1157" s="52"/>
      <c r="CM1157" s="52"/>
      <c r="CN1157" s="52"/>
      <c r="CO1157" s="52"/>
      <c r="CP1157" s="52"/>
      <c r="CQ1157" s="52"/>
      <c r="CR1157" s="52"/>
      <c r="CS1157" s="52"/>
      <c r="CT1157" s="52"/>
      <c r="CU1157" s="52"/>
      <c r="CV1157" s="52"/>
      <c r="CW1157" s="52"/>
      <c r="CX1157" s="52"/>
      <c r="CY1157" s="52"/>
      <c r="CZ1157" s="52"/>
      <c r="DA1157" s="52"/>
      <c r="DB1157" s="52"/>
      <c r="DC1157" s="52"/>
      <c r="DD1157" s="52"/>
      <c r="DE1157" s="52"/>
      <c r="DF1157" s="52"/>
      <c r="DG1157" s="52"/>
      <c r="DH1157" s="52"/>
      <c r="DI1157" s="52"/>
      <c r="DJ1157" s="52"/>
      <c r="DK1157" s="52"/>
      <c r="DL1157" s="52"/>
      <c r="DM1157" s="52"/>
      <c r="DN1157" s="52"/>
      <c r="DO1157" s="52"/>
      <c r="DP1157" s="52"/>
      <c r="DQ1157" s="52"/>
      <c r="DR1157" s="52"/>
      <c r="DS1157" s="52"/>
      <c r="DT1157" s="52"/>
      <c r="DU1157" s="52"/>
      <c r="DV1157" s="52"/>
      <c r="DW1157" s="52"/>
      <c r="DX1157" s="52"/>
      <c r="DY1157" s="52"/>
      <c r="DZ1157" s="52"/>
      <c r="EA1157" s="52"/>
      <c r="EB1157" s="52"/>
      <c r="EC1157" s="52"/>
      <c r="ED1157" s="52"/>
      <c r="EE1157" s="52"/>
      <c r="EF1157" s="52"/>
      <c r="EG1157" s="52"/>
      <c r="EH1157" s="52"/>
      <c r="EI1157" s="52"/>
      <c r="EJ1157" s="52"/>
      <c r="EK1157" s="52"/>
      <c r="EL1157" s="52"/>
      <c r="EM1157" s="52"/>
      <c r="EN1157" s="52"/>
    </row>
    <row r="1158" spans="1:144" s="43" customFormat="1" ht="85.5" x14ac:dyDescent="0.2">
      <c r="A1158" s="46" t="s">
        <v>568</v>
      </c>
      <c r="B1158" s="46" t="s">
        <v>73</v>
      </c>
      <c r="C1158" s="46"/>
      <c r="D1158" s="46" t="s">
        <v>1943</v>
      </c>
      <c r="E1158" s="46" t="s">
        <v>1943</v>
      </c>
      <c r="F1158" s="46" t="s">
        <v>5706</v>
      </c>
      <c r="G1158" s="63" t="s">
        <v>963</v>
      </c>
      <c r="H1158" s="47">
        <v>210</v>
      </c>
      <c r="I1158" s="46" t="s">
        <v>2691</v>
      </c>
      <c r="J1158" s="46" t="s">
        <v>4588</v>
      </c>
      <c r="K1158" s="48">
        <v>37712</v>
      </c>
      <c r="L1158" s="48">
        <v>39903</v>
      </c>
      <c r="M1158" s="48"/>
      <c r="N1158" s="49"/>
      <c r="O1158" s="50"/>
      <c r="P1158" s="50"/>
      <c r="Q1158" s="50"/>
      <c r="R1158" s="46" t="s">
        <v>5208</v>
      </c>
      <c r="S1158" s="46" t="s">
        <v>3474</v>
      </c>
      <c r="T1158" s="46" t="s">
        <v>3789</v>
      </c>
      <c r="U1158" s="46"/>
      <c r="V1158" s="46"/>
      <c r="W1158" s="50"/>
      <c r="X1158" s="50"/>
      <c r="Y1158" s="103" t="s">
        <v>825</v>
      </c>
      <c r="Z1158" s="103" t="s">
        <v>3488</v>
      </c>
      <c r="AA1158" s="103"/>
      <c r="AB1158" s="103"/>
      <c r="AC1158" s="105" t="b">
        <v>1</v>
      </c>
      <c r="AD1158" s="105">
        <v>1</v>
      </c>
      <c r="AE1158" s="105" t="s">
        <v>672</v>
      </c>
      <c r="AF1158" s="102"/>
      <c r="AG1158" s="10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c r="CL1158" s="52"/>
      <c r="CM1158" s="52"/>
      <c r="CN1158" s="52"/>
      <c r="CO1158" s="52"/>
      <c r="CP1158" s="52"/>
      <c r="CQ1158" s="52"/>
      <c r="CR1158" s="52"/>
      <c r="CS1158" s="52"/>
      <c r="CT1158" s="52"/>
      <c r="CU1158" s="52"/>
      <c r="CV1158" s="52"/>
      <c r="CW1158" s="52"/>
      <c r="CX1158" s="52"/>
      <c r="CY1158" s="52"/>
      <c r="CZ1158" s="52"/>
      <c r="DA1158" s="52"/>
      <c r="DB1158" s="52"/>
      <c r="DC1158" s="52"/>
      <c r="DD1158" s="52"/>
      <c r="DE1158" s="52"/>
      <c r="DF1158" s="52"/>
      <c r="DG1158" s="52"/>
      <c r="DH1158" s="52"/>
      <c r="DI1158" s="52"/>
      <c r="DJ1158" s="52"/>
      <c r="DK1158" s="52"/>
      <c r="DL1158" s="52"/>
      <c r="DM1158" s="52"/>
      <c r="DN1158" s="52"/>
      <c r="DO1158" s="52"/>
      <c r="DP1158" s="52"/>
      <c r="DQ1158" s="52"/>
      <c r="DR1158" s="52"/>
      <c r="DS1158" s="52"/>
      <c r="DT1158" s="52"/>
      <c r="DU1158" s="52"/>
      <c r="DV1158" s="52"/>
      <c r="DW1158" s="52"/>
      <c r="DX1158" s="52"/>
      <c r="DY1158" s="52"/>
      <c r="DZ1158" s="52"/>
      <c r="EA1158" s="52"/>
      <c r="EB1158" s="52"/>
      <c r="EC1158" s="52"/>
      <c r="ED1158" s="52"/>
      <c r="EE1158" s="52"/>
      <c r="EF1158" s="52"/>
      <c r="EG1158" s="52"/>
      <c r="EH1158" s="52"/>
      <c r="EI1158" s="52"/>
      <c r="EJ1158" s="52"/>
      <c r="EK1158" s="52"/>
      <c r="EL1158" s="52"/>
      <c r="EM1158" s="52"/>
      <c r="EN1158" s="52"/>
    </row>
    <row r="1159" spans="1:144" s="43" customFormat="1" ht="85.5" x14ac:dyDescent="0.2">
      <c r="A1159" s="46" t="s">
        <v>568</v>
      </c>
      <c r="B1159" s="46" t="s">
        <v>73</v>
      </c>
      <c r="C1159" s="46"/>
      <c r="D1159" s="46" t="s">
        <v>1943</v>
      </c>
      <c r="E1159" s="46" t="s">
        <v>1943</v>
      </c>
      <c r="F1159" s="46" t="s">
        <v>5706</v>
      </c>
      <c r="G1159" s="63" t="s">
        <v>963</v>
      </c>
      <c r="H1159" s="47">
        <v>213</v>
      </c>
      <c r="I1159" s="46" t="s">
        <v>2691</v>
      </c>
      <c r="J1159" s="46" t="s">
        <v>2139</v>
      </c>
      <c r="K1159" s="48">
        <v>37712</v>
      </c>
      <c r="L1159" s="48">
        <v>39872</v>
      </c>
      <c r="M1159" s="48"/>
      <c r="N1159" s="49"/>
      <c r="O1159" s="50"/>
      <c r="P1159" s="50"/>
      <c r="Q1159" s="50"/>
      <c r="R1159" s="46" t="s">
        <v>5208</v>
      </c>
      <c r="S1159" s="46" t="s">
        <v>3474</v>
      </c>
      <c r="T1159" s="46" t="s">
        <v>3789</v>
      </c>
      <c r="U1159" s="46"/>
      <c r="V1159" s="46"/>
      <c r="W1159" s="50">
        <v>9107</v>
      </c>
      <c r="X1159" s="50">
        <v>54642</v>
      </c>
      <c r="Y1159" s="103" t="s">
        <v>825</v>
      </c>
      <c r="Z1159" s="103" t="s">
        <v>3488</v>
      </c>
      <c r="AA1159" s="103" t="s">
        <v>2600</v>
      </c>
      <c r="AB1159" s="103"/>
      <c r="AC1159" s="105" t="b">
        <v>1</v>
      </c>
      <c r="AD1159" s="105" t="s">
        <v>672</v>
      </c>
      <c r="AE1159" s="105">
        <v>1</v>
      </c>
      <c r="AF1159" s="102"/>
      <c r="AG1159" s="10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c r="BG1159" s="52"/>
      <c r="BH1159" s="52"/>
      <c r="BI1159" s="52"/>
      <c r="BJ1159" s="52"/>
      <c r="BK1159" s="52"/>
      <c r="BL1159" s="52"/>
      <c r="BM1159" s="52"/>
      <c r="BN1159" s="52"/>
      <c r="BO1159" s="52"/>
      <c r="BP1159" s="52"/>
      <c r="BQ1159" s="52"/>
      <c r="BR1159" s="52"/>
      <c r="BS1159" s="52"/>
      <c r="BT1159" s="52"/>
      <c r="BU1159" s="52"/>
      <c r="BV1159" s="52"/>
      <c r="BW1159" s="52"/>
      <c r="BX1159" s="52"/>
      <c r="BY1159" s="52"/>
      <c r="BZ1159" s="52"/>
      <c r="CA1159" s="52"/>
      <c r="CB1159" s="52"/>
      <c r="CC1159" s="52"/>
      <c r="CD1159" s="52"/>
      <c r="CE1159" s="52"/>
      <c r="CF1159" s="52"/>
      <c r="CG1159" s="52"/>
      <c r="CH1159" s="52"/>
      <c r="CI1159" s="52"/>
      <c r="CJ1159" s="52"/>
      <c r="CK1159" s="52"/>
      <c r="CL1159" s="52"/>
      <c r="CM1159" s="52"/>
      <c r="CN1159" s="52"/>
      <c r="CO1159" s="52"/>
      <c r="CP1159" s="52"/>
      <c r="CQ1159" s="52"/>
      <c r="CR1159" s="52"/>
      <c r="CS1159" s="52"/>
      <c r="CT1159" s="52"/>
      <c r="CU1159" s="52"/>
      <c r="CV1159" s="52"/>
      <c r="CW1159" s="52"/>
      <c r="CX1159" s="52"/>
      <c r="CY1159" s="52"/>
      <c r="CZ1159" s="52"/>
      <c r="DA1159" s="52"/>
      <c r="DB1159" s="52"/>
      <c r="DC1159" s="52"/>
      <c r="DD1159" s="52"/>
      <c r="DE1159" s="52"/>
      <c r="DF1159" s="52"/>
      <c r="DG1159" s="52"/>
      <c r="DH1159" s="52"/>
      <c r="DI1159" s="52"/>
      <c r="DJ1159" s="52"/>
      <c r="DK1159" s="52"/>
      <c r="DL1159" s="52"/>
      <c r="DM1159" s="52"/>
      <c r="DN1159" s="52"/>
      <c r="DO1159" s="52"/>
      <c r="DP1159" s="52"/>
      <c r="DQ1159" s="52"/>
      <c r="DR1159" s="52"/>
      <c r="DS1159" s="52"/>
      <c r="DT1159" s="52"/>
      <c r="DU1159" s="52"/>
      <c r="DV1159" s="52"/>
      <c r="DW1159" s="52"/>
      <c r="DX1159" s="52"/>
      <c r="DY1159" s="52"/>
      <c r="DZ1159" s="52"/>
      <c r="EA1159" s="52"/>
      <c r="EB1159" s="52"/>
      <c r="EC1159" s="52"/>
      <c r="ED1159" s="52"/>
      <c r="EE1159" s="52"/>
      <c r="EF1159" s="52"/>
      <c r="EG1159" s="52"/>
      <c r="EH1159" s="52"/>
      <c r="EI1159" s="52"/>
      <c r="EJ1159" s="52"/>
      <c r="EK1159" s="52"/>
      <c r="EL1159" s="52"/>
      <c r="EM1159" s="52"/>
      <c r="EN1159" s="52"/>
    </row>
    <row r="1160" spans="1:144" s="43" customFormat="1" ht="114" x14ac:dyDescent="0.2">
      <c r="A1160" s="46" t="s">
        <v>568</v>
      </c>
      <c r="B1160" s="46" t="s">
        <v>73</v>
      </c>
      <c r="C1160" s="46"/>
      <c r="D1160" s="46" t="s">
        <v>1943</v>
      </c>
      <c r="E1160" s="46" t="s">
        <v>1943</v>
      </c>
      <c r="F1160" s="46" t="s">
        <v>5706</v>
      </c>
      <c r="G1160" s="63" t="s">
        <v>963</v>
      </c>
      <c r="H1160" s="47">
        <v>214</v>
      </c>
      <c r="I1160" s="46" t="s">
        <v>2692</v>
      </c>
      <c r="J1160" s="46" t="s">
        <v>3814</v>
      </c>
      <c r="K1160" s="48">
        <v>37712</v>
      </c>
      <c r="L1160" s="48">
        <v>39538</v>
      </c>
      <c r="M1160" s="48"/>
      <c r="N1160" s="49"/>
      <c r="O1160" s="50"/>
      <c r="P1160" s="50"/>
      <c r="Q1160" s="50"/>
      <c r="R1160" s="46" t="s">
        <v>5208</v>
      </c>
      <c r="S1160" s="46" t="s">
        <v>3474</v>
      </c>
      <c r="T1160" s="46" t="s">
        <v>3789</v>
      </c>
      <c r="U1160" s="46"/>
      <c r="V1160" s="46"/>
      <c r="W1160" s="50">
        <v>30970</v>
      </c>
      <c r="X1160" s="50">
        <v>154850</v>
      </c>
      <c r="Y1160" s="103" t="s">
        <v>823</v>
      </c>
      <c r="Z1160" s="103" t="s">
        <v>3488</v>
      </c>
      <c r="AA1160" s="103"/>
      <c r="AB1160" s="103"/>
      <c r="AC1160" s="105" t="b">
        <v>1</v>
      </c>
      <c r="AD1160" s="105" t="s">
        <v>672</v>
      </c>
      <c r="AE1160" s="105">
        <v>1</v>
      </c>
      <c r="AF1160" s="102"/>
      <c r="AG1160" s="10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c r="CL1160" s="52"/>
      <c r="CM1160" s="52"/>
      <c r="CN1160" s="52"/>
      <c r="CO1160" s="52"/>
      <c r="CP1160" s="52"/>
      <c r="CQ1160" s="52"/>
      <c r="CR1160" s="52"/>
      <c r="CS1160" s="52"/>
      <c r="CT1160" s="52"/>
      <c r="CU1160" s="52"/>
      <c r="CV1160" s="52"/>
      <c r="CW1160" s="52"/>
      <c r="CX1160" s="52"/>
      <c r="CY1160" s="52"/>
      <c r="CZ1160" s="52"/>
      <c r="DA1160" s="52"/>
      <c r="DB1160" s="52"/>
      <c r="DC1160" s="52"/>
      <c r="DD1160" s="52"/>
      <c r="DE1160" s="52"/>
      <c r="DF1160" s="52"/>
      <c r="DG1160" s="52"/>
      <c r="DH1160" s="52"/>
      <c r="DI1160" s="52"/>
      <c r="DJ1160" s="52"/>
      <c r="DK1160" s="52"/>
      <c r="DL1160" s="52"/>
      <c r="DM1160" s="52"/>
      <c r="DN1160" s="52"/>
      <c r="DO1160" s="52"/>
      <c r="DP1160" s="52"/>
      <c r="DQ1160" s="52"/>
      <c r="DR1160" s="52"/>
      <c r="DS1160" s="52"/>
      <c r="DT1160" s="52"/>
      <c r="DU1160" s="52"/>
      <c r="DV1160" s="52"/>
      <c r="DW1160" s="52"/>
      <c r="DX1160" s="52"/>
      <c r="DY1160" s="52"/>
      <c r="DZ1160" s="52"/>
      <c r="EA1160" s="52"/>
      <c r="EB1160" s="52"/>
      <c r="EC1160" s="52"/>
      <c r="ED1160" s="52"/>
      <c r="EE1160" s="52"/>
      <c r="EF1160" s="52"/>
      <c r="EG1160" s="52"/>
      <c r="EH1160" s="52"/>
      <c r="EI1160" s="52"/>
      <c r="EJ1160" s="52"/>
      <c r="EK1160" s="52"/>
      <c r="EL1160" s="52"/>
      <c r="EM1160" s="52"/>
      <c r="EN1160" s="52"/>
    </row>
    <row r="1161" spans="1:144" s="43" customFormat="1" ht="99.75" x14ac:dyDescent="0.2">
      <c r="A1161" s="46" t="s">
        <v>568</v>
      </c>
      <c r="B1161" s="46" t="s">
        <v>73</v>
      </c>
      <c r="C1161" s="46"/>
      <c r="D1161" s="46" t="s">
        <v>1943</v>
      </c>
      <c r="E1161" s="46" t="s">
        <v>1943</v>
      </c>
      <c r="F1161" s="46" t="s">
        <v>5706</v>
      </c>
      <c r="G1161" s="63" t="s">
        <v>963</v>
      </c>
      <c r="H1161" s="47">
        <v>220</v>
      </c>
      <c r="I1161" s="46" t="s">
        <v>2526</v>
      </c>
      <c r="J1161" s="46" t="s">
        <v>1278</v>
      </c>
      <c r="K1161" s="48">
        <v>37712</v>
      </c>
      <c r="L1161" s="48">
        <v>39903</v>
      </c>
      <c r="M1161" s="48"/>
      <c r="N1161" s="49"/>
      <c r="O1161" s="50"/>
      <c r="P1161" s="50"/>
      <c r="Q1161" s="50"/>
      <c r="R1161" s="46" t="s">
        <v>5208</v>
      </c>
      <c r="S1161" s="46" t="s">
        <v>3474</v>
      </c>
      <c r="T1161" s="46" t="s">
        <v>3789</v>
      </c>
      <c r="U1161" s="46"/>
      <c r="V1161" s="46"/>
      <c r="W1161" s="50">
        <v>31519</v>
      </c>
      <c r="X1161" s="50">
        <v>189114</v>
      </c>
      <c r="Y1161" s="103" t="s">
        <v>825</v>
      </c>
      <c r="Z1161" s="103" t="s">
        <v>3488</v>
      </c>
      <c r="AA1161" s="103"/>
      <c r="AB1161" s="103"/>
      <c r="AC1161" s="105" t="b">
        <v>1</v>
      </c>
      <c r="AD1161" s="105" t="s">
        <v>672</v>
      </c>
      <c r="AE1161" s="105">
        <v>1</v>
      </c>
      <c r="AF1161" s="102"/>
      <c r="AG1161" s="10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c r="BG1161" s="52"/>
      <c r="BH1161" s="52"/>
      <c r="BI1161" s="52"/>
      <c r="BJ1161" s="52"/>
      <c r="BK1161" s="52"/>
      <c r="BL1161" s="52"/>
      <c r="BM1161" s="52"/>
      <c r="BN1161" s="52"/>
      <c r="BO1161" s="52"/>
      <c r="BP1161" s="52"/>
      <c r="BQ1161" s="52"/>
      <c r="BR1161" s="52"/>
      <c r="BS1161" s="52"/>
      <c r="BT1161" s="52"/>
      <c r="BU1161" s="52"/>
      <c r="BV1161" s="52"/>
      <c r="BW1161" s="52"/>
      <c r="BX1161" s="52"/>
      <c r="BY1161" s="52"/>
      <c r="BZ1161" s="52"/>
      <c r="CA1161" s="52"/>
      <c r="CB1161" s="52"/>
      <c r="CC1161" s="52"/>
      <c r="CD1161" s="52"/>
      <c r="CE1161" s="52"/>
      <c r="CF1161" s="52"/>
      <c r="CG1161" s="52"/>
      <c r="CH1161" s="52"/>
      <c r="CI1161" s="52"/>
      <c r="CJ1161" s="52"/>
      <c r="CK1161" s="52"/>
      <c r="CL1161" s="52"/>
      <c r="CM1161" s="52"/>
      <c r="CN1161" s="52"/>
      <c r="CO1161" s="52"/>
      <c r="CP1161" s="52"/>
      <c r="CQ1161" s="52"/>
      <c r="CR1161" s="52"/>
      <c r="CS1161" s="52"/>
      <c r="CT1161" s="52"/>
      <c r="CU1161" s="52"/>
      <c r="CV1161" s="52"/>
      <c r="CW1161" s="52"/>
      <c r="CX1161" s="52"/>
      <c r="CY1161" s="52"/>
      <c r="CZ1161" s="52"/>
      <c r="DA1161" s="52"/>
      <c r="DB1161" s="52"/>
      <c r="DC1161" s="52"/>
      <c r="DD1161" s="52"/>
      <c r="DE1161" s="52"/>
      <c r="DF1161" s="52"/>
      <c r="DG1161" s="52"/>
      <c r="DH1161" s="52"/>
      <c r="DI1161" s="52"/>
      <c r="DJ1161" s="52"/>
      <c r="DK1161" s="52"/>
      <c r="DL1161" s="52"/>
      <c r="DM1161" s="52"/>
      <c r="DN1161" s="52"/>
      <c r="DO1161" s="52"/>
      <c r="DP1161" s="52"/>
      <c r="DQ1161" s="52"/>
      <c r="DR1161" s="52"/>
      <c r="DS1161" s="52"/>
      <c r="DT1161" s="52"/>
      <c r="DU1161" s="52"/>
      <c r="DV1161" s="52"/>
      <c r="DW1161" s="52"/>
      <c r="DX1161" s="52"/>
      <c r="DY1161" s="52"/>
      <c r="DZ1161" s="52"/>
      <c r="EA1161" s="52"/>
      <c r="EB1161" s="52"/>
      <c r="EC1161" s="52"/>
      <c r="ED1161" s="52"/>
      <c r="EE1161" s="52"/>
      <c r="EF1161" s="52"/>
      <c r="EG1161" s="52"/>
      <c r="EH1161" s="52"/>
      <c r="EI1161" s="52"/>
      <c r="EJ1161" s="52"/>
      <c r="EK1161" s="52"/>
      <c r="EL1161" s="52"/>
      <c r="EM1161" s="52"/>
      <c r="EN1161" s="52"/>
    </row>
    <row r="1162" spans="1:144" s="43" customFormat="1" ht="85.5" x14ac:dyDescent="0.2">
      <c r="A1162" s="46" t="s">
        <v>568</v>
      </c>
      <c r="B1162" s="46" t="s">
        <v>73</v>
      </c>
      <c r="C1162" s="46"/>
      <c r="D1162" s="46" t="s">
        <v>1943</v>
      </c>
      <c r="E1162" s="46" t="s">
        <v>1943</v>
      </c>
      <c r="F1162" s="46" t="s">
        <v>5706</v>
      </c>
      <c r="G1162" s="63" t="s">
        <v>963</v>
      </c>
      <c r="H1162" s="47">
        <v>222</v>
      </c>
      <c r="I1162" s="46" t="s">
        <v>2693</v>
      </c>
      <c r="J1162" s="46" t="s">
        <v>697</v>
      </c>
      <c r="K1162" s="48">
        <v>38183</v>
      </c>
      <c r="L1162" s="48">
        <v>38547</v>
      </c>
      <c r="M1162" s="48">
        <v>39538</v>
      </c>
      <c r="N1162" s="49"/>
      <c r="O1162" s="50"/>
      <c r="P1162" s="50"/>
      <c r="Q1162" s="50"/>
      <c r="R1162" s="46" t="s">
        <v>5208</v>
      </c>
      <c r="S1162" s="46"/>
      <c r="T1162" s="46"/>
      <c r="U1162" s="46"/>
      <c r="V1162" s="46"/>
      <c r="W1162" s="50">
        <v>120501</v>
      </c>
      <c r="X1162" s="50">
        <v>449561</v>
      </c>
      <c r="Y1162" s="103" t="s">
        <v>825</v>
      </c>
      <c r="Z1162" s="103"/>
      <c r="AA1162" s="103"/>
      <c r="AB1162" s="103"/>
      <c r="AC1162" s="105" t="b">
        <v>1</v>
      </c>
      <c r="AD1162" s="105" t="s">
        <v>672</v>
      </c>
      <c r="AE1162" s="105">
        <v>1</v>
      </c>
      <c r="AF1162" s="102"/>
      <c r="AG1162" s="10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c r="CL1162" s="52"/>
      <c r="CM1162" s="52"/>
      <c r="CN1162" s="52"/>
      <c r="CO1162" s="52"/>
      <c r="CP1162" s="52"/>
      <c r="CQ1162" s="52"/>
      <c r="CR1162" s="52"/>
      <c r="CS1162" s="52"/>
      <c r="CT1162" s="52"/>
      <c r="CU1162" s="52"/>
      <c r="CV1162" s="52"/>
      <c r="CW1162" s="52"/>
      <c r="CX1162" s="52"/>
      <c r="CY1162" s="52"/>
      <c r="CZ1162" s="52"/>
      <c r="DA1162" s="52"/>
      <c r="DB1162" s="52"/>
      <c r="DC1162" s="52"/>
      <c r="DD1162" s="52"/>
      <c r="DE1162" s="52"/>
      <c r="DF1162" s="52"/>
      <c r="DG1162" s="52"/>
      <c r="DH1162" s="52"/>
      <c r="DI1162" s="52"/>
      <c r="DJ1162" s="52"/>
      <c r="DK1162" s="52"/>
      <c r="DL1162" s="52"/>
      <c r="DM1162" s="52"/>
      <c r="DN1162" s="52"/>
      <c r="DO1162" s="52"/>
      <c r="DP1162" s="52"/>
      <c r="DQ1162" s="52"/>
      <c r="DR1162" s="52"/>
      <c r="DS1162" s="52"/>
      <c r="DT1162" s="52"/>
      <c r="DU1162" s="52"/>
      <c r="DV1162" s="52"/>
      <c r="DW1162" s="52"/>
      <c r="DX1162" s="52"/>
      <c r="DY1162" s="52"/>
      <c r="DZ1162" s="52"/>
      <c r="EA1162" s="52"/>
      <c r="EB1162" s="52"/>
      <c r="EC1162" s="52"/>
      <c r="ED1162" s="52"/>
      <c r="EE1162" s="52"/>
      <c r="EF1162" s="52"/>
      <c r="EG1162" s="52"/>
      <c r="EH1162" s="52"/>
      <c r="EI1162" s="52"/>
      <c r="EJ1162" s="52"/>
      <c r="EK1162" s="52"/>
      <c r="EL1162" s="52"/>
      <c r="EM1162" s="52"/>
      <c r="EN1162" s="52"/>
    </row>
    <row r="1163" spans="1:144" s="43" customFormat="1" ht="71.25" x14ac:dyDescent="0.2">
      <c r="A1163" s="46" t="s">
        <v>568</v>
      </c>
      <c r="B1163" s="46" t="s">
        <v>73</v>
      </c>
      <c r="C1163" s="46"/>
      <c r="D1163" s="46" t="s">
        <v>1943</v>
      </c>
      <c r="E1163" s="46" t="s">
        <v>1943</v>
      </c>
      <c r="F1163" s="46" t="s">
        <v>5706</v>
      </c>
      <c r="G1163" s="63" t="s">
        <v>963</v>
      </c>
      <c r="H1163" s="47">
        <v>223</v>
      </c>
      <c r="I1163" s="46" t="s">
        <v>2687</v>
      </c>
      <c r="J1163" s="46" t="s">
        <v>3432</v>
      </c>
      <c r="K1163" s="48">
        <v>37712</v>
      </c>
      <c r="L1163" s="48">
        <v>39447</v>
      </c>
      <c r="M1163" s="48"/>
      <c r="N1163" s="49"/>
      <c r="O1163" s="50"/>
      <c r="P1163" s="50"/>
      <c r="Q1163" s="50"/>
      <c r="R1163" s="46" t="s">
        <v>5208</v>
      </c>
      <c r="S1163" s="46"/>
      <c r="T1163" s="46"/>
      <c r="U1163" s="46"/>
      <c r="V1163" s="46"/>
      <c r="W1163" s="50"/>
      <c r="X1163" s="50"/>
      <c r="Y1163" s="103" t="s">
        <v>825</v>
      </c>
      <c r="Z1163" s="103"/>
      <c r="AA1163" s="103"/>
      <c r="AB1163" s="103"/>
      <c r="AC1163" s="105" t="b">
        <v>1</v>
      </c>
      <c r="AD1163" s="105" t="s">
        <v>672</v>
      </c>
      <c r="AE1163" s="105">
        <v>1</v>
      </c>
      <c r="AF1163" s="102"/>
      <c r="AG1163" s="10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c r="BG1163" s="52"/>
      <c r="BH1163" s="52"/>
      <c r="BI1163" s="52"/>
      <c r="BJ1163" s="52"/>
      <c r="BK1163" s="52"/>
      <c r="BL1163" s="52"/>
      <c r="BM1163" s="52"/>
      <c r="BN1163" s="52"/>
      <c r="BO1163" s="52"/>
      <c r="BP1163" s="52"/>
      <c r="BQ1163" s="52"/>
      <c r="BR1163" s="52"/>
      <c r="BS1163" s="52"/>
      <c r="BT1163" s="52"/>
      <c r="BU1163" s="52"/>
      <c r="BV1163" s="52"/>
      <c r="BW1163" s="52"/>
      <c r="BX1163" s="52"/>
      <c r="BY1163" s="52"/>
      <c r="BZ1163" s="52"/>
      <c r="CA1163" s="52"/>
      <c r="CB1163" s="52"/>
      <c r="CC1163" s="52"/>
      <c r="CD1163" s="52"/>
      <c r="CE1163" s="52"/>
      <c r="CF1163" s="52"/>
      <c r="CG1163" s="52"/>
      <c r="CH1163" s="52"/>
      <c r="CI1163" s="52"/>
      <c r="CJ1163" s="52"/>
      <c r="CK1163" s="52"/>
      <c r="CL1163" s="52"/>
      <c r="CM1163" s="52"/>
      <c r="CN1163" s="52"/>
      <c r="CO1163" s="52"/>
      <c r="CP1163" s="52"/>
      <c r="CQ1163" s="52"/>
      <c r="CR1163" s="52"/>
      <c r="CS1163" s="52"/>
      <c r="CT1163" s="52"/>
      <c r="CU1163" s="52"/>
      <c r="CV1163" s="52"/>
      <c r="CW1163" s="52"/>
      <c r="CX1163" s="52"/>
      <c r="CY1163" s="52"/>
      <c r="CZ1163" s="52"/>
      <c r="DA1163" s="52"/>
      <c r="DB1163" s="52"/>
      <c r="DC1163" s="52"/>
      <c r="DD1163" s="52"/>
      <c r="DE1163" s="52"/>
      <c r="DF1163" s="52"/>
      <c r="DG1163" s="52"/>
      <c r="DH1163" s="52"/>
      <c r="DI1163" s="52"/>
      <c r="DJ1163" s="52"/>
      <c r="DK1163" s="52"/>
      <c r="DL1163" s="52"/>
      <c r="DM1163" s="52"/>
      <c r="DN1163" s="52"/>
      <c r="DO1163" s="52"/>
      <c r="DP1163" s="52"/>
      <c r="DQ1163" s="52"/>
      <c r="DR1163" s="52"/>
      <c r="DS1163" s="52"/>
      <c r="DT1163" s="52"/>
      <c r="DU1163" s="52"/>
      <c r="DV1163" s="52"/>
      <c r="DW1163" s="52"/>
      <c r="DX1163" s="52"/>
      <c r="DY1163" s="52"/>
      <c r="DZ1163" s="52"/>
      <c r="EA1163" s="52"/>
      <c r="EB1163" s="52"/>
      <c r="EC1163" s="52"/>
      <c r="ED1163" s="52"/>
      <c r="EE1163" s="52"/>
      <c r="EF1163" s="52"/>
      <c r="EG1163" s="52"/>
      <c r="EH1163" s="52"/>
      <c r="EI1163" s="52"/>
      <c r="EJ1163" s="52"/>
      <c r="EK1163" s="52"/>
      <c r="EL1163" s="52"/>
      <c r="EM1163" s="52"/>
      <c r="EN1163" s="52"/>
    </row>
    <row r="1164" spans="1:144" s="43" customFormat="1" ht="57" x14ac:dyDescent="0.2">
      <c r="A1164" s="46" t="s">
        <v>568</v>
      </c>
      <c r="B1164" s="46" t="s">
        <v>73</v>
      </c>
      <c r="C1164" s="46"/>
      <c r="D1164" s="46" t="s">
        <v>1943</v>
      </c>
      <c r="E1164" s="46" t="s">
        <v>1943</v>
      </c>
      <c r="F1164" s="46" t="s">
        <v>5706</v>
      </c>
      <c r="G1164" s="63" t="s">
        <v>963</v>
      </c>
      <c r="H1164" s="47">
        <v>230</v>
      </c>
      <c r="I1164" s="46" t="s">
        <v>1030</v>
      </c>
      <c r="J1164" s="46" t="s">
        <v>1147</v>
      </c>
      <c r="K1164" s="48">
        <v>39356</v>
      </c>
      <c r="L1164" s="48">
        <v>40451</v>
      </c>
      <c r="M1164" s="48"/>
      <c r="N1164" s="49"/>
      <c r="O1164" s="50" t="s">
        <v>672</v>
      </c>
      <c r="P1164" s="50" t="s">
        <v>672</v>
      </c>
      <c r="Q1164" s="50"/>
      <c r="R1164" s="46" t="s">
        <v>5208</v>
      </c>
      <c r="S1164" s="46"/>
      <c r="T1164" s="46"/>
      <c r="U1164" s="46"/>
      <c r="V1164" s="46"/>
      <c r="W1164" s="50">
        <v>51250</v>
      </c>
      <c r="X1164" s="50">
        <v>153750</v>
      </c>
      <c r="Y1164" s="103"/>
      <c r="Z1164" s="103"/>
      <c r="AA1164" s="103"/>
      <c r="AB1164" s="103"/>
      <c r="AC1164" s="105" t="b">
        <v>1</v>
      </c>
      <c r="AD1164" s="105" t="s">
        <v>672</v>
      </c>
      <c r="AE1164" s="105">
        <v>1</v>
      </c>
      <c r="AF1164" s="102"/>
      <c r="AG1164" s="10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c r="CL1164" s="52"/>
      <c r="CM1164" s="52"/>
      <c r="CN1164" s="52"/>
      <c r="CO1164" s="52"/>
      <c r="CP1164" s="52"/>
      <c r="CQ1164" s="52"/>
      <c r="CR1164" s="52"/>
      <c r="CS1164" s="52"/>
      <c r="CT1164" s="52"/>
      <c r="CU1164" s="52"/>
      <c r="CV1164" s="52"/>
      <c r="CW1164" s="52"/>
      <c r="CX1164" s="52"/>
      <c r="CY1164" s="52"/>
      <c r="CZ1164" s="52"/>
      <c r="DA1164" s="52"/>
      <c r="DB1164" s="52"/>
      <c r="DC1164" s="52"/>
      <c r="DD1164" s="52"/>
      <c r="DE1164" s="52"/>
      <c r="DF1164" s="52"/>
      <c r="DG1164" s="52"/>
      <c r="DH1164" s="52"/>
      <c r="DI1164" s="52"/>
      <c r="DJ1164" s="52"/>
      <c r="DK1164" s="52"/>
      <c r="DL1164" s="52"/>
      <c r="DM1164" s="52"/>
      <c r="DN1164" s="52"/>
      <c r="DO1164" s="52"/>
      <c r="DP1164" s="52"/>
      <c r="DQ1164" s="52"/>
      <c r="DR1164" s="52"/>
      <c r="DS1164" s="52"/>
      <c r="DT1164" s="52"/>
      <c r="DU1164" s="52"/>
      <c r="DV1164" s="52"/>
      <c r="DW1164" s="52"/>
      <c r="DX1164" s="52"/>
      <c r="DY1164" s="52"/>
      <c r="DZ1164" s="52"/>
      <c r="EA1164" s="52"/>
      <c r="EB1164" s="52"/>
      <c r="EC1164" s="52"/>
      <c r="ED1164" s="52"/>
      <c r="EE1164" s="52"/>
      <c r="EF1164" s="52"/>
      <c r="EG1164" s="52"/>
      <c r="EH1164" s="52"/>
      <c r="EI1164" s="52"/>
      <c r="EJ1164" s="52"/>
      <c r="EK1164" s="52"/>
      <c r="EL1164" s="52"/>
      <c r="EM1164" s="52"/>
      <c r="EN1164" s="52"/>
    </row>
    <row r="1165" spans="1:144" s="43" customFormat="1" ht="99.75" x14ac:dyDescent="0.2">
      <c r="A1165" s="46" t="s">
        <v>568</v>
      </c>
      <c r="B1165" s="46" t="s">
        <v>73</v>
      </c>
      <c r="C1165" s="46"/>
      <c r="D1165" s="46" t="s">
        <v>1943</v>
      </c>
      <c r="E1165" s="46" t="s">
        <v>1943</v>
      </c>
      <c r="F1165" s="46" t="s">
        <v>5706</v>
      </c>
      <c r="G1165" s="63" t="s">
        <v>963</v>
      </c>
      <c r="H1165" s="47">
        <v>232</v>
      </c>
      <c r="I1165" s="46" t="s">
        <v>2234</v>
      </c>
      <c r="J1165" s="46" t="s">
        <v>3241</v>
      </c>
      <c r="K1165" s="48">
        <v>39448</v>
      </c>
      <c r="L1165" s="48">
        <v>40178</v>
      </c>
      <c r="M1165" s="48"/>
      <c r="N1165" s="49"/>
      <c r="O1165" s="50"/>
      <c r="P1165" s="50"/>
      <c r="Q1165" s="50"/>
      <c r="R1165" s="46" t="s">
        <v>5208</v>
      </c>
      <c r="S1165" s="46"/>
      <c r="T1165" s="46" t="s">
        <v>3789</v>
      </c>
      <c r="U1165" s="46"/>
      <c r="V1165" s="46"/>
      <c r="W1165" s="50">
        <v>20600</v>
      </c>
      <c r="X1165" s="50">
        <v>41200</v>
      </c>
      <c r="Y1165" s="103" t="s">
        <v>825</v>
      </c>
      <c r="Z1165" s="103" t="s">
        <v>4907</v>
      </c>
      <c r="AA1165" s="103"/>
      <c r="AB1165" s="103"/>
      <c r="AC1165" s="105" t="b">
        <v>1</v>
      </c>
      <c r="AD1165" s="105" t="s">
        <v>672</v>
      </c>
      <c r="AE1165" s="105">
        <v>1</v>
      </c>
      <c r="AF1165" s="102"/>
      <c r="AG1165" s="10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c r="BG1165" s="52"/>
      <c r="BH1165" s="52"/>
      <c r="BI1165" s="52"/>
      <c r="BJ1165" s="52"/>
      <c r="BK1165" s="52"/>
      <c r="BL1165" s="52"/>
      <c r="BM1165" s="52"/>
      <c r="BN1165" s="52"/>
      <c r="BO1165" s="52"/>
      <c r="BP1165" s="52"/>
      <c r="BQ1165" s="52"/>
      <c r="BR1165" s="52"/>
      <c r="BS1165" s="52"/>
      <c r="BT1165" s="52"/>
      <c r="BU1165" s="52"/>
      <c r="BV1165" s="52"/>
      <c r="BW1165" s="52"/>
      <c r="BX1165" s="52"/>
      <c r="BY1165" s="52"/>
      <c r="BZ1165" s="52"/>
      <c r="CA1165" s="52"/>
      <c r="CB1165" s="52"/>
      <c r="CC1165" s="52"/>
      <c r="CD1165" s="52"/>
      <c r="CE1165" s="52"/>
      <c r="CF1165" s="52"/>
      <c r="CG1165" s="52"/>
      <c r="CH1165" s="52"/>
      <c r="CI1165" s="52"/>
      <c r="CJ1165" s="52"/>
      <c r="CK1165" s="52"/>
      <c r="CL1165" s="52"/>
      <c r="CM1165" s="52"/>
      <c r="CN1165" s="52"/>
      <c r="CO1165" s="52"/>
      <c r="CP1165" s="52"/>
      <c r="CQ1165" s="52"/>
      <c r="CR1165" s="52"/>
      <c r="CS1165" s="52"/>
      <c r="CT1165" s="52"/>
      <c r="CU1165" s="52"/>
      <c r="CV1165" s="52"/>
      <c r="CW1165" s="52"/>
      <c r="CX1165" s="52"/>
      <c r="CY1165" s="52"/>
      <c r="CZ1165" s="52"/>
      <c r="DA1165" s="52"/>
      <c r="DB1165" s="52"/>
      <c r="DC1165" s="52"/>
      <c r="DD1165" s="52"/>
      <c r="DE1165" s="52"/>
      <c r="DF1165" s="52"/>
      <c r="DG1165" s="52"/>
      <c r="DH1165" s="52"/>
      <c r="DI1165" s="52"/>
      <c r="DJ1165" s="52"/>
      <c r="DK1165" s="52"/>
      <c r="DL1165" s="52"/>
      <c r="DM1165" s="52"/>
      <c r="DN1165" s="52"/>
      <c r="DO1165" s="52"/>
      <c r="DP1165" s="52"/>
      <c r="DQ1165" s="52"/>
      <c r="DR1165" s="52"/>
      <c r="DS1165" s="52"/>
      <c r="DT1165" s="52"/>
      <c r="DU1165" s="52"/>
      <c r="DV1165" s="52"/>
      <c r="DW1165" s="52"/>
      <c r="DX1165" s="52"/>
      <c r="DY1165" s="52"/>
      <c r="DZ1165" s="52"/>
      <c r="EA1165" s="52"/>
      <c r="EB1165" s="52"/>
      <c r="EC1165" s="52"/>
      <c r="ED1165" s="52"/>
      <c r="EE1165" s="52"/>
      <c r="EF1165" s="52"/>
      <c r="EG1165" s="52"/>
      <c r="EH1165" s="52"/>
      <c r="EI1165" s="52"/>
      <c r="EJ1165" s="52"/>
      <c r="EK1165" s="52"/>
      <c r="EL1165" s="52"/>
      <c r="EM1165" s="52"/>
      <c r="EN1165" s="52"/>
    </row>
    <row r="1166" spans="1:144" s="43" customFormat="1" ht="114" x14ac:dyDescent="0.2">
      <c r="A1166" s="46" t="s">
        <v>568</v>
      </c>
      <c r="B1166" s="46" t="s">
        <v>73</v>
      </c>
      <c r="C1166" s="46"/>
      <c r="D1166" s="46" t="s">
        <v>1943</v>
      </c>
      <c r="E1166" s="46" t="s">
        <v>1943</v>
      </c>
      <c r="F1166" s="46" t="s">
        <v>5706</v>
      </c>
      <c r="G1166" s="63" t="s">
        <v>963</v>
      </c>
      <c r="H1166" s="47">
        <v>234</v>
      </c>
      <c r="I1166" s="46" t="s">
        <v>384</v>
      </c>
      <c r="J1166" s="46" t="s">
        <v>3241</v>
      </c>
      <c r="K1166" s="48">
        <v>39904</v>
      </c>
      <c r="L1166" s="48">
        <v>40268</v>
      </c>
      <c r="M1166" s="48"/>
      <c r="N1166" s="49"/>
      <c r="O1166" s="50" t="s">
        <v>672</v>
      </c>
      <c r="P1166" s="50" t="s">
        <v>672</v>
      </c>
      <c r="Q1166" s="50"/>
      <c r="R1166" s="46" t="s">
        <v>5208</v>
      </c>
      <c r="S1166" s="46" t="s">
        <v>672</v>
      </c>
      <c r="T1166" s="46" t="s">
        <v>3789</v>
      </c>
      <c r="U1166" s="46"/>
      <c r="V1166" s="46"/>
      <c r="W1166" s="50">
        <v>76785</v>
      </c>
      <c r="X1166" s="50">
        <v>76785</v>
      </c>
      <c r="Y1166" s="103" t="s">
        <v>825</v>
      </c>
      <c r="Z1166" s="103" t="s">
        <v>708</v>
      </c>
      <c r="AA1166" s="103"/>
      <c r="AB1166" s="103"/>
      <c r="AC1166" s="105" t="b">
        <v>1</v>
      </c>
      <c r="AD1166" s="105" t="s">
        <v>672</v>
      </c>
      <c r="AE1166" s="105">
        <v>1</v>
      </c>
      <c r="AF1166" s="102"/>
      <c r="AG1166" s="10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52"/>
      <c r="CS1166" s="52"/>
      <c r="CT1166" s="52"/>
      <c r="CU1166" s="52"/>
      <c r="CV1166" s="52"/>
      <c r="CW1166" s="52"/>
      <c r="CX1166" s="52"/>
      <c r="CY1166" s="52"/>
      <c r="CZ1166" s="52"/>
      <c r="DA1166" s="52"/>
      <c r="DB1166" s="52"/>
      <c r="DC1166" s="52"/>
      <c r="DD1166" s="52"/>
      <c r="DE1166" s="52"/>
      <c r="DF1166" s="52"/>
      <c r="DG1166" s="52"/>
      <c r="DH1166" s="52"/>
      <c r="DI1166" s="52"/>
      <c r="DJ1166" s="52"/>
      <c r="DK1166" s="52"/>
      <c r="DL1166" s="52"/>
      <c r="DM1166" s="52"/>
      <c r="DN1166" s="52"/>
      <c r="DO1166" s="52"/>
      <c r="DP1166" s="52"/>
      <c r="DQ1166" s="52"/>
      <c r="DR1166" s="52"/>
      <c r="DS1166" s="52"/>
      <c r="DT1166" s="52"/>
      <c r="DU1166" s="52"/>
      <c r="DV1166" s="52"/>
      <c r="DW1166" s="52"/>
      <c r="DX1166" s="52"/>
      <c r="DY1166" s="52"/>
      <c r="DZ1166" s="52"/>
      <c r="EA1166" s="52"/>
      <c r="EB1166" s="52"/>
      <c r="EC1166" s="52"/>
      <c r="ED1166" s="52"/>
      <c r="EE1166" s="52"/>
      <c r="EF1166" s="52"/>
      <c r="EG1166" s="52"/>
      <c r="EH1166" s="52"/>
      <c r="EI1166" s="52"/>
      <c r="EJ1166" s="52"/>
      <c r="EK1166" s="52"/>
      <c r="EL1166" s="52"/>
      <c r="EM1166" s="52"/>
      <c r="EN1166" s="52"/>
    </row>
    <row r="1167" spans="1:144" s="43" customFormat="1" ht="99.75" x14ac:dyDescent="0.2">
      <c r="A1167" s="63" t="s">
        <v>568</v>
      </c>
      <c r="B1167" s="63" t="s">
        <v>73</v>
      </c>
      <c r="C1167" s="46"/>
      <c r="D1167" s="46" t="s">
        <v>1943</v>
      </c>
      <c r="E1167" s="46" t="s">
        <v>1943</v>
      </c>
      <c r="F1167" s="46" t="s">
        <v>5706</v>
      </c>
      <c r="G1167" s="63" t="s">
        <v>963</v>
      </c>
      <c r="H1167" s="47">
        <v>238</v>
      </c>
      <c r="I1167" s="46" t="s">
        <v>61</v>
      </c>
      <c r="J1167" s="46" t="s">
        <v>1120</v>
      </c>
      <c r="K1167" s="48"/>
      <c r="L1167" s="48"/>
      <c r="M1167" s="48"/>
      <c r="N1167" s="49"/>
      <c r="O1167" s="50" t="s">
        <v>672</v>
      </c>
      <c r="P1167" s="50" t="s">
        <v>672</v>
      </c>
      <c r="Q1167" s="50"/>
      <c r="R1167" s="46" t="s">
        <v>5208</v>
      </c>
      <c r="S1167" s="46" t="s">
        <v>3474</v>
      </c>
      <c r="T1167" s="46" t="s">
        <v>3789</v>
      </c>
      <c r="U1167" s="49"/>
      <c r="V1167" s="49"/>
      <c r="W1167" s="50">
        <v>143208</v>
      </c>
      <c r="X1167" s="50">
        <v>143208</v>
      </c>
      <c r="Y1167" s="103" t="s">
        <v>825</v>
      </c>
      <c r="Z1167" s="103" t="s">
        <v>60</v>
      </c>
      <c r="AA1167" s="103"/>
      <c r="AB1167" s="103"/>
      <c r="AC1167" s="105" t="b">
        <v>1</v>
      </c>
      <c r="AD1167" s="105" t="s">
        <v>672</v>
      </c>
      <c r="AE1167" s="105">
        <v>1</v>
      </c>
      <c r="AF1167" s="102"/>
      <c r="AG1167" s="10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52"/>
      <c r="CS1167" s="52"/>
      <c r="CT1167" s="52"/>
      <c r="CU1167" s="52"/>
      <c r="CV1167" s="52"/>
      <c r="CW1167" s="52"/>
      <c r="CX1167" s="52"/>
      <c r="CY1167" s="52"/>
      <c r="CZ1167" s="52"/>
      <c r="DA1167" s="52"/>
      <c r="DB1167" s="52"/>
      <c r="DC1167" s="52"/>
      <c r="DD1167" s="52"/>
      <c r="DE1167" s="52"/>
      <c r="DF1167" s="52"/>
      <c r="DG1167" s="52"/>
      <c r="DH1167" s="52"/>
      <c r="DI1167" s="52"/>
      <c r="DJ1167" s="52"/>
      <c r="DK1167" s="52"/>
      <c r="DL1167" s="52"/>
      <c r="DM1167" s="52"/>
      <c r="DN1167" s="52"/>
      <c r="DO1167" s="52"/>
      <c r="DP1167" s="52"/>
      <c r="DQ1167" s="52"/>
      <c r="DR1167" s="52"/>
      <c r="DS1167" s="52"/>
      <c r="DT1167" s="52"/>
      <c r="DU1167" s="52"/>
      <c r="DV1167" s="52"/>
      <c r="DW1167" s="52"/>
      <c r="DX1167" s="52"/>
      <c r="DY1167" s="52"/>
      <c r="DZ1167" s="52"/>
      <c r="EA1167" s="52"/>
      <c r="EB1167" s="52"/>
      <c r="EC1167" s="52"/>
      <c r="ED1167" s="52"/>
      <c r="EE1167" s="52"/>
      <c r="EF1167" s="52"/>
      <c r="EG1167" s="52"/>
      <c r="EH1167" s="52"/>
      <c r="EI1167" s="52"/>
      <c r="EJ1167" s="52"/>
      <c r="EK1167" s="52"/>
      <c r="EL1167" s="52"/>
      <c r="EM1167" s="52"/>
      <c r="EN1167" s="52"/>
    </row>
    <row r="1168" spans="1:144" s="43" customFormat="1" ht="99.75" x14ac:dyDescent="0.2">
      <c r="A1168" s="63" t="s">
        <v>568</v>
      </c>
      <c r="B1168" s="63" t="s">
        <v>73</v>
      </c>
      <c r="C1168" s="63"/>
      <c r="D1168" s="63" t="s">
        <v>1943</v>
      </c>
      <c r="E1168" s="63" t="s">
        <v>1943</v>
      </c>
      <c r="F1168" s="63" t="s">
        <v>5706</v>
      </c>
      <c r="G1168" s="63" t="s">
        <v>963</v>
      </c>
      <c r="H1168" s="51">
        <v>240</v>
      </c>
      <c r="I1168" s="63" t="s">
        <v>4296</v>
      </c>
      <c r="J1168" s="63" t="s">
        <v>1120</v>
      </c>
      <c r="K1168" s="71">
        <v>40118</v>
      </c>
      <c r="L1168" s="71">
        <v>40633</v>
      </c>
      <c r="M1168" s="71"/>
      <c r="N1168" s="72"/>
      <c r="O1168" s="73"/>
      <c r="P1168" s="73"/>
      <c r="Q1168" s="73"/>
      <c r="R1168" s="63" t="s">
        <v>5208</v>
      </c>
      <c r="S1168" s="63" t="s">
        <v>672</v>
      </c>
      <c r="T1168" s="63" t="s">
        <v>3789</v>
      </c>
      <c r="U1168" s="73"/>
      <c r="V1168" s="73"/>
      <c r="W1168" s="73"/>
      <c r="X1168" s="73"/>
      <c r="Y1168" s="104" t="s">
        <v>825</v>
      </c>
      <c r="Z1168" s="104" t="s">
        <v>4197</v>
      </c>
      <c r="AA1168" s="104"/>
      <c r="AB1168" s="104"/>
      <c r="AC1168" s="105" t="b">
        <v>1</v>
      </c>
      <c r="AD1168" s="105">
        <v>1</v>
      </c>
      <c r="AE1168" s="105" t="s">
        <v>672</v>
      </c>
      <c r="AF1168" s="102"/>
      <c r="AG1168" s="10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52"/>
      <c r="CS1168" s="52"/>
      <c r="CT1168" s="52"/>
      <c r="CU1168" s="52"/>
      <c r="CV1168" s="52"/>
      <c r="CW1168" s="52"/>
      <c r="CX1168" s="52"/>
      <c r="CY1168" s="52"/>
      <c r="CZ1168" s="52"/>
      <c r="DA1168" s="52"/>
      <c r="DB1168" s="52"/>
      <c r="DC1168" s="52"/>
      <c r="DD1168" s="52"/>
      <c r="DE1168" s="52"/>
      <c r="DF1168" s="52"/>
      <c r="DG1168" s="52"/>
      <c r="DH1168" s="52"/>
      <c r="DI1168" s="52"/>
      <c r="DJ1168" s="52"/>
      <c r="DK1168" s="52"/>
      <c r="DL1168" s="52"/>
      <c r="DM1168" s="52"/>
      <c r="DN1168" s="52"/>
      <c r="DO1168" s="52"/>
      <c r="DP1168" s="52"/>
      <c r="DQ1168" s="52"/>
      <c r="DR1168" s="52"/>
      <c r="DS1168" s="52"/>
      <c r="DT1168" s="52"/>
      <c r="DU1168" s="52"/>
      <c r="DV1168" s="52"/>
      <c r="DW1168" s="52"/>
      <c r="DX1168" s="52"/>
      <c r="DY1168" s="52"/>
      <c r="DZ1168" s="52"/>
      <c r="EA1168" s="52"/>
      <c r="EB1168" s="52"/>
      <c r="EC1168" s="52"/>
      <c r="ED1168" s="52"/>
      <c r="EE1168" s="52"/>
      <c r="EF1168" s="52"/>
      <c r="EG1168" s="52"/>
      <c r="EH1168" s="52"/>
      <c r="EI1168" s="52"/>
      <c r="EJ1168" s="52"/>
      <c r="EK1168" s="52"/>
      <c r="EL1168" s="52"/>
      <c r="EM1168" s="52"/>
      <c r="EN1168" s="52"/>
    </row>
    <row r="1169" spans="1:145" s="43" customFormat="1" ht="285" x14ac:dyDescent="0.2">
      <c r="A1169" s="63" t="s">
        <v>568</v>
      </c>
      <c r="B1169" s="63" t="s">
        <v>73</v>
      </c>
      <c r="C1169" s="63"/>
      <c r="D1169" s="63" t="s">
        <v>1943</v>
      </c>
      <c r="E1169" s="63" t="s">
        <v>1943</v>
      </c>
      <c r="F1169" s="63" t="s">
        <v>5706</v>
      </c>
      <c r="G1169" s="63" t="s">
        <v>963</v>
      </c>
      <c r="H1169" s="51"/>
      <c r="I1169" s="63" t="s">
        <v>4202</v>
      </c>
      <c r="J1169" s="63" t="s">
        <v>789</v>
      </c>
      <c r="K1169" s="71">
        <v>40035</v>
      </c>
      <c r="L1169" s="71">
        <v>40398</v>
      </c>
      <c r="M1169" s="71"/>
      <c r="N1169" s="72"/>
      <c r="O1169" s="73" t="s">
        <v>672</v>
      </c>
      <c r="P1169" s="73" t="s">
        <v>672</v>
      </c>
      <c r="Q1169" s="73"/>
      <c r="R1169" s="63" t="s">
        <v>5208</v>
      </c>
      <c r="S1169" s="63" t="s">
        <v>672</v>
      </c>
      <c r="T1169" s="63" t="s">
        <v>3789</v>
      </c>
      <c r="U1169" s="73"/>
      <c r="V1169" s="73"/>
      <c r="W1169" s="73">
        <v>59999</v>
      </c>
      <c r="X1169" s="73">
        <v>59999</v>
      </c>
      <c r="Y1169" s="104" t="s">
        <v>824</v>
      </c>
      <c r="Z1169" s="104" t="s">
        <v>5571</v>
      </c>
      <c r="AA1169" s="104"/>
      <c r="AB1169" s="104"/>
      <c r="AC1169" s="105" t="b">
        <v>1</v>
      </c>
      <c r="AD1169" s="105" t="s">
        <v>672</v>
      </c>
      <c r="AE1169" s="105">
        <v>1</v>
      </c>
      <c r="AF1169" s="102"/>
      <c r="AG1169" s="10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52"/>
      <c r="CS1169" s="52"/>
      <c r="CT1169" s="52"/>
      <c r="CU1169" s="52"/>
      <c r="CV1169" s="52"/>
      <c r="CW1169" s="52"/>
      <c r="CX1169" s="52"/>
      <c r="CY1169" s="52"/>
      <c r="CZ1169" s="52"/>
      <c r="DA1169" s="52"/>
      <c r="DB1169" s="52"/>
      <c r="DC1169" s="52"/>
      <c r="DD1169" s="52"/>
      <c r="DE1169" s="52"/>
      <c r="DF1169" s="52"/>
      <c r="DG1169" s="52"/>
      <c r="DH1169" s="52"/>
      <c r="DI1169" s="52"/>
      <c r="DJ1169" s="52"/>
      <c r="DK1169" s="52"/>
      <c r="DL1169" s="52"/>
      <c r="DM1169" s="52"/>
      <c r="DN1169" s="52"/>
      <c r="DO1169" s="52"/>
      <c r="DP1169" s="52"/>
      <c r="DQ1169" s="52"/>
      <c r="DR1169" s="52"/>
      <c r="DS1169" s="52"/>
      <c r="DT1169" s="52"/>
      <c r="DU1169" s="52"/>
      <c r="DV1169" s="52"/>
      <c r="DW1169" s="52"/>
      <c r="DX1169" s="52"/>
      <c r="DY1169" s="52"/>
      <c r="DZ1169" s="52"/>
      <c r="EA1169" s="52"/>
      <c r="EB1169" s="52"/>
      <c r="EC1169" s="52"/>
      <c r="ED1169" s="52"/>
      <c r="EE1169" s="52"/>
      <c r="EF1169" s="52"/>
      <c r="EG1169" s="52"/>
      <c r="EH1169" s="52"/>
      <c r="EI1169" s="52"/>
      <c r="EJ1169" s="52"/>
      <c r="EK1169" s="52"/>
      <c r="EL1169" s="52"/>
      <c r="EM1169" s="52"/>
      <c r="EN1169" s="52"/>
    </row>
    <row r="1170" spans="1:145" s="43" customFormat="1" ht="114" x14ac:dyDescent="0.2">
      <c r="A1170" s="63" t="s">
        <v>568</v>
      </c>
      <c r="B1170" s="63" t="s">
        <v>73</v>
      </c>
      <c r="C1170" s="63"/>
      <c r="D1170" s="63" t="s">
        <v>1943</v>
      </c>
      <c r="E1170" s="63" t="s">
        <v>1943</v>
      </c>
      <c r="F1170" s="63" t="s">
        <v>5706</v>
      </c>
      <c r="G1170" s="63" t="s">
        <v>963</v>
      </c>
      <c r="H1170" s="51"/>
      <c r="I1170" s="63" t="s">
        <v>4198</v>
      </c>
      <c r="J1170" s="63" t="s">
        <v>4199</v>
      </c>
      <c r="K1170" s="71">
        <v>40119</v>
      </c>
      <c r="L1170" s="71">
        <v>40268</v>
      </c>
      <c r="M1170" s="71"/>
      <c r="N1170" s="81"/>
      <c r="O1170" s="73" t="s">
        <v>672</v>
      </c>
      <c r="P1170" s="73" t="s">
        <v>672</v>
      </c>
      <c r="Q1170" s="73"/>
      <c r="R1170" s="63" t="s">
        <v>5208</v>
      </c>
      <c r="S1170" s="63" t="s">
        <v>672</v>
      </c>
      <c r="T1170" s="63" t="s">
        <v>3789</v>
      </c>
      <c r="U1170" s="73"/>
      <c r="V1170" s="73"/>
      <c r="W1170" s="73">
        <v>45000</v>
      </c>
      <c r="X1170" s="73">
        <v>45000</v>
      </c>
      <c r="Y1170" s="104" t="s">
        <v>824</v>
      </c>
      <c r="Z1170" s="104" t="s">
        <v>4201</v>
      </c>
      <c r="AA1170" s="104"/>
      <c r="AB1170" s="104"/>
      <c r="AC1170" s="105" t="b">
        <v>1</v>
      </c>
      <c r="AD1170" s="105" t="s">
        <v>672</v>
      </c>
      <c r="AE1170" s="105">
        <v>1</v>
      </c>
      <c r="AF1170" s="102"/>
      <c r="AG1170" s="10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52"/>
      <c r="CS1170" s="52"/>
      <c r="CT1170" s="52"/>
      <c r="CU1170" s="52"/>
      <c r="CV1170" s="52"/>
      <c r="CW1170" s="52"/>
      <c r="CX1170" s="52"/>
      <c r="CY1170" s="52"/>
      <c r="CZ1170" s="52"/>
      <c r="DA1170" s="52"/>
      <c r="DB1170" s="52"/>
      <c r="DC1170" s="52"/>
      <c r="DD1170" s="52"/>
      <c r="DE1170" s="52"/>
      <c r="DF1170" s="52"/>
      <c r="DG1170" s="52"/>
      <c r="DH1170" s="52"/>
      <c r="DI1170" s="52"/>
      <c r="DJ1170" s="52"/>
      <c r="DK1170" s="52"/>
      <c r="DL1170" s="52"/>
      <c r="DM1170" s="52"/>
      <c r="DN1170" s="52"/>
      <c r="DO1170" s="52"/>
      <c r="DP1170" s="52"/>
      <c r="DQ1170" s="52"/>
      <c r="DR1170" s="52"/>
      <c r="DS1170" s="52"/>
      <c r="DT1170" s="52"/>
      <c r="DU1170" s="52"/>
      <c r="DV1170" s="52"/>
      <c r="DW1170" s="52"/>
      <c r="DX1170" s="52"/>
      <c r="DY1170" s="52"/>
      <c r="DZ1170" s="52"/>
      <c r="EA1170" s="52"/>
      <c r="EB1170" s="52"/>
      <c r="EC1170" s="52"/>
      <c r="ED1170" s="52"/>
      <c r="EE1170" s="52"/>
      <c r="EF1170" s="52"/>
      <c r="EG1170" s="52"/>
      <c r="EH1170" s="52"/>
      <c r="EI1170" s="52"/>
      <c r="EJ1170" s="52"/>
      <c r="EK1170" s="52"/>
      <c r="EL1170" s="52"/>
      <c r="EM1170" s="52"/>
      <c r="EN1170" s="52"/>
    </row>
    <row r="1171" spans="1:145" s="43" customFormat="1" ht="85.5" x14ac:dyDescent="0.2">
      <c r="A1171" s="46" t="s">
        <v>568</v>
      </c>
      <c r="B1171" s="46" t="s">
        <v>73</v>
      </c>
      <c r="C1171" s="46"/>
      <c r="D1171" s="46" t="s">
        <v>1943</v>
      </c>
      <c r="E1171" s="46" t="s">
        <v>1943</v>
      </c>
      <c r="F1171" s="46" t="s">
        <v>5706</v>
      </c>
      <c r="G1171" s="46" t="s">
        <v>963</v>
      </c>
      <c r="H1171" s="47">
        <v>253</v>
      </c>
      <c r="I1171" s="46" t="s">
        <v>5650</v>
      </c>
      <c r="J1171" s="46" t="s">
        <v>5651</v>
      </c>
      <c r="K1171" s="48">
        <v>40360</v>
      </c>
      <c r="L1171" s="48">
        <v>40633</v>
      </c>
      <c r="M1171" s="74"/>
      <c r="N1171" s="49">
        <v>1</v>
      </c>
      <c r="O1171" s="50">
        <v>70000</v>
      </c>
      <c r="P1171" s="50">
        <v>70000</v>
      </c>
      <c r="Q1171" s="50"/>
      <c r="R1171" s="46" t="s">
        <v>5208</v>
      </c>
      <c r="S1171" s="46" t="s">
        <v>3473</v>
      </c>
      <c r="T1171" s="46" t="s">
        <v>3789</v>
      </c>
      <c r="U1171" s="63"/>
      <c r="V1171" s="46"/>
      <c r="W1171" s="46"/>
      <c r="X1171" s="50"/>
      <c r="Y1171" s="103" t="s">
        <v>823</v>
      </c>
      <c r="Z1171" s="103" t="s">
        <v>3488</v>
      </c>
      <c r="AA1171" s="103"/>
      <c r="AB1171" s="103"/>
      <c r="AC1171" s="105" t="b">
        <v>1</v>
      </c>
      <c r="AD1171" s="104">
        <v>1</v>
      </c>
      <c r="AE1171" s="105"/>
      <c r="AF1171" s="91"/>
      <c r="AG1171" s="10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52"/>
      <c r="CS1171" s="52"/>
      <c r="CT1171" s="52"/>
      <c r="CU1171" s="52"/>
      <c r="CV1171" s="52"/>
      <c r="CW1171" s="52"/>
      <c r="CX1171" s="52"/>
      <c r="CY1171" s="52"/>
      <c r="CZ1171" s="52"/>
      <c r="DA1171" s="52"/>
      <c r="DB1171" s="52"/>
      <c r="DC1171" s="52"/>
      <c r="DD1171" s="52"/>
      <c r="DE1171" s="52"/>
      <c r="DF1171" s="52"/>
      <c r="DG1171" s="52"/>
      <c r="DH1171" s="52"/>
      <c r="DI1171" s="52"/>
      <c r="DJ1171" s="52"/>
      <c r="DK1171" s="52"/>
      <c r="DL1171" s="52"/>
      <c r="DM1171" s="52"/>
      <c r="DN1171" s="52"/>
      <c r="DO1171" s="52"/>
      <c r="DP1171" s="52"/>
      <c r="DQ1171" s="52"/>
      <c r="DR1171" s="52"/>
      <c r="DS1171" s="52"/>
      <c r="DT1171" s="52"/>
      <c r="DU1171" s="52"/>
      <c r="DV1171" s="52"/>
      <c r="DW1171" s="52"/>
      <c r="DX1171" s="52"/>
      <c r="DY1171" s="52"/>
      <c r="DZ1171" s="52"/>
      <c r="EA1171" s="52"/>
      <c r="EB1171" s="52"/>
      <c r="EC1171" s="52"/>
      <c r="ED1171" s="52"/>
      <c r="EE1171" s="52"/>
      <c r="EF1171" s="52"/>
      <c r="EG1171" s="52"/>
      <c r="EH1171" s="52"/>
      <c r="EI1171" s="52"/>
      <c r="EJ1171" s="52"/>
      <c r="EK1171" s="52"/>
      <c r="EL1171" s="52"/>
      <c r="EM1171" s="52"/>
      <c r="EN1171" s="52"/>
      <c r="EO1171" s="52"/>
    </row>
    <row r="1172" spans="1:145" s="52" customFormat="1" ht="42.75" x14ac:dyDescent="0.2">
      <c r="B1172" s="46" t="s">
        <v>2714</v>
      </c>
      <c r="C1172" s="46" t="s">
        <v>73</v>
      </c>
      <c r="D1172" s="46"/>
      <c r="E1172" s="46"/>
      <c r="F1172" s="46" t="s">
        <v>5685</v>
      </c>
      <c r="G1172" s="63" t="s">
        <v>950</v>
      </c>
      <c r="H1172" s="47" t="s">
        <v>5736</v>
      </c>
      <c r="I1172" s="46" t="s">
        <v>3712</v>
      </c>
      <c r="J1172" s="63" t="s">
        <v>64</v>
      </c>
      <c r="K1172" s="48">
        <v>40290</v>
      </c>
      <c r="L1172" s="48">
        <v>40654</v>
      </c>
      <c r="M1172" s="48"/>
      <c r="N1172" s="49">
        <v>1</v>
      </c>
      <c r="O1172" s="59">
        <v>5595</v>
      </c>
      <c r="P1172" s="50">
        <f>O1172*N1172</f>
        <v>5595</v>
      </c>
      <c r="Q1172" s="46"/>
      <c r="R1172" s="46"/>
      <c r="S1172" s="46"/>
      <c r="T1172" s="46"/>
      <c r="AV1172" s="45"/>
      <c r="AW1172" s="45"/>
      <c r="AX1172" s="45"/>
      <c r="AY1172" s="45"/>
      <c r="AZ1172" s="45"/>
      <c r="BA1172" s="45"/>
      <c r="BB1172" s="45"/>
      <c r="BC1172" s="45"/>
      <c r="BD1172" s="45"/>
    </row>
    <row r="1173" spans="1:145" s="52" customFormat="1" ht="28.5" x14ac:dyDescent="0.2">
      <c r="B1173" s="63" t="s">
        <v>2597</v>
      </c>
      <c r="C1173" s="63" t="s">
        <v>4674</v>
      </c>
      <c r="D1173" s="63" t="s">
        <v>233</v>
      </c>
      <c r="E1173" s="63" t="s">
        <v>5661</v>
      </c>
      <c r="F1173" s="63" t="s">
        <v>5661</v>
      </c>
      <c r="G1173" s="63" t="s">
        <v>959</v>
      </c>
      <c r="H1173" s="51" t="s">
        <v>5243</v>
      </c>
      <c r="I1173" s="46" t="s">
        <v>3355</v>
      </c>
      <c r="J1173" s="63" t="s">
        <v>4868</v>
      </c>
      <c r="K1173" s="48">
        <v>39837</v>
      </c>
      <c r="L1173" s="48">
        <v>40989</v>
      </c>
      <c r="M1173" s="48"/>
      <c r="N1173" s="72">
        <v>3.5</v>
      </c>
      <c r="O1173" s="73">
        <v>31880</v>
      </c>
      <c r="P1173" s="50">
        <v>127521</v>
      </c>
      <c r="Q1173" s="46" t="s">
        <v>3788</v>
      </c>
      <c r="R1173" s="63" t="s">
        <v>823</v>
      </c>
      <c r="S1173" s="46" t="s">
        <v>5682</v>
      </c>
      <c r="T1173" s="63"/>
    </row>
    <row r="1174" spans="1:145" s="52" customFormat="1" ht="42.75" x14ac:dyDescent="0.2">
      <c r="B1174" s="52" t="s">
        <v>2595</v>
      </c>
      <c r="C1174" s="42" t="s">
        <v>73</v>
      </c>
      <c r="D1174" s="42"/>
      <c r="E1174" s="42" t="s">
        <v>5796</v>
      </c>
      <c r="F1174" s="42" t="s">
        <v>5686</v>
      </c>
      <c r="G1174" s="42" t="s">
        <v>5691</v>
      </c>
      <c r="H1174" s="42" t="s">
        <v>5802</v>
      </c>
      <c r="I1174" s="54" t="s">
        <v>5797</v>
      </c>
      <c r="J1174" s="42" t="s">
        <v>5798</v>
      </c>
      <c r="K1174" s="42"/>
      <c r="L1174" s="137">
        <v>40909</v>
      </c>
      <c r="M1174" s="55">
        <v>40999</v>
      </c>
      <c r="N1174" s="55">
        <v>40999</v>
      </c>
      <c r="O1174" s="55"/>
      <c r="P1174" s="107">
        <v>41011</v>
      </c>
      <c r="Q1174" s="49">
        <v>-11</v>
      </c>
      <c r="R1174" s="138">
        <v>7500</v>
      </c>
      <c r="S1174" s="57">
        <v>7500</v>
      </c>
      <c r="T1174" s="57" t="s">
        <v>3789</v>
      </c>
      <c r="U1174" s="42" t="s">
        <v>824</v>
      </c>
      <c r="V1174" s="42">
        <v>5.22</v>
      </c>
      <c r="W1174" s="42"/>
      <c r="Y1174" s="109"/>
    </row>
    <row r="1175" spans="1:145" s="52" customFormat="1" ht="42.75" x14ac:dyDescent="0.2">
      <c r="B1175" s="52" t="s">
        <v>2595</v>
      </c>
      <c r="C1175" s="42" t="s">
        <v>73</v>
      </c>
      <c r="D1175" s="42"/>
      <c r="E1175" s="42" t="s">
        <v>5799</v>
      </c>
      <c r="F1175" s="42" t="s">
        <v>5686</v>
      </c>
      <c r="G1175" s="42" t="s">
        <v>5691</v>
      </c>
      <c r="H1175" s="42" t="s">
        <v>5802</v>
      </c>
      <c r="I1175" s="54" t="s">
        <v>5800</v>
      </c>
      <c r="J1175" s="42" t="s">
        <v>5801</v>
      </c>
      <c r="K1175" s="42"/>
      <c r="L1175" s="137">
        <v>40968</v>
      </c>
      <c r="M1175" s="55">
        <v>40999</v>
      </c>
      <c r="N1175" s="55">
        <v>40999</v>
      </c>
      <c r="O1175" s="55"/>
      <c r="P1175" s="107">
        <v>41011</v>
      </c>
      <c r="Q1175" s="49">
        <v>-11</v>
      </c>
      <c r="R1175" s="138">
        <v>4995</v>
      </c>
      <c r="S1175" s="57">
        <v>4995</v>
      </c>
      <c r="T1175" s="57" t="s">
        <v>3789</v>
      </c>
      <c r="U1175" s="42" t="s">
        <v>824</v>
      </c>
      <c r="V1175" s="42">
        <v>5.22</v>
      </c>
      <c r="W1175" s="42"/>
      <c r="Y1175" s="109"/>
    </row>
    <row r="1176" spans="1:145" s="52" customFormat="1" ht="128.25" x14ac:dyDescent="0.2">
      <c r="A1176" s="44" t="s">
        <v>5702</v>
      </c>
      <c r="B1176" s="46" t="s">
        <v>5713</v>
      </c>
      <c r="C1176" s="46" t="s">
        <v>73</v>
      </c>
      <c r="D1176" s="46"/>
      <c r="E1176" s="46" t="s">
        <v>3306</v>
      </c>
      <c r="F1176" s="46" t="s">
        <v>5646</v>
      </c>
      <c r="G1176" s="63" t="s">
        <v>5691</v>
      </c>
      <c r="H1176" s="47" t="s">
        <v>5765</v>
      </c>
      <c r="I1176" s="46" t="s">
        <v>5714</v>
      </c>
      <c r="J1176" s="46" t="s">
        <v>5715</v>
      </c>
      <c r="K1176" s="46"/>
      <c r="L1176" s="48">
        <v>40638</v>
      </c>
      <c r="M1176" s="48">
        <v>41003</v>
      </c>
      <c r="N1176" s="48">
        <f>M1176</f>
        <v>41003</v>
      </c>
      <c r="O1176" s="49">
        <v>1</v>
      </c>
      <c r="P1176" s="107">
        <f ca="1">TODAY()</f>
        <v>42766</v>
      </c>
      <c r="Q1176" s="49">
        <f ca="1">DAYS360(P1176,M1176)</f>
        <v>-1736</v>
      </c>
      <c r="R1176" s="50" t="s">
        <v>5664</v>
      </c>
      <c r="S1176" s="50" t="s">
        <v>5664</v>
      </c>
      <c r="T1176" s="46"/>
      <c r="U1176" s="46" t="s">
        <v>5679</v>
      </c>
      <c r="V1176" s="46"/>
      <c r="W1176" s="46" t="s">
        <v>5716</v>
      </c>
      <c r="Y1176" s="106"/>
      <c r="DG1176" s="44"/>
      <c r="DH1176" s="44"/>
      <c r="DI1176" s="44"/>
      <c r="DJ1176" s="44"/>
      <c r="DK1176" s="44"/>
      <c r="DL1176" s="44"/>
      <c r="DM1176" s="44"/>
      <c r="DN1176" s="44"/>
      <c r="DO1176" s="44"/>
    </row>
    <row r="1177" spans="1:145" s="52" customFormat="1" ht="128.25" x14ac:dyDescent="0.2">
      <c r="A1177" s="44" t="s">
        <v>5702</v>
      </c>
      <c r="B1177" s="46" t="s">
        <v>5713</v>
      </c>
      <c r="C1177" s="46" t="s">
        <v>73</v>
      </c>
      <c r="D1177" s="46"/>
      <c r="E1177" s="46" t="s">
        <v>3306</v>
      </c>
      <c r="F1177" s="46" t="s">
        <v>5646</v>
      </c>
      <c r="G1177" s="63" t="s">
        <v>5691</v>
      </c>
      <c r="H1177" s="47" t="s">
        <v>5766</v>
      </c>
      <c r="I1177" s="46" t="s">
        <v>5714</v>
      </c>
      <c r="J1177" s="46" t="s">
        <v>5715</v>
      </c>
      <c r="K1177" s="46"/>
      <c r="L1177" s="48">
        <v>40638</v>
      </c>
      <c r="M1177" s="48">
        <v>41003</v>
      </c>
      <c r="N1177" s="48">
        <f>M1177</f>
        <v>41003</v>
      </c>
      <c r="O1177" s="49">
        <v>1</v>
      </c>
      <c r="P1177" s="107">
        <f ca="1">TODAY()</f>
        <v>42766</v>
      </c>
      <c r="Q1177" s="49">
        <f ca="1">DAYS360(P1177,M1177)</f>
        <v>-1736</v>
      </c>
      <c r="R1177" s="50" t="s">
        <v>5664</v>
      </c>
      <c r="S1177" s="50" t="s">
        <v>5664</v>
      </c>
      <c r="T1177" s="46"/>
      <c r="U1177" s="46" t="s">
        <v>5679</v>
      </c>
      <c r="V1177" s="46"/>
      <c r="W1177" s="46" t="s">
        <v>5716</v>
      </c>
      <c r="Y1177" s="106"/>
      <c r="DG1177" s="44"/>
      <c r="DH1177" s="44"/>
      <c r="DI1177" s="44"/>
      <c r="DJ1177" s="44"/>
      <c r="DK1177" s="44"/>
      <c r="DL1177" s="44"/>
      <c r="DM1177" s="44"/>
      <c r="DN1177" s="44"/>
      <c r="DO1177" s="44"/>
    </row>
    <row r="1178" spans="1:145" s="52" customFormat="1" ht="128.25" x14ac:dyDescent="0.2">
      <c r="A1178" s="44" t="s">
        <v>5702</v>
      </c>
      <c r="B1178" s="46" t="s">
        <v>5713</v>
      </c>
      <c r="C1178" s="46" t="s">
        <v>73</v>
      </c>
      <c r="D1178" s="46"/>
      <c r="E1178" s="46" t="s">
        <v>3306</v>
      </c>
      <c r="F1178" s="46" t="s">
        <v>5646</v>
      </c>
      <c r="G1178" s="63" t="s">
        <v>5691</v>
      </c>
      <c r="H1178" s="47" t="s">
        <v>5767</v>
      </c>
      <c r="I1178" s="46" t="s">
        <v>5714</v>
      </c>
      <c r="J1178" s="46" t="s">
        <v>5715</v>
      </c>
      <c r="K1178" s="46"/>
      <c r="L1178" s="48">
        <v>40638</v>
      </c>
      <c r="M1178" s="48">
        <v>41003</v>
      </c>
      <c r="N1178" s="48">
        <f>M1178</f>
        <v>41003</v>
      </c>
      <c r="O1178" s="49">
        <v>1</v>
      </c>
      <c r="P1178" s="107">
        <f ca="1">TODAY()</f>
        <v>42766</v>
      </c>
      <c r="Q1178" s="49">
        <f ca="1">DAYS360(P1178,M1178)</f>
        <v>-1736</v>
      </c>
      <c r="R1178" s="50" t="s">
        <v>5664</v>
      </c>
      <c r="S1178" s="50" t="s">
        <v>5664</v>
      </c>
      <c r="T1178" s="46"/>
      <c r="U1178" s="46" t="s">
        <v>5679</v>
      </c>
      <c r="V1178" s="46"/>
      <c r="W1178" s="46" t="s">
        <v>5716</v>
      </c>
      <c r="Y1178" s="106"/>
      <c r="DG1178" s="44"/>
      <c r="DH1178" s="44"/>
      <c r="DI1178" s="44"/>
      <c r="DJ1178" s="44"/>
      <c r="DK1178" s="44"/>
      <c r="DL1178" s="44"/>
      <c r="DM1178" s="44"/>
      <c r="DN1178" s="44"/>
      <c r="DO1178" s="44"/>
    </row>
    <row r="1179" spans="1:145" s="52" customFormat="1" ht="128.25" x14ac:dyDescent="0.2">
      <c r="A1179" s="44" t="s">
        <v>5702</v>
      </c>
      <c r="B1179" s="46" t="s">
        <v>5713</v>
      </c>
      <c r="C1179" s="46" t="s">
        <v>73</v>
      </c>
      <c r="D1179" s="46"/>
      <c r="E1179" s="46" t="s">
        <v>3306</v>
      </c>
      <c r="F1179" s="46" t="s">
        <v>5646</v>
      </c>
      <c r="G1179" s="63" t="s">
        <v>5691</v>
      </c>
      <c r="H1179" s="47" t="s">
        <v>5768</v>
      </c>
      <c r="I1179" s="46" t="s">
        <v>5714</v>
      </c>
      <c r="J1179" s="46" t="s">
        <v>5715</v>
      </c>
      <c r="K1179" s="46"/>
      <c r="L1179" s="48">
        <v>40638</v>
      </c>
      <c r="M1179" s="48">
        <v>41003</v>
      </c>
      <c r="N1179" s="48">
        <f>M1179</f>
        <v>41003</v>
      </c>
      <c r="O1179" s="49">
        <v>1</v>
      </c>
      <c r="P1179" s="107">
        <f ca="1">TODAY()</f>
        <v>42766</v>
      </c>
      <c r="Q1179" s="49">
        <f ca="1">DAYS360(P1179,M1179)</f>
        <v>-1736</v>
      </c>
      <c r="R1179" s="50" t="s">
        <v>5664</v>
      </c>
      <c r="S1179" s="50" t="s">
        <v>5664</v>
      </c>
      <c r="T1179" s="46"/>
      <c r="U1179" s="46" t="s">
        <v>5679</v>
      </c>
      <c r="V1179" s="46"/>
      <c r="W1179" s="46" t="s">
        <v>5716</v>
      </c>
      <c r="Y1179" s="106"/>
      <c r="DG1179" s="44"/>
      <c r="DH1179" s="44"/>
      <c r="DI1179" s="44"/>
      <c r="DJ1179" s="44"/>
      <c r="DK1179" s="44"/>
      <c r="DL1179" s="44"/>
      <c r="DM1179" s="44"/>
      <c r="DN1179" s="44"/>
      <c r="DO1179" s="44"/>
    </row>
    <row r="1180" spans="1:145" s="52" customFormat="1" ht="128.25" x14ac:dyDescent="0.2">
      <c r="A1180" s="44" t="s">
        <v>5702</v>
      </c>
      <c r="B1180" s="46" t="s">
        <v>5713</v>
      </c>
      <c r="C1180" s="46" t="s">
        <v>73</v>
      </c>
      <c r="D1180" s="46"/>
      <c r="E1180" s="46" t="s">
        <v>3306</v>
      </c>
      <c r="F1180" s="46" t="s">
        <v>5646</v>
      </c>
      <c r="G1180" s="63" t="s">
        <v>5691</v>
      </c>
      <c r="H1180" s="47" t="s">
        <v>5769</v>
      </c>
      <c r="I1180" s="46" t="s">
        <v>5714</v>
      </c>
      <c r="J1180" s="46" t="s">
        <v>5715</v>
      </c>
      <c r="K1180" s="46"/>
      <c r="L1180" s="48">
        <v>40638</v>
      </c>
      <c r="M1180" s="48">
        <v>41003</v>
      </c>
      <c r="N1180" s="48">
        <f>M1180</f>
        <v>41003</v>
      </c>
      <c r="O1180" s="49">
        <v>1</v>
      </c>
      <c r="P1180" s="107">
        <f ca="1">TODAY()</f>
        <v>42766</v>
      </c>
      <c r="Q1180" s="49">
        <f ca="1">DAYS360(P1180,M1180)</f>
        <v>-1736</v>
      </c>
      <c r="R1180" s="50" t="s">
        <v>5664</v>
      </c>
      <c r="S1180" s="50" t="s">
        <v>5664</v>
      </c>
      <c r="T1180" s="46"/>
      <c r="U1180" s="46" t="s">
        <v>5679</v>
      </c>
      <c r="V1180" s="46"/>
      <c r="W1180" s="46" t="s">
        <v>5716</v>
      </c>
      <c r="Y1180" s="106"/>
      <c r="DG1180" s="44"/>
      <c r="DH1180" s="44"/>
      <c r="DI1180" s="44"/>
      <c r="DJ1180" s="44"/>
      <c r="DK1180" s="44"/>
      <c r="DL1180" s="44"/>
      <c r="DM1180" s="44"/>
      <c r="DN1180" s="44"/>
      <c r="DO1180" s="44"/>
    </row>
    <row r="1181" spans="1:145" s="52" customFormat="1" ht="85.5" x14ac:dyDescent="0.2">
      <c r="A1181" s="46" t="s">
        <v>1804</v>
      </c>
      <c r="B1181" s="46" t="s">
        <v>73</v>
      </c>
      <c r="C1181" s="46"/>
      <c r="D1181" s="46" t="s">
        <v>377</v>
      </c>
      <c r="E1181" s="46" t="s">
        <v>5646</v>
      </c>
      <c r="F1181" s="46" t="s">
        <v>5691</v>
      </c>
      <c r="G1181" s="47" t="s">
        <v>5748</v>
      </c>
      <c r="H1181" s="46" t="s">
        <v>1814</v>
      </c>
      <c r="I1181" s="63" t="s">
        <v>4400</v>
      </c>
      <c r="J1181" s="63"/>
      <c r="K1181" s="48">
        <v>39904</v>
      </c>
      <c r="L1181" s="48">
        <v>40999</v>
      </c>
      <c r="M1181" s="48">
        <f>L1181</f>
        <v>40999</v>
      </c>
      <c r="N1181" s="49">
        <v>3</v>
      </c>
      <c r="O1181" s="107">
        <f t="shared" ref="O1181:O1213" ca="1" si="3">TODAY()</f>
        <v>42766</v>
      </c>
      <c r="P1181" s="49">
        <f t="shared" ref="P1181:P1202" ca="1" si="4">DAYS360(O1181,L1181)</f>
        <v>-1740</v>
      </c>
      <c r="Q1181" s="50">
        <v>59670</v>
      </c>
      <c r="R1181" s="50">
        <v>59670</v>
      </c>
      <c r="S1181" s="46" t="s">
        <v>3788</v>
      </c>
      <c r="T1181" s="46" t="s">
        <v>823</v>
      </c>
      <c r="U1181" s="46">
        <v>5.22</v>
      </c>
      <c r="V1181" s="46" t="s">
        <v>5806</v>
      </c>
      <c r="DF1181" s="44"/>
      <c r="DG1181" s="44"/>
      <c r="DH1181" s="44"/>
      <c r="DI1181" s="44"/>
      <c r="DJ1181" s="44"/>
      <c r="DK1181" s="44"/>
      <c r="DL1181" s="44"/>
      <c r="DM1181" s="44"/>
      <c r="DN1181" s="44"/>
    </row>
    <row r="1182" spans="1:145" s="52" customFormat="1" ht="99.75" x14ac:dyDescent="0.2">
      <c r="A1182" s="46" t="s">
        <v>70</v>
      </c>
      <c r="B1182" s="46" t="s">
        <v>73</v>
      </c>
      <c r="C1182" s="46"/>
      <c r="D1182" s="46" t="s">
        <v>3300</v>
      </c>
      <c r="E1182" s="46" t="s">
        <v>5646</v>
      </c>
      <c r="F1182" s="46" t="s">
        <v>5691</v>
      </c>
      <c r="G1182" s="47" t="s">
        <v>5750</v>
      </c>
      <c r="H1182" s="46" t="s">
        <v>2517</v>
      </c>
      <c r="I1182" s="63"/>
      <c r="J1182" s="63"/>
      <c r="K1182" s="48">
        <v>39873</v>
      </c>
      <c r="L1182" s="48">
        <v>40969</v>
      </c>
      <c r="M1182" s="48">
        <f>L1182</f>
        <v>40969</v>
      </c>
      <c r="N1182" s="49">
        <v>3</v>
      </c>
      <c r="O1182" s="107">
        <f t="shared" ca="1" si="3"/>
        <v>42766</v>
      </c>
      <c r="P1182" s="49">
        <f t="shared" ca="1" si="4"/>
        <v>-1769</v>
      </c>
      <c r="Q1182" s="50">
        <v>183333</v>
      </c>
      <c r="R1182" s="50">
        <f>Q1182*N1182</f>
        <v>549999</v>
      </c>
      <c r="S1182" s="46" t="s">
        <v>3788</v>
      </c>
      <c r="T1182" s="46" t="s">
        <v>823</v>
      </c>
      <c r="U1182" s="46"/>
      <c r="V1182" s="52" t="s">
        <v>5807</v>
      </c>
    </row>
    <row r="1183" spans="1:145" s="110" customFormat="1" ht="28.5" x14ac:dyDescent="0.2">
      <c r="A1183" s="46" t="s">
        <v>568</v>
      </c>
      <c r="B1183" s="46" t="s">
        <v>73</v>
      </c>
      <c r="C1183" s="46"/>
      <c r="D1183" s="46" t="s">
        <v>1943</v>
      </c>
      <c r="E1183" s="46" t="s">
        <v>1943</v>
      </c>
      <c r="F1183" s="63" t="s">
        <v>984</v>
      </c>
      <c r="G1183" s="47">
        <v>164</v>
      </c>
      <c r="H1183" s="46"/>
      <c r="I1183" s="63" t="s">
        <v>2594</v>
      </c>
      <c r="J1183" s="63"/>
      <c r="K1183" s="48">
        <v>39295</v>
      </c>
      <c r="L1183" s="48">
        <v>41121</v>
      </c>
      <c r="M1183" s="48">
        <f>L1183</f>
        <v>41121</v>
      </c>
      <c r="N1183" s="49">
        <v>4</v>
      </c>
      <c r="O1183" s="107">
        <f t="shared" ca="1" si="3"/>
        <v>42766</v>
      </c>
      <c r="P1183" s="49">
        <f t="shared" ca="1" si="4"/>
        <v>-1620</v>
      </c>
      <c r="Q1183" s="50">
        <v>45134</v>
      </c>
      <c r="R1183" s="50">
        <v>225670</v>
      </c>
      <c r="S1183" s="46" t="s">
        <v>3789</v>
      </c>
      <c r="T1183" s="46"/>
      <c r="U1183" s="46"/>
      <c r="V1183" s="46"/>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c r="BG1183" s="52"/>
      <c r="BH1183" s="52"/>
      <c r="BI1183" s="52"/>
      <c r="BJ1183" s="52"/>
      <c r="BK1183" s="52"/>
      <c r="BL1183" s="52"/>
    </row>
    <row r="1184" spans="1:145" s="110" customFormat="1" ht="42.75" x14ac:dyDescent="0.2">
      <c r="A1184" s="46" t="s">
        <v>568</v>
      </c>
      <c r="B1184" s="46" t="s">
        <v>73</v>
      </c>
      <c r="C1184" s="46"/>
      <c r="D1184" s="46" t="s">
        <v>1943</v>
      </c>
      <c r="E1184" s="46" t="s">
        <v>1943</v>
      </c>
      <c r="F1184" s="63" t="s">
        <v>984</v>
      </c>
      <c r="G1184" s="47">
        <v>164</v>
      </c>
      <c r="H1184" s="46"/>
      <c r="I1184" s="63" t="s">
        <v>2594</v>
      </c>
      <c r="J1184" s="63"/>
      <c r="K1184" s="48">
        <v>39295</v>
      </c>
      <c r="L1184" s="48">
        <v>41121</v>
      </c>
      <c r="M1184" s="48">
        <f>L1184</f>
        <v>41121</v>
      </c>
      <c r="N1184" s="49">
        <v>4</v>
      </c>
      <c r="O1184" s="107">
        <f t="shared" ca="1" si="3"/>
        <v>42766</v>
      </c>
      <c r="P1184" s="49">
        <f t="shared" ca="1" si="4"/>
        <v>-1620</v>
      </c>
      <c r="Q1184" s="50">
        <v>113987</v>
      </c>
      <c r="R1184" s="50">
        <f>Q1184*N1184</f>
        <v>455948</v>
      </c>
      <c r="S1184" s="46" t="s">
        <v>3789</v>
      </c>
      <c r="T1184" s="46" t="s">
        <v>825</v>
      </c>
      <c r="U1184" s="46" t="s">
        <v>5810</v>
      </c>
      <c r="V1184" s="46" t="s">
        <v>2600</v>
      </c>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row>
    <row r="1185" spans="1:64" s="110" customFormat="1" ht="28.5" x14ac:dyDescent="0.2">
      <c r="A1185" s="46" t="s">
        <v>568</v>
      </c>
      <c r="B1185" s="46" t="s">
        <v>73</v>
      </c>
      <c r="C1185" s="46"/>
      <c r="D1185" s="46" t="s">
        <v>1943</v>
      </c>
      <c r="E1185" s="46" t="s">
        <v>1943</v>
      </c>
      <c r="F1185" s="46" t="s">
        <v>5706</v>
      </c>
      <c r="G1185" s="47">
        <v>164</v>
      </c>
      <c r="H1185" s="46" t="s">
        <v>2260</v>
      </c>
      <c r="I1185" s="63" t="s">
        <v>2594</v>
      </c>
      <c r="J1185" s="63"/>
      <c r="K1185" s="48">
        <v>39295</v>
      </c>
      <c r="L1185" s="48">
        <v>41121</v>
      </c>
      <c r="M1185" s="48">
        <v>41364</v>
      </c>
      <c r="N1185" s="49">
        <v>5</v>
      </c>
      <c r="O1185" s="107">
        <f t="shared" ca="1" si="3"/>
        <v>42766</v>
      </c>
      <c r="P1185" s="49">
        <f t="shared" ca="1" si="4"/>
        <v>-1620</v>
      </c>
      <c r="Q1185" s="50">
        <v>218201</v>
      </c>
      <c r="R1185" s="50">
        <v>1091005</v>
      </c>
      <c r="S1185" s="46" t="s">
        <v>3789</v>
      </c>
      <c r="T1185" s="46"/>
      <c r="U1185" s="46"/>
      <c r="V1185" s="46"/>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c r="BG1185" s="52"/>
      <c r="BH1185" s="52"/>
      <c r="BI1185" s="52"/>
      <c r="BJ1185" s="52"/>
      <c r="BK1185" s="52"/>
      <c r="BL1185" s="52"/>
    </row>
    <row r="1186" spans="1:64" s="110" customFormat="1" ht="28.5" x14ac:dyDescent="0.2">
      <c r="A1186" s="46" t="s">
        <v>568</v>
      </c>
      <c r="B1186" s="46" t="s">
        <v>73</v>
      </c>
      <c r="C1186" s="46"/>
      <c r="D1186" s="46" t="s">
        <v>1943</v>
      </c>
      <c r="E1186" s="46" t="s">
        <v>1943</v>
      </c>
      <c r="F1186" s="46" t="s">
        <v>5706</v>
      </c>
      <c r="G1186" s="47">
        <v>164</v>
      </c>
      <c r="H1186" s="46" t="s">
        <v>5795</v>
      </c>
      <c r="I1186" s="63" t="s">
        <v>2594</v>
      </c>
      <c r="J1186" s="63"/>
      <c r="K1186" s="48">
        <v>39295</v>
      </c>
      <c r="L1186" s="48">
        <v>41364</v>
      </c>
      <c r="M1186" s="48">
        <v>41364</v>
      </c>
      <c r="N1186" s="49">
        <v>4</v>
      </c>
      <c r="O1186" s="107">
        <f t="shared" ca="1" si="3"/>
        <v>42766</v>
      </c>
      <c r="P1186" s="49">
        <f t="shared" ca="1" si="4"/>
        <v>-1380</v>
      </c>
      <c r="Q1186" s="50" t="s">
        <v>5707</v>
      </c>
      <c r="R1186" s="50"/>
      <c r="S1186" s="46" t="s">
        <v>3789</v>
      </c>
      <c r="T1186" s="46"/>
      <c r="U1186" s="46"/>
      <c r="V1186" s="46"/>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row>
    <row r="1187" spans="1:64" s="110" customFormat="1" ht="42.75" x14ac:dyDescent="0.2">
      <c r="A1187" s="46" t="s">
        <v>568</v>
      </c>
      <c r="B1187" s="46" t="s">
        <v>73</v>
      </c>
      <c r="C1187" s="46"/>
      <c r="D1187" s="46" t="s">
        <v>1943</v>
      </c>
      <c r="E1187" s="46" t="s">
        <v>1943</v>
      </c>
      <c r="F1187" s="46" t="s">
        <v>5706</v>
      </c>
      <c r="G1187" s="47">
        <v>164</v>
      </c>
      <c r="H1187" s="46"/>
      <c r="I1187" s="63" t="s">
        <v>2594</v>
      </c>
      <c r="J1187" s="63"/>
      <c r="K1187" s="48">
        <v>39295</v>
      </c>
      <c r="L1187" s="48">
        <v>41364</v>
      </c>
      <c r="M1187" s="48">
        <v>41364</v>
      </c>
      <c r="N1187" s="49">
        <v>6</v>
      </c>
      <c r="O1187" s="107">
        <f t="shared" ca="1" si="3"/>
        <v>42766</v>
      </c>
      <c r="P1187" s="49">
        <f t="shared" ca="1" si="4"/>
        <v>-1380</v>
      </c>
      <c r="Q1187" s="50">
        <v>159121</v>
      </c>
      <c r="R1187" s="50">
        <v>954726</v>
      </c>
      <c r="S1187" s="46" t="s">
        <v>3789</v>
      </c>
      <c r="T1187" s="46" t="s">
        <v>825</v>
      </c>
      <c r="U1187" s="46" t="s">
        <v>5810</v>
      </c>
      <c r="V1187" s="46" t="s">
        <v>2600</v>
      </c>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c r="BG1187" s="52"/>
      <c r="BH1187" s="52"/>
      <c r="BI1187" s="52"/>
      <c r="BJ1187" s="52"/>
      <c r="BK1187" s="52"/>
      <c r="BL1187" s="52"/>
    </row>
    <row r="1188" spans="1:64" s="110" customFormat="1" ht="71.25" x14ac:dyDescent="0.2">
      <c r="A1188" s="46" t="s">
        <v>568</v>
      </c>
      <c r="B1188" s="46" t="s">
        <v>73</v>
      </c>
      <c r="C1188" s="46"/>
      <c r="D1188" s="46" t="s">
        <v>1943</v>
      </c>
      <c r="E1188" s="46" t="s">
        <v>1943</v>
      </c>
      <c r="F1188" s="46" t="s">
        <v>5706</v>
      </c>
      <c r="G1188" s="47">
        <v>175</v>
      </c>
      <c r="H1188" s="46" t="s">
        <v>2686</v>
      </c>
      <c r="I1188" s="63" t="s">
        <v>3241</v>
      </c>
      <c r="J1188" s="63"/>
      <c r="K1188" s="48">
        <v>39387</v>
      </c>
      <c r="L1188" s="48">
        <v>41182</v>
      </c>
      <c r="M1188" s="48">
        <f>L1188</f>
        <v>41182</v>
      </c>
      <c r="N1188" s="49">
        <v>5</v>
      </c>
      <c r="O1188" s="107">
        <f t="shared" ca="1" si="3"/>
        <v>42766</v>
      </c>
      <c r="P1188" s="49">
        <f t="shared" ca="1" si="4"/>
        <v>-1560</v>
      </c>
      <c r="Q1188" s="52"/>
      <c r="R1188" s="52"/>
      <c r="S1188" s="46" t="s">
        <v>3789</v>
      </c>
      <c r="T1188" s="46" t="s">
        <v>825</v>
      </c>
      <c r="U1188" s="46" t="s">
        <v>5810</v>
      </c>
      <c r="V1188" s="46"/>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44"/>
      <c r="AY1188" s="44"/>
      <c r="AZ1188" s="44"/>
      <c r="BA1188" s="44"/>
      <c r="BB1188" s="44"/>
      <c r="BC1188" s="44"/>
      <c r="BD1188" s="44"/>
      <c r="BE1188" s="44"/>
      <c r="BF1188" s="44"/>
      <c r="BG1188" s="52"/>
      <c r="BH1188" s="52"/>
      <c r="BI1188" s="52"/>
      <c r="BJ1188" s="52"/>
      <c r="BK1188" s="52"/>
      <c r="BL1188" s="52"/>
    </row>
    <row r="1189" spans="1:64" s="110" customFormat="1" ht="71.25" x14ac:dyDescent="0.2">
      <c r="A1189" s="46" t="s">
        <v>568</v>
      </c>
      <c r="B1189" s="46" t="s">
        <v>73</v>
      </c>
      <c r="C1189" s="46"/>
      <c r="D1189" s="46" t="s">
        <v>1943</v>
      </c>
      <c r="E1189" s="46" t="s">
        <v>1943</v>
      </c>
      <c r="F1189" s="63" t="s">
        <v>984</v>
      </c>
      <c r="G1189" s="47">
        <v>177</v>
      </c>
      <c r="H1189" s="46" t="s">
        <v>2688</v>
      </c>
      <c r="I1189" s="63" t="s">
        <v>3241</v>
      </c>
      <c r="J1189" s="63"/>
      <c r="K1189" s="48">
        <v>39417</v>
      </c>
      <c r="L1189" s="48" t="s">
        <v>5811</v>
      </c>
      <c r="M1189" s="48" t="str">
        <f>L1189</f>
        <v>31/09/2010</v>
      </c>
      <c r="N1189" s="49">
        <v>5</v>
      </c>
      <c r="O1189" s="107">
        <f t="shared" ca="1" si="3"/>
        <v>42766</v>
      </c>
      <c r="P1189" s="49" t="e">
        <f t="shared" ca="1" si="4"/>
        <v>#VALUE!</v>
      </c>
      <c r="Q1189" s="50">
        <v>150976</v>
      </c>
      <c r="R1189" s="50">
        <v>754880</v>
      </c>
      <c r="S1189" s="46" t="s">
        <v>3789</v>
      </c>
      <c r="T1189" s="46" t="s">
        <v>825</v>
      </c>
      <c r="U1189" s="46" t="s">
        <v>5810</v>
      </c>
      <c r="V1189" s="46" t="s">
        <v>2600</v>
      </c>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c r="BG1189" s="52"/>
      <c r="BH1189" s="52"/>
      <c r="BI1189" s="52"/>
      <c r="BJ1189" s="52"/>
      <c r="BK1189" s="52"/>
      <c r="BL1189" s="52"/>
    </row>
    <row r="1190" spans="1:64" s="110" customFormat="1" ht="42.75" x14ac:dyDescent="0.2">
      <c r="A1190" s="46" t="s">
        <v>568</v>
      </c>
      <c r="B1190" s="46" t="s">
        <v>73</v>
      </c>
      <c r="C1190" s="46"/>
      <c r="D1190" s="46" t="s">
        <v>1943</v>
      </c>
      <c r="E1190" s="46" t="s">
        <v>1943</v>
      </c>
      <c r="F1190" s="46" t="s">
        <v>5706</v>
      </c>
      <c r="G1190" s="47">
        <v>178</v>
      </c>
      <c r="H1190" s="46" t="s">
        <v>1995</v>
      </c>
      <c r="I1190" s="63" t="s">
        <v>710</v>
      </c>
      <c r="J1190" s="63"/>
      <c r="K1190" s="48">
        <v>39814</v>
      </c>
      <c r="L1190" s="48">
        <v>41639</v>
      </c>
      <c r="M1190" s="48">
        <v>41639</v>
      </c>
      <c r="N1190" s="49">
        <v>5</v>
      </c>
      <c r="O1190" s="107">
        <f t="shared" ca="1" si="3"/>
        <v>42766</v>
      </c>
      <c r="P1190" s="49">
        <f t="shared" ca="1" si="4"/>
        <v>-1110</v>
      </c>
      <c r="Q1190" s="50">
        <v>137750</v>
      </c>
      <c r="R1190" s="50">
        <v>688750</v>
      </c>
      <c r="S1190" s="46" t="s">
        <v>3789</v>
      </c>
      <c r="T1190" s="46" t="s">
        <v>825</v>
      </c>
      <c r="U1190" s="46" t="s">
        <v>1996</v>
      </c>
      <c r="V1190" s="46"/>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row>
    <row r="1191" spans="1:64" s="110" customFormat="1" ht="42.75" x14ac:dyDescent="0.2">
      <c r="A1191" s="46" t="s">
        <v>568</v>
      </c>
      <c r="B1191" s="46" t="s">
        <v>73</v>
      </c>
      <c r="C1191" s="46"/>
      <c r="D1191" s="46" t="s">
        <v>1943</v>
      </c>
      <c r="E1191" s="46" t="s">
        <v>1943</v>
      </c>
      <c r="F1191" s="63" t="s">
        <v>984</v>
      </c>
      <c r="G1191" s="47">
        <v>182</v>
      </c>
      <c r="H1191" s="46" t="s">
        <v>1997</v>
      </c>
      <c r="I1191" s="63" t="s">
        <v>710</v>
      </c>
      <c r="J1191" s="63"/>
      <c r="K1191" s="48">
        <v>39503</v>
      </c>
      <c r="L1191" s="48">
        <v>40268</v>
      </c>
      <c r="M1191" s="48">
        <f t="shared" ref="M1191:M1198" si="5">L1191</f>
        <v>40268</v>
      </c>
      <c r="N1191" s="49">
        <v>5</v>
      </c>
      <c r="O1191" s="107">
        <f t="shared" ca="1" si="3"/>
        <v>42766</v>
      </c>
      <c r="P1191" s="49">
        <f t="shared" ca="1" si="4"/>
        <v>-2460</v>
      </c>
      <c r="Q1191" s="50">
        <v>1592640</v>
      </c>
      <c r="R1191" s="50">
        <v>7963200</v>
      </c>
      <c r="S1191" s="46" t="s">
        <v>3789</v>
      </c>
      <c r="T1191" s="46" t="s">
        <v>825</v>
      </c>
      <c r="U1191" s="46" t="s">
        <v>1996</v>
      </c>
      <c r="V1191" s="46"/>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c r="BG1191" s="52"/>
      <c r="BH1191" s="52"/>
      <c r="BI1191" s="52"/>
      <c r="BJ1191" s="52"/>
      <c r="BK1191" s="52"/>
      <c r="BL1191" s="52"/>
    </row>
    <row r="1192" spans="1:64" s="110" customFormat="1" ht="42.75" x14ac:dyDescent="0.2">
      <c r="A1192" s="46" t="s">
        <v>568</v>
      </c>
      <c r="B1192" s="46" t="s">
        <v>73</v>
      </c>
      <c r="C1192" s="46"/>
      <c r="D1192" s="46" t="s">
        <v>1943</v>
      </c>
      <c r="E1192" s="46" t="s">
        <v>1943</v>
      </c>
      <c r="F1192" s="46" t="s">
        <v>5706</v>
      </c>
      <c r="G1192" s="47">
        <v>183</v>
      </c>
      <c r="H1192" s="46" t="s">
        <v>5708</v>
      </c>
      <c r="I1192" s="46" t="s">
        <v>2683</v>
      </c>
      <c r="J1192" s="46"/>
      <c r="K1192" s="48">
        <v>39356</v>
      </c>
      <c r="L1192" s="48">
        <v>41182</v>
      </c>
      <c r="M1192" s="48">
        <f t="shared" si="5"/>
        <v>41182</v>
      </c>
      <c r="N1192" s="49"/>
      <c r="O1192" s="107">
        <f t="shared" ca="1" si="3"/>
        <v>42766</v>
      </c>
      <c r="P1192" s="49">
        <f t="shared" ca="1" si="4"/>
        <v>-1560</v>
      </c>
      <c r="Q1192" s="50">
        <v>7579</v>
      </c>
      <c r="R1192" s="50">
        <v>0</v>
      </c>
      <c r="S1192" s="46" t="s">
        <v>3789</v>
      </c>
      <c r="T1192" s="46" t="s">
        <v>825</v>
      </c>
      <c r="U1192" s="46" t="s">
        <v>5810</v>
      </c>
      <c r="V1192" s="46" t="s">
        <v>2600</v>
      </c>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row>
    <row r="1193" spans="1:64" s="110" customFormat="1" ht="57" x14ac:dyDescent="0.2">
      <c r="A1193" s="46" t="s">
        <v>568</v>
      </c>
      <c r="B1193" s="46" t="s">
        <v>73</v>
      </c>
      <c r="C1193" s="46"/>
      <c r="D1193" s="46" t="s">
        <v>1943</v>
      </c>
      <c r="E1193" s="46" t="s">
        <v>1943</v>
      </c>
      <c r="F1193" s="46" t="s">
        <v>5706</v>
      </c>
      <c r="G1193" s="47">
        <v>186</v>
      </c>
      <c r="H1193" s="46" t="s">
        <v>2686</v>
      </c>
      <c r="I1193" s="46" t="s">
        <v>2929</v>
      </c>
      <c r="J1193" s="46"/>
      <c r="K1193" s="48">
        <v>39448</v>
      </c>
      <c r="L1193" s="48">
        <v>41182</v>
      </c>
      <c r="M1193" s="48">
        <f t="shared" si="5"/>
        <v>41182</v>
      </c>
      <c r="N1193" s="49">
        <v>4</v>
      </c>
      <c r="O1193" s="107">
        <f t="shared" ca="1" si="3"/>
        <v>42766</v>
      </c>
      <c r="P1193" s="49">
        <f t="shared" ca="1" si="4"/>
        <v>-1560</v>
      </c>
      <c r="Q1193" s="50">
        <v>16000</v>
      </c>
      <c r="R1193" s="50">
        <v>64000</v>
      </c>
      <c r="S1193" s="46" t="s">
        <v>3789</v>
      </c>
      <c r="T1193" s="46" t="s">
        <v>825</v>
      </c>
      <c r="U1193" s="46" t="s">
        <v>5810</v>
      </c>
      <c r="V1193" s="46"/>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c r="BG1193" s="52"/>
      <c r="BH1193" s="52"/>
      <c r="BI1193" s="52"/>
      <c r="BJ1193" s="52"/>
      <c r="BK1193" s="52"/>
      <c r="BL1193" s="52"/>
    </row>
    <row r="1194" spans="1:64" s="110" customFormat="1" ht="42.75" x14ac:dyDescent="0.2">
      <c r="A1194" s="46" t="s">
        <v>568</v>
      </c>
      <c r="B1194" s="46" t="s">
        <v>73</v>
      </c>
      <c r="C1194" s="46"/>
      <c r="D1194" s="46" t="s">
        <v>1943</v>
      </c>
      <c r="E1194" s="46" t="s">
        <v>1943</v>
      </c>
      <c r="F1194" s="46" t="s">
        <v>5706</v>
      </c>
      <c r="G1194" s="47">
        <v>187</v>
      </c>
      <c r="H1194" s="46" t="s">
        <v>5708</v>
      </c>
      <c r="I1194" s="46" t="s">
        <v>420</v>
      </c>
      <c r="J1194" s="46"/>
      <c r="K1194" s="48">
        <v>39479</v>
      </c>
      <c r="L1194" s="48">
        <v>41182</v>
      </c>
      <c r="M1194" s="48">
        <f t="shared" si="5"/>
        <v>41182</v>
      </c>
      <c r="N1194" s="49">
        <v>4</v>
      </c>
      <c r="O1194" s="107">
        <f t="shared" ca="1" si="3"/>
        <v>42766</v>
      </c>
      <c r="P1194" s="49">
        <f t="shared" ca="1" si="4"/>
        <v>-1560</v>
      </c>
      <c r="Q1194" s="50">
        <v>5766</v>
      </c>
      <c r="R1194" s="50">
        <v>23064</v>
      </c>
      <c r="S1194" s="46" t="s">
        <v>3789</v>
      </c>
      <c r="T1194" s="46" t="s">
        <v>825</v>
      </c>
      <c r="U1194" s="46" t="s">
        <v>5810</v>
      </c>
      <c r="V1194" s="46"/>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row>
    <row r="1195" spans="1:64" s="110" customFormat="1" ht="57" x14ac:dyDescent="0.2">
      <c r="A1195" s="46" t="s">
        <v>568</v>
      </c>
      <c r="B1195" s="46" t="s">
        <v>73</v>
      </c>
      <c r="C1195" s="46"/>
      <c r="D1195" s="46" t="s">
        <v>1943</v>
      </c>
      <c r="E1195" s="46" t="s">
        <v>1943</v>
      </c>
      <c r="F1195" s="63" t="s">
        <v>5706</v>
      </c>
      <c r="G1195" s="47">
        <v>192</v>
      </c>
      <c r="H1195" s="46" t="s">
        <v>5709</v>
      </c>
      <c r="I1195" s="46" t="s">
        <v>2146</v>
      </c>
      <c r="J1195" s="46"/>
      <c r="K1195" s="48">
        <v>39448</v>
      </c>
      <c r="L1195" s="48">
        <v>41182</v>
      </c>
      <c r="M1195" s="48">
        <f t="shared" si="5"/>
        <v>41182</v>
      </c>
      <c r="N1195" s="49">
        <v>4</v>
      </c>
      <c r="O1195" s="107">
        <f t="shared" ca="1" si="3"/>
        <v>42766</v>
      </c>
      <c r="P1195" s="49">
        <f t="shared" ca="1" si="4"/>
        <v>-1560</v>
      </c>
      <c r="Q1195" s="50">
        <v>35137</v>
      </c>
      <c r="R1195" s="50">
        <v>140548</v>
      </c>
      <c r="S1195" s="46" t="s">
        <v>3789</v>
      </c>
      <c r="T1195" s="46" t="s">
        <v>825</v>
      </c>
      <c r="U1195" s="46" t="s">
        <v>5810</v>
      </c>
      <c r="V1195" s="46" t="s">
        <v>2600</v>
      </c>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c r="BG1195" s="52"/>
      <c r="BH1195" s="52"/>
      <c r="BI1195" s="52"/>
      <c r="BJ1195" s="52"/>
      <c r="BK1195" s="52"/>
      <c r="BL1195" s="52"/>
    </row>
    <row r="1196" spans="1:64" s="110" customFormat="1" ht="57" x14ac:dyDescent="0.2">
      <c r="A1196" s="46" t="s">
        <v>568</v>
      </c>
      <c r="B1196" s="46" t="s">
        <v>73</v>
      </c>
      <c r="C1196" s="46"/>
      <c r="D1196" s="46" t="s">
        <v>1943</v>
      </c>
      <c r="E1196" s="46" t="s">
        <v>1943</v>
      </c>
      <c r="F1196" s="46" t="s">
        <v>5706</v>
      </c>
      <c r="G1196" s="47">
        <v>200</v>
      </c>
      <c r="H1196" s="46" t="s">
        <v>2686</v>
      </c>
      <c r="I1196" s="63" t="s">
        <v>4401</v>
      </c>
      <c r="J1196" s="63"/>
      <c r="K1196" s="48">
        <v>39387</v>
      </c>
      <c r="L1196" s="48">
        <v>41182</v>
      </c>
      <c r="M1196" s="48">
        <f t="shared" si="5"/>
        <v>41182</v>
      </c>
      <c r="N1196" s="49">
        <v>5</v>
      </c>
      <c r="O1196" s="107">
        <f t="shared" ca="1" si="3"/>
        <v>42766</v>
      </c>
      <c r="P1196" s="49">
        <f t="shared" ca="1" si="4"/>
        <v>-1560</v>
      </c>
      <c r="Q1196" s="50">
        <v>64262</v>
      </c>
      <c r="R1196" s="50">
        <v>321310</v>
      </c>
      <c r="S1196" s="46" t="s">
        <v>3789</v>
      </c>
      <c r="T1196" s="46" t="s">
        <v>825</v>
      </c>
      <c r="U1196" s="46" t="s">
        <v>5810</v>
      </c>
      <c r="V1196" s="46" t="s">
        <v>2600</v>
      </c>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row>
    <row r="1197" spans="1:64" s="110" customFormat="1" ht="42.75" x14ac:dyDescent="0.2">
      <c r="A1197" s="46" t="s">
        <v>568</v>
      </c>
      <c r="B1197" s="46" t="s">
        <v>73</v>
      </c>
      <c r="C1197" s="46"/>
      <c r="D1197" s="46" t="s">
        <v>1943</v>
      </c>
      <c r="E1197" s="46" t="s">
        <v>1943</v>
      </c>
      <c r="F1197" s="63" t="s">
        <v>984</v>
      </c>
      <c r="G1197" s="47">
        <v>205</v>
      </c>
      <c r="H1197" s="46" t="s">
        <v>2690</v>
      </c>
      <c r="I1197" s="46" t="s">
        <v>2683</v>
      </c>
      <c r="J1197" s="46"/>
      <c r="K1197" s="48">
        <v>40087</v>
      </c>
      <c r="L1197" s="48">
        <v>40633</v>
      </c>
      <c r="M1197" s="48">
        <f t="shared" si="5"/>
        <v>40633</v>
      </c>
      <c r="N1197" s="46">
        <v>3</v>
      </c>
      <c r="O1197" s="107">
        <f t="shared" ca="1" si="3"/>
        <v>42766</v>
      </c>
      <c r="P1197" s="49">
        <f t="shared" ca="1" si="4"/>
        <v>-2100</v>
      </c>
      <c r="Q1197" s="50">
        <v>31337</v>
      </c>
      <c r="R1197" s="50">
        <f>Q1197*N1197</f>
        <v>94011</v>
      </c>
      <c r="S1197" s="46" t="s">
        <v>3789</v>
      </c>
      <c r="T1197" s="46" t="s">
        <v>825</v>
      </c>
      <c r="U1197" s="46" t="s">
        <v>5810</v>
      </c>
      <c r="V1197" s="46" t="s">
        <v>2600</v>
      </c>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c r="BG1197" s="52"/>
      <c r="BH1197" s="52"/>
      <c r="BI1197" s="52"/>
      <c r="BJ1197" s="52"/>
      <c r="BK1197" s="52"/>
      <c r="BL1197" s="52"/>
    </row>
    <row r="1198" spans="1:64" s="110" customFormat="1" ht="57" x14ac:dyDescent="0.2">
      <c r="A1198" s="46" t="s">
        <v>568</v>
      </c>
      <c r="B1198" s="46" t="s">
        <v>73</v>
      </c>
      <c r="C1198" s="46"/>
      <c r="D1198" s="46" t="s">
        <v>1943</v>
      </c>
      <c r="E1198" s="46" t="s">
        <v>1943</v>
      </c>
      <c r="F1198" s="63" t="s">
        <v>984</v>
      </c>
      <c r="G1198" s="47">
        <v>210</v>
      </c>
      <c r="H1198" s="46" t="s">
        <v>2691</v>
      </c>
      <c r="I1198" s="63" t="s">
        <v>4588</v>
      </c>
      <c r="J1198" s="63"/>
      <c r="K1198" s="48">
        <v>37712</v>
      </c>
      <c r="L1198" s="48">
        <v>40268</v>
      </c>
      <c r="M1198" s="48">
        <f t="shared" si="5"/>
        <v>40268</v>
      </c>
      <c r="N1198" s="49">
        <v>6</v>
      </c>
      <c r="O1198" s="107">
        <f t="shared" ca="1" si="3"/>
        <v>42766</v>
      </c>
      <c r="P1198" s="49">
        <f t="shared" ca="1" si="4"/>
        <v>-2460</v>
      </c>
      <c r="Q1198" s="50">
        <v>24091</v>
      </c>
      <c r="R1198" s="50">
        <f>Q1198*N1198</f>
        <v>144546</v>
      </c>
      <c r="S1198" s="46" t="s">
        <v>3789</v>
      </c>
      <c r="T1198" s="46" t="s">
        <v>825</v>
      </c>
      <c r="U1198" s="46" t="s">
        <v>5810</v>
      </c>
      <c r="V1198" s="48" t="s">
        <v>5683</v>
      </c>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row>
    <row r="1199" spans="1:64" s="110" customFormat="1" ht="57" x14ac:dyDescent="0.2">
      <c r="A1199" s="46" t="s">
        <v>568</v>
      </c>
      <c r="B1199" s="46" t="s">
        <v>73</v>
      </c>
      <c r="C1199" s="46"/>
      <c r="D1199" s="46" t="s">
        <v>1943</v>
      </c>
      <c r="E1199" s="46" t="s">
        <v>1943</v>
      </c>
      <c r="F1199" s="46" t="s">
        <v>5706</v>
      </c>
      <c r="G1199" s="47">
        <v>222</v>
      </c>
      <c r="H1199" s="46" t="s">
        <v>2693</v>
      </c>
      <c r="I1199" s="63" t="s">
        <v>697</v>
      </c>
      <c r="J1199" s="63"/>
      <c r="K1199" s="48">
        <v>39539</v>
      </c>
      <c r="L1199" s="48">
        <v>41121</v>
      </c>
      <c r="M1199" s="48">
        <v>41364</v>
      </c>
      <c r="N1199" s="49">
        <v>4</v>
      </c>
      <c r="O1199" s="107">
        <f t="shared" ca="1" si="3"/>
        <v>42766</v>
      </c>
      <c r="P1199" s="49">
        <f t="shared" ca="1" si="4"/>
        <v>-1620</v>
      </c>
      <c r="Q1199" s="50">
        <v>123925</v>
      </c>
      <c r="R1199" s="50">
        <v>495700</v>
      </c>
      <c r="S1199" s="46" t="s">
        <v>3789</v>
      </c>
      <c r="T1199" s="46" t="s">
        <v>825</v>
      </c>
      <c r="U1199" s="46" t="s">
        <v>5810</v>
      </c>
      <c r="V1199" s="46"/>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c r="BG1199" s="52"/>
      <c r="BH1199" s="52"/>
      <c r="BI1199" s="52"/>
      <c r="BJ1199" s="52"/>
      <c r="BK1199" s="52"/>
      <c r="BL1199" s="52"/>
    </row>
    <row r="1200" spans="1:64" s="110" customFormat="1" ht="42.75" x14ac:dyDescent="0.2">
      <c r="A1200" s="46" t="s">
        <v>568</v>
      </c>
      <c r="B1200" s="46" t="s">
        <v>73</v>
      </c>
      <c r="C1200" s="46"/>
      <c r="D1200" s="46" t="s">
        <v>1943</v>
      </c>
      <c r="E1200" s="46" t="s">
        <v>1943</v>
      </c>
      <c r="F1200" s="46" t="s">
        <v>5706</v>
      </c>
      <c r="G1200" s="47">
        <v>228</v>
      </c>
      <c r="H1200" s="46" t="s">
        <v>711</v>
      </c>
      <c r="I1200" s="63" t="s">
        <v>710</v>
      </c>
      <c r="J1200" s="63"/>
      <c r="K1200" s="48">
        <v>39814</v>
      </c>
      <c r="L1200" s="48">
        <v>41639</v>
      </c>
      <c r="M1200" s="48">
        <v>41639</v>
      </c>
      <c r="N1200" s="49">
        <v>5</v>
      </c>
      <c r="O1200" s="107">
        <f t="shared" ca="1" si="3"/>
        <v>42766</v>
      </c>
      <c r="P1200" s="49">
        <f t="shared" ca="1" si="4"/>
        <v>-1110</v>
      </c>
      <c r="Q1200" s="50">
        <v>72781</v>
      </c>
      <c r="R1200" s="50">
        <v>357215</v>
      </c>
      <c r="S1200" s="46" t="s">
        <v>3789</v>
      </c>
      <c r="T1200" s="46" t="s">
        <v>825</v>
      </c>
      <c r="U1200" s="46" t="s">
        <v>1994</v>
      </c>
      <c r="V1200" s="46"/>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row>
    <row r="1201" spans="1:118" s="110" customFormat="1" ht="57" x14ac:dyDescent="0.2">
      <c r="A1201" s="46" t="s">
        <v>568</v>
      </c>
      <c r="B1201" s="46" t="s">
        <v>73</v>
      </c>
      <c r="C1201" s="46"/>
      <c r="D1201" s="46" t="s">
        <v>1943</v>
      </c>
      <c r="E1201" s="46" t="s">
        <v>1943</v>
      </c>
      <c r="F1201" s="46" t="s">
        <v>5706</v>
      </c>
      <c r="G1201" s="47">
        <v>231</v>
      </c>
      <c r="H1201" s="46" t="s">
        <v>1999</v>
      </c>
      <c r="I1201" s="63" t="s">
        <v>697</v>
      </c>
      <c r="J1201" s="63"/>
      <c r="K1201" s="48">
        <v>39363</v>
      </c>
      <c r="L1201" s="48">
        <v>41121</v>
      </c>
      <c r="M1201" s="48">
        <v>41364</v>
      </c>
      <c r="N1201" s="49">
        <v>5</v>
      </c>
      <c r="O1201" s="107">
        <f t="shared" ca="1" si="3"/>
        <v>42766</v>
      </c>
      <c r="P1201" s="49">
        <f t="shared" ca="1" si="4"/>
        <v>-1620</v>
      </c>
      <c r="Q1201" s="52"/>
      <c r="R1201" s="50">
        <v>420000</v>
      </c>
      <c r="S1201" s="46" t="s">
        <v>3788</v>
      </c>
      <c r="T1201" s="46" t="s">
        <v>823</v>
      </c>
      <c r="U1201" s="46" t="s">
        <v>2000</v>
      </c>
      <c r="V1201" s="46"/>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c r="BG1201" s="52"/>
      <c r="BH1201" s="52"/>
      <c r="BI1201" s="52"/>
      <c r="BJ1201" s="52"/>
      <c r="BK1201" s="52"/>
      <c r="BL1201" s="52"/>
    </row>
    <row r="1202" spans="1:118" s="91" customFormat="1" ht="34.5" customHeight="1" x14ac:dyDescent="0.2">
      <c r="A1202" s="46" t="s">
        <v>568</v>
      </c>
      <c r="B1202" s="46" t="s">
        <v>73</v>
      </c>
      <c r="C1202" s="46"/>
      <c r="D1202" s="46" t="s">
        <v>1943</v>
      </c>
      <c r="E1202" s="46" t="s">
        <v>1943</v>
      </c>
      <c r="F1202" s="46" t="s">
        <v>5706</v>
      </c>
      <c r="G1202" s="47">
        <v>235</v>
      </c>
      <c r="H1202" s="46" t="s">
        <v>709</v>
      </c>
      <c r="I1202" s="63" t="s">
        <v>710</v>
      </c>
      <c r="J1202" s="63"/>
      <c r="K1202" s="48">
        <v>39904</v>
      </c>
      <c r="L1202" s="48">
        <v>40999</v>
      </c>
      <c r="M1202" s="48">
        <v>41729</v>
      </c>
      <c r="N1202" s="49">
        <v>5</v>
      </c>
      <c r="O1202" s="107">
        <f t="shared" ca="1" si="3"/>
        <v>42766</v>
      </c>
      <c r="P1202" s="49">
        <f t="shared" ca="1" si="4"/>
        <v>-1740</v>
      </c>
      <c r="Q1202" s="45"/>
      <c r="R1202" s="50">
        <v>2235000</v>
      </c>
      <c r="S1202" s="46" t="s">
        <v>3789</v>
      </c>
      <c r="T1202" s="46" t="s">
        <v>823</v>
      </c>
      <c r="U1202" s="46" t="s">
        <v>708</v>
      </c>
      <c r="V1202" s="46"/>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110"/>
      <c r="BN1202" s="110"/>
      <c r="BO1202" s="110"/>
      <c r="BP1202" s="110"/>
      <c r="BQ1202" s="110"/>
      <c r="BR1202" s="110"/>
      <c r="BS1202" s="110"/>
      <c r="BT1202" s="110"/>
      <c r="BU1202" s="110"/>
      <c r="BV1202" s="110"/>
      <c r="BW1202" s="110"/>
      <c r="BX1202" s="110"/>
      <c r="BY1202" s="110"/>
      <c r="BZ1202" s="110"/>
      <c r="CA1202" s="110"/>
      <c r="CB1202" s="110"/>
      <c r="CC1202" s="110"/>
      <c r="CD1202" s="110"/>
      <c r="CE1202" s="110"/>
      <c r="CF1202" s="110"/>
      <c r="CG1202" s="110"/>
      <c r="CH1202" s="110"/>
      <c r="CI1202" s="110"/>
      <c r="CJ1202" s="110"/>
      <c r="CK1202" s="110"/>
      <c r="CL1202" s="110"/>
      <c r="CM1202" s="110"/>
      <c r="CN1202" s="110"/>
      <c r="CO1202" s="110"/>
      <c r="CP1202" s="110"/>
      <c r="CQ1202" s="110"/>
      <c r="CR1202" s="110"/>
      <c r="CS1202" s="110"/>
      <c r="CT1202" s="110"/>
      <c r="CU1202" s="110"/>
      <c r="CV1202" s="110"/>
      <c r="CW1202" s="110"/>
      <c r="CX1202" s="110"/>
      <c r="CY1202" s="110"/>
      <c r="CZ1202" s="110"/>
      <c r="DA1202" s="110"/>
      <c r="DB1202" s="110"/>
      <c r="DC1202" s="110"/>
      <c r="DD1202" s="110"/>
      <c r="DE1202" s="110"/>
      <c r="DF1202" s="110"/>
      <c r="DG1202" s="110"/>
      <c r="DH1202" s="110"/>
      <c r="DI1202" s="110"/>
      <c r="DJ1202" s="110"/>
      <c r="DK1202" s="110"/>
      <c r="DL1202" s="110"/>
      <c r="DM1202" s="110"/>
      <c r="DN1202" s="110"/>
    </row>
    <row r="1203" spans="1:118" s="91" customFormat="1" ht="34.5" customHeight="1" x14ac:dyDescent="0.2">
      <c r="A1203" s="46" t="s">
        <v>568</v>
      </c>
      <c r="B1203" s="46" t="s">
        <v>73</v>
      </c>
      <c r="C1203" s="46"/>
      <c r="D1203" s="46" t="s">
        <v>1943</v>
      </c>
      <c r="E1203" s="46" t="s">
        <v>1943</v>
      </c>
      <c r="F1203" s="46" t="s">
        <v>5706</v>
      </c>
      <c r="G1203" s="47">
        <v>236</v>
      </c>
      <c r="H1203" s="46" t="s">
        <v>1119</v>
      </c>
      <c r="I1203" s="63" t="s">
        <v>1120</v>
      </c>
      <c r="J1203" s="63"/>
      <c r="K1203" s="48"/>
      <c r="L1203" s="48"/>
      <c r="M1203" s="48"/>
      <c r="N1203" s="49"/>
      <c r="O1203" s="107">
        <f t="shared" ca="1" si="3"/>
        <v>42766</v>
      </c>
      <c r="P1203" s="49"/>
      <c r="Q1203" s="50"/>
      <c r="R1203" s="50"/>
      <c r="S1203" s="46" t="s">
        <v>3789</v>
      </c>
      <c r="T1203" s="46" t="s">
        <v>825</v>
      </c>
      <c r="U1203" s="46"/>
      <c r="V1203" s="46"/>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c r="BG1203" s="52"/>
      <c r="BH1203" s="52"/>
      <c r="BI1203" s="52"/>
      <c r="BJ1203" s="52"/>
      <c r="BK1203" s="52"/>
      <c r="BL1203" s="52"/>
      <c r="BM1203" s="110"/>
      <c r="BN1203" s="110"/>
      <c r="BO1203" s="110"/>
      <c r="BP1203" s="110"/>
      <c r="BQ1203" s="110"/>
      <c r="BR1203" s="110"/>
      <c r="BS1203" s="110"/>
      <c r="BT1203" s="110"/>
      <c r="BU1203" s="110"/>
      <c r="BV1203" s="110"/>
      <c r="BW1203" s="110"/>
      <c r="BX1203" s="110"/>
      <c r="BY1203" s="110"/>
      <c r="BZ1203" s="110"/>
      <c r="CA1203" s="110"/>
      <c r="CB1203" s="110"/>
      <c r="CC1203" s="110"/>
      <c r="CD1203" s="110"/>
      <c r="CE1203" s="110"/>
      <c r="CF1203" s="110"/>
      <c r="CG1203" s="110"/>
      <c r="CH1203" s="110"/>
      <c r="CI1203" s="110"/>
      <c r="CJ1203" s="110"/>
      <c r="CK1203" s="110"/>
      <c r="CL1203" s="110"/>
      <c r="CM1203" s="110"/>
      <c r="CN1203" s="110"/>
      <c r="CO1203" s="110"/>
      <c r="CP1203" s="110"/>
      <c r="CQ1203" s="110"/>
      <c r="CR1203" s="110"/>
      <c r="CS1203" s="110"/>
      <c r="CT1203" s="110"/>
      <c r="CU1203" s="110"/>
      <c r="CV1203" s="110"/>
      <c r="CW1203" s="110"/>
      <c r="CX1203" s="110"/>
      <c r="CY1203" s="110"/>
      <c r="CZ1203" s="110"/>
      <c r="DA1203" s="110"/>
      <c r="DB1203" s="110"/>
      <c r="DC1203" s="110"/>
      <c r="DD1203" s="110"/>
      <c r="DE1203" s="110"/>
      <c r="DF1203" s="110"/>
      <c r="DG1203" s="110"/>
      <c r="DH1203" s="110"/>
      <c r="DI1203" s="110"/>
      <c r="DJ1203" s="110"/>
      <c r="DK1203" s="110"/>
      <c r="DL1203" s="110"/>
      <c r="DM1203" s="110"/>
      <c r="DN1203" s="110"/>
    </row>
    <row r="1204" spans="1:118" s="91" customFormat="1" ht="34.5" customHeight="1" x14ac:dyDescent="0.2">
      <c r="A1204" s="76" t="s">
        <v>568</v>
      </c>
      <c r="B1204" s="76" t="s">
        <v>73</v>
      </c>
      <c r="C1204" s="46"/>
      <c r="D1204" s="46" t="s">
        <v>1943</v>
      </c>
      <c r="E1204" s="46" t="s">
        <v>1943</v>
      </c>
      <c r="F1204" s="46" t="s">
        <v>5706</v>
      </c>
      <c r="G1204" s="47">
        <v>237</v>
      </c>
      <c r="H1204" s="46" t="s">
        <v>59</v>
      </c>
      <c r="I1204" s="63" t="s">
        <v>1120</v>
      </c>
      <c r="J1204" s="63"/>
      <c r="K1204" s="48"/>
      <c r="L1204" s="48"/>
      <c r="M1204" s="48"/>
      <c r="N1204" s="49"/>
      <c r="O1204" s="107">
        <f t="shared" ca="1" si="3"/>
        <v>42766</v>
      </c>
      <c r="P1204" s="49"/>
      <c r="Q1204" s="50"/>
      <c r="R1204" s="50"/>
      <c r="S1204" s="46" t="s">
        <v>3789</v>
      </c>
      <c r="T1204" s="46" t="s">
        <v>823</v>
      </c>
      <c r="U1204" s="46" t="s">
        <v>60</v>
      </c>
      <c r="V1204" s="46"/>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110"/>
      <c r="BN1204" s="110"/>
      <c r="BO1204" s="110"/>
      <c r="BP1204" s="110"/>
      <c r="BQ1204" s="110"/>
      <c r="BR1204" s="110"/>
      <c r="BS1204" s="110"/>
      <c r="BT1204" s="110"/>
      <c r="BU1204" s="110"/>
      <c r="BV1204" s="110"/>
      <c r="BW1204" s="110"/>
      <c r="BX1204" s="110"/>
      <c r="BY1204" s="110"/>
      <c r="BZ1204" s="110"/>
      <c r="CA1204" s="110"/>
      <c r="CB1204" s="110"/>
      <c r="CC1204" s="110"/>
      <c r="CD1204" s="110"/>
      <c r="CE1204" s="110"/>
      <c r="CF1204" s="110"/>
      <c r="CG1204" s="110"/>
      <c r="CH1204" s="110"/>
      <c r="CI1204" s="110"/>
      <c r="CJ1204" s="110"/>
      <c r="CK1204" s="110"/>
      <c r="CL1204" s="110"/>
      <c r="CM1204" s="110"/>
      <c r="CN1204" s="110"/>
      <c r="CO1204" s="110"/>
      <c r="CP1204" s="110"/>
      <c r="CQ1204" s="110"/>
      <c r="CR1204" s="110"/>
      <c r="CS1204" s="110"/>
      <c r="CT1204" s="110"/>
      <c r="CU1204" s="110"/>
      <c r="CV1204" s="110"/>
      <c r="CW1204" s="110"/>
      <c r="CX1204" s="110"/>
      <c r="CY1204" s="110"/>
      <c r="CZ1204" s="110"/>
      <c r="DA1204" s="110"/>
      <c r="DB1204" s="110"/>
      <c r="DC1204" s="110"/>
      <c r="DD1204" s="110"/>
      <c r="DE1204" s="110"/>
      <c r="DF1204" s="110"/>
      <c r="DG1204" s="110"/>
      <c r="DH1204" s="110"/>
      <c r="DI1204" s="110"/>
      <c r="DJ1204" s="110"/>
      <c r="DK1204" s="110"/>
      <c r="DL1204" s="110"/>
      <c r="DM1204" s="110"/>
      <c r="DN1204" s="110"/>
    </row>
    <row r="1205" spans="1:118" s="91" customFormat="1" ht="153" customHeight="1" x14ac:dyDescent="0.2">
      <c r="A1205" s="63" t="s">
        <v>568</v>
      </c>
      <c r="B1205" s="63" t="s">
        <v>73</v>
      </c>
      <c r="C1205" s="63"/>
      <c r="D1205" s="63" t="s">
        <v>1943</v>
      </c>
      <c r="E1205" s="63" t="s">
        <v>1943</v>
      </c>
      <c r="F1205" s="63" t="s">
        <v>5706</v>
      </c>
      <c r="G1205" s="51">
        <v>239</v>
      </c>
      <c r="H1205" s="63" t="s">
        <v>62</v>
      </c>
      <c r="I1205" s="63" t="s">
        <v>1120</v>
      </c>
      <c r="J1205" s="63"/>
      <c r="K1205" s="48">
        <v>40021</v>
      </c>
      <c r="L1205" s="48">
        <v>40999</v>
      </c>
      <c r="M1205" s="48">
        <v>41729</v>
      </c>
      <c r="N1205" s="72">
        <v>5</v>
      </c>
      <c r="O1205" s="107">
        <f t="shared" ca="1" si="3"/>
        <v>42766</v>
      </c>
      <c r="P1205" s="49">
        <f t="shared" ref="P1205:P1213" ca="1" si="6">DAYS360(O1205,L1205)</f>
        <v>-1740</v>
      </c>
      <c r="Q1205" s="73">
        <v>1300</v>
      </c>
      <c r="R1205" s="73">
        <v>6500</v>
      </c>
      <c r="S1205" s="63" t="s">
        <v>3789</v>
      </c>
      <c r="T1205" s="63" t="s">
        <v>825</v>
      </c>
      <c r="U1205" s="63" t="s">
        <v>1994</v>
      </c>
      <c r="V1205" s="63"/>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c r="BG1205" s="52"/>
      <c r="BH1205" s="52"/>
      <c r="BI1205" s="52"/>
      <c r="BJ1205" s="52"/>
      <c r="BK1205" s="52"/>
      <c r="BL1205" s="52"/>
      <c r="BM1205" s="110"/>
      <c r="BN1205" s="110"/>
      <c r="BO1205" s="110"/>
      <c r="BP1205" s="110"/>
      <c r="BQ1205" s="110"/>
      <c r="BR1205" s="110"/>
      <c r="BS1205" s="110"/>
      <c r="BT1205" s="110"/>
      <c r="BU1205" s="110"/>
      <c r="BV1205" s="110"/>
      <c r="BW1205" s="110"/>
      <c r="BX1205" s="110"/>
      <c r="BY1205" s="110"/>
      <c r="BZ1205" s="110"/>
      <c r="CA1205" s="110"/>
      <c r="CB1205" s="110"/>
      <c r="CC1205" s="110"/>
      <c r="CD1205" s="110"/>
      <c r="CE1205" s="110"/>
      <c r="CF1205" s="110"/>
      <c r="CG1205" s="110"/>
      <c r="CH1205" s="110"/>
      <c r="CI1205" s="110"/>
      <c r="CJ1205" s="110"/>
      <c r="CK1205" s="110"/>
      <c r="CL1205" s="110"/>
      <c r="CM1205" s="110"/>
      <c r="CN1205" s="110"/>
      <c r="CO1205" s="110"/>
      <c r="CP1205" s="110"/>
      <c r="CQ1205" s="110"/>
      <c r="CR1205" s="110"/>
      <c r="CS1205" s="110"/>
      <c r="CT1205" s="110"/>
      <c r="CU1205" s="110"/>
      <c r="CV1205" s="110"/>
      <c r="CW1205" s="110"/>
      <c r="CX1205" s="110"/>
      <c r="CY1205" s="110"/>
      <c r="CZ1205" s="110"/>
      <c r="DA1205" s="110"/>
      <c r="DB1205" s="110"/>
      <c r="DC1205" s="110"/>
      <c r="DD1205" s="110"/>
      <c r="DE1205" s="110"/>
      <c r="DF1205" s="110"/>
      <c r="DG1205" s="110"/>
      <c r="DH1205" s="110"/>
      <c r="DI1205" s="110"/>
      <c r="DJ1205" s="110"/>
      <c r="DK1205" s="110"/>
      <c r="DL1205" s="110"/>
      <c r="DM1205" s="110"/>
      <c r="DN1205" s="110"/>
    </row>
    <row r="1206" spans="1:118" s="52" customFormat="1" ht="28.5" x14ac:dyDescent="0.2">
      <c r="A1206" s="46" t="s">
        <v>2714</v>
      </c>
      <c r="B1206" s="46" t="s">
        <v>73</v>
      </c>
      <c r="C1206" s="46"/>
      <c r="D1206" s="46"/>
      <c r="E1206" s="46" t="s">
        <v>5685</v>
      </c>
      <c r="F1206" s="63" t="s">
        <v>950</v>
      </c>
      <c r="G1206" s="47" t="s">
        <v>5733</v>
      </c>
      <c r="H1206" s="46" t="s">
        <v>1243</v>
      </c>
      <c r="I1206" s="46" t="s">
        <v>2093</v>
      </c>
      <c r="J1206" s="46"/>
      <c r="K1206" s="48">
        <v>39846</v>
      </c>
      <c r="L1206" s="48">
        <v>40940</v>
      </c>
      <c r="M1206" s="48">
        <f>L1206</f>
        <v>40940</v>
      </c>
      <c r="N1206" s="49">
        <v>3</v>
      </c>
      <c r="O1206" s="107">
        <f t="shared" ca="1" si="3"/>
        <v>42766</v>
      </c>
      <c r="P1206" s="49">
        <f t="shared" ca="1" si="6"/>
        <v>-1799</v>
      </c>
      <c r="Q1206" s="59">
        <v>2692</v>
      </c>
      <c r="R1206" s="50">
        <f>Q1206*N1206</f>
        <v>8076</v>
      </c>
      <c r="S1206" s="46"/>
      <c r="T1206" s="46"/>
      <c r="U1206" s="46"/>
      <c r="V1206" s="46"/>
    </row>
    <row r="1207" spans="1:118" s="91" customFormat="1" ht="153" customHeight="1" x14ac:dyDescent="0.2">
      <c r="A1207" s="46"/>
      <c r="B1207" s="46"/>
      <c r="C1207" s="46"/>
      <c r="D1207" s="46" t="s">
        <v>1943</v>
      </c>
      <c r="E1207" s="46" t="s">
        <v>1943</v>
      </c>
      <c r="F1207" s="46" t="s">
        <v>5706</v>
      </c>
      <c r="G1207" s="47">
        <v>252</v>
      </c>
      <c r="H1207" s="46" t="s">
        <v>5710</v>
      </c>
      <c r="I1207" s="63" t="s">
        <v>5711</v>
      </c>
      <c r="J1207" s="63"/>
      <c r="K1207" s="48">
        <v>40269</v>
      </c>
      <c r="L1207" s="48">
        <v>40999</v>
      </c>
      <c r="M1207" s="48">
        <f>L1207</f>
        <v>40999</v>
      </c>
      <c r="N1207" s="49"/>
      <c r="O1207" s="107">
        <f t="shared" ca="1" si="3"/>
        <v>42766</v>
      </c>
      <c r="P1207" s="49">
        <f t="shared" ca="1" si="6"/>
        <v>-1740</v>
      </c>
      <c r="Q1207" s="50">
        <v>7500</v>
      </c>
      <c r="R1207" s="50"/>
      <c r="S1207" s="46"/>
      <c r="T1207" s="46"/>
      <c r="U1207" s="46"/>
      <c r="V1207" s="46"/>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c r="BG1207" s="52"/>
      <c r="BH1207" s="52"/>
      <c r="BI1207" s="52"/>
      <c r="BJ1207" s="52"/>
      <c r="BK1207" s="52"/>
      <c r="BL1207" s="52"/>
      <c r="BM1207" s="110"/>
      <c r="BN1207" s="110"/>
      <c r="BO1207" s="110"/>
      <c r="BP1207" s="110"/>
      <c r="BQ1207" s="110"/>
      <c r="BR1207" s="110"/>
      <c r="BS1207" s="110"/>
      <c r="BT1207" s="110"/>
      <c r="BU1207" s="110"/>
      <c r="BV1207" s="110"/>
      <c r="BW1207" s="110"/>
      <c r="BX1207" s="110"/>
      <c r="BY1207" s="110"/>
      <c r="BZ1207" s="110"/>
      <c r="CA1207" s="110"/>
      <c r="CB1207" s="110"/>
      <c r="CC1207" s="110"/>
      <c r="CD1207" s="110"/>
      <c r="CE1207" s="110"/>
      <c r="CF1207" s="110"/>
      <c r="CG1207" s="110"/>
      <c r="CH1207" s="110"/>
      <c r="CI1207" s="110"/>
      <c r="CJ1207" s="110"/>
      <c r="CK1207" s="110"/>
      <c r="CL1207" s="110"/>
      <c r="CM1207" s="110"/>
      <c r="CN1207" s="110"/>
      <c r="CO1207" s="110"/>
      <c r="CP1207" s="110"/>
      <c r="CQ1207" s="110"/>
      <c r="CR1207" s="110"/>
      <c r="CS1207" s="110"/>
      <c r="CT1207" s="110"/>
      <c r="CU1207" s="110"/>
      <c r="CV1207" s="110"/>
      <c r="CW1207" s="110"/>
      <c r="CX1207" s="110"/>
      <c r="CY1207" s="110"/>
      <c r="CZ1207" s="110"/>
      <c r="DA1207" s="110"/>
      <c r="DB1207" s="110"/>
      <c r="DC1207" s="110"/>
      <c r="DD1207" s="110"/>
      <c r="DE1207" s="110"/>
      <c r="DF1207" s="110"/>
      <c r="DG1207" s="110"/>
      <c r="DH1207" s="110"/>
      <c r="DI1207" s="110"/>
      <c r="DJ1207" s="110"/>
      <c r="DK1207" s="110"/>
      <c r="DL1207" s="110"/>
      <c r="DM1207" s="110"/>
      <c r="DN1207" s="110"/>
    </row>
    <row r="1208" spans="1:118" s="52" customFormat="1" ht="299.25" x14ac:dyDescent="0.2">
      <c r="A1208" s="46" t="s">
        <v>2694</v>
      </c>
      <c r="B1208" s="46" t="s">
        <v>73</v>
      </c>
      <c r="C1208" s="46"/>
      <c r="D1208" s="46" t="s">
        <v>5646</v>
      </c>
      <c r="E1208" s="46" t="s">
        <v>5646</v>
      </c>
      <c r="F1208" s="46" t="s">
        <v>5691</v>
      </c>
      <c r="G1208" s="47" t="s">
        <v>3848</v>
      </c>
      <c r="H1208" s="46" t="s">
        <v>2109</v>
      </c>
      <c r="I1208" s="63" t="s">
        <v>5328</v>
      </c>
      <c r="J1208" s="63">
        <v>61690</v>
      </c>
      <c r="K1208" s="48">
        <v>39539</v>
      </c>
      <c r="L1208" s="48">
        <v>41364</v>
      </c>
      <c r="M1208" s="48">
        <v>41364</v>
      </c>
      <c r="N1208" s="49">
        <v>4</v>
      </c>
      <c r="O1208" s="107">
        <f t="shared" ca="1" si="3"/>
        <v>42766</v>
      </c>
      <c r="P1208" s="49">
        <f t="shared" ca="1" si="6"/>
        <v>-1380</v>
      </c>
      <c r="Q1208" s="50">
        <v>101276.75</v>
      </c>
      <c r="R1208" s="50">
        <f>Q1208*N1208</f>
        <v>405107</v>
      </c>
      <c r="S1208" s="46" t="s">
        <v>3788</v>
      </c>
      <c r="T1208" s="46" t="s">
        <v>823</v>
      </c>
      <c r="U1208" s="76"/>
      <c r="V1208" s="63" t="s">
        <v>5803</v>
      </c>
    </row>
    <row r="1209" spans="1:118" s="52" customFormat="1" ht="71.25" x14ac:dyDescent="0.2">
      <c r="A1209" s="46" t="s">
        <v>71</v>
      </c>
      <c r="B1209" s="46" t="s">
        <v>73</v>
      </c>
      <c r="C1209" s="46"/>
      <c r="D1209" s="46" t="s">
        <v>3300</v>
      </c>
      <c r="E1209" s="46" t="s">
        <v>5646</v>
      </c>
      <c r="F1209" s="63" t="s">
        <v>5691</v>
      </c>
      <c r="G1209" s="47" t="s">
        <v>5717</v>
      </c>
      <c r="H1209" s="46" t="s">
        <v>5718</v>
      </c>
      <c r="I1209" s="46" t="s">
        <v>5804</v>
      </c>
      <c r="J1209" s="63">
        <v>13460</v>
      </c>
      <c r="K1209" s="48">
        <v>40969</v>
      </c>
      <c r="L1209" s="48">
        <v>41029</v>
      </c>
      <c r="M1209" s="48">
        <f>L1209</f>
        <v>41029</v>
      </c>
      <c r="N1209" s="49"/>
      <c r="O1209" s="107">
        <f t="shared" ca="1" si="3"/>
        <v>42766</v>
      </c>
      <c r="P1209" s="49">
        <f t="shared" ca="1" si="6"/>
        <v>-1710</v>
      </c>
      <c r="Q1209" s="50">
        <v>102000</v>
      </c>
      <c r="R1209" s="50">
        <v>102000</v>
      </c>
      <c r="S1209" s="46" t="s">
        <v>5678</v>
      </c>
      <c r="T1209" s="46" t="s">
        <v>5679</v>
      </c>
      <c r="U1209" s="46"/>
      <c r="V1209" s="46" t="s">
        <v>5805</v>
      </c>
    </row>
    <row r="1210" spans="1:118" s="52" customFormat="1" ht="156.75" x14ac:dyDescent="0.2">
      <c r="A1210" s="143" t="s">
        <v>568</v>
      </c>
      <c r="B1210" s="143" t="s">
        <v>73</v>
      </c>
      <c r="C1210" s="143"/>
      <c r="D1210" s="143" t="s">
        <v>173</v>
      </c>
      <c r="E1210" s="143" t="s">
        <v>1014</v>
      </c>
      <c r="F1210" s="63" t="s">
        <v>5703</v>
      </c>
      <c r="G1210" s="144" t="s">
        <v>3388</v>
      </c>
      <c r="H1210" s="143" t="s">
        <v>174</v>
      </c>
      <c r="I1210" s="150" t="s">
        <v>5600</v>
      </c>
      <c r="J1210" s="150">
        <v>61817</v>
      </c>
      <c r="K1210" s="145">
        <v>39904</v>
      </c>
      <c r="L1210" s="145">
        <v>40999</v>
      </c>
      <c r="M1210" s="145">
        <f>L1210</f>
        <v>40999</v>
      </c>
      <c r="N1210" s="143">
        <v>3</v>
      </c>
      <c r="O1210" s="156">
        <f t="shared" ca="1" si="3"/>
        <v>42766</v>
      </c>
      <c r="P1210" s="146">
        <f t="shared" ca="1" si="6"/>
        <v>-1740</v>
      </c>
      <c r="Q1210" s="147">
        <v>210000</v>
      </c>
      <c r="R1210" s="50">
        <f>N1210*Q1210</f>
        <v>630000</v>
      </c>
      <c r="S1210" s="143"/>
      <c r="T1210" s="143" t="s">
        <v>823</v>
      </c>
      <c r="U1210" s="143" t="s">
        <v>5704</v>
      </c>
      <c r="V1210" s="143" t="s">
        <v>5705</v>
      </c>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1"/>
      <c r="BG1210" s="141"/>
      <c r="BH1210" s="141"/>
      <c r="BI1210" s="141"/>
      <c r="BJ1210" s="141"/>
      <c r="BK1210" s="141"/>
      <c r="BL1210" s="141"/>
      <c r="BM1210" s="141"/>
      <c r="BN1210" s="141"/>
      <c r="BO1210" s="141"/>
      <c r="BP1210" s="141"/>
      <c r="BQ1210" s="141"/>
      <c r="BR1210" s="141"/>
      <c r="BS1210" s="141"/>
      <c r="BT1210" s="141"/>
      <c r="BU1210" s="141"/>
      <c r="BV1210" s="141"/>
      <c r="BW1210" s="141"/>
      <c r="BX1210" s="141"/>
      <c r="BY1210" s="141"/>
      <c r="BZ1210" s="141"/>
      <c r="CA1210" s="141"/>
      <c r="CB1210" s="141"/>
      <c r="CC1210" s="141"/>
      <c r="CD1210" s="141"/>
      <c r="CE1210" s="141"/>
      <c r="CF1210" s="141"/>
      <c r="CG1210" s="141"/>
      <c r="CH1210" s="141"/>
      <c r="CI1210" s="141"/>
      <c r="CJ1210" s="141"/>
      <c r="CK1210" s="141"/>
      <c r="CL1210" s="141"/>
      <c r="CM1210" s="141"/>
      <c r="CN1210" s="141"/>
      <c r="CO1210" s="141"/>
      <c r="CP1210" s="141"/>
      <c r="CQ1210" s="141"/>
      <c r="CR1210" s="141"/>
      <c r="CS1210" s="141"/>
      <c r="CT1210" s="141"/>
      <c r="CU1210" s="141"/>
      <c r="CV1210" s="141"/>
      <c r="CW1210" s="141"/>
      <c r="CX1210" s="141"/>
      <c r="CY1210" s="141"/>
      <c r="CZ1210" s="141"/>
      <c r="DA1210" s="141"/>
      <c r="DB1210" s="141"/>
      <c r="DC1210" s="141"/>
      <c r="DD1210" s="141"/>
      <c r="DE1210" s="141"/>
    </row>
    <row r="1211" spans="1:118" s="52" customFormat="1" ht="28.5" x14ac:dyDescent="0.2">
      <c r="A1211" s="150" t="s">
        <v>5301</v>
      </c>
      <c r="B1211" s="150" t="s">
        <v>73</v>
      </c>
      <c r="C1211" s="150" t="s">
        <v>672</v>
      </c>
      <c r="D1211" s="150" t="s">
        <v>5661</v>
      </c>
      <c r="E1211" s="150" t="s">
        <v>5661</v>
      </c>
      <c r="F1211" s="63" t="s">
        <v>959</v>
      </c>
      <c r="G1211" s="148" t="s">
        <v>5793</v>
      </c>
      <c r="H1211" s="143" t="s">
        <v>3664</v>
      </c>
      <c r="I1211" s="143" t="s">
        <v>5879</v>
      </c>
      <c r="J1211" s="150">
        <v>70930</v>
      </c>
      <c r="K1211" s="145">
        <v>39630</v>
      </c>
      <c r="L1211" s="152">
        <v>41090</v>
      </c>
      <c r="M1211" s="152">
        <f>L1211</f>
        <v>41090</v>
      </c>
      <c r="N1211" s="153">
        <v>4</v>
      </c>
      <c r="O1211" s="156">
        <f t="shared" ca="1" si="3"/>
        <v>42766</v>
      </c>
      <c r="P1211" s="146">
        <f t="shared" ca="1" si="6"/>
        <v>-1650</v>
      </c>
      <c r="Q1211" s="154">
        <v>320000</v>
      </c>
      <c r="R1211" s="147">
        <f t="shared" ref="R1211:R1218" si="7">Q1211*N1211</f>
        <v>1280000</v>
      </c>
      <c r="S1211" s="143" t="s">
        <v>3788</v>
      </c>
      <c r="T1211" s="150" t="s">
        <v>823</v>
      </c>
      <c r="U1211" s="143" t="s">
        <v>5682</v>
      </c>
      <c r="V1211" s="150"/>
    </row>
    <row r="1212" spans="1:118" s="52" customFormat="1" ht="120" x14ac:dyDescent="0.2">
      <c r="A1212" s="143" t="s">
        <v>5301</v>
      </c>
      <c r="B1212" s="143" t="s">
        <v>4674</v>
      </c>
      <c r="C1212" s="143" t="s">
        <v>233</v>
      </c>
      <c r="D1212" s="143" t="s">
        <v>5809</v>
      </c>
      <c r="E1212" s="150" t="s">
        <v>5661</v>
      </c>
      <c r="F1212" s="150" t="s">
        <v>959</v>
      </c>
      <c r="G1212" s="144" t="s">
        <v>5831</v>
      </c>
      <c r="H1212" s="143" t="s">
        <v>3606</v>
      </c>
      <c r="I1212" s="150" t="s">
        <v>5850</v>
      </c>
      <c r="J1212" s="143">
        <v>61439</v>
      </c>
      <c r="K1212" s="145">
        <v>39508</v>
      </c>
      <c r="L1212" s="145">
        <v>41060</v>
      </c>
      <c r="M1212" s="145">
        <v>41333</v>
      </c>
      <c r="N1212" s="146">
        <v>4</v>
      </c>
      <c r="O1212" s="156">
        <f t="shared" ca="1" si="3"/>
        <v>42766</v>
      </c>
      <c r="P1212" s="146">
        <f t="shared" ca="1" si="6"/>
        <v>-1680</v>
      </c>
      <c r="Q1212" s="147">
        <v>353000</v>
      </c>
      <c r="R1212" s="50">
        <f t="shared" si="7"/>
        <v>1412000</v>
      </c>
      <c r="S1212" s="143" t="s">
        <v>3788</v>
      </c>
      <c r="T1212" s="143" t="s">
        <v>823</v>
      </c>
      <c r="U1212" s="143" t="s">
        <v>5682</v>
      </c>
      <c r="V1212" s="151" t="s">
        <v>5808</v>
      </c>
      <c r="AP1212" s="149"/>
      <c r="AQ1212" s="149"/>
      <c r="AR1212" s="149"/>
      <c r="AS1212" s="149"/>
      <c r="AT1212" s="149"/>
      <c r="AU1212" s="149"/>
      <c r="AV1212" s="149"/>
      <c r="AW1212" s="149"/>
      <c r="AX1212" s="149"/>
    </row>
    <row r="1213" spans="1:118" s="52" customFormat="1" ht="120" x14ac:dyDescent="0.2">
      <c r="A1213" s="143" t="s">
        <v>5301</v>
      </c>
      <c r="B1213" s="143" t="s">
        <v>4674</v>
      </c>
      <c r="C1213" s="143" t="s">
        <v>233</v>
      </c>
      <c r="D1213" s="143" t="s">
        <v>5809</v>
      </c>
      <c r="E1213" s="150" t="s">
        <v>5661</v>
      </c>
      <c r="F1213" s="150" t="s">
        <v>959</v>
      </c>
      <c r="G1213" s="144" t="s">
        <v>5832</v>
      </c>
      <c r="H1213" s="143" t="s">
        <v>3606</v>
      </c>
      <c r="I1213" s="150" t="s">
        <v>5849</v>
      </c>
      <c r="J1213" s="143">
        <v>51</v>
      </c>
      <c r="K1213" s="145">
        <v>39508</v>
      </c>
      <c r="L1213" s="145">
        <v>41060</v>
      </c>
      <c r="M1213" s="145">
        <v>41333</v>
      </c>
      <c r="N1213" s="146">
        <v>4</v>
      </c>
      <c r="O1213" s="156">
        <f t="shared" ca="1" si="3"/>
        <v>42766</v>
      </c>
      <c r="P1213" s="146">
        <f t="shared" ca="1" si="6"/>
        <v>-1680</v>
      </c>
      <c r="Q1213" s="147">
        <v>353000</v>
      </c>
      <c r="R1213" s="50">
        <f t="shared" si="7"/>
        <v>1412000</v>
      </c>
      <c r="S1213" s="143" t="s">
        <v>3788</v>
      </c>
      <c r="T1213" s="143" t="s">
        <v>823</v>
      </c>
      <c r="U1213" s="143" t="s">
        <v>5682</v>
      </c>
      <c r="V1213" s="151" t="s">
        <v>5808</v>
      </c>
      <c r="W1213" s="149"/>
      <c r="X1213" s="149"/>
      <c r="Y1213" s="149"/>
      <c r="Z1213" s="149"/>
      <c r="AA1213" s="149"/>
      <c r="AB1213" s="149"/>
      <c r="AC1213" s="149"/>
      <c r="AD1213" s="149"/>
      <c r="AE1213" s="149"/>
      <c r="AF1213" s="149"/>
      <c r="AG1213" s="149"/>
      <c r="AH1213" s="149"/>
      <c r="AI1213" s="149"/>
      <c r="AJ1213" s="149"/>
      <c r="AK1213" s="149"/>
      <c r="AL1213" s="149"/>
      <c r="AM1213" s="149"/>
      <c r="AN1213" s="149"/>
      <c r="AO1213" s="149"/>
      <c r="AY1213" s="149"/>
      <c r="AZ1213" s="149"/>
      <c r="BA1213" s="149"/>
      <c r="BB1213" s="149"/>
      <c r="BC1213" s="149"/>
      <c r="BD1213" s="149"/>
      <c r="BE1213" s="149"/>
      <c r="BF1213" s="149"/>
      <c r="BG1213" s="149"/>
      <c r="BH1213" s="149"/>
      <c r="BI1213" s="149"/>
      <c r="BJ1213" s="149"/>
      <c r="BK1213" s="149"/>
      <c r="BL1213" s="149"/>
      <c r="BM1213" s="149"/>
      <c r="BN1213" s="149"/>
      <c r="BO1213" s="149"/>
      <c r="BP1213" s="149"/>
      <c r="BQ1213" s="149"/>
      <c r="BR1213" s="149"/>
      <c r="BS1213" s="149"/>
      <c r="BT1213" s="149"/>
      <c r="BU1213" s="149"/>
      <c r="BV1213" s="149"/>
      <c r="BW1213" s="149"/>
      <c r="BX1213" s="149"/>
      <c r="BY1213" s="149"/>
      <c r="BZ1213" s="149"/>
      <c r="CA1213" s="149"/>
      <c r="CB1213" s="149"/>
      <c r="CC1213" s="149"/>
      <c r="CD1213" s="149"/>
      <c r="CE1213" s="149"/>
      <c r="CF1213" s="149"/>
      <c r="CG1213" s="149"/>
      <c r="CH1213" s="149"/>
      <c r="CI1213" s="149"/>
      <c r="CJ1213" s="149"/>
      <c r="CK1213" s="149"/>
      <c r="CL1213" s="149"/>
      <c r="CM1213" s="149"/>
      <c r="CN1213" s="149"/>
      <c r="CO1213" s="149"/>
      <c r="CP1213" s="149"/>
      <c r="CQ1213" s="149"/>
      <c r="CR1213" s="149"/>
      <c r="CS1213" s="149"/>
      <c r="CT1213" s="149"/>
      <c r="CU1213" s="149"/>
      <c r="CV1213" s="149"/>
      <c r="CW1213" s="149"/>
    </row>
    <row r="1214" spans="1:118" s="52" customFormat="1" ht="28.5" x14ac:dyDescent="0.2">
      <c r="A1214" s="143" t="s">
        <v>568</v>
      </c>
      <c r="B1214" s="143" t="s">
        <v>73</v>
      </c>
      <c r="C1214" s="143"/>
      <c r="D1214" s="143" t="s">
        <v>2169</v>
      </c>
      <c r="E1214" s="143" t="s">
        <v>1938</v>
      </c>
      <c r="F1214" s="63" t="s">
        <v>984</v>
      </c>
      <c r="G1214" s="144" t="s">
        <v>5919</v>
      </c>
      <c r="H1214" s="143" t="s">
        <v>3577</v>
      </c>
      <c r="I1214" s="150" t="s">
        <v>5894</v>
      </c>
      <c r="J1214" s="143">
        <v>61949</v>
      </c>
      <c r="K1214" s="145">
        <v>39295</v>
      </c>
      <c r="L1214" s="145">
        <v>41120</v>
      </c>
      <c r="M1214" s="145">
        <v>41120</v>
      </c>
      <c r="N1214" s="146">
        <v>5</v>
      </c>
      <c r="O1214" s="156">
        <f t="shared" ref="O1214:O1219" ca="1" si="8">TODAY()</f>
        <v>42766</v>
      </c>
      <c r="P1214" s="146">
        <f t="shared" ref="P1214:P1219" ca="1" si="9">DAYS360(O1214,L1214)</f>
        <v>-1620</v>
      </c>
      <c r="Q1214" s="147">
        <v>94376</v>
      </c>
      <c r="R1214" s="50">
        <f t="shared" si="7"/>
        <v>471880</v>
      </c>
      <c r="S1214" s="143"/>
      <c r="T1214" s="143" t="s">
        <v>823</v>
      </c>
      <c r="U1214" s="143" t="s">
        <v>3487</v>
      </c>
      <c r="V1214" s="143"/>
    </row>
    <row r="1215" spans="1:118" s="52" customFormat="1" ht="28.5" x14ac:dyDescent="0.2">
      <c r="A1215" s="46" t="s">
        <v>568</v>
      </c>
      <c r="B1215" s="143" t="s">
        <v>73</v>
      </c>
      <c r="C1215" s="143"/>
      <c r="D1215" s="143" t="s">
        <v>2169</v>
      </c>
      <c r="E1215" s="143" t="s">
        <v>1938</v>
      </c>
      <c r="F1215" s="63" t="s">
        <v>984</v>
      </c>
      <c r="G1215" s="144" t="s">
        <v>5922</v>
      </c>
      <c r="H1215" s="143" t="s">
        <v>1640</v>
      </c>
      <c r="I1215" s="150" t="s">
        <v>5895</v>
      </c>
      <c r="J1215" s="143">
        <v>14002</v>
      </c>
      <c r="K1215" s="145">
        <v>39174</v>
      </c>
      <c r="L1215" s="145">
        <v>40999</v>
      </c>
      <c r="M1215" s="145">
        <v>40999</v>
      </c>
      <c r="N1215" s="146">
        <v>5</v>
      </c>
      <c r="O1215" s="107">
        <f t="shared" ca="1" si="8"/>
        <v>42766</v>
      </c>
      <c r="P1215" s="49">
        <f t="shared" ca="1" si="9"/>
        <v>-1740</v>
      </c>
      <c r="Q1215" s="147">
        <v>23478</v>
      </c>
      <c r="R1215" s="147">
        <f t="shared" si="7"/>
        <v>117390</v>
      </c>
      <c r="S1215" s="143"/>
      <c r="T1215" s="143" t="s">
        <v>823</v>
      </c>
      <c r="U1215" s="143" t="s">
        <v>3487</v>
      </c>
      <c r="V1215" s="143"/>
    </row>
    <row r="1216" spans="1:118" s="52" customFormat="1" ht="28.5" x14ac:dyDescent="0.2">
      <c r="A1216" s="143" t="s">
        <v>568</v>
      </c>
      <c r="B1216" s="143" t="s">
        <v>73</v>
      </c>
      <c r="C1216" s="143"/>
      <c r="D1216" s="143" t="s">
        <v>1903</v>
      </c>
      <c r="E1216" s="143" t="s">
        <v>1938</v>
      </c>
      <c r="F1216" s="63" t="s">
        <v>984</v>
      </c>
      <c r="G1216" s="144" t="s">
        <v>5923</v>
      </c>
      <c r="H1216" s="143" t="s">
        <v>1811</v>
      </c>
      <c r="I1216" s="150" t="s">
        <v>5838</v>
      </c>
      <c r="J1216" s="143">
        <v>3356</v>
      </c>
      <c r="K1216" s="145">
        <v>40001</v>
      </c>
      <c r="L1216" s="145">
        <v>41096</v>
      </c>
      <c r="M1216" s="145">
        <v>41826</v>
      </c>
      <c r="N1216" s="146">
        <v>5</v>
      </c>
      <c r="O1216" s="156">
        <f t="shared" ca="1" si="8"/>
        <v>42766</v>
      </c>
      <c r="P1216" s="146">
        <f t="shared" ca="1" si="9"/>
        <v>-1644</v>
      </c>
      <c r="Q1216" s="147">
        <v>50000</v>
      </c>
      <c r="R1216" s="50">
        <f t="shared" si="7"/>
        <v>250000</v>
      </c>
      <c r="S1216" s="143" t="s">
        <v>3789</v>
      </c>
      <c r="T1216" s="143" t="s">
        <v>823</v>
      </c>
      <c r="U1216" s="143"/>
      <c r="V1216" s="143"/>
      <c r="AP1216" s="142"/>
      <c r="AQ1216" s="142"/>
      <c r="AR1216" s="142"/>
      <c r="AS1216" s="142"/>
      <c r="AT1216" s="142"/>
      <c r="AU1216" s="142"/>
      <c r="AV1216" s="142"/>
      <c r="AW1216" s="142"/>
      <c r="AX1216" s="142"/>
    </row>
    <row r="1217" spans="1:110" s="52" customFormat="1" ht="28.5" x14ac:dyDescent="0.2">
      <c r="A1217" s="143" t="s">
        <v>568</v>
      </c>
      <c r="B1217" s="143" t="s">
        <v>73</v>
      </c>
      <c r="C1217" s="143"/>
      <c r="D1217" s="143" t="s">
        <v>2521</v>
      </c>
      <c r="E1217" s="143" t="s">
        <v>1938</v>
      </c>
      <c r="F1217" s="63" t="s">
        <v>984</v>
      </c>
      <c r="G1217" s="144" t="s">
        <v>5925</v>
      </c>
      <c r="H1217" s="143" t="s">
        <v>1836</v>
      </c>
      <c r="I1217" s="150" t="s">
        <v>5896</v>
      </c>
      <c r="J1217" s="143">
        <v>23227</v>
      </c>
      <c r="K1217" s="145">
        <v>39173</v>
      </c>
      <c r="L1217" s="145">
        <v>40999</v>
      </c>
      <c r="M1217" s="145">
        <v>40999</v>
      </c>
      <c r="N1217" s="146">
        <v>5</v>
      </c>
      <c r="O1217" s="156">
        <f t="shared" ca="1" si="8"/>
        <v>42766</v>
      </c>
      <c r="P1217" s="146">
        <f t="shared" ca="1" si="9"/>
        <v>-1740</v>
      </c>
      <c r="Q1217" s="147">
        <v>103000</v>
      </c>
      <c r="R1217" s="50">
        <f t="shared" si="7"/>
        <v>515000</v>
      </c>
      <c r="S1217" s="143"/>
      <c r="T1217" s="143" t="s">
        <v>823</v>
      </c>
      <c r="U1217" s="143" t="s">
        <v>3487</v>
      </c>
      <c r="V1217" s="143"/>
      <c r="AP1217" s="141"/>
      <c r="AQ1217" s="141"/>
      <c r="AR1217" s="141"/>
      <c r="AS1217" s="141"/>
      <c r="AT1217" s="141"/>
      <c r="AU1217" s="141"/>
      <c r="AV1217" s="141"/>
      <c r="AW1217" s="141"/>
      <c r="AX1217" s="141"/>
      <c r="CX1217" s="149"/>
      <c r="CY1217" s="149"/>
      <c r="CZ1217" s="149"/>
      <c r="DA1217" s="149"/>
      <c r="DB1217" s="149"/>
      <c r="DC1217" s="149"/>
      <c r="DD1217" s="149"/>
      <c r="DE1217" s="149"/>
      <c r="DF1217" s="149"/>
    </row>
    <row r="1218" spans="1:110" s="52" customFormat="1" ht="28.5" x14ac:dyDescent="0.2">
      <c r="A1218" s="143" t="s">
        <v>568</v>
      </c>
      <c r="B1218" s="143" t="s">
        <v>73</v>
      </c>
      <c r="C1218" s="143"/>
      <c r="D1218" s="143" t="s">
        <v>2169</v>
      </c>
      <c r="E1218" s="143" t="s">
        <v>1938</v>
      </c>
      <c r="F1218" s="63" t="s">
        <v>984</v>
      </c>
      <c r="G1218" s="144" t="s">
        <v>5945</v>
      </c>
      <c r="H1218" s="143" t="s">
        <v>3764</v>
      </c>
      <c r="I1218" s="143" t="s">
        <v>5853</v>
      </c>
      <c r="J1218" s="143">
        <v>67787</v>
      </c>
      <c r="K1218" s="145">
        <v>39904</v>
      </c>
      <c r="L1218" s="145">
        <v>40999</v>
      </c>
      <c r="M1218" s="145">
        <v>40999</v>
      </c>
      <c r="N1218" s="146">
        <v>5</v>
      </c>
      <c r="O1218" s="156">
        <f t="shared" ca="1" si="8"/>
        <v>42766</v>
      </c>
      <c r="P1218" s="146">
        <f t="shared" ca="1" si="9"/>
        <v>-1740</v>
      </c>
      <c r="Q1218" s="147">
        <v>47837.32</v>
      </c>
      <c r="R1218" s="147">
        <f t="shared" si="7"/>
        <v>239186.6</v>
      </c>
      <c r="S1218" s="143" t="s">
        <v>3789</v>
      </c>
      <c r="T1218" s="143" t="s">
        <v>823</v>
      </c>
      <c r="U1218" s="143"/>
      <c r="V1218" s="143"/>
      <c r="W1218" s="149"/>
      <c r="X1218" s="149"/>
      <c r="Y1218" s="149"/>
      <c r="Z1218" s="149"/>
      <c r="AA1218" s="149"/>
      <c r="AB1218" s="149"/>
      <c r="AC1218" s="149"/>
      <c r="AD1218" s="149"/>
      <c r="AE1218" s="149"/>
      <c r="AF1218" s="149"/>
      <c r="AG1218" s="149"/>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49"/>
      <c r="BB1218" s="149"/>
      <c r="BC1218" s="149"/>
      <c r="BD1218" s="149"/>
      <c r="BE1218" s="149"/>
      <c r="BF1218" s="149"/>
      <c r="BG1218" s="149"/>
      <c r="BH1218" s="149"/>
      <c r="BI1218" s="149"/>
      <c r="BJ1218" s="149"/>
      <c r="BK1218" s="149"/>
      <c r="BL1218" s="149"/>
      <c r="BM1218" s="149"/>
      <c r="BN1218" s="149"/>
      <c r="BO1218" s="149"/>
      <c r="BP1218" s="149"/>
      <c r="BQ1218" s="149"/>
      <c r="BR1218" s="149"/>
      <c r="BS1218" s="149"/>
      <c r="BT1218" s="149"/>
      <c r="BU1218" s="149"/>
      <c r="BV1218" s="149"/>
      <c r="BW1218" s="149"/>
      <c r="BX1218" s="149"/>
      <c r="BY1218" s="149"/>
      <c r="BZ1218" s="149"/>
      <c r="CA1218" s="149"/>
      <c r="CB1218" s="149"/>
      <c r="CC1218" s="149"/>
      <c r="CD1218" s="149"/>
      <c r="CE1218" s="149"/>
      <c r="CF1218" s="149"/>
      <c r="CG1218" s="149"/>
      <c r="CH1218" s="149"/>
      <c r="CI1218" s="149"/>
      <c r="CJ1218" s="149"/>
      <c r="CK1218" s="149"/>
      <c r="CL1218" s="149"/>
      <c r="CM1218" s="149"/>
      <c r="CN1218" s="149"/>
      <c r="CO1218" s="149"/>
      <c r="CP1218" s="149"/>
      <c r="CQ1218" s="149"/>
      <c r="CR1218" s="149"/>
      <c r="CS1218" s="149"/>
      <c r="CT1218" s="149"/>
      <c r="CU1218" s="149"/>
      <c r="CV1218" s="149"/>
      <c r="CW1218" s="149"/>
    </row>
    <row r="1219" spans="1:110" s="149" customFormat="1" ht="28.5" x14ac:dyDescent="0.2">
      <c r="A1219" s="143" t="s">
        <v>4616</v>
      </c>
      <c r="B1219" s="143" t="s">
        <v>73</v>
      </c>
      <c r="C1219" s="143"/>
      <c r="D1219" s="143" t="s">
        <v>742</v>
      </c>
      <c r="E1219" s="143" t="s">
        <v>5680</v>
      </c>
      <c r="F1219" s="150" t="s">
        <v>5692</v>
      </c>
      <c r="G1219" s="144" t="s">
        <v>5740</v>
      </c>
      <c r="H1219" s="143" t="s">
        <v>745</v>
      </c>
      <c r="I1219" s="150" t="s">
        <v>2039</v>
      </c>
      <c r="J1219" s="143" t="s">
        <v>5862</v>
      </c>
      <c r="K1219" s="145">
        <v>39904</v>
      </c>
      <c r="L1219" s="145">
        <v>40999</v>
      </c>
      <c r="M1219" s="145">
        <v>41729</v>
      </c>
      <c r="N1219" s="146">
        <v>5</v>
      </c>
      <c r="O1219" s="156">
        <f t="shared" ca="1" si="8"/>
        <v>42766</v>
      </c>
      <c r="P1219" s="146">
        <f t="shared" ca="1" si="9"/>
        <v>-1740</v>
      </c>
      <c r="Q1219" s="147">
        <v>19477</v>
      </c>
      <c r="R1219" s="147">
        <v>58431</v>
      </c>
      <c r="S1219" s="143" t="s">
        <v>3789</v>
      </c>
      <c r="T1219" s="143" t="s">
        <v>5102</v>
      </c>
      <c r="U1219" s="143" t="s">
        <v>5103</v>
      </c>
      <c r="V1219" s="143"/>
    </row>
    <row r="1220" spans="1:110" s="149" customFormat="1" ht="71.25" x14ac:dyDescent="0.2">
      <c r="A1220" s="143" t="s">
        <v>71</v>
      </c>
      <c r="B1220" s="143" t="s">
        <v>73</v>
      </c>
      <c r="C1220" s="143"/>
      <c r="D1220" s="143" t="s">
        <v>3300</v>
      </c>
      <c r="E1220" s="143" t="s">
        <v>5992</v>
      </c>
      <c r="F1220" s="150" t="s">
        <v>5691</v>
      </c>
      <c r="G1220" s="144" t="s">
        <v>5719</v>
      </c>
      <c r="H1220" s="143" t="s">
        <v>5720</v>
      </c>
      <c r="I1220" s="150" t="s">
        <v>5904</v>
      </c>
      <c r="J1220" s="150">
        <v>0</v>
      </c>
      <c r="K1220" s="145">
        <v>41000</v>
      </c>
      <c r="L1220" s="145">
        <v>41364</v>
      </c>
      <c r="M1220" s="145">
        <f>L1220</f>
        <v>41364</v>
      </c>
      <c r="N1220" s="146">
        <v>1</v>
      </c>
      <c r="O1220" s="156">
        <f t="shared" ref="O1220:O1225" ca="1" si="10">TODAY()</f>
        <v>42766</v>
      </c>
      <c r="P1220" s="146">
        <f t="shared" ref="P1220:P1225" ca="1" si="11">DAYS360(O1220,L1220)</f>
        <v>-1380</v>
      </c>
      <c r="Q1220" s="147">
        <v>70000</v>
      </c>
      <c r="R1220" s="147">
        <v>70000</v>
      </c>
      <c r="S1220" s="143" t="s">
        <v>5678</v>
      </c>
      <c r="T1220" s="143" t="s">
        <v>5679</v>
      </c>
      <c r="U1220" s="143"/>
      <c r="V1220" s="143" t="s">
        <v>5721</v>
      </c>
    </row>
    <row r="1221" spans="1:110" s="149" customFormat="1" ht="28.5" x14ac:dyDescent="0.2">
      <c r="A1221" s="143" t="s">
        <v>70</v>
      </c>
      <c r="B1221" s="143" t="s">
        <v>73</v>
      </c>
      <c r="C1221" s="143"/>
      <c r="D1221" s="143" t="s">
        <v>3300</v>
      </c>
      <c r="E1221" s="143" t="s">
        <v>5992</v>
      </c>
      <c r="F1221" s="143" t="s">
        <v>5691</v>
      </c>
      <c r="G1221" s="144" t="s">
        <v>5751</v>
      </c>
      <c r="H1221" s="143" t="s">
        <v>1815</v>
      </c>
      <c r="I1221" s="150" t="s">
        <v>3153</v>
      </c>
      <c r="J1221" s="150">
        <v>0</v>
      </c>
      <c r="K1221" s="145">
        <v>39845</v>
      </c>
      <c r="L1221" s="145">
        <v>41274</v>
      </c>
      <c r="M1221" s="145">
        <f>L1221</f>
        <v>41274</v>
      </c>
      <c r="N1221" s="146">
        <v>3</v>
      </c>
      <c r="O1221" s="156">
        <f t="shared" ca="1" si="10"/>
        <v>42766</v>
      </c>
      <c r="P1221" s="146">
        <f t="shared" ca="1" si="11"/>
        <v>-1470</v>
      </c>
      <c r="Q1221" s="147">
        <v>400000</v>
      </c>
      <c r="R1221" s="147">
        <f>Q1221*N1221</f>
        <v>1200000</v>
      </c>
      <c r="S1221" s="143" t="s">
        <v>3788</v>
      </c>
      <c r="T1221" s="143" t="s">
        <v>823</v>
      </c>
      <c r="U1221" s="143"/>
      <c r="V1221" s="143"/>
    </row>
    <row r="1222" spans="1:110" s="149" customFormat="1" ht="114" x14ac:dyDescent="0.2">
      <c r="A1222" s="143" t="s">
        <v>1948</v>
      </c>
      <c r="B1222" s="143" t="s">
        <v>73</v>
      </c>
      <c r="C1222" s="143"/>
      <c r="D1222" s="143" t="s">
        <v>3306</v>
      </c>
      <c r="E1222" s="143" t="s">
        <v>5992</v>
      </c>
      <c r="F1222" s="143" t="s">
        <v>5691</v>
      </c>
      <c r="G1222" s="144" t="s">
        <v>5762</v>
      </c>
      <c r="H1222" s="143" t="s">
        <v>5056</v>
      </c>
      <c r="I1222" s="150" t="s">
        <v>5844</v>
      </c>
      <c r="J1222" s="150">
        <v>62794</v>
      </c>
      <c r="K1222" s="145">
        <v>39661</v>
      </c>
      <c r="L1222" s="145">
        <v>41121</v>
      </c>
      <c r="M1222" s="145">
        <f>L1222</f>
        <v>41121</v>
      </c>
      <c r="N1222" s="146">
        <v>4</v>
      </c>
      <c r="O1222" s="156">
        <f t="shared" ca="1" si="10"/>
        <v>42766</v>
      </c>
      <c r="P1222" s="146">
        <f t="shared" ca="1" si="11"/>
        <v>-1620</v>
      </c>
      <c r="Q1222" s="147">
        <v>250000</v>
      </c>
      <c r="R1222" s="147">
        <v>1000000</v>
      </c>
      <c r="S1222" s="143" t="s">
        <v>3787</v>
      </c>
      <c r="T1222" s="143" t="s">
        <v>823</v>
      </c>
      <c r="U1222" s="143" t="s">
        <v>1773</v>
      </c>
      <c r="V1222" s="143" t="s">
        <v>5712</v>
      </c>
      <c r="W1222" s="149" t="s">
        <v>5993</v>
      </c>
    </row>
    <row r="1223" spans="1:110" s="149" customFormat="1" ht="114" x14ac:dyDescent="0.2">
      <c r="A1223" s="143" t="s">
        <v>1948</v>
      </c>
      <c r="B1223" s="143" t="s">
        <v>73</v>
      </c>
      <c r="C1223" s="143"/>
      <c r="D1223" s="143" t="s">
        <v>3306</v>
      </c>
      <c r="E1223" s="143" t="s">
        <v>5992</v>
      </c>
      <c r="F1223" s="143" t="s">
        <v>5691</v>
      </c>
      <c r="G1223" s="144" t="s">
        <v>5763</v>
      </c>
      <c r="H1223" s="143" t="s">
        <v>5056</v>
      </c>
      <c r="I1223" s="150" t="s">
        <v>5865</v>
      </c>
      <c r="J1223" s="150">
        <v>62762</v>
      </c>
      <c r="K1223" s="145">
        <v>39661</v>
      </c>
      <c r="L1223" s="145">
        <v>41121</v>
      </c>
      <c r="M1223" s="145">
        <f>L1223</f>
        <v>41121</v>
      </c>
      <c r="N1223" s="146">
        <v>4</v>
      </c>
      <c r="O1223" s="156">
        <f t="shared" ca="1" si="10"/>
        <v>42766</v>
      </c>
      <c r="P1223" s="146">
        <f t="shared" ca="1" si="11"/>
        <v>-1620</v>
      </c>
      <c r="Q1223" s="147">
        <v>250000</v>
      </c>
      <c r="R1223" s="147">
        <v>1000000</v>
      </c>
      <c r="S1223" s="143" t="s">
        <v>3787</v>
      </c>
      <c r="T1223" s="143" t="s">
        <v>823</v>
      </c>
      <c r="U1223" s="143" t="s">
        <v>1773</v>
      </c>
      <c r="V1223" s="143" t="s">
        <v>5712</v>
      </c>
      <c r="W1223" s="149" t="s">
        <v>5993</v>
      </c>
    </row>
    <row r="1224" spans="1:110" s="149" customFormat="1" ht="228" x14ac:dyDescent="0.2">
      <c r="A1224" s="143" t="s">
        <v>5346</v>
      </c>
      <c r="B1224" s="143" t="s">
        <v>73</v>
      </c>
      <c r="C1224" s="143"/>
      <c r="D1224" s="143" t="s">
        <v>6002</v>
      </c>
      <c r="E1224" s="143" t="s">
        <v>1944</v>
      </c>
      <c r="F1224" s="150" t="s">
        <v>4459</v>
      </c>
      <c r="G1224" s="144" t="s">
        <v>5737</v>
      </c>
      <c r="H1224" s="143" t="s">
        <v>5373</v>
      </c>
      <c r="I1224" s="150" t="s">
        <v>5855</v>
      </c>
      <c r="J1224" s="143">
        <v>68029</v>
      </c>
      <c r="K1224" s="145">
        <v>39630</v>
      </c>
      <c r="L1224" s="145">
        <v>41090</v>
      </c>
      <c r="M1224" s="145">
        <f>L1224</f>
        <v>41090</v>
      </c>
      <c r="N1224" s="146">
        <v>3</v>
      </c>
      <c r="O1224" s="156">
        <f t="shared" ca="1" si="10"/>
        <v>42766</v>
      </c>
      <c r="P1224" s="146">
        <f t="shared" ca="1" si="11"/>
        <v>-1650</v>
      </c>
      <c r="Q1224" s="147">
        <v>42000</v>
      </c>
      <c r="R1224" s="147">
        <f>Q1224*N1224</f>
        <v>126000</v>
      </c>
      <c r="S1224" s="143" t="s">
        <v>3789</v>
      </c>
      <c r="T1224" s="143" t="s">
        <v>823</v>
      </c>
      <c r="U1224" s="143">
        <v>1.67</v>
      </c>
      <c r="V1224" s="143" t="s">
        <v>5087</v>
      </c>
    </row>
    <row r="1225" spans="1:110" s="149" customFormat="1" ht="71.25" x14ac:dyDescent="0.2">
      <c r="A1225" s="143" t="s">
        <v>2694</v>
      </c>
      <c r="B1225" s="143" t="s">
        <v>4922</v>
      </c>
      <c r="C1225" s="143" t="s">
        <v>233</v>
      </c>
      <c r="D1225" s="143" t="s">
        <v>5698</v>
      </c>
      <c r="E1225" s="143" t="s">
        <v>5992</v>
      </c>
      <c r="F1225" s="143" t="s">
        <v>5691</v>
      </c>
      <c r="G1225" s="144" t="s">
        <v>3937</v>
      </c>
      <c r="H1225" s="143" t="s">
        <v>3938</v>
      </c>
      <c r="I1225" s="150" t="s">
        <v>5846</v>
      </c>
      <c r="J1225" s="143">
        <v>190</v>
      </c>
      <c r="K1225" s="145">
        <v>39995</v>
      </c>
      <c r="L1225" s="145">
        <v>41090</v>
      </c>
      <c r="M1225" s="145">
        <v>41090</v>
      </c>
      <c r="N1225" s="146">
        <v>4</v>
      </c>
      <c r="O1225" s="156">
        <f t="shared" ca="1" si="10"/>
        <v>42766</v>
      </c>
      <c r="P1225" s="146">
        <f t="shared" ca="1" si="11"/>
        <v>-1650</v>
      </c>
      <c r="Q1225" s="147">
        <v>119514.52</v>
      </c>
      <c r="R1225" s="147">
        <f>Q1225*N1225</f>
        <v>478058.08</v>
      </c>
      <c r="S1225" s="143" t="s">
        <v>3788</v>
      </c>
      <c r="T1225" s="143" t="s">
        <v>823</v>
      </c>
      <c r="U1225" s="143" t="s">
        <v>327</v>
      </c>
      <c r="V1225" s="143" t="s">
        <v>44</v>
      </c>
    </row>
    <row r="1226" spans="1:110" s="149" customFormat="1" ht="99.75" x14ac:dyDescent="0.2">
      <c r="A1226" s="159"/>
      <c r="B1226" s="157" t="s">
        <v>5301</v>
      </c>
      <c r="C1226" s="150" t="s">
        <v>73</v>
      </c>
      <c r="D1226" s="150" t="s">
        <v>672</v>
      </c>
      <c r="E1226" s="150" t="s">
        <v>5809</v>
      </c>
      <c r="F1226" s="150" t="s">
        <v>5661</v>
      </c>
      <c r="G1226" s="150" t="s">
        <v>959</v>
      </c>
      <c r="H1226" s="150"/>
      <c r="I1226" s="148" t="s">
        <v>5782</v>
      </c>
      <c r="J1226" s="143" t="s">
        <v>3664</v>
      </c>
      <c r="K1226" s="150" t="s">
        <v>5868</v>
      </c>
      <c r="L1226" s="150">
        <v>61861</v>
      </c>
      <c r="M1226" s="145">
        <v>39630</v>
      </c>
      <c r="N1226" s="152">
        <v>41090</v>
      </c>
      <c r="O1226" s="152">
        <f t="shared" ref="O1226:O1239" si="12">N1226</f>
        <v>41090</v>
      </c>
      <c r="P1226" s="153">
        <v>4</v>
      </c>
      <c r="Q1226" s="156">
        <f t="shared" ref="Q1226:Q1239" ca="1" si="13">TODAY()</f>
        <v>42766</v>
      </c>
      <c r="R1226" s="146">
        <f t="shared" ref="R1226:R1239" ca="1" si="14">DAYS360(Q1226,N1226)</f>
        <v>-1650</v>
      </c>
      <c r="S1226" s="154">
        <v>320000</v>
      </c>
      <c r="T1226" s="147">
        <f t="shared" ref="T1226:T1239" si="15">S1226*P1226</f>
        <v>1280000</v>
      </c>
      <c r="U1226" s="143" t="s">
        <v>3788</v>
      </c>
      <c r="V1226" s="150" t="s">
        <v>823</v>
      </c>
      <c r="W1226" s="143" t="s">
        <v>5682</v>
      </c>
      <c r="X1226" s="150"/>
    </row>
    <row r="1227" spans="1:110" s="149" customFormat="1" ht="99.75" x14ac:dyDescent="0.2">
      <c r="A1227" s="159"/>
      <c r="B1227" s="157" t="s">
        <v>5301</v>
      </c>
      <c r="C1227" s="150" t="s">
        <v>73</v>
      </c>
      <c r="D1227" s="150" t="s">
        <v>672</v>
      </c>
      <c r="E1227" s="150" t="s">
        <v>5809</v>
      </c>
      <c r="F1227" s="150" t="s">
        <v>5661</v>
      </c>
      <c r="G1227" s="150" t="s">
        <v>959</v>
      </c>
      <c r="H1227" s="150"/>
      <c r="I1227" s="148" t="s">
        <v>5783</v>
      </c>
      <c r="J1227" s="143" t="s">
        <v>3664</v>
      </c>
      <c r="K1227" s="150" t="s">
        <v>5869</v>
      </c>
      <c r="L1227" s="150">
        <v>64099</v>
      </c>
      <c r="M1227" s="145">
        <v>39630</v>
      </c>
      <c r="N1227" s="152">
        <v>41090</v>
      </c>
      <c r="O1227" s="152">
        <f t="shared" si="12"/>
        <v>41090</v>
      </c>
      <c r="P1227" s="153">
        <v>4</v>
      </c>
      <c r="Q1227" s="156">
        <f t="shared" ca="1" si="13"/>
        <v>42766</v>
      </c>
      <c r="R1227" s="146">
        <f t="shared" ca="1" si="14"/>
        <v>-1650</v>
      </c>
      <c r="S1227" s="154">
        <v>320000</v>
      </c>
      <c r="T1227" s="147">
        <f t="shared" si="15"/>
        <v>1280000</v>
      </c>
      <c r="U1227" s="143" t="s">
        <v>3788</v>
      </c>
      <c r="V1227" s="150" t="s">
        <v>823</v>
      </c>
      <c r="W1227" s="143" t="s">
        <v>5682</v>
      </c>
      <c r="X1227" s="150"/>
    </row>
    <row r="1228" spans="1:110" s="149" customFormat="1" ht="99.75" x14ac:dyDescent="0.2">
      <c r="A1228" s="159"/>
      <c r="B1228" s="157" t="s">
        <v>5301</v>
      </c>
      <c r="C1228" s="150" t="s">
        <v>73</v>
      </c>
      <c r="D1228" s="150" t="s">
        <v>672</v>
      </c>
      <c r="E1228" s="150" t="s">
        <v>5809</v>
      </c>
      <c r="F1228" s="150" t="s">
        <v>5661</v>
      </c>
      <c r="G1228" s="150" t="s">
        <v>959</v>
      </c>
      <c r="H1228" s="150"/>
      <c r="I1228" s="148" t="s">
        <v>5784</v>
      </c>
      <c r="J1228" s="143" t="s">
        <v>3664</v>
      </c>
      <c r="K1228" s="150" t="s">
        <v>5870</v>
      </c>
      <c r="L1228" s="150">
        <v>62126</v>
      </c>
      <c r="M1228" s="145">
        <v>39630</v>
      </c>
      <c r="N1228" s="152">
        <v>41090</v>
      </c>
      <c r="O1228" s="152">
        <f t="shared" si="12"/>
        <v>41090</v>
      </c>
      <c r="P1228" s="153">
        <v>4</v>
      </c>
      <c r="Q1228" s="156">
        <f t="shared" ca="1" si="13"/>
        <v>42766</v>
      </c>
      <c r="R1228" s="146">
        <f t="shared" ca="1" si="14"/>
        <v>-1650</v>
      </c>
      <c r="S1228" s="154">
        <v>320000</v>
      </c>
      <c r="T1228" s="147">
        <f t="shared" si="15"/>
        <v>1280000</v>
      </c>
      <c r="U1228" s="143" t="s">
        <v>3788</v>
      </c>
      <c r="V1228" s="150" t="s">
        <v>823</v>
      </c>
      <c r="W1228" s="143" t="s">
        <v>5682</v>
      </c>
      <c r="X1228" s="150"/>
    </row>
    <row r="1229" spans="1:110" s="149" customFormat="1" ht="99.75" x14ac:dyDescent="0.2">
      <c r="A1229" s="159"/>
      <c r="B1229" s="157" t="s">
        <v>5301</v>
      </c>
      <c r="C1229" s="150" t="s">
        <v>73</v>
      </c>
      <c r="D1229" s="150" t="s">
        <v>672</v>
      </c>
      <c r="E1229" s="150" t="s">
        <v>5809</v>
      </c>
      <c r="F1229" s="150" t="s">
        <v>5661</v>
      </c>
      <c r="G1229" s="150" t="s">
        <v>959</v>
      </c>
      <c r="H1229" s="150"/>
      <c r="I1229" s="148" t="s">
        <v>5785</v>
      </c>
      <c r="J1229" s="143" t="s">
        <v>3664</v>
      </c>
      <c r="K1229" s="150" t="s">
        <v>5871</v>
      </c>
      <c r="L1229" s="150">
        <v>19894</v>
      </c>
      <c r="M1229" s="145">
        <v>39630</v>
      </c>
      <c r="N1229" s="152">
        <v>41090</v>
      </c>
      <c r="O1229" s="152">
        <f t="shared" si="12"/>
        <v>41090</v>
      </c>
      <c r="P1229" s="153">
        <v>4</v>
      </c>
      <c r="Q1229" s="156">
        <f t="shared" ca="1" si="13"/>
        <v>42766</v>
      </c>
      <c r="R1229" s="146">
        <f t="shared" ca="1" si="14"/>
        <v>-1650</v>
      </c>
      <c r="S1229" s="154">
        <v>320000</v>
      </c>
      <c r="T1229" s="147">
        <f t="shared" si="15"/>
        <v>1280000</v>
      </c>
      <c r="U1229" s="143" t="s">
        <v>3788</v>
      </c>
      <c r="V1229" s="150" t="s">
        <v>823</v>
      </c>
      <c r="W1229" s="143" t="s">
        <v>5682</v>
      </c>
      <c r="X1229" s="150"/>
    </row>
    <row r="1230" spans="1:110" s="149" customFormat="1" ht="99.75" x14ac:dyDescent="0.2">
      <c r="A1230" s="159"/>
      <c r="B1230" s="157" t="s">
        <v>5301</v>
      </c>
      <c r="C1230" s="150" t="s">
        <v>73</v>
      </c>
      <c r="D1230" s="150" t="s">
        <v>672</v>
      </c>
      <c r="E1230" s="150" t="s">
        <v>5809</v>
      </c>
      <c r="F1230" s="150" t="s">
        <v>5661</v>
      </c>
      <c r="G1230" s="150" t="s">
        <v>959</v>
      </c>
      <c r="H1230" s="150"/>
      <c r="I1230" s="148" t="s">
        <v>5786</v>
      </c>
      <c r="J1230" s="143" t="s">
        <v>3664</v>
      </c>
      <c r="K1230" s="150" t="s">
        <v>5872</v>
      </c>
      <c r="L1230" s="150">
        <v>62345</v>
      </c>
      <c r="M1230" s="145">
        <v>39630</v>
      </c>
      <c r="N1230" s="152">
        <v>41090</v>
      </c>
      <c r="O1230" s="152">
        <f t="shared" si="12"/>
        <v>41090</v>
      </c>
      <c r="P1230" s="153">
        <v>4</v>
      </c>
      <c r="Q1230" s="156">
        <f t="shared" ca="1" si="13"/>
        <v>42766</v>
      </c>
      <c r="R1230" s="146">
        <f t="shared" ca="1" si="14"/>
        <v>-1650</v>
      </c>
      <c r="S1230" s="154">
        <v>320000</v>
      </c>
      <c r="T1230" s="147">
        <f t="shared" si="15"/>
        <v>1280000</v>
      </c>
      <c r="U1230" s="143" t="s">
        <v>3788</v>
      </c>
      <c r="V1230" s="150" t="s">
        <v>823</v>
      </c>
      <c r="W1230" s="143" t="s">
        <v>5682</v>
      </c>
      <c r="X1230" s="150"/>
    </row>
    <row r="1231" spans="1:110" s="149" customFormat="1" ht="99.75" x14ac:dyDescent="0.2">
      <c r="A1231" s="159"/>
      <c r="B1231" s="157" t="s">
        <v>5301</v>
      </c>
      <c r="C1231" s="150" t="s">
        <v>73</v>
      </c>
      <c r="D1231" s="150" t="s">
        <v>672</v>
      </c>
      <c r="E1231" s="150" t="s">
        <v>5809</v>
      </c>
      <c r="F1231" s="150" t="s">
        <v>5661</v>
      </c>
      <c r="G1231" s="150" t="s">
        <v>959</v>
      </c>
      <c r="H1231" s="150"/>
      <c r="I1231" s="148" t="s">
        <v>5787</v>
      </c>
      <c r="J1231" s="143" t="s">
        <v>3664</v>
      </c>
      <c r="K1231" s="150" t="s">
        <v>5873</v>
      </c>
      <c r="L1231" s="150">
        <v>61471</v>
      </c>
      <c r="M1231" s="145">
        <v>39630</v>
      </c>
      <c r="N1231" s="152">
        <v>41090</v>
      </c>
      <c r="O1231" s="152">
        <f t="shared" si="12"/>
        <v>41090</v>
      </c>
      <c r="P1231" s="153">
        <v>4</v>
      </c>
      <c r="Q1231" s="156">
        <f t="shared" ca="1" si="13"/>
        <v>42766</v>
      </c>
      <c r="R1231" s="146">
        <f t="shared" ca="1" si="14"/>
        <v>-1650</v>
      </c>
      <c r="S1231" s="154">
        <v>320000</v>
      </c>
      <c r="T1231" s="147">
        <f t="shared" si="15"/>
        <v>1280000</v>
      </c>
      <c r="U1231" s="143" t="s">
        <v>3788</v>
      </c>
      <c r="V1231" s="150" t="s">
        <v>823</v>
      </c>
      <c r="W1231" s="143" t="s">
        <v>5682</v>
      </c>
      <c r="X1231" s="150"/>
    </row>
    <row r="1232" spans="1:110" s="149" customFormat="1" ht="99.75" x14ac:dyDescent="0.2">
      <c r="A1232" s="159"/>
      <c r="B1232" s="157" t="s">
        <v>5301</v>
      </c>
      <c r="C1232" s="150" t="s">
        <v>73</v>
      </c>
      <c r="D1232" s="150" t="s">
        <v>672</v>
      </c>
      <c r="E1232" s="150" t="s">
        <v>5809</v>
      </c>
      <c r="F1232" s="150" t="s">
        <v>5661</v>
      </c>
      <c r="G1232" s="150" t="s">
        <v>959</v>
      </c>
      <c r="H1232" s="150"/>
      <c r="I1232" s="148" t="s">
        <v>5788</v>
      </c>
      <c r="J1232" s="143" t="s">
        <v>3664</v>
      </c>
      <c r="K1232" s="150" t="s">
        <v>5874</v>
      </c>
      <c r="L1232" s="150">
        <v>59607</v>
      </c>
      <c r="M1232" s="145">
        <v>39630</v>
      </c>
      <c r="N1232" s="152">
        <v>41090</v>
      </c>
      <c r="O1232" s="152">
        <f t="shared" si="12"/>
        <v>41090</v>
      </c>
      <c r="P1232" s="153">
        <v>4</v>
      </c>
      <c r="Q1232" s="156">
        <f t="shared" ca="1" si="13"/>
        <v>42766</v>
      </c>
      <c r="R1232" s="146">
        <f t="shared" ca="1" si="14"/>
        <v>-1650</v>
      </c>
      <c r="S1232" s="154">
        <v>320000</v>
      </c>
      <c r="T1232" s="147">
        <f t="shared" si="15"/>
        <v>1280000</v>
      </c>
      <c r="U1232" s="143" t="s">
        <v>3788</v>
      </c>
      <c r="V1232" s="150" t="s">
        <v>823</v>
      </c>
      <c r="W1232" s="143" t="s">
        <v>5682</v>
      </c>
      <c r="X1232" s="150"/>
    </row>
    <row r="1233" spans="1:112" s="149" customFormat="1" ht="99.75" x14ac:dyDescent="0.2">
      <c r="A1233" s="159"/>
      <c r="B1233" s="157" t="s">
        <v>5301</v>
      </c>
      <c r="C1233" s="150" t="s">
        <v>73</v>
      </c>
      <c r="D1233" s="150" t="s">
        <v>672</v>
      </c>
      <c r="E1233" s="150" t="s">
        <v>5809</v>
      </c>
      <c r="F1233" s="150" t="s">
        <v>5661</v>
      </c>
      <c r="G1233" s="150" t="s">
        <v>959</v>
      </c>
      <c r="H1233" s="150"/>
      <c r="I1233" s="148" t="s">
        <v>5789</v>
      </c>
      <c r="J1233" s="143" t="s">
        <v>3664</v>
      </c>
      <c r="K1233" s="150" t="s">
        <v>5875</v>
      </c>
      <c r="L1233" s="150">
        <v>62237</v>
      </c>
      <c r="M1233" s="145">
        <v>39630</v>
      </c>
      <c r="N1233" s="152">
        <v>41090</v>
      </c>
      <c r="O1233" s="152">
        <f t="shared" si="12"/>
        <v>41090</v>
      </c>
      <c r="P1233" s="153">
        <v>4</v>
      </c>
      <c r="Q1233" s="156">
        <f t="shared" ca="1" si="13"/>
        <v>42766</v>
      </c>
      <c r="R1233" s="146">
        <f t="shared" ca="1" si="14"/>
        <v>-1650</v>
      </c>
      <c r="S1233" s="154">
        <v>320000</v>
      </c>
      <c r="T1233" s="147">
        <f t="shared" si="15"/>
        <v>1280000</v>
      </c>
      <c r="U1233" s="143" t="s">
        <v>3788</v>
      </c>
      <c r="V1233" s="150" t="s">
        <v>823</v>
      </c>
      <c r="W1233" s="143" t="s">
        <v>5682</v>
      </c>
      <c r="X1233" s="150"/>
    </row>
    <row r="1234" spans="1:112" s="149" customFormat="1" ht="99.75" x14ac:dyDescent="0.2">
      <c r="A1234" s="159"/>
      <c r="B1234" s="157" t="s">
        <v>5301</v>
      </c>
      <c r="C1234" s="150" t="s">
        <v>73</v>
      </c>
      <c r="D1234" s="150" t="s">
        <v>672</v>
      </c>
      <c r="E1234" s="150" t="s">
        <v>5809</v>
      </c>
      <c r="F1234" s="150" t="s">
        <v>5661</v>
      </c>
      <c r="G1234" s="150" t="s">
        <v>959</v>
      </c>
      <c r="H1234" s="150"/>
      <c r="I1234" s="148" t="s">
        <v>5790</v>
      </c>
      <c r="J1234" s="143" t="s">
        <v>3664</v>
      </c>
      <c r="K1234" s="150" t="s">
        <v>5876</v>
      </c>
      <c r="L1234" s="150">
        <v>16040</v>
      </c>
      <c r="M1234" s="145">
        <v>39630</v>
      </c>
      <c r="N1234" s="152">
        <v>41090</v>
      </c>
      <c r="O1234" s="152">
        <f t="shared" si="12"/>
        <v>41090</v>
      </c>
      <c r="P1234" s="153">
        <v>4</v>
      </c>
      <c r="Q1234" s="156">
        <f t="shared" ca="1" si="13"/>
        <v>42766</v>
      </c>
      <c r="R1234" s="146">
        <f t="shared" ca="1" si="14"/>
        <v>-1650</v>
      </c>
      <c r="S1234" s="154">
        <v>320000</v>
      </c>
      <c r="T1234" s="147">
        <f t="shared" si="15"/>
        <v>1280000</v>
      </c>
      <c r="U1234" s="143" t="s">
        <v>3788</v>
      </c>
      <c r="V1234" s="150" t="s">
        <v>823</v>
      </c>
      <c r="W1234" s="143" t="s">
        <v>5682</v>
      </c>
      <c r="X1234" s="150"/>
    </row>
    <row r="1235" spans="1:112" s="149" customFormat="1" ht="99.75" x14ac:dyDescent="0.2">
      <c r="A1235" s="159"/>
      <c r="B1235" s="157" t="s">
        <v>5301</v>
      </c>
      <c r="C1235" s="150" t="s">
        <v>73</v>
      </c>
      <c r="D1235" s="150" t="s">
        <v>672</v>
      </c>
      <c r="E1235" s="150" t="s">
        <v>5809</v>
      </c>
      <c r="F1235" s="150" t="s">
        <v>5661</v>
      </c>
      <c r="G1235" s="150" t="s">
        <v>959</v>
      </c>
      <c r="H1235" s="150"/>
      <c r="I1235" s="148" t="s">
        <v>5791</v>
      </c>
      <c r="J1235" s="143" t="s">
        <v>3664</v>
      </c>
      <c r="K1235" s="150" t="s">
        <v>5877</v>
      </c>
      <c r="L1235" s="150">
        <v>62393</v>
      </c>
      <c r="M1235" s="145">
        <v>39630</v>
      </c>
      <c r="N1235" s="152">
        <v>41090</v>
      </c>
      <c r="O1235" s="152">
        <f t="shared" si="12"/>
        <v>41090</v>
      </c>
      <c r="P1235" s="153">
        <v>4</v>
      </c>
      <c r="Q1235" s="156">
        <f t="shared" ca="1" si="13"/>
        <v>42766</v>
      </c>
      <c r="R1235" s="146">
        <f t="shared" ca="1" si="14"/>
        <v>-1650</v>
      </c>
      <c r="S1235" s="154">
        <v>320000</v>
      </c>
      <c r="T1235" s="147">
        <f t="shared" si="15"/>
        <v>1280000</v>
      </c>
      <c r="U1235" s="143" t="s">
        <v>3788</v>
      </c>
      <c r="V1235" s="150" t="s">
        <v>823</v>
      </c>
      <c r="W1235" s="143" t="s">
        <v>5682</v>
      </c>
      <c r="X1235" s="150"/>
    </row>
    <row r="1236" spans="1:112" s="149" customFormat="1" ht="99.75" x14ac:dyDescent="0.2">
      <c r="A1236" s="159"/>
      <c r="B1236" s="157" t="s">
        <v>5301</v>
      </c>
      <c r="C1236" s="150" t="s">
        <v>73</v>
      </c>
      <c r="D1236" s="150" t="s">
        <v>672</v>
      </c>
      <c r="E1236" s="150" t="s">
        <v>5809</v>
      </c>
      <c r="F1236" s="150" t="s">
        <v>5661</v>
      </c>
      <c r="G1236" s="150" t="s">
        <v>959</v>
      </c>
      <c r="H1236" s="150"/>
      <c r="I1236" s="148" t="s">
        <v>5792</v>
      </c>
      <c r="J1236" s="143" t="s">
        <v>3664</v>
      </c>
      <c r="K1236" s="150" t="s">
        <v>5878</v>
      </c>
      <c r="L1236" s="150">
        <v>61476</v>
      </c>
      <c r="M1236" s="145">
        <v>39630</v>
      </c>
      <c r="N1236" s="152">
        <v>41090</v>
      </c>
      <c r="O1236" s="152">
        <f t="shared" si="12"/>
        <v>41090</v>
      </c>
      <c r="P1236" s="153">
        <v>4</v>
      </c>
      <c r="Q1236" s="156">
        <f t="shared" ca="1" si="13"/>
        <v>42766</v>
      </c>
      <c r="R1236" s="146">
        <f t="shared" ca="1" si="14"/>
        <v>-1650</v>
      </c>
      <c r="S1236" s="154">
        <v>320000</v>
      </c>
      <c r="T1236" s="147">
        <f t="shared" si="15"/>
        <v>1280000</v>
      </c>
      <c r="U1236" s="143" t="s">
        <v>3788</v>
      </c>
      <c r="V1236" s="150" t="s">
        <v>823</v>
      </c>
      <c r="W1236" s="143" t="s">
        <v>5682</v>
      </c>
      <c r="X1236" s="150"/>
    </row>
    <row r="1237" spans="1:112" s="149" customFormat="1" ht="99.75" x14ac:dyDescent="0.2">
      <c r="A1237" s="159"/>
      <c r="B1237" s="157" t="s">
        <v>5301</v>
      </c>
      <c r="C1237" s="150" t="s">
        <v>73</v>
      </c>
      <c r="D1237" s="150" t="s">
        <v>672</v>
      </c>
      <c r="E1237" s="150" t="s">
        <v>5809</v>
      </c>
      <c r="F1237" s="150" t="s">
        <v>5661</v>
      </c>
      <c r="G1237" s="150" t="s">
        <v>959</v>
      </c>
      <c r="H1237" s="150"/>
      <c r="I1237" s="148" t="s">
        <v>5794</v>
      </c>
      <c r="J1237" s="143" t="s">
        <v>3664</v>
      </c>
      <c r="K1237" s="150" t="s">
        <v>5880</v>
      </c>
      <c r="L1237" s="150">
        <v>318</v>
      </c>
      <c r="M1237" s="145">
        <v>39630</v>
      </c>
      <c r="N1237" s="152">
        <v>41090</v>
      </c>
      <c r="O1237" s="152">
        <f t="shared" si="12"/>
        <v>41090</v>
      </c>
      <c r="P1237" s="153">
        <v>4</v>
      </c>
      <c r="Q1237" s="156">
        <f t="shared" ca="1" si="13"/>
        <v>42766</v>
      </c>
      <c r="R1237" s="146">
        <f t="shared" ca="1" si="14"/>
        <v>-1650</v>
      </c>
      <c r="S1237" s="154">
        <v>320000</v>
      </c>
      <c r="T1237" s="147">
        <f t="shared" si="15"/>
        <v>1280000</v>
      </c>
      <c r="U1237" s="143" t="s">
        <v>3788</v>
      </c>
      <c r="V1237" s="150" t="s">
        <v>823</v>
      </c>
      <c r="W1237" s="143" t="s">
        <v>5682</v>
      </c>
      <c r="X1237" s="150"/>
    </row>
    <row r="1238" spans="1:112" s="149" customFormat="1" ht="42.75" x14ac:dyDescent="0.2">
      <c r="A1238" s="159" t="s">
        <v>5702</v>
      </c>
      <c r="B1238" s="157" t="s">
        <v>2714</v>
      </c>
      <c r="C1238" s="143" t="s">
        <v>2996</v>
      </c>
      <c r="D1238" s="150" t="s">
        <v>233</v>
      </c>
      <c r="E1238" s="143" t="s">
        <v>5809</v>
      </c>
      <c r="F1238" s="150" t="s">
        <v>5661</v>
      </c>
      <c r="G1238" s="150" t="s">
        <v>959</v>
      </c>
      <c r="H1238" s="150"/>
      <c r="I1238" s="148" t="s">
        <v>246</v>
      </c>
      <c r="J1238" s="143" t="s">
        <v>3399</v>
      </c>
      <c r="K1238" s="150" t="s">
        <v>5847</v>
      </c>
      <c r="L1238" s="143">
        <v>61064</v>
      </c>
      <c r="M1238" s="145">
        <v>40026</v>
      </c>
      <c r="N1238" s="145">
        <v>41213</v>
      </c>
      <c r="O1238" s="145">
        <f t="shared" si="12"/>
        <v>41213</v>
      </c>
      <c r="P1238" s="153">
        <v>3</v>
      </c>
      <c r="Q1238" s="156">
        <f t="shared" ca="1" si="13"/>
        <v>42766</v>
      </c>
      <c r="R1238" s="146">
        <f t="shared" ca="1" si="14"/>
        <v>-1530</v>
      </c>
      <c r="S1238" s="154">
        <v>129621</v>
      </c>
      <c r="T1238" s="147">
        <f t="shared" si="15"/>
        <v>388863</v>
      </c>
      <c r="U1238" s="143" t="s">
        <v>3788</v>
      </c>
      <c r="V1238" s="150" t="s">
        <v>823</v>
      </c>
      <c r="W1238" s="143" t="s">
        <v>5682</v>
      </c>
      <c r="X1238" s="150"/>
    </row>
    <row r="1239" spans="1:112" s="149" customFormat="1" ht="28.5" x14ac:dyDescent="0.2">
      <c r="A1239" s="159" t="s">
        <v>5702</v>
      </c>
      <c r="B1239" s="158" t="s">
        <v>1803</v>
      </c>
      <c r="C1239" s="143" t="s">
        <v>2996</v>
      </c>
      <c r="D1239" s="143" t="s">
        <v>233</v>
      </c>
      <c r="E1239" s="143" t="s">
        <v>5809</v>
      </c>
      <c r="F1239" s="150" t="s">
        <v>5661</v>
      </c>
      <c r="G1239" s="150" t="s">
        <v>959</v>
      </c>
      <c r="H1239" s="150"/>
      <c r="I1239" s="144" t="s">
        <v>249</v>
      </c>
      <c r="J1239" s="143" t="s">
        <v>250</v>
      </c>
      <c r="K1239" s="150" t="s">
        <v>5848</v>
      </c>
      <c r="L1239" s="143">
        <v>61064</v>
      </c>
      <c r="M1239" s="145">
        <v>39814</v>
      </c>
      <c r="N1239" s="145">
        <v>41213</v>
      </c>
      <c r="O1239" s="145">
        <f t="shared" si="12"/>
        <v>41213</v>
      </c>
      <c r="P1239" s="146">
        <v>4</v>
      </c>
      <c r="Q1239" s="156">
        <f t="shared" ca="1" si="13"/>
        <v>42766</v>
      </c>
      <c r="R1239" s="146">
        <f t="shared" ca="1" si="14"/>
        <v>-1530</v>
      </c>
      <c r="S1239" s="147">
        <v>249350</v>
      </c>
      <c r="T1239" s="147">
        <f t="shared" si="15"/>
        <v>997400</v>
      </c>
      <c r="U1239" s="143" t="s">
        <v>3788</v>
      </c>
      <c r="V1239" s="143" t="s">
        <v>823</v>
      </c>
      <c r="W1239" s="143" t="s">
        <v>5682</v>
      </c>
      <c r="X1239" s="143"/>
    </row>
    <row r="1240" spans="1:112" s="149" customFormat="1" ht="185.25" x14ac:dyDescent="0.2">
      <c r="A1240" s="159"/>
      <c r="B1240" s="158" t="s">
        <v>568</v>
      </c>
      <c r="C1240" s="143" t="s">
        <v>73</v>
      </c>
      <c r="D1240" s="143"/>
      <c r="E1240" s="143" t="s">
        <v>5989</v>
      </c>
      <c r="F1240" s="143" t="s">
        <v>1938</v>
      </c>
      <c r="G1240" s="150" t="s">
        <v>984</v>
      </c>
      <c r="H1240" s="150"/>
      <c r="I1240" s="144" t="s">
        <v>5930</v>
      </c>
      <c r="J1240" s="143" t="s">
        <v>3492</v>
      </c>
      <c r="K1240" s="150" t="s">
        <v>5842</v>
      </c>
      <c r="L1240" s="143">
        <v>25522</v>
      </c>
      <c r="M1240" s="145">
        <v>39179</v>
      </c>
      <c r="N1240" s="145">
        <v>40999</v>
      </c>
      <c r="O1240" s="145">
        <f>N1240</f>
        <v>40999</v>
      </c>
      <c r="P1240" s="146">
        <v>5</v>
      </c>
      <c r="Q1240" s="156">
        <f ca="1">TODAY()</f>
        <v>42766</v>
      </c>
      <c r="R1240" s="146">
        <f ca="1">DAYS360(Q1240,N1240)</f>
        <v>-1740</v>
      </c>
      <c r="S1240" s="147"/>
      <c r="T1240" s="147"/>
      <c r="U1240" s="143"/>
      <c r="V1240" s="143" t="s">
        <v>825</v>
      </c>
      <c r="W1240" s="143"/>
      <c r="X1240" s="143" t="s">
        <v>1291</v>
      </c>
    </row>
    <row r="1241" spans="1:112" s="149" customFormat="1" ht="28.5" x14ac:dyDescent="0.2">
      <c r="A1241" s="159" t="s">
        <v>5702</v>
      </c>
      <c r="B1241" s="157" t="s">
        <v>2597</v>
      </c>
      <c r="C1241" s="150" t="s">
        <v>4674</v>
      </c>
      <c r="D1241" s="150" t="s">
        <v>233</v>
      </c>
      <c r="E1241" s="150" t="s">
        <v>5809</v>
      </c>
      <c r="F1241" s="150" t="s">
        <v>5661</v>
      </c>
      <c r="G1241" s="150" t="s">
        <v>959</v>
      </c>
      <c r="H1241" s="150"/>
      <c r="I1241" s="148" t="s">
        <v>3926</v>
      </c>
      <c r="J1241" s="143" t="s">
        <v>1801</v>
      </c>
      <c r="K1241" s="150" t="s">
        <v>3461</v>
      </c>
      <c r="L1241" s="150">
        <v>16686</v>
      </c>
      <c r="M1241" s="145">
        <v>39600</v>
      </c>
      <c r="N1241" s="145">
        <v>41060</v>
      </c>
      <c r="O1241" s="145">
        <f>N1241</f>
        <v>41060</v>
      </c>
      <c r="P1241" s="153">
        <v>4</v>
      </c>
      <c r="Q1241" s="156">
        <f ca="1">TODAY()</f>
        <v>42766</v>
      </c>
      <c r="R1241" s="146">
        <f ca="1">DAYS360(Q1241,N1241)</f>
        <v>-1680</v>
      </c>
      <c r="S1241" s="154">
        <v>132950</v>
      </c>
      <c r="T1241" s="147">
        <f>S1241*P1241</f>
        <v>531800</v>
      </c>
      <c r="U1241" s="143" t="s">
        <v>3788</v>
      </c>
      <c r="V1241" s="150" t="s">
        <v>823</v>
      </c>
      <c r="W1241" s="143" t="s">
        <v>5682</v>
      </c>
      <c r="X1241" s="150"/>
    </row>
    <row r="1242" spans="1:112" s="149" customFormat="1" ht="242.25" x14ac:dyDescent="0.2">
      <c r="A1242" s="150"/>
      <c r="B1242" s="157" t="s">
        <v>4459</v>
      </c>
      <c r="C1242" s="143" t="s">
        <v>2996</v>
      </c>
      <c r="D1242" s="150" t="s">
        <v>233</v>
      </c>
      <c r="E1242" s="143" t="s">
        <v>6002</v>
      </c>
      <c r="F1242" s="143" t="s">
        <v>5680</v>
      </c>
      <c r="G1242" s="150" t="s">
        <v>5976</v>
      </c>
      <c r="H1242" s="150"/>
      <c r="I1242" s="150" t="s">
        <v>5984</v>
      </c>
      <c r="J1242" s="155" t="s">
        <v>6012</v>
      </c>
      <c r="K1242" s="150" t="s">
        <v>5985</v>
      </c>
      <c r="L1242" s="150">
        <v>13395</v>
      </c>
      <c r="M1242" s="152">
        <v>40937</v>
      </c>
      <c r="N1242" s="152">
        <v>41302</v>
      </c>
      <c r="O1242" s="152">
        <v>41302</v>
      </c>
      <c r="P1242" s="152"/>
      <c r="Q1242" s="156">
        <f ca="1">TODAY()</f>
        <v>42766</v>
      </c>
      <c r="R1242" s="146">
        <f ca="1">DAYS360(Q1242,N1242)</f>
        <v>-1442</v>
      </c>
      <c r="S1242" s="147"/>
      <c r="T1242" s="140"/>
      <c r="U1242" s="154"/>
      <c r="V1242" s="139"/>
      <c r="W1242" s="139"/>
      <c r="X1242" s="150" t="s">
        <v>6001</v>
      </c>
    </row>
    <row r="1243" spans="1:112" s="58" customFormat="1" ht="42.75" x14ac:dyDescent="0.2">
      <c r="A1243" s="163"/>
      <c r="B1243" s="160" t="s">
        <v>2714</v>
      </c>
      <c r="C1243" s="160" t="s">
        <v>73</v>
      </c>
      <c r="D1243" s="160"/>
      <c r="E1243" s="160" t="s">
        <v>5685</v>
      </c>
      <c r="F1243" s="160" t="s">
        <v>5685</v>
      </c>
      <c r="G1243" s="163" t="s">
        <v>950</v>
      </c>
      <c r="H1243" s="163"/>
      <c r="I1243" s="108" t="s">
        <v>5729</v>
      </c>
      <c r="J1243" s="144" t="s">
        <v>2483</v>
      </c>
      <c r="K1243" s="163" t="s">
        <v>5858</v>
      </c>
      <c r="L1243" s="163">
        <v>52746</v>
      </c>
      <c r="M1243" s="145">
        <v>37561</v>
      </c>
      <c r="N1243" s="145">
        <v>41274</v>
      </c>
      <c r="O1243" s="145">
        <f t="shared" ref="O1243:O1248" si="16">N1243</f>
        <v>41274</v>
      </c>
      <c r="P1243" s="161">
        <v>8</v>
      </c>
      <c r="Q1243" s="165">
        <f t="shared" ref="Q1243:Q1248" ca="1" si="17">TODAY()</f>
        <v>42766</v>
      </c>
      <c r="R1243" s="161">
        <f t="shared" ref="R1243:R1248" ca="1" si="18">DAYS360(Q1243,N1243)</f>
        <v>-1470</v>
      </c>
      <c r="S1243" s="147">
        <v>3556</v>
      </c>
      <c r="T1243" s="147">
        <f>S1243*P1243</f>
        <v>28448</v>
      </c>
      <c r="U1243" s="160"/>
      <c r="V1243" s="160" t="s">
        <v>824</v>
      </c>
      <c r="W1243" s="160" t="s">
        <v>573</v>
      </c>
      <c r="X1243" s="160"/>
      <c r="Y1243" s="142"/>
      <c r="Z1243" s="142"/>
      <c r="AA1243" s="142"/>
      <c r="AB1243" s="142"/>
      <c r="AC1243" s="142"/>
      <c r="AD1243" s="142"/>
      <c r="AE1243" s="142"/>
      <c r="AF1243" s="142"/>
      <c r="AG1243" s="142"/>
      <c r="AH1243" s="142"/>
      <c r="AI1243" s="142"/>
      <c r="AJ1243" s="142"/>
      <c r="AK1243" s="142"/>
      <c r="AL1243" s="142"/>
      <c r="AM1243" s="142"/>
      <c r="AN1243" s="142"/>
      <c r="AO1243" s="142"/>
      <c r="AP1243" s="142"/>
      <c r="AQ1243" s="142"/>
      <c r="AR1243" s="162"/>
      <c r="AS1243" s="162"/>
      <c r="AT1243" s="162"/>
      <c r="AU1243" s="162"/>
      <c r="AV1243" s="162"/>
      <c r="AW1243" s="162"/>
      <c r="AX1243" s="162"/>
      <c r="AY1243" s="162"/>
      <c r="AZ1243" s="162"/>
      <c r="BA1243" s="142"/>
      <c r="BB1243" s="142"/>
      <c r="BC1243" s="142"/>
      <c r="BD1243" s="142"/>
      <c r="BE1243" s="142"/>
      <c r="BF1243" s="142"/>
      <c r="BG1243" s="142"/>
      <c r="BH1243" s="142"/>
      <c r="BI1243" s="142"/>
      <c r="BJ1243" s="142"/>
      <c r="BK1243" s="142"/>
      <c r="BL1243" s="142"/>
      <c r="BM1243" s="142"/>
      <c r="BN1243" s="142"/>
      <c r="BO1243" s="142"/>
      <c r="BP1243" s="142"/>
      <c r="BQ1243" s="142"/>
      <c r="BR1243" s="142"/>
      <c r="BS1243" s="142"/>
      <c r="BT1243" s="142"/>
      <c r="BU1243" s="142"/>
      <c r="BV1243" s="142"/>
      <c r="BW1243" s="142"/>
      <c r="BX1243" s="142"/>
      <c r="BY1243" s="142"/>
      <c r="BZ1243" s="142"/>
      <c r="CA1243" s="142"/>
      <c r="CB1243" s="142"/>
      <c r="CC1243" s="142"/>
      <c r="CD1243" s="142"/>
      <c r="CE1243" s="142"/>
      <c r="CF1243" s="142"/>
      <c r="CG1243" s="142"/>
      <c r="CH1243" s="142"/>
      <c r="CI1243" s="142"/>
      <c r="CJ1243" s="142"/>
      <c r="CK1243" s="142"/>
      <c r="CL1243" s="142"/>
      <c r="CM1243" s="142"/>
      <c r="CN1243" s="142"/>
      <c r="CO1243" s="142"/>
      <c r="CP1243" s="142"/>
      <c r="CQ1243" s="142"/>
      <c r="CR1243" s="142"/>
      <c r="CS1243" s="142"/>
      <c r="CT1243" s="142"/>
      <c r="CU1243" s="142"/>
      <c r="CV1243" s="142"/>
      <c r="CW1243" s="142"/>
      <c r="CX1243" s="142"/>
      <c r="CY1243" s="142"/>
      <c r="CZ1243" s="162"/>
      <c r="DA1243" s="162"/>
      <c r="DB1243" s="162"/>
      <c r="DC1243" s="162"/>
      <c r="DD1243" s="162"/>
      <c r="DE1243" s="162"/>
      <c r="DF1243" s="162"/>
      <c r="DG1243" s="162"/>
      <c r="DH1243" s="162"/>
    </row>
    <row r="1244" spans="1:112" s="52" customFormat="1" ht="42.75" x14ac:dyDescent="0.2">
      <c r="A1244" s="177"/>
      <c r="B1244" s="160" t="s">
        <v>2714</v>
      </c>
      <c r="C1244" s="160" t="s">
        <v>73</v>
      </c>
      <c r="D1244" s="160"/>
      <c r="E1244" s="160" t="s">
        <v>5685</v>
      </c>
      <c r="F1244" s="160" t="s">
        <v>5685</v>
      </c>
      <c r="G1244" s="163" t="s">
        <v>950</v>
      </c>
      <c r="H1244" s="163"/>
      <c r="I1244" s="108" t="s">
        <v>5730</v>
      </c>
      <c r="J1244" s="144" t="s">
        <v>727</v>
      </c>
      <c r="K1244" s="163" t="s">
        <v>5858</v>
      </c>
      <c r="L1244" s="163">
        <v>52746</v>
      </c>
      <c r="M1244" s="145">
        <v>37316</v>
      </c>
      <c r="N1244" s="145">
        <v>41274</v>
      </c>
      <c r="O1244" s="145">
        <f t="shared" si="16"/>
        <v>41274</v>
      </c>
      <c r="P1244" s="161">
        <v>8</v>
      </c>
      <c r="Q1244" s="165">
        <f t="shared" ca="1" si="17"/>
        <v>42766</v>
      </c>
      <c r="R1244" s="161">
        <f t="shared" ca="1" si="18"/>
        <v>-1470</v>
      </c>
      <c r="S1244" s="147">
        <v>8757</v>
      </c>
      <c r="T1244" s="147">
        <f>S1244*P1244</f>
        <v>70056</v>
      </c>
      <c r="U1244" s="160"/>
      <c r="V1244" s="160" t="s">
        <v>824</v>
      </c>
      <c r="W1244" s="160"/>
      <c r="X1244" s="160"/>
    </row>
    <row r="1245" spans="1:112" s="52" customFormat="1" ht="28.5" x14ac:dyDescent="0.2">
      <c r="A1245" s="177"/>
      <c r="B1245" s="139" t="s">
        <v>2714</v>
      </c>
      <c r="C1245" s="168" t="s">
        <v>73</v>
      </c>
      <c r="D1245" s="163"/>
      <c r="E1245" s="160" t="s">
        <v>5685</v>
      </c>
      <c r="F1245" s="160" t="s">
        <v>5685</v>
      </c>
      <c r="G1245" s="163" t="s">
        <v>950</v>
      </c>
      <c r="H1245" s="163"/>
      <c r="I1245" s="108" t="s">
        <v>5955</v>
      </c>
      <c r="J1245" s="163" t="s">
        <v>5822</v>
      </c>
      <c r="K1245" s="163" t="s">
        <v>5816</v>
      </c>
      <c r="L1245" s="163">
        <v>9727</v>
      </c>
      <c r="M1245" s="172">
        <v>39472</v>
      </c>
      <c r="N1245" s="172">
        <v>41298</v>
      </c>
      <c r="O1245" s="164">
        <f t="shared" si="16"/>
        <v>41298</v>
      </c>
      <c r="P1245" s="164"/>
      <c r="Q1245" s="165">
        <f t="shared" ca="1" si="17"/>
        <v>42766</v>
      </c>
      <c r="R1245" s="161">
        <f t="shared" ca="1" si="18"/>
        <v>-1446</v>
      </c>
      <c r="S1245" s="147">
        <v>648</v>
      </c>
      <c r="T1245" s="140">
        <v>7508</v>
      </c>
      <c r="U1245" s="154"/>
      <c r="V1245" s="139" t="s">
        <v>824</v>
      </c>
      <c r="W1245" s="139">
        <v>6.6</v>
      </c>
      <c r="X1245" s="163"/>
    </row>
    <row r="1246" spans="1:112" s="52" customFormat="1" ht="28.5" x14ac:dyDescent="0.2">
      <c r="A1246" s="163"/>
      <c r="B1246" s="139" t="s">
        <v>2714</v>
      </c>
      <c r="C1246" s="168" t="s">
        <v>73</v>
      </c>
      <c r="D1246" s="163"/>
      <c r="E1246" s="160" t="s">
        <v>5685</v>
      </c>
      <c r="F1246" s="160" t="s">
        <v>5685</v>
      </c>
      <c r="G1246" s="163" t="s">
        <v>950</v>
      </c>
      <c r="H1246" s="163"/>
      <c r="I1246" s="108" t="s">
        <v>5956</v>
      </c>
      <c r="J1246" s="163" t="s">
        <v>5824</v>
      </c>
      <c r="K1246" s="163" t="s">
        <v>5816</v>
      </c>
      <c r="L1246" s="163">
        <v>9727</v>
      </c>
      <c r="M1246" s="172">
        <v>40910</v>
      </c>
      <c r="N1246" s="172">
        <v>41275</v>
      </c>
      <c r="O1246" s="164">
        <f t="shared" si="16"/>
        <v>41275</v>
      </c>
      <c r="P1246" s="164"/>
      <c r="Q1246" s="165">
        <f t="shared" ca="1" si="17"/>
        <v>42766</v>
      </c>
      <c r="R1246" s="161">
        <f t="shared" ca="1" si="18"/>
        <v>-1469</v>
      </c>
      <c r="S1246" s="147"/>
      <c r="T1246" s="57"/>
      <c r="U1246" s="57"/>
    </row>
    <row r="1247" spans="1:112" s="52" customFormat="1" ht="57" x14ac:dyDescent="0.2">
      <c r="A1247" s="163"/>
      <c r="B1247" s="139" t="s">
        <v>2714</v>
      </c>
      <c r="C1247" s="168" t="s">
        <v>73</v>
      </c>
      <c r="D1247" s="163"/>
      <c r="E1247" s="160" t="s">
        <v>5685</v>
      </c>
      <c r="F1247" s="160" t="s">
        <v>5685</v>
      </c>
      <c r="G1247" s="163" t="s">
        <v>950</v>
      </c>
      <c r="H1247" s="163"/>
      <c r="I1247" s="108" t="s">
        <v>5974</v>
      </c>
      <c r="J1247" s="163" t="s">
        <v>5828</v>
      </c>
      <c r="K1247" s="163" t="s">
        <v>3708</v>
      </c>
      <c r="L1247" s="163">
        <v>3376</v>
      </c>
      <c r="M1247" s="172">
        <v>40920</v>
      </c>
      <c r="N1247" s="172">
        <v>41285</v>
      </c>
      <c r="O1247" s="164">
        <f t="shared" si="16"/>
        <v>41285</v>
      </c>
      <c r="P1247" s="164"/>
      <c r="Q1247" s="165">
        <f t="shared" ca="1" si="17"/>
        <v>42766</v>
      </c>
      <c r="R1247" s="161">
        <f t="shared" ca="1" si="18"/>
        <v>-1459</v>
      </c>
      <c r="S1247" s="147">
        <v>1796</v>
      </c>
      <c r="T1247" s="140">
        <v>1796</v>
      </c>
      <c r="U1247" s="154"/>
      <c r="V1247" s="139" t="s">
        <v>824</v>
      </c>
      <c r="W1247" s="139">
        <v>6.6</v>
      </c>
      <c r="X1247" s="163"/>
    </row>
    <row r="1248" spans="1:112" s="52" customFormat="1" x14ac:dyDescent="0.2">
      <c r="A1248" s="163"/>
      <c r="B1248" s="139" t="s">
        <v>2714</v>
      </c>
      <c r="C1248" s="168" t="s">
        <v>73</v>
      </c>
      <c r="D1248" s="163"/>
      <c r="E1248" s="160" t="s">
        <v>5685</v>
      </c>
      <c r="F1248" s="160" t="s">
        <v>5685</v>
      </c>
      <c r="G1248" s="163" t="s">
        <v>950</v>
      </c>
      <c r="H1248" s="163"/>
      <c r="I1248" s="108" t="s">
        <v>5735</v>
      </c>
      <c r="J1248" s="163" t="s">
        <v>2381</v>
      </c>
      <c r="K1248" s="163" t="s">
        <v>2382</v>
      </c>
      <c r="L1248" s="163" t="s">
        <v>5862</v>
      </c>
      <c r="M1248" s="172">
        <v>39269</v>
      </c>
      <c r="N1248" s="172">
        <v>41067</v>
      </c>
      <c r="O1248" s="164">
        <f t="shared" si="16"/>
        <v>41067</v>
      </c>
      <c r="P1248" s="164"/>
      <c r="Q1248" s="165">
        <f t="shared" ca="1" si="17"/>
        <v>42766</v>
      </c>
      <c r="R1248" s="161">
        <f t="shared" ca="1" si="18"/>
        <v>-1673</v>
      </c>
      <c r="S1248" s="140">
        <v>399</v>
      </c>
      <c r="T1248" s="140">
        <v>798</v>
      </c>
      <c r="U1248" s="154"/>
      <c r="V1248" s="139" t="s">
        <v>824</v>
      </c>
      <c r="W1248" s="139">
        <v>6.6</v>
      </c>
      <c r="X1248" s="163"/>
    </row>
    <row r="1249" spans="1:25" s="52" customFormat="1" x14ac:dyDescent="0.2">
      <c r="A1249" s="42"/>
      <c r="B1249" s="42"/>
      <c r="C1249" s="42"/>
      <c r="D1249" s="42"/>
      <c r="E1249" s="42"/>
      <c r="F1249" s="42"/>
      <c r="G1249" s="54"/>
      <c r="H1249" s="42"/>
      <c r="I1249" s="42"/>
      <c r="J1249" s="55"/>
      <c r="K1249" s="55"/>
      <c r="L1249" s="55"/>
      <c r="M1249" s="56"/>
      <c r="N1249" s="57"/>
      <c r="O1249" s="57"/>
      <c r="P1249" s="42"/>
      <c r="Q1249" s="42"/>
      <c r="R1249" s="42"/>
      <c r="S1249" s="42"/>
      <c r="T1249" s="57"/>
      <c r="U1249" s="57"/>
    </row>
    <row r="1250" spans="1:25" s="52" customFormat="1" ht="42.75" x14ac:dyDescent="0.2">
      <c r="A1250" s="163"/>
      <c r="B1250" s="139" t="s">
        <v>2714</v>
      </c>
      <c r="C1250" s="168" t="s">
        <v>73</v>
      </c>
      <c r="D1250" s="163"/>
      <c r="E1250" s="160" t="s">
        <v>5685</v>
      </c>
      <c r="F1250" s="160" t="s">
        <v>5685</v>
      </c>
      <c r="G1250" s="163" t="s">
        <v>950</v>
      </c>
      <c r="H1250" s="163"/>
      <c r="I1250" s="108" t="s">
        <v>5946</v>
      </c>
      <c r="J1250" s="163" t="s">
        <v>5827</v>
      </c>
      <c r="K1250" s="163" t="s">
        <v>3708</v>
      </c>
      <c r="L1250" s="163">
        <v>67167</v>
      </c>
      <c r="M1250" s="172">
        <v>40695</v>
      </c>
      <c r="N1250" s="172">
        <v>41061</v>
      </c>
      <c r="O1250" s="164">
        <f t="shared" ref="O1250:O1262" si="19">N1250</f>
        <v>41061</v>
      </c>
      <c r="P1250" s="164"/>
      <c r="Q1250" s="165">
        <f t="shared" ref="Q1250:Q1262" ca="1" si="20">TODAY()</f>
        <v>42766</v>
      </c>
      <c r="R1250" s="161">
        <f t="shared" ref="R1250:R1262" ca="1" si="21">DAYS360(Q1250,N1250)</f>
        <v>-1679</v>
      </c>
      <c r="S1250" s="147">
        <v>7728</v>
      </c>
      <c r="T1250" s="140">
        <v>7728</v>
      </c>
      <c r="U1250" s="154"/>
      <c r="V1250" s="139" t="s">
        <v>824</v>
      </c>
      <c r="W1250" s="139">
        <v>6.6</v>
      </c>
      <c r="X1250" s="163"/>
    </row>
    <row r="1251" spans="1:25" s="52" customFormat="1" ht="28.5" x14ac:dyDescent="0.2">
      <c r="A1251" s="163"/>
      <c r="B1251" s="139" t="s">
        <v>2714</v>
      </c>
      <c r="C1251" s="168" t="s">
        <v>73</v>
      </c>
      <c r="D1251" s="163"/>
      <c r="E1251" s="160" t="s">
        <v>5685</v>
      </c>
      <c r="F1251" s="160" t="s">
        <v>5685</v>
      </c>
      <c r="G1251" s="163" t="s">
        <v>950</v>
      </c>
      <c r="H1251" s="163"/>
      <c r="I1251" s="108" t="s">
        <v>5949</v>
      </c>
      <c r="J1251" s="163" t="s">
        <v>5821</v>
      </c>
      <c r="K1251" s="163" t="s">
        <v>5816</v>
      </c>
      <c r="L1251" s="163">
        <v>9727</v>
      </c>
      <c r="M1251" s="172">
        <v>40482</v>
      </c>
      <c r="N1251" s="172">
        <v>41212</v>
      </c>
      <c r="O1251" s="164">
        <f t="shared" si="19"/>
        <v>41212</v>
      </c>
      <c r="P1251" s="164"/>
      <c r="Q1251" s="165">
        <f t="shared" ca="1" si="20"/>
        <v>42766</v>
      </c>
      <c r="R1251" s="161">
        <f t="shared" ca="1" si="21"/>
        <v>-1530</v>
      </c>
      <c r="S1251" s="147">
        <v>999</v>
      </c>
      <c r="T1251" s="140">
        <v>8927</v>
      </c>
      <c r="U1251" s="154"/>
      <c r="V1251" s="139" t="s">
        <v>824</v>
      </c>
      <c r="W1251" s="139">
        <v>6.6</v>
      </c>
      <c r="X1251" s="163"/>
    </row>
    <row r="1252" spans="1:25" s="52" customFormat="1" ht="28.5" x14ac:dyDescent="0.2">
      <c r="A1252" s="163"/>
      <c r="B1252" s="139" t="s">
        <v>2714</v>
      </c>
      <c r="C1252" s="168" t="s">
        <v>73</v>
      </c>
      <c r="D1252" s="163"/>
      <c r="E1252" s="160" t="s">
        <v>5685</v>
      </c>
      <c r="F1252" s="160" t="s">
        <v>5685</v>
      </c>
      <c r="G1252" s="163" t="s">
        <v>950</v>
      </c>
      <c r="H1252" s="163"/>
      <c r="I1252" s="108" t="s">
        <v>5950</v>
      </c>
      <c r="J1252" s="163" t="s">
        <v>5819</v>
      </c>
      <c r="K1252" s="163" t="s">
        <v>5816</v>
      </c>
      <c r="L1252" s="163">
        <v>9727</v>
      </c>
      <c r="M1252" s="172">
        <v>40087</v>
      </c>
      <c r="N1252" s="172">
        <v>41182</v>
      </c>
      <c r="O1252" s="164">
        <f t="shared" si="19"/>
        <v>41182</v>
      </c>
      <c r="P1252" s="164"/>
      <c r="Q1252" s="165">
        <f t="shared" ca="1" si="20"/>
        <v>42766</v>
      </c>
      <c r="R1252" s="161">
        <f t="shared" ca="1" si="21"/>
        <v>-1560</v>
      </c>
      <c r="S1252" s="147">
        <v>432</v>
      </c>
      <c r="T1252" s="140">
        <v>1278</v>
      </c>
      <c r="U1252" s="154"/>
      <c r="V1252" s="139" t="s">
        <v>824</v>
      </c>
      <c r="W1252" s="139">
        <v>6.6</v>
      </c>
      <c r="X1252" s="163"/>
    </row>
    <row r="1253" spans="1:25" s="52" customFormat="1" x14ac:dyDescent="0.2">
      <c r="A1253" s="163"/>
      <c r="B1253" s="139" t="s">
        <v>2714</v>
      </c>
      <c r="C1253" s="168" t="s">
        <v>73</v>
      </c>
      <c r="D1253" s="163"/>
      <c r="E1253" s="160" t="s">
        <v>5685</v>
      </c>
      <c r="F1253" s="160" t="s">
        <v>5685</v>
      </c>
      <c r="G1253" s="163" t="s">
        <v>950</v>
      </c>
      <c r="H1253" s="163"/>
      <c r="I1253" s="108" t="s">
        <v>5951</v>
      </c>
      <c r="J1253" s="163" t="s">
        <v>5814</v>
      </c>
      <c r="K1253" s="163" t="s">
        <v>2166</v>
      </c>
      <c r="L1253" s="163">
        <v>10017</v>
      </c>
      <c r="M1253" s="172">
        <v>39611</v>
      </c>
      <c r="N1253" s="172">
        <v>41071</v>
      </c>
      <c r="O1253" s="164">
        <f t="shared" si="19"/>
        <v>41071</v>
      </c>
      <c r="P1253" s="164"/>
      <c r="Q1253" s="165">
        <f t="shared" ca="1" si="20"/>
        <v>42766</v>
      </c>
      <c r="R1253" s="161">
        <f t="shared" ca="1" si="21"/>
        <v>-1669</v>
      </c>
      <c r="S1253" s="147">
        <v>8970</v>
      </c>
      <c r="T1253" s="140">
        <v>221586</v>
      </c>
      <c r="U1253" s="154"/>
      <c r="V1253" s="139" t="s">
        <v>824</v>
      </c>
      <c r="W1253" s="139">
        <v>6.6</v>
      </c>
      <c r="X1253" s="163"/>
    </row>
    <row r="1254" spans="1:25" s="52" customFormat="1" ht="42.75" x14ac:dyDescent="0.2">
      <c r="A1254" s="163"/>
      <c r="B1254" s="139" t="s">
        <v>2714</v>
      </c>
      <c r="C1254" s="168" t="s">
        <v>73</v>
      </c>
      <c r="D1254" s="163"/>
      <c r="E1254" s="160" t="s">
        <v>5685</v>
      </c>
      <c r="F1254" s="160" t="s">
        <v>5685</v>
      </c>
      <c r="G1254" s="163" t="s">
        <v>950</v>
      </c>
      <c r="H1254" s="163"/>
      <c r="I1254" s="108" t="s">
        <v>5952</v>
      </c>
      <c r="J1254" s="163" t="s">
        <v>5817</v>
      </c>
      <c r="K1254" s="163" t="s">
        <v>5816</v>
      </c>
      <c r="L1254" s="163">
        <v>9727</v>
      </c>
      <c r="M1254" s="172">
        <v>39505</v>
      </c>
      <c r="N1254" s="172">
        <v>40965</v>
      </c>
      <c r="O1254" s="164">
        <f t="shared" si="19"/>
        <v>40965</v>
      </c>
      <c r="P1254" s="164"/>
      <c r="Q1254" s="165">
        <f t="shared" ca="1" si="20"/>
        <v>42766</v>
      </c>
      <c r="R1254" s="161">
        <f t="shared" ca="1" si="21"/>
        <v>-1774</v>
      </c>
      <c r="S1254" s="147">
        <v>276</v>
      </c>
      <c r="T1254" s="140">
        <v>1759</v>
      </c>
      <c r="U1254" s="154"/>
      <c r="V1254" s="139" t="s">
        <v>824</v>
      </c>
      <c r="W1254" s="139">
        <v>6.6</v>
      </c>
      <c r="X1254" s="163"/>
    </row>
    <row r="1255" spans="1:25" s="52" customFormat="1" ht="57" x14ac:dyDescent="0.2">
      <c r="A1255" s="163"/>
      <c r="B1255" s="139" t="s">
        <v>2714</v>
      </c>
      <c r="C1255" s="168" t="s">
        <v>73</v>
      </c>
      <c r="D1255" s="163"/>
      <c r="E1255" s="160" t="s">
        <v>5685</v>
      </c>
      <c r="F1255" s="160" t="s">
        <v>5685</v>
      </c>
      <c r="G1255" s="163" t="s">
        <v>950</v>
      </c>
      <c r="H1255" s="163"/>
      <c r="I1255" s="108" t="s">
        <v>5953</v>
      </c>
      <c r="J1255" s="163" t="s">
        <v>5818</v>
      </c>
      <c r="K1255" s="163" t="s">
        <v>5816</v>
      </c>
      <c r="L1255" s="163">
        <v>9727</v>
      </c>
      <c r="M1255" s="172">
        <v>39612</v>
      </c>
      <c r="N1255" s="172">
        <v>41076</v>
      </c>
      <c r="O1255" s="164">
        <f t="shared" si="19"/>
        <v>41076</v>
      </c>
      <c r="P1255" s="164"/>
      <c r="Q1255" s="165">
        <f t="shared" ca="1" si="20"/>
        <v>42766</v>
      </c>
      <c r="R1255" s="161">
        <f t="shared" ca="1" si="21"/>
        <v>-1664</v>
      </c>
      <c r="S1255" s="147">
        <v>417</v>
      </c>
      <c r="T1255" s="140">
        <v>3576</v>
      </c>
      <c r="U1255" s="154"/>
      <c r="V1255" s="139" t="s">
        <v>824</v>
      </c>
      <c r="W1255" s="139">
        <v>6.6</v>
      </c>
      <c r="X1255" s="163"/>
    </row>
    <row r="1256" spans="1:25" s="52" customFormat="1" ht="57" x14ac:dyDescent="0.2">
      <c r="A1256" s="163"/>
      <c r="B1256" s="139" t="s">
        <v>2714</v>
      </c>
      <c r="C1256" s="168" t="s">
        <v>73</v>
      </c>
      <c r="D1256" s="163"/>
      <c r="E1256" s="160" t="s">
        <v>5685</v>
      </c>
      <c r="F1256" s="160" t="s">
        <v>5685</v>
      </c>
      <c r="G1256" s="163" t="s">
        <v>950</v>
      </c>
      <c r="H1256" s="163"/>
      <c r="I1256" s="108" t="s">
        <v>5954</v>
      </c>
      <c r="J1256" s="163" t="s">
        <v>5820</v>
      </c>
      <c r="K1256" s="163" t="s">
        <v>5816</v>
      </c>
      <c r="L1256" s="163">
        <v>9727</v>
      </c>
      <c r="M1256" s="172">
        <v>40413</v>
      </c>
      <c r="N1256" s="172">
        <v>41143</v>
      </c>
      <c r="O1256" s="164">
        <f t="shared" si="19"/>
        <v>41143</v>
      </c>
      <c r="P1256" s="164"/>
      <c r="Q1256" s="165">
        <f t="shared" ca="1" si="20"/>
        <v>42766</v>
      </c>
      <c r="R1256" s="161">
        <f t="shared" ca="1" si="21"/>
        <v>-1598</v>
      </c>
      <c r="S1256" s="147">
        <v>432</v>
      </c>
      <c r="T1256" s="140">
        <v>1320</v>
      </c>
      <c r="U1256" s="154"/>
      <c r="V1256" s="139" t="s">
        <v>824</v>
      </c>
      <c r="W1256" s="139">
        <v>6.6</v>
      </c>
      <c r="X1256" s="163"/>
    </row>
    <row r="1257" spans="1:25" s="52" customFormat="1" ht="71.25" x14ac:dyDescent="0.2">
      <c r="A1257" s="163"/>
      <c r="B1257" s="139" t="s">
        <v>2714</v>
      </c>
      <c r="C1257" s="168" t="s">
        <v>73</v>
      </c>
      <c r="D1257" s="163"/>
      <c r="E1257" s="160" t="s">
        <v>5685</v>
      </c>
      <c r="F1257" s="160" t="s">
        <v>5685</v>
      </c>
      <c r="G1257" s="163" t="s">
        <v>950</v>
      </c>
      <c r="H1257" s="163"/>
      <c r="I1257" s="108" t="s">
        <v>5959</v>
      </c>
      <c r="J1257" s="163" t="s">
        <v>5815</v>
      </c>
      <c r="K1257" s="163" t="s">
        <v>2166</v>
      </c>
      <c r="L1257" s="163">
        <v>10017</v>
      </c>
      <c r="M1257" s="172">
        <v>39283</v>
      </c>
      <c r="N1257" s="172">
        <v>41138</v>
      </c>
      <c r="O1257" s="164">
        <f t="shared" si="19"/>
        <v>41138</v>
      </c>
      <c r="P1257" s="164"/>
      <c r="Q1257" s="165">
        <f t="shared" ca="1" si="20"/>
        <v>42766</v>
      </c>
      <c r="R1257" s="161">
        <f t="shared" ca="1" si="21"/>
        <v>-1603</v>
      </c>
      <c r="S1257" s="147">
        <v>918</v>
      </c>
      <c r="T1257" s="57"/>
      <c r="U1257" s="57"/>
    </row>
    <row r="1258" spans="1:25" s="52" customFormat="1" ht="42.75" x14ac:dyDescent="0.2">
      <c r="A1258" s="163"/>
      <c r="B1258" s="139" t="s">
        <v>2714</v>
      </c>
      <c r="C1258" s="168" t="s">
        <v>73</v>
      </c>
      <c r="D1258" s="163"/>
      <c r="E1258" s="160" t="s">
        <v>5685</v>
      </c>
      <c r="F1258" s="160" t="s">
        <v>5685</v>
      </c>
      <c r="G1258" s="163" t="s">
        <v>950</v>
      </c>
      <c r="H1258" s="163"/>
      <c r="I1258" s="108" t="s">
        <v>5961</v>
      </c>
      <c r="J1258" s="163" t="s">
        <v>5823</v>
      </c>
      <c r="K1258" s="163" t="s">
        <v>5816</v>
      </c>
      <c r="L1258" s="163">
        <v>9727</v>
      </c>
      <c r="M1258" s="172">
        <v>40643</v>
      </c>
      <c r="N1258" s="172">
        <v>41008</v>
      </c>
      <c r="O1258" s="164">
        <f t="shared" si="19"/>
        <v>41008</v>
      </c>
      <c r="P1258" s="164"/>
      <c r="Q1258" s="165">
        <f t="shared" ca="1" si="20"/>
        <v>42766</v>
      </c>
      <c r="R1258" s="161">
        <f t="shared" ca="1" si="21"/>
        <v>-1731</v>
      </c>
      <c r="S1258" s="147">
        <v>594</v>
      </c>
      <c r="T1258" s="140">
        <v>594</v>
      </c>
      <c r="U1258" s="154"/>
      <c r="V1258" s="139" t="s">
        <v>824</v>
      </c>
      <c r="W1258" s="139">
        <v>6.6</v>
      </c>
      <c r="X1258" s="163"/>
    </row>
    <row r="1259" spans="1:25" s="52" customFormat="1" x14ac:dyDescent="0.2">
      <c r="A1259" s="163"/>
      <c r="B1259" s="139" t="s">
        <v>2714</v>
      </c>
      <c r="C1259" s="168" t="s">
        <v>73</v>
      </c>
      <c r="D1259" s="163"/>
      <c r="E1259" s="160" t="s">
        <v>5685</v>
      </c>
      <c r="F1259" s="160" t="s">
        <v>5685</v>
      </c>
      <c r="G1259" s="163" t="s">
        <v>950</v>
      </c>
      <c r="H1259" s="163"/>
      <c r="I1259" s="108" t="s">
        <v>5966</v>
      </c>
      <c r="J1259" s="163" t="s">
        <v>5344</v>
      </c>
      <c r="K1259" s="163" t="s">
        <v>5825</v>
      </c>
      <c r="L1259" s="163">
        <v>69114</v>
      </c>
      <c r="M1259" s="172">
        <v>39982</v>
      </c>
      <c r="N1259" s="172">
        <v>41111</v>
      </c>
      <c r="O1259" s="164">
        <f t="shared" si="19"/>
        <v>41111</v>
      </c>
      <c r="P1259" s="164"/>
      <c r="Q1259" s="165">
        <f t="shared" ca="1" si="20"/>
        <v>42766</v>
      </c>
      <c r="R1259" s="161">
        <f t="shared" ca="1" si="21"/>
        <v>-1629</v>
      </c>
      <c r="S1259" s="147">
        <v>225</v>
      </c>
      <c r="T1259" s="140">
        <v>1993</v>
      </c>
      <c r="U1259" s="154"/>
      <c r="V1259" s="139" t="s">
        <v>824</v>
      </c>
      <c r="W1259" s="139">
        <v>6.6</v>
      </c>
      <c r="X1259" s="163"/>
    </row>
    <row r="1260" spans="1:25" s="52" customFormat="1" ht="42.75" x14ac:dyDescent="0.2">
      <c r="A1260" s="163"/>
      <c r="B1260" s="139" t="s">
        <v>2714</v>
      </c>
      <c r="C1260" s="168" t="s">
        <v>73</v>
      </c>
      <c r="D1260" s="163"/>
      <c r="E1260" s="160" t="s">
        <v>5685</v>
      </c>
      <c r="F1260" s="160" t="s">
        <v>5685</v>
      </c>
      <c r="G1260" s="163" t="s">
        <v>950</v>
      </c>
      <c r="H1260" s="163"/>
      <c r="I1260" s="108" t="s">
        <v>5970</v>
      </c>
      <c r="J1260" s="163" t="s">
        <v>5812</v>
      </c>
      <c r="K1260" s="163" t="s">
        <v>5888</v>
      </c>
      <c r="L1260" s="163">
        <v>70373</v>
      </c>
      <c r="M1260" s="172">
        <v>38623</v>
      </c>
      <c r="N1260" s="172">
        <v>41179</v>
      </c>
      <c r="O1260" s="164">
        <f t="shared" si="19"/>
        <v>41179</v>
      </c>
      <c r="P1260" s="164"/>
      <c r="Q1260" s="165">
        <f t="shared" ca="1" si="20"/>
        <v>42766</v>
      </c>
      <c r="R1260" s="161">
        <f t="shared" ca="1" si="21"/>
        <v>-1563</v>
      </c>
      <c r="S1260" s="147">
        <v>599</v>
      </c>
      <c r="T1260" s="140">
        <v>3519</v>
      </c>
      <c r="U1260" s="154"/>
      <c r="V1260" s="139" t="s">
        <v>824</v>
      </c>
      <c r="W1260" s="139">
        <v>6.6</v>
      </c>
      <c r="X1260" s="163"/>
    </row>
    <row r="1261" spans="1:25" s="52" customFormat="1" ht="28.5" x14ac:dyDescent="0.2">
      <c r="A1261" s="163"/>
      <c r="B1261" s="139" t="s">
        <v>2714</v>
      </c>
      <c r="C1261" s="168" t="s">
        <v>73</v>
      </c>
      <c r="D1261" s="163"/>
      <c r="E1261" s="160" t="s">
        <v>5685</v>
      </c>
      <c r="F1261" s="160" t="s">
        <v>5685</v>
      </c>
      <c r="G1261" s="163" t="s">
        <v>950</v>
      </c>
      <c r="H1261" s="163"/>
      <c r="I1261" s="108" t="s">
        <v>5971</v>
      </c>
      <c r="J1261" s="163" t="s">
        <v>5813</v>
      </c>
      <c r="K1261" s="163" t="s">
        <v>5888</v>
      </c>
      <c r="L1261" s="163">
        <v>70373</v>
      </c>
      <c r="M1261" s="172">
        <v>39031</v>
      </c>
      <c r="N1261" s="172">
        <v>41222</v>
      </c>
      <c r="O1261" s="164">
        <f t="shared" si="19"/>
        <v>41222</v>
      </c>
      <c r="P1261" s="164"/>
      <c r="Q1261" s="165">
        <f t="shared" ca="1" si="20"/>
        <v>42766</v>
      </c>
      <c r="R1261" s="161">
        <f t="shared" ca="1" si="21"/>
        <v>-1521</v>
      </c>
      <c r="S1261" s="147">
        <v>878</v>
      </c>
      <c r="T1261" s="140">
        <v>5196</v>
      </c>
      <c r="U1261" s="154"/>
      <c r="V1261" s="139" t="s">
        <v>824</v>
      </c>
      <c r="W1261" s="139">
        <v>6.6</v>
      </c>
      <c r="X1261" s="163"/>
    </row>
    <row r="1262" spans="1:25" s="52" customFormat="1" ht="28.5" x14ac:dyDescent="0.2">
      <c r="A1262" s="163"/>
      <c r="B1262" s="139" t="s">
        <v>2714</v>
      </c>
      <c r="C1262" s="168" t="s">
        <v>73</v>
      </c>
      <c r="D1262" s="163"/>
      <c r="E1262" s="160" t="s">
        <v>5685</v>
      </c>
      <c r="F1262" s="160" t="s">
        <v>5685</v>
      </c>
      <c r="G1262" s="163" t="s">
        <v>950</v>
      </c>
      <c r="H1262" s="163"/>
      <c r="I1262" s="108" t="s">
        <v>5972</v>
      </c>
      <c r="J1262" s="163" t="s">
        <v>2377</v>
      </c>
      <c r="K1262" s="163" t="s">
        <v>5891</v>
      </c>
      <c r="L1262" s="163">
        <v>3263</v>
      </c>
      <c r="M1262" s="172">
        <v>39400</v>
      </c>
      <c r="N1262" s="172">
        <v>41226</v>
      </c>
      <c r="O1262" s="164">
        <f t="shared" si="19"/>
        <v>41226</v>
      </c>
      <c r="P1262" s="164"/>
      <c r="Q1262" s="165">
        <f t="shared" ca="1" si="20"/>
        <v>42766</v>
      </c>
      <c r="R1262" s="161">
        <f t="shared" ca="1" si="21"/>
        <v>-1517</v>
      </c>
      <c r="S1262" s="147">
        <v>6652</v>
      </c>
      <c r="T1262" s="140">
        <v>35818</v>
      </c>
      <c r="U1262" s="154"/>
      <c r="V1262" s="139" t="s">
        <v>824</v>
      </c>
      <c r="W1262" s="139">
        <v>6.6</v>
      </c>
      <c r="X1262" s="163"/>
    </row>
    <row r="1263" spans="1:25" s="52" customFormat="1" ht="42.75" x14ac:dyDescent="0.2">
      <c r="A1263" s="177"/>
      <c r="B1263" s="178" t="s">
        <v>2714</v>
      </c>
      <c r="C1263" s="178" t="s">
        <v>73</v>
      </c>
      <c r="D1263" s="178"/>
      <c r="E1263" s="178" t="s">
        <v>328</v>
      </c>
      <c r="F1263" s="178" t="s">
        <v>5685</v>
      </c>
      <c r="G1263" s="177" t="s">
        <v>950</v>
      </c>
      <c r="H1263" s="177"/>
      <c r="I1263" s="144" t="s">
        <v>5731</v>
      </c>
      <c r="J1263" s="178" t="s">
        <v>329</v>
      </c>
      <c r="K1263" s="178" t="s">
        <v>2278</v>
      </c>
      <c r="L1263" s="177">
        <v>26586</v>
      </c>
      <c r="M1263" s="145">
        <v>36739</v>
      </c>
      <c r="N1263" s="145">
        <v>41244</v>
      </c>
      <c r="O1263" s="145">
        <v>41244</v>
      </c>
      <c r="P1263" s="161">
        <v>10</v>
      </c>
      <c r="Q1263" s="165">
        <v>41213</v>
      </c>
      <c r="R1263" s="161">
        <v>31</v>
      </c>
      <c r="S1263" s="147">
        <v>16741</v>
      </c>
      <c r="T1263" s="147">
        <v>167410</v>
      </c>
      <c r="U1263" s="178"/>
      <c r="V1263" s="178" t="s">
        <v>823</v>
      </c>
      <c r="W1263" s="178"/>
      <c r="X1263" s="178"/>
      <c r="Y1263" s="162"/>
    </row>
    <row r="1264" spans="1:25" s="52" customFormat="1" x14ac:dyDescent="0.2">
      <c r="A1264" s="42"/>
      <c r="B1264" s="42"/>
      <c r="C1264" s="42"/>
      <c r="D1264" s="42"/>
      <c r="E1264" s="42"/>
      <c r="F1264" s="42"/>
      <c r="G1264" s="54"/>
      <c r="H1264" s="42"/>
      <c r="I1264" s="42"/>
      <c r="J1264" s="55"/>
      <c r="K1264" s="55"/>
      <c r="L1264" s="55"/>
      <c r="M1264" s="56"/>
      <c r="N1264" s="57"/>
      <c r="O1264" s="57"/>
      <c r="P1264" s="42"/>
      <c r="Q1264" s="42"/>
      <c r="R1264" s="42"/>
      <c r="S1264" s="42"/>
      <c r="T1264" s="57"/>
      <c r="U1264" s="57"/>
    </row>
    <row r="1265" spans="1:21" s="52" customFormat="1" x14ac:dyDescent="0.2">
      <c r="A1265" s="42"/>
      <c r="B1265" s="42"/>
      <c r="C1265" s="42"/>
      <c r="D1265" s="42"/>
      <c r="E1265" s="42"/>
      <c r="F1265" s="42"/>
      <c r="G1265" s="54"/>
      <c r="H1265" s="42"/>
      <c r="I1265" s="42"/>
      <c r="J1265" s="55"/>
      <c r="K1265" s="55"/>
      <c r="L1265" s="55"/>
      <c r="M1265" s="56"/>
      <c r="N1265" s="57"/>
      <c r="O1265" s="57"/>
      <c r="P1265" s="42"/>
      <c r="Q1265" s="42"/>
      <c r="R1265" s="42"/>
      <c r="S1265" s="42"/>
      <c r="T1265" s="57"/>
      <c r="U1265" s="57"/>
    </row>
    <row r="1266" spans="1:21" s="52" customFormat="1" x14ac:dyDescent="0.2">
      <c r="A1266" s="42"/>
      <c r="B1266" s="42"/>
      <c r="C1266" s="42"/>
      <c r="D1266" s="42"/>
      <c r="E1266" s="42"/>
      <c r="F1266" s="42"/>
      <c r="G1266" s="54"/>
      <c r="H1266" s="42"/>
      <c r="I1266" s="42"/>
      <c r="J1266" s="55"/>
      <c r="K1266" s="55"/>
      <c r="L1266" s="55"/>
      <c r="M1266" s="56"/>
      <c r="N1266" s="57"/>
      <c r="O1266" s="57"/>
      <c r="P1266" s="42"/>
      <c r="Q1266" s="42"/>
      <c r="R1266" s="42"/>
      <c r="S1266" s="42"/>
      <c r="T1266" s="57"/>
      <c r="U1266" s="57"/>
    </row>
    <row r="1267" spans="1:21" s="52" customFormat="1" x14ac:dyDescent="0.2">
      <c r="A1267" s="42"/>
      <c r="B1267" s="42"/>
      <c r="C1267" s="42"/>
      <c r="D1267" s="42"/>
      <c r="E1267" s="42"/>
      <c r="F1267" s="42"/>
      <c r="G1267" s="54"/>
      <c r="H1267" s="42"/>
      <c r="I1267" s="42"/>
      <c r="J1267" s="55"/>
      <c r="K1267" s="55"/>
      <c r="L1267" s="55"/>
      <c r="M1267" s="56"/>
      <c r="N1267" s="57"/>
      <c r="O1267" s="57"/>
      <c r="P1267" s="42"/>
      <c r="Q1267" s="42"/>
      <c r="R1267" s="42"/>
      <c r="S1267" s="42"/>
      <c r="T1267" s="57"/>
      <c r="U1267" s="57"/>
    </row>
    <row r="1268" spans="1:21" s="52" customFormat="1" x14ac:dyDescent="0.2">
      <c r="A1268" s="42"/>
      <c r="B1268" s="42"/>
      <c r="C1268" s="42"/>
      <c r="D1268" s="42"/>
      <c r="E1268" s="42"/>
      <c r="F1268" s="42"/>
      <c r="G1268" s="54"/>
      <c r="H1268" s="42"/>
      <c r="I1268" s="42"/>
      <c r="J1268" s="55"/>
      <c r="K1268" s="55"/>
      <c r="L1268" s="55"/>
      <c r="M1268" s="56"/>
      <c r="N1268" s="57"/>
      <c r="O1268" s="57"/>
      <c r="P1268" s="42"/>
      <c r="Q1268" s="42"/>
      <c r="R1268" s="42"/>
      <c r="S1268" s="42"/>
      <c r="T1268" s="57"/>
      <c r="U1268" s="57"/>
    </row>
    <row r="1269" spans="1:21" s="52" customFormat="1" x14ac:dyDescent="0.2">
      <c r="A1269" s="42"/>
      <c r="B1269" s="42"/>
      <c r="C1269" s="42"/>
      <c r="D1269" s="42"/>
      <c r="E1269" s="42"/>
      <c r="F1269" s="42"/>
      <c r="G1269" s="54"/>
      <c r="H1269" s="42"/>
      <c r="I1269" s="42"/>
      <c r="J1269" s="55"/>
      <c r="K1269" s="55"/>
      <c r="L1269" s="55"/>
      <c r="M1269" s="56"/>
      <c r="N1269" s="57"/>
      <c r="O1269" s="57"/>
      <c r="P1269" s="42"/>
      <c r="Q1269" s="42"/>
      <c r="R1269" s="42"/>
      <c r="S1269" s="42"/>
      <c r="T1269" s="57"/>
      <c r="U1269" s="57"/>
    </row>
    <row r="1270" spans="1:21" s="52" customFormat="1" x14ac:dyDescent="0.2">
      <c r="A1270" s="42"/>
      <c r="B1270" s="42"/>
      <c r="C1270" s="42"/>
      <c r="D1270" s="42"/>
      <c r="E1270" s="42"/>
      <c r="F1270" s="42"/>
      <c r="G1270" s="54"/>
      <c r="H1270" s="42"/>
      <c r="I1270" s="42"/>
      <c r="J1270" s="55"/>
      <c r="K1270" s="55"/>
      <c r="L1270" s="55"/>
      <c r="M1270" s="56"/>
      <c r="N1270" s="57"/>
      <c r="O1270" s="57"/>
      <c r="P1270" s="42"/>
      <c r="Q1270" s="42"/>
      <c r="R1270" s="42"/>
      <c r="S1270" s="42"/>
      <c r="T1270" s="57"/>
      <c r="U1270" s="57"/>
    </row>
    <row r="1271" spans="1:21" s="52" customFormat="1" x14ac:dyDescent="0.2">
      <c r="A1271" s="42"/>
      <c r="B1271" s="42"/>
      <c r="C1271" s="42"/>
      <c r="D1271" s="42"/>
      <c r="E1271" s="42"/>
      <c r="F1271" s="42"/>
      <c r="G1271" s="54"/>
      <c r="H1271" s="42"/>
      <c r="I1271" s="42"/>
      <c r="J1271" s="55"/>
      <c r="K1271" s="55"/>
      <c r="L1271" s="55"/>
      <c r="M1271" s="56"/>
      <c r="N1271" s="57"/>
      <c r="O1271" s="57"/>
      <c r="P1271" s="42"/>
      <c r="Q1271" s="42"/>
      <c r="R1271" s="42"/>
      <c r="S1271" s="42"/>
      <c r="T1271" s="57"/>
      <c r="U1271" s="57"/>
    </row>
    <row r="1272" spans="1:21" s="52" customFormat="1" x14ac:dyDescent="0.2">
      <c r="A1272" s="42"/>
      <c r="B1272" s="42"/>
      <c r="C1272" s="42"/>
      <c r="D1272" s="42"/>
      <c r="E1272" s="42"/>
      <c r="F1272" s="42"/>
      <c r="G1272" s="54"/>
      <c r="H1272" s="42"/>
      <c r="I1272" s="42"/>
      <c r="J1272" s="55"/>
      <c r="K1272" s="55"/>
      <c r="L1272" s="55"/>
      <c r="M1272" s="56"/>
      <c r="N1272" s="57"/>
      <c r="O1272" s="57"/>
      <c r="P1272" s="42"/>
      <c r="Q1272" s="42"/>
      <c r="R1272" s="42"/>
      <c r="S1272" s="42"/>
      <c r="T1272" s="57"/>
      <c r="U1272" s="57"/>
    </row>
    <row r="1273" spans="1:21" s="52" customFormat="1" x14ac:dyDescent="0.2">
      <c r="A1273" s="42"/>
      <c r="B1273" s="42"/>
      <c r="C1273" s="42"/>
      <c r="D1273" s="42"/>
      <c r="E1273" s="42"/>
      <c r="F1273" s="42"/>
      <c r="G1273" s="54"/>
      <c r="H1273" s="42"/>
      <c r="I1273" s="42"/>
      <c r="J1273" s="55"/>
      <c r="K1273" s="55"/>
      <c r="L1273" s="55"/>
      <c r="M1273" s="56"/>
      <c r="N1273" s="57"/>
      <c r="O1273" s="57"/>
      <c r="P1273" s="42"/>
      <c r="Q1273" s="42"/>
      <c r="R1273" s="42"/>
      <c r="S1273" s="42"/>
      <c r="T1273" s="57"/>
      <c r="U1273" s="57"/>
    </row>
    <row r="1274" spans="1:21" s="52" customFormat="1" x14ac:dyDescent="0.2">
      <c r="A1274" s="42"/>
      <c r="B1274" s="42"/>
      <c r="C1274" s="42"/>
      <c r="D1274" s="42"/>
      <c r="E1274" s="42"/>
      <c r="F1274" s="42"/>
      <c r="G1274" s="54"/>
      <c r="H1274" s="42"/>
      <c r="I1274" s="42"/>
      <c r="J1274" s="55"/>
      <c r="K1274" s="55"/>
      <c r="L1274" s="55"/>
      <c r="M1274" s="56"/>
      <c r="N1274" s="57"/>
      <c r="O1274" s="57"/>
      <c r="P1274" s="42"/>
      <c r="Q1274" s="42"/>
      <c r="R1274" s="42"/>
      <c r="S1274" s="42"/>
      <c r="T1274" s="57"/>
      <c r="U1274" s="57"/>
    </row>
    <row r="1275" spans="1:21" s="52" customFormat="1" x14ac:dyDescent="0.2">
      <c r="A1275" s="42"/>
      <c r="B1275" s="42"/>
      <c r="C1275" s="42"/>
      <c r="D1275" s="42"/>
      <c r="E1275" s="42"/>
      <c r="F1275" s="42"/>
      <c r="G1275" s="54"/>
      <c r="H1275" s="42"/>
      <c r="I1275" s="42"/>
      <c r="J1275" s="55"/>
      <c r="K1275" s="55"/>
      <c r="L1275" s="55"/>
      <c r="M1275" s="56"/>
      <c r="N1275" s="57"/>
      <c r="O1275" s="57"/>
      <c r="P1275" s="42"/>
      <c r="Q1275" s="42"/>
      <c r="R1275" s="42"/>
      <c r="S1275" s="42"/>
      <c r="T1275" s="57"/>
      <c r="U1275" s="57"/>
    </row>
    <row r="1276" spans="1:21" s="52" customFormat="1" x14ac:dyDescent="0.2">
      <c r="A1276" s="42"/>
      <c r="B1276" s="42"/>
      <c r="C1276" s="42"/>
      <c r="D1276" s="42"/>
      <c r="E1276" s="42"/>
      <c r="F1276" s="42"/>
      <c r="G1276" s="54"/>
      <c r="H1276" s="42"/>
      <c r="I1276" s="42"/>
      <c r="J1276" s="55"/>
      <c r="K1276" s="55"/>
      <c r="L1276" s="55"/>
      <c r="M1276" s="56"/>
      <c r="N1276" s="57"/>
      <c r="O1276" s="57"/>
      <c r="P1276" s="42"/>
      <c r="Q1276" s="42"/>
      <c r="R1276" s="42"/>
      <c r="S1276" s="42"/>
      <c r="T1276" s="57"/>
      <c r="U1276" s="57"/>
    </row>
    <row r="1277" spans="1:21" s="52" customFormat="1" x14ac:dyDescent="0.2">
      <c r="A1277" s="42"/>
      <c r="B1277" s="42"/>
      <c r="C1277" s="42"/>
      <c r="D1277" s="42"/>
      <c r="E1277" s="42"/>
      <c r="F1277" s="42"/>
      <c r="G1277" s="54"/>
      <c r="H1277" s="42"/>
      <c r="I1277" s="42"/>
      <c r="J1277" s="55"/>
      <c r="K1277" s="55"/>
      <c r="L1277" s="55"/>
      <c r="M1277" s="56"/>
      <c r="N1277" s="57"/>
      <c r="O1277" s="57"/>
      <c r="P1277" s="42"/>
      <c r="Q1277" s="42"/>
      <c r="R1277" s="42"/>
      <c r="S1277" s="42"/>
      <c r="T1277" s="57"/>
      <c r="U1277" s="57"/>
    </row>
    <row r="1278" spans="1:21" s="52" customFormat="1" x14ac:dyDescent="0.2">
      <c r="A1278" s="42"/>
      <c r="B1278" s="42"/>
      <c r="C1278" s="42"/>
      <c r="D1278" s="42"/>
      <c r="E1278" s="42"/>
      <c r="F1278" s="42"/>
      <c r="G1278" s="54"/>
      <c r="H1278" s="42"/>
      <c r="I1278" s="42"/>
      <c r="J1278" s="55"/>
      <c r="K1278" s="55"/>
      <c r="L1278" s="55"/>
      <c r="M1278" s="56"/>
      <c r="N1278" s="57"/>
      <c r="O1278" s="57"/>
      <c r="P1278" s="42"/>
      <c r="Q1278" s="42"/>
      <c r="R1278" s="42"/>
      <c r="S1278" s="42"/>
      <c r="T1278" s="57"/>
      <c r="U1278" s="57"/>
    </row>
    <row r="1279" spans="1:21" s="52" customFormat="1" x14ac:dyDescent="0.2">
      <c r="A1279" s="42"/>
      <c r="B1279" s="42"/>
      <c r="C1279" s="42"/>
      <c r="D1279" s="42"/>
      <c r="E1279" s="42"/>
      <c r="F1279" s="42"/>
      <c r="G1279" s="54"/>
      <c r="H1279" s="42"/>
      <c r="I1279" s="42"/>
      <c r="J1279" s="55"/>
      <c r="K1279" s="55"/>
      <c r="L1279" s="55"/>
      <c r="M1279" s="56"/>
      <c r="N1279" s="57"/>
      <c r="O1279" s="57"/>
      <c r="P1279" s="42"/>
      <c r="Q1279" s="42"/>
      <c r="R1279" s="42"/>
      <c r="S1279" s="42"/>
      <c r="T1279" s="57"/>
      <c r="U1279" s="57"/>
    </row>
    <row r="1280" spans="1:21" s="52" customFormat="1" x14ac:dyDescent="0.2">
      <c r="A1280" s="42"/>
      <c r="B1280" s="42"/>
      <c r="C1280" s="42"/>
      <c r="D1280" s="42"/>
      <c r="E1280" s="42"/>
      <c r="F1280" s="42"/>
      <c r="G1280" s="54"/>
      <c r="H1280" s="42"/>
      <c r="I1280" s="42"/>
      <c r="J1280" s="55"/>
      <c r="K1280" s="55"/>
      <c r="L1280" s="55"/>
      <c r="M1280" s="56"/>
      <c r="N1280" s="57"/>
      <c r="O1280" s="57"/>
      <c r="P1280" s="42"/>
      <c r="Q1280" s="42"/>
      <c r="R1280" s="42"/>
      <c r="S1280" s="42"/>
      <c r="T1280" s="57"/>
      <c r="U1280" s="57"/>
    </row>
    <row r="1281" spans="1:21" s="52" customFormat="1" x14ac:dyDescent="0.2">
      <c r="A1281" s="42"/>
      <c r="B1281" s="42"/>
      <c r="C1281" s="42"/>
      <c r="D1281" s="42"/>
      <c r="E1281" s="42"/>
      <c r="F1281" s="42"/>
      <c r="G1281" s="54"/>
      <c r="H1281" s="42"/>
      <c r="I1281" s="42"/>
      <c r="J1281" s="55"/>
      <c r="K1281" s="55"/>
      <c r="L1281" s="55"/>
      <c r="M1281" s="56"/>
      <c r="N1281" s="57"/>
      <c r="O1281" s="57"/>
      <c r="P1281" s="42"/>
      <c r="Q1281" s="42"/>
      <c r="R1281" s="42"/>
      <c r="S1281" s="42"/>
      <c r="T1281" s="57"/>
      <c r="U1281" s="57"/>
    </row>
    <row r="1282" spans="1:21" s="52" customFormat="1" x14ac:dyDescent="0.2">
      <c r="A1282" s="42"/>
      <c r="B1282" s="42"/>
      <c r="C1282" s="42"/>
      <c r="D1282" s="42"/>
      <c r="E1282" s="42"/>
      <c r="F1282" s="42"/>
      <c r="G1282" s="54"/>
      <c r="H1282" s="42"/>
      <c r="I1282" s="42"/>
      <c r="J1282" s="55"/>
      <c r="K1282" s="55"/>
      <c r="L1282" s="55"/>
      <c r="M1282" s="56"/>
      <c r="N1282" s="57"/>
      <c r="O1282" s="57"/>
      <c r="P1282" s="42"/>
      <c r="Q1282" s="42"/>
      <c r="R1282" s="42"/>
      <c r="S1282" s="42"/>
      <c r="T1282" s="57"/>
      <c r="U1282" s="57"/>
    </row>
    <row r="1283" spans="1:21" s="52" customFormat="1" x14ac:dyDescent="0.2">
      <c r="A1283" s="42"/>
      <c r="B1283" s="42"/>
      <c r="C1283" s="42"/>
      <c r="D1283" s="42"/>
      <c r="E1283" s="42"/>
      <c r="F1283" s="42"/>
      <c r="G1283" s="54"/>
      <c r="H1283" s="42"/>
      <c r="I1283" s="42"/>
      <c r="J1283" s="55"/>
      <c r="K1283" s="55"/>
      <c r="L1283" s="55"/>
      <c r="M1283" s="56"/>
      <c r="N1283" s="57"/>
      <c r="O1283" s="57"/>
      <c r="P1283" s="42"/>
      <c r="Q1283" s="42"/>
      <c r="R1283" s="42"/>
      <c r="S1283" s="42"/>
      <c r="T1283" s="57"/>
      <c r="U1283" s="57"/>
    </row>
    <row r="1284" spans="1:21" s="52" customFormat="1" x14ac:dyDescent="0.2">
      <c r="A1284" s="42"/>
      <c r="B1284" s="42"/>
      <c r="C1284" s="42"/>
      <c r="D1284" s="42"/>
      <c r="E1284" s="42"/>
      <c r="F1284" s="42"/>
      <c r="G1284" s="54"/>
      <c r="H1284" s="42"/>
      <c r="I1284" s="42"/>
      <c r="J1284" s="55"/>
      <c r="K1284" s="55"/>
      <c r="L1284" s="55"/>
      <c r="M1284" s="56"/>
      <c r="N1284" s="57"/>
      <c r="O1284" s="57"/>
      <c r="P1284" s="42"/>
      <c r="Q1284" s="42"/>
      <c r="R1284" s="42"/>
      <c r="S1284" s="42"/>
      <c r="T1284" s="57"/>
      <c r="U1284" s="57"/>
    </row>
    <row r="1285" spans="1:21" s="52" customFormat="1" x14ac:dyDescent="0.2">
      <c r="A1285" s="42"/>
      <c r="B1285" s="42"/>
      <c r="C1285" s="42"/>
      <c r="D1285" s="42"/>
      <c r="E1285" s="42"/>
      <c r="F1285" s="42"/>
      <c r="G1285" s="54"/>
      <c r="H1285" s="42"/>
      <c r="I1285" s="42"/>
      <c r="J1285" s="55"/>
      <c r="K1285" s="55"/>
      <c r="L1285" s="55"/>
      <c r="M1285" s="56"/>
      <c r="N1285" s="57"/>
      <c r="O1285" s="57"/>
      <c r="P1285" s="42"/>
      <c r="Q1285" s="42"/>
      <c r="R1285" s="42"/>
      <c r="S1285" s="42"/>
      <c r="T1285" s="57"/>
      <c r="U1285" s="57"/>
    </row>
    <row r="1286" spans="1:21" s="52" customFormat="1" x14ac:dyDescent="0.2">
      <c r="A1286" s="42"/>
      <c r="B1286" s="42"/>
      <c r="C1286" s="42"/>
      <c r="D1286" s="42"/>
      <c r="E1286" s="42"/>
      <c r="F1286" s="42"/>
      <c r="G1286" s="54"/>
      <c r="H1286" s="42"/>
      <c r="I1286" s="42"/>
      <c r="J1286" s="55"/>
      <c r="K1286" s="55"/>
      <c r="L1286" s="55"/>
      <c r="M1286" s="56"/>
      <c r="N1286" s="57"/>
      <c r="O1286" s="57"/>
      <c r="P1286" s="42"/>
      <c r="Q1286" s="42"/>
      <c r="R1286" s="42"/>
      <c r="S1286" s="42"/>
      <c r="T1286" s="57"/>
      <c r="U1286" s="57"/>
    </row>
    <row r="1287" spans="1:21" s="52" customFormat="1" x14ac:dyDescent="0.2">
      <c r="A1287" s="42"/>
      <c r="B1287" s="42"/>
      <c r="C1287" s="42"/>
      <c r="D1287" s="42"/>
      <c r="E1287" s="42"/>
      <c r="F1287" s="42"/>
      <c r="G1287" s="54"/>
      <c r="H1287" s="42"/>
      <c r="I1287" s="42"/>
      <c r="J1287" s="55"/>
      <c r="K1287" s="55"/>
      <c r="L1287" s="55"/>
      <c r="M1287" s="56"/>
      <c r="N1287" s="57"/>
      <c r="O1287" s="57"/>
      <c r="P1287" s="42"/>
      <c r="Q1287" s="42"/>
      <c r="R1287" s="42"/>
      <c r="S1287" s="42"/>
      <c r="T1287" s="57"/>
      <c r="U1287" s="57"/>
    </row>
    <row r="1288" spans="1:21" s="52" customFormat="1" x14ac:dyDescent="0.2">
      <c r="A1288" s="42"/>
      <c r="B1288" s="42"/>
      <c r="C1288" s="42"/>
      <c r="D1288" s="42"/>
      <c r="E1288" s="42"/>
      <c r="F1288" s="42"/>
      <c r="G1288" s="54"/>
      <c r="H1288" s="42"/>
      <c r="I1288" s="42"/>
      <c r="J1288" s="55"/>
      <c r="K1288" s="55"/>
      <c r="L1288" s="55"/>
      <c r="M1288" s="56"/>
      <c r="N1288" s="57"/>
      <c r="O1288" s="57"/>
      <c r="P1288" s="42"/>
      <c r="Q1288" s="42"/>
      <c r="R1288" s="42"/>
      <c r="S1288" s="42"/>
      <c r="T1288" s="57"/>
      <c r="U1288" s="57"/>
    </row>
    <row r="1289" spans="1:21" s="52" customFormat="1" x14ac:dyDescent="0.2">
      <c r="A1289" s="42"/>
      <c r="B1289" s="42"/>
      <c r="C1289" s="42"/>
      <c r="D1289" s="42"/>
      <c r="E1289" s="42"/>
      <c r="F1289" s="42"/>
      <c r="G1289" s="54"/>
      <c r="H1289" s="42"/>
      <c r="I1289" s="42"/>
      <c r="J1289" s="55"/>
      <c r="K1289" s="55"/>
      <c r="L1289" s="55"/>
      <c r="M1289" s="56"/>
      <c r="N1289" s="57"/>
      <c r="O1289" s="57"/>
      <c r="P1289" s="42"/>
      <c r="Q1289" s="42"/>
      <c r="R1289" s="42"/>
      <c r="S1289" s="42"/>
      <c r="T1289" s="57"/>
      <c r="U1289" s="57"/>
    </row>
    <row r="1290" spans="1:21" s="52" customFormat="1" x14ac:dyDescent="0.2">
      <c r="A1290" s="42"/>
      <c r="B1290" s="42"/>
      <c r="C1290" s="42"/>
      <c r="D1290" s="42"/>
      <c r="E1290" s="42"/>
      <c r="F1290" s="42"/>
      <c r="G1290" s="54"/>
      <c r="H1290" s="42"/>
      <c r="I1290" s="42"/>
      <c r="J1290" s="55"/>
      <c r="K1290" s="55"/>
      <c r="L1290" s="55"/>
      <c r="M1290" s="56"/>
      <c r="N1290" s="57"/>
      <c r="O1290" s="57"/>
      <c r="P1290" s="42"/>
      <c r="Q1290" s="42"/>
      <c r="R1290" s="42"/>
      <c r="S1290" s="42"/>
      <c r="T1290" s="57"/>
      <c r="U1290" s="57"/>
    </row>
    <row r="1291" spans="1:21" s="52" customFormat="1" x14ac:dyDescent="0.2">
      <c r="A1291" s="42"/>
      <c r="B1291" s="42"/>
      <c r="C1291" s="42"/>
      <c r="D1291" s="42"/>
      <c r="E1291" s="42"/>
      <c r="F1291" s="42"/>
      <c r="G1291" s="54"/>
      <c r="H1291" s="42"/>
      <c r="I1291" s="42"/>
      <c r="J1291" s="55"/>
      <c r="K1291" s="55"/>
      <c r="L1291" s="55"/>
      <c r="M1291" s="56"/>
      <c r="N1291" s="57"/>
      <c r="O1291" s="57"/>
      <c r="P1291" s="42"/>
      <c r="Q1291" s="42"/>
      <c r="R1291" s="42"/>
      <c r="S1291" s="42"/>
      <c r="T1291" s="57"/>
      <c r="U1291" s="57"/>
    </row>
    <row r="1292" spans="1:21" s="52" customFormat="1" x14ac:dyDescent="0.2">
      <c r="A1292" s="42"/>
      <c r="B1292" s="42"/>
      <c r="C1292" s="42"/>
      <c r="D1292" s="42"/>
      <c r="E1292" s="42"/>
      <c r="F1292" s="42"/>
      <c r="G1292" s="54"/>
      <c r="H1292" s="42"/>
      <c r="I1292" s="42"/>
      <c r="J1292" s="55"/>
      <c r="K1292" s="55"/>
      <c r="L1292" s="55"/>
      <c r="M1292" s="56"/>
      <c r="N1292" s="57"/>
      <c r="O1292" s="57"/>
      <c r="P1292" s="42"/>
      <c r="Q1292" s="42"/>
      <c r="R1292" s="42"/>
      <c r="S1292" s="42"/>
      <c r="T1292" s="57"/>
      <c r="U1292" s="57"/>
    </row>
    <row r="1293" spans="1:21" s="52" customFormat="1" x14ac:dyDescent="0.2">
      <c r="A1293" s="42"/>
      <c r="B1293" s="42"/>
      <c r="C1293" s="42"/>
      <c r="D1293" s="42"/>
      <c r="E1293" s="42"/>
      <c r="F1293" s="42"/>
      <c r="G1293" s="54"/>
      <c r="H1293" s="42"/>
      <c r="I1293" s="42"/>
      <c r="J1293" s="55"/>
      <c r="K1293" s="55"/>
      <c r="L1293" s="55"/>
      <c r="M1293" s="56"/>
      <c r="N1293" s="57"/>
      <c r="O1293" s="57"/>
      <c r="P1293" s="42"/>
      <c r="Q1293" s="42"/>
      <c r="R1293" s="42"/>
      <c r="S1293" s="42"/>
      <c r="T1293" s="57"/>
      <c r="U1293" s="57"/>
    </row>
    <row r="1294" spans="1:21" s="52" customFormat="1" x14ac:dyDescent="0.2">
      <c r="A1294" s="42"/>
      <c r="B1294" s="42"/>
      <c r="C1294" s="42"/>
      <c r="D1294" s="42"/>
      <c r="E1294" s="42"/>
      <c r="F1294" s="42"/>
      <c r="G1294" s="54"/>
      <c r="H1294" s="42"/>
      <c r="I1294" s="42"/>
      <c r="J1294" s="55"/>
      <c r="K1294" s="55"/>
      <c r="L1294" s="55"/>
      <c r="M1294" s="56"/>
      <c r="N1294" s="57"/>
      <c r="O1294" s="57"/>
      <c r="P1294" s="42"/>
      <c r="Q1294" s="42"/>
      <c r="R1294" s="42"/>
      <c r="S1294" s="42"/>
      <c r="T1294" s="57"/>
      <c r="U1294" s="57"/>
    </row>
    <row r="1295" spans="1:21" s="52" customFormat="1" x14ac:dyDescent="0.2">
      <c r="A1295" s="42"/>
      <c r="B1295" s="42"/>
      <c r="C1295" s="42"/>
      <c r="D1295" s="42"/>
      <c r="E1295" s="42"/>
      <c r="F1295" s="42"/>
      <c r="G1295" s="54"/>
      <c r="H1295" s="42"/>
      <c r="I1295" s="42"/>
      <c r="J1295" s="55"/>
      <c r="K1295" s="55"/>
      <c r="L1295" s="55"/>
      <c r="M1295" s="56"/>
      <c r="N1295" s="57"/>
      <c r="O1295" s="57"/>
      <c r="P1295" s="42"/>
      <c r="Q1295" s="42"/>
      <c r="R1295" s="42"/>
      <c r="S1295" s="42"/>
      <c r="T1295" s="57"/>
      <c r="U1295" s="57"/>
    </row>
    <row r="1296" spans="1:21" s="52" customFormat="1" x14ac:dyDescent="0.2">
      <c r="A1296" s="42"/>
      <c r="B1296" s="42"/>
      <c r="C1296" s="42"/>
      <c r="D1296" s="42"/>
      <c r="E1296" s="42"/>
      <c r="F1296" s="42"/>
      <c r="G1296" s="54"/>
      <c r="H1296" s="42"/>
      <c r="I1296" s="42"/>
      <c r="J1296" s="55"/>
      <c r="K1296" s="55"/>
      <c r="L1296" s="55"/>
      <c r="M1296" s="56"/>
      <c r="N1296" s="57"/>
      <c r="O1296" s="57"/>
      <c r="P1296" s="42"/>
      <c r="Q1296" s="42"/>
      <c r="R1296" s="42"/>
      <c r="S1296" s="42"/>
      <c r="T1296" s="57"/>
      <c r="U1296" s="57"/>
    </row>
    <row r="1297" spans="1:21" s="52" customFormat="1" x14ac:dyDescent="0.2">
      <c r="A1297" s="42"/>
      <c r="B1297" s="42"/>
      <c r="C1297" s="42"/>
      <c r="D1297" s="42"/>
      <c r="E1297" s="42"/>
      <c r="F1297" s="42"/>
      <c r="G1297" s="54"/>
      <c r="H1297" s="42"/>
      <c r="I1297" s="42"/>
      <c r="J1297" s="55"/>
      <c r="K1297" s="55"/>
      <c r="L1297" s="55"/>
      <c r="M1297" s="56"/>
      <c r="N1297" s="57"/>
      <c r="O1297" s="57"/>
      <c r="P1297" s="42"/>
      <c r="Q1297" s="42"/>
      <c r="R1297" s="42"/>
      <c r="S1297" s="42"/>
      <c r="T1297" s="57"/>
      <c r="U1297" s="57"/>
    </row>
    <row r="1298" spans="1:21" s="52" customFormat="1" x14ac:dyDescent="0.2">
      <c r="A1298" s="42"/>
      <c r="B1298" s="42"/>
      <c r="C1298" s="42"/>
      <c r="D1298" s="42"/>
      <c r="E1298" s="42"/>
      <c r="F1298" s="42"/>
      <c r="G1298" s="54"/>
      <c r="H1298" s="42"/>
      <c r="I1298" s="42"/>
      <c r="J1298" s="55"/>
      <c r="K1298" s="55"/>
      <c r="L1298" s="55"/>
      <c r="M1298" s="56"/>
      <c r="N1298" s="57"/>
      <c r="O1298" s="57"/>
      <c r="P1298" s="42"/>
      <c r="Q1298" s="42"/>
      <c r="R1298" s="42"/>
      <c r="S1298" s="42"/>
      <c r="T1298" s="57"/>
      <c r="U1298" s="57"/>
    </row>
    <row r="1299" spans="1:21" s="52" customFormat="1" x14ac:dyDescent="0.2">
      <c r="A1299" s="42"/>
      <c r="B1299" s="42"/>
      <c r="C1299" s="42"/>
      <c r="D1299" s="42"/>
      <c r="E1299" s="42"/>
      <c r="F1299" s="42"/>
      <c r="G1299" s="54"/>
      <c r="H1299" s="42"/>
      <c r="I1299" s="42"/>
      <c r="J1299" s="55"/>
      <c r="K1299" s="55"/>
      <c r="L1299" s="55"/>
      <c r="M1299" s="56"/>
      <c r="N1299" s="57"/>
      <c r="O1299" s="57"/>
      <c r="P1299" s="42"/>
      <c r="Q1299" s="42"/>
      <c r="R1299" s="42"/>
      <c r="S1299" s="42"/>
      <c r="T1299" s="57"/>
      <c r="U1299" s="57"/>
    </row>
    <row r="1300" spans="1:21" s="52" customFormat="1" x14ac:dyDescent="0.2">
      <c r="A1300" s="42"/>
      <c r="B1300" s="42"/>
      <c r="C1300" s="42"/>
      <c r="D1300" s="42"/>
      <c r="E1300" s="42"/>
      <c r="F1300" s="42"/>
      <c r="G1300" s="54"/>
      <c r="H1300" s="42"/>
      <c r="I1300" s="42"/>
      <c r="J1300" s="55"/>
      <c r="K1300" s="55"/>
      <c r="L1300" s="55"/>
      <c r="M1300" s="56"/>
      <c r="N1300" s="57"/>
      <c r="O1300" s="57"/>
      <c r="P1300" s="42"/>
      <c r="Q1300" s="42"/>
      <c r="R1300" s="42"/>
      <c r="S1300" s="42"/>
      <c r="T1300" s="57"/>
      <c r="U1300" s="57"/>
    </row>
    <row r="1301" spans="1:21" s="52" customFormat="1" x14ac:dyDescent="0.2">
      <c r="A1301" s="42"/>
      <c r="B1301" s="42"/>
      <c r="C1301" s="42"/>
      <c r="D1301" s="42"/>
      <c r="E1301" s="42"/>
      <c r="F1301" s="42"/>
      <c r="G1301" s="54"/>
      <c r="H1301" s="42"/>
      <c r="I1301" s="42"/>
      <c r="J1301" s="55"/>
      <c r="K1301" s="55"/>
      <c r="L1301" s="55"/>
      <c r="M1301" s="56"/>
      <c r="N1301" s="57"/>
      <c r="O1301" s="57"/>
      <c r="P1301" s="42"/>
      <c r="Q1301" s="42"/>
      <c r="R1301" s="42"/>
      <c r="S1301" s="42"/>
      <c r="T1301" s="57"/>
      <c r="U1301" s="57"/>
    </row>
    <row r="1302" spans="1:21" s="52" customFormat="1" x14ac:dyDescent="0.2">
      <c r="A1302" s="42"/>
      <c r="B1302" s="42"/>
      <c r="C1302" s="42"/>
      <c r="D1302" s="42"/>
      <c r="E1302" s="42"/>
      <c r="F1302" s="42"/>
      <c r="G1302" s="54"/>
      <c r="H1302" s="42"/>
      <c r="I1302" s="42"/>
      <c r="J1302" s="55"/>
      <c r="K1302" s="55"/>
      <c r="L1302" s="55"/>
      <c r="M1302" s="56"/>
      <c r="N1302" s="57"/>
      <c r="O1302" s="57"/>
      <c r="P1302" s="42"/>
      <c r="Q1302" s="42"/>
      <c r="R1302" s="42"/>
      <c r="S1302" s="42"/>
      <c r="T1302" s="57"/>
      <c r="U1302" s="57"/>
    </row>
    <row r="1303" spans="1:21" s="52" customFormat="1" x14ac:dyDescent="0.2">
      <c r="A1303" s="42"/>
      <c r="B1303" s="42"/>
      <c r="C1303" s="42"/>
      <c r="D1303" s="42"/>
      <c r="E1303" s="42"/>
      <c r="F1303" s="42"/>
      <c r="G1303" s="54"/>
      <c r="H1303" s="42"/>
      <c r="I1303" s="42"/>
      <c r="J1303" s="55"/>
      <c r="K1303" s="55"/>
      <c r="L1303" s="55"/>
      <c r="M1303" s="56"/>
      <c r="N1303" s="57"/>
      <c r="O1303" s="57"/>
      <c r="P1303" s="42"/>
      <c r="Q1303" s="42"/>
      <c r="R1303" s="42"/>
      <c r="S1303" s="42"/>
      <c r="T1303" s="57"/>
      <c r="U1303" s="57"/>
    </row>
    <row r="1304" spans="1:21" s="52" customFormat="1" x14ac:dyDescent="0.2">
      <c r="A1304" s="42"/>
      <c r="B1304" s="42"/>
      <c r="C1304" s="42"/>
      <c r="D1304" s="42"/>
      <c r="E1304" s="42"/>
      <c r="F1304" s="42"/>
      <c r="G1304" s="54"/>
      <c r="H1304" s="42"/>
      <c r="I1304" s="42"/>
      <c r="J1304" s="55"/>
      <c r="K1304" s="55"/>
      <c r="L1304" s="55"/>
      <c r="M1304" s="56"/>
      <c r="N1304" s="57"/>
      <c r="O1304" s="57"/>
      <c r="P1304" s="42"/>
      <c r="Q1304" s="42"/>
      <c r="R1304" s="42"/>
      <c r="S1304" s="42"/>
      <c r="T1304" s="57"/>
      <c r="U1304" s="57"/>
    </row>
    <row r="1305" spans="1:21" s="52" customFormat="1" x14ac:dyDescent="0.2">
      <c r="A1305" s="42"/>
      <c r="B1305" s="42"/>
      <c r="C1305" s="42"/>
      <c r="D1305" s="42"/>
      <c r="E1305" s="42"/>
      <c r="F1305" s="42"/>
      <c r="G1305" s="54"/>
      <c r="H1305" s="42"/>
      <c r="I1305" s="42"/>
      <c r="J1305" s="55"/>
      <c r="K1305" s="55"/>
      <c r="L1305" s="55"/>
      <c r="M1305" s="56"/>
      <c r="N1305" s="57"/>
      <c r="O1305" s="57"/>
      <c r="P1305" s="42"/>
      <c r="Q1305" s="42"/>
      <c r="R1305" s="42"/>
      <c r="S1305" s="42"/>
      <c r="T1305" s="57"/>
      <c r="U1305" s="57"/>
    </row>
    <row r="1306" spans="1:21" s="52" customFormat="1" x14ac:dyDescent="0.2">
      <c r="A1306" s="42"/>
      <c r="B1306" s="42"/>
      <c r="C1306" s="42"/>
      <c r="D1306" s="42"/>
      <c r="E1306" s="42"/>
      <c r="F1306" s="42"/>
      <c r="G1306" s="54"/>
      <c r="H1306" s="42"/>
      <c r="I1306" s="42"/>
      <c r="J1306" s="55"/>
      <c r="K1306" s="55"/>
      <c r="L1306" s="55"/>
      <c r="M1306" s="56"/>
      <c r="N1306" s="57"/>
      <c r="O1306" s="57"/>
      <c r="P1306" s="42"/>
      <c r="Q1306" s="42"/>
      <c r="R1306" s="42"/>
      <c r="S1306" s="42"/>
      <c r="T1306" s="57"/>
      <c r="U1306" s="57"/>
    </row>
    <row r="1307" spans="1:21" s="52" customFormat="1" x14ac:dyDescent="0.2">
      <c r="A1307" s="42"/>
      <c r="B1307" s="42"/>
      <c r="C1307" s="42"/>
      <c r="D1307" s="42"/>
      <c r="E1307" s="42"/>
      <c r="F1307" s="42"/>
      <c r="G1307" s="54"/>
      <c r="H1307" s="42"/>
      <c r="I1307" s="42"/>
      <c r="J1307" s="55"/>
      <c r="K1307" s="55"/>
      <c r="L1307" s="55"/>
      <c r="M1307" s="56"/>
      <c r="N1307" s="57"/>
      <c r="O1307" s="57"/>
      <c r="P1307" s="42"/>
      <c r="Q1307" s="42"/>
      <c r="R1307" s="42"/>
      <c r="S1307" s="42"/>
      <c r="T1307" s="57"/>
      <c r="U1307" s="57"/>
    </row>
    <row r="1308" spans="1:21" s="52" customFormat="1" x14ac:dyDescent="0.2">
      <c r="A1308" s="42"/>
      <c r="B1308" s="42"/>
      <c r="C1308" s="42"/>
      <c r="D1308" s="42"/>
      <c r="E1308" s="42"/>
      <c r="F1308" s="42"/>
      <c r="G1308" s="54"/>
      <c r="H1308" s="42"/>
      <c r="I1308" s="42"/>
      <c r="J1308" s="55"/>
      <c r="K1308" s="55"/>
      <c r="L1308" s="55"/>
      <c r="M1308" s="56"/>
      <c r="N1308" s="57"/>
      <c r="O1308" s="57"/>
      <c r="P1308" s="42"/>
      <c r="Q1308" s="42"/>
      <c r="R1308" s="42"/>
      <c r="S1308" s="42"/>
      <c r="T1308" s="57"/>
      <c r="U1308" s="57"/>
    </row>
    <row r="1309" spans="1:21" s="52" customFormat="1" x14ac:dyDescent="0.2">
      <c r="A1309" s="42"/>
      <c r="B1309" s="42"/>
      <c r="C1309" s="42"/>
      <c r="D1309" s="42"/>
      <c r="E1309" s="42"/>
      <c r="F1309" s="42"/>
      <c r="G1309" s="54"/>
      <c r="H1309" s="42"/>
      <c r="I1309" s="42"/>
      <c r="J1309" s="55"/>
      <c r="K1309" s="55"/>
      <c r="L1309" s="55"/>
      <c r="M1309" s="56"/>
      <c r="N1309" s="57"/>
      <c r="O1309" s="57"/>
      <c r="P1309" s="42"/>
      <c r="Q1309" s="42"/>
      <c r="R1309" s="42"/>
      <c r="S1309" s="42"/>
      <c r="T1309" s="57"/>
      <c r="U1309" s="57"/>
    </row>
    <row r="1310" spans="1:21" s="52" customFormat="1" x14ac:dyDescent="0.2">
      <c r="A1310" s="42"/>
      <c r="B1310" s="42"/>
      <c r="C1310" s="42"/>
      <c r="D1310" s="42"/>
      <c r="E1310" s="42"/>
      <c r="F1310" s="42"/>
      <c r="G1310" s="54"/>
      <c r="H1310" s="42"/>
      <c r="I1310" s="42"/>
      <c r="J1310" s="55"/>
      <c r="K1310" s="55"/>
      <c r="L1310" s="55"/>
      <c r="M1310" s="56"/>
      <c r="N1310" s="57"/>
      <c r="O1310" s="57"/>
      <c r="P1310" s="42"/>
      <c r="Q1310" s="42"/>
      <c r="R1310" s="42"/>
      <c r="S1310" s="42"/>
      <c r="T1310" s="57"/>
      <c r="U1310" s="57"/>
    </row>
    <row r="1311" spans="1:21" s="52" customFormat="1" x14ac:dyDescent="0.2">
      <c r="A1311" s="42"/>
      <c r="B1311" s="42"/>
      <c r="C1311" s="42"/>
      <c r="D1311" s="42"/>
      <c r="E1311" s="42"/>
      <c r="F1311" s="42"/>
      <c r="G1311" s="54"/>
      <c r="H1311" s="42"/>
      <c r="I1311" s="42"/>
      <c r="J1311" s="55"/>
      <c r="K1311" s="55"/>
      <c r="L1311" s="55"/>
      <c r="M1311" s="56"/>
      <c r="N1311" s="57"/>
      <c r="O1311" s="57"/>
      <c r="P1311" s="42"/>
      <c r="Q1311" s="42"/>
      <c r="R1311" s="42"/>
      <c r="S1311" s="42"/>
      <c r="T1311" s="57"/>
      <c r="U1311" s="57"/>
    </row>
    <row r="1312" spans="1:21" s="52" customFormat="1" x14ac:dyDescent="0.2">
      <c r="A1312" s="42"/>
      <c r="B1312" s="42"/>
      <c r="C1312" s="42"/>
      <c r="D1312" s="42"/>
      <c r="E1312" s="42"/>
      <c r="F1312" s="42"/>
      <c r="G1312" s="54"/>
      <c r="H1312" s="42"/>
      <c r="I1312" s="42"/>
      <c r="J1312" s="55"/>
      <c r="K1312" s="55"/>
      <c r="L1312" s="55"/>
      <c r="M1312" s="56"/>
      <c r="N1312" s="57"/>
      <c r="O1312" s="57"/>
      <c r="P1312" s="42"/>
      <c r="Q1312" s="42"/>
      <c r="R1312" s="42"/>
      <c r="S1312" s="42"/>
      <c r="T1312" s="57"/>
      <c r="U1312" s="57"/>
    </row>
    <row r="1313" spans="1:21" s="52" customFormat="1" x14ac:dyDescent="0.2">
      <c r="A1313" s="42"/>
      <c r="B1313" s="42"/>
      <c r="C1313" s="42"/>
      <c r="D1313" s="42"/>
      <c r="E1313" s="42"/>
      <c r="F1313" s="42"/>
      <c r="G1313" s="54"/>
      <c r="H1313" s="42"/>
      <c r="I1313" s="42"/>
      <c r="J1313" s="55"/>
      <c r="K1313" s="55"/>
      <c r="L1313" s="55"/>
      <c r="M1313" s="56"/>
      <c r="N1313" s="57"/>
      <c r="O1313" s="57"/>
      <c r="P1313" s="42"/>
      <c r="Q1313" s="42"/>
      <c r="R1313" s="42"/>
      <c r="S1313" s="42"/>
      <c r="T1313" s="57"/>
      <c r="U1313" s="57"/>
    </row>
    <row r="1314" spans="1:21" s="52" customFormat="1" x14ac:dyDescent="0.2">
      <c r="A1314" s="42"/>
      <c r="B1314" s="42"/>
      <c r="C1314" s="42"/>
      <c r="D1314" s="42"/>
      <c r="E1314" s="42"/>
      <c r="F1314" s="42"/>
      <c r="G1314" s="54"/>
      <c r="H1314" s="42"/>
      <c r="I1314" s="42"/>
      <c r="J1314" s="55"/>
      <c r="K1314" s="55"/>
      <c r="L1314" s="55"/>
      <c r="M1314" s="56"/>
      <c r="N1314" s="57"/>
      <c r="O1314" s="57"/>
      <c r="P1314" s="42"/>
      <c r="Q1314" s="42"/>
      <c r="R1314" s="42"/>
      <c r="S1314" s="42"/>
      <c r="T1314" s="57"/>
      <c r="U1314" s="57"/>
    </row>
    <row r="1315" spans="1:21" s="52" customFormat="1" x14ac:dyDescent="0.2">
      <c r="A1315" s="42"/>
      <c r="B1315" s="42"/>
      <c r="C1315" s="42"/>
      <c r="D1315" s="42"/>
      <c r="E1315" s="42"/>
      <c r="F1315" s="42"/>
      <c r="G1315" s="54"/>
      <c r="H1315" s="42"/>
      <c r="I1315" s="42"/>
      <c r="J1315" s="55"/>
      <c r="K1315" s="55"/>
      <c r="L1315" s="55"/>
      <c r="M1315" s="56"/>
      <c r="N1315" s="57"/>
      <c r="O1315" s="57"/>
      <c r="P1315" s="42"/>
      <c r="Q1315" s="42"/>
      <c r="R1315" s="42"/>
      <c r="S1315" s="42"/>
      <c r="T1315" s="57"/>
      <c r="U1315" s="57"/>
    </row>
    <row r="1316" spans="1:21" s="52" customFormat="1" x14ac:dyDescent="0.2">
      <c r="A1316" s="42"/>
      <c r="B1316" s="42"/>
      <c r="C1316" s="42"/>
      <c r="D1316" s="42"/>
      <c r="E1316" s="42"/>
      <c r="F1316" s="42"/>
      <c r="G1316" s="54"/>
      <c r="H1316" s="42"/>
      <c r="I1316" s="42"/>
      <c r="J1316" s="55"/>
      <c r="K1316" s="55"/>
      <c r="L1316" s="55"/>
      <c r="M1316" s="56"/>
      <c r="N1316" s="57"/>
      <c r="O1316" s="57"/>
      <c r="P1316" s="42"/>
      <c r="Q1316" s="42"/>
      <c r="R1316" s="42"/>
      <c r="S1316" s="42"/>
      <c r="T1316" s="57"/>
      <c r="U1316" s="57"/>
    </row>
    <row r="1317" spans="1:21" s="52" customFormat="1" x14ac:dyDescent="0.2">
      <c r="A1317" s="42"/>
      <c r="B1317" s="42"/>
      <c r="C1317" s="42"/>
      <c r="D1317" s="42"/>
      <c r="E1317" s="42"/>
      <c r="F1317" s="42"/>
      <c r="G1317" s="54"/>
      <c r="H1317" s="42"/>
      <c r="I1317" s="42"/>
      <c r="J1317" s="55"/>
      <c r="K1317" s="55"/>
      <c r="L1317" s="55"/>
      <c r="M1317" s="56"/>
      <c r="N1317" s="57"/>
      <c r="O1317" s="57"/>
      <c r="P1317" s="42"/>
      <c r="Q1317" s="42"/>
      <c r="R1317" s="42"/>
      <c r="S1317" s="42"/>
      <c r="T1317" s="57"/>
      <c r="U1317" s="57"/>
    </row>
    <row r="1318" spans="1:21" s="52" customFormat="1" x14ac:dyDescent="0.2">
      <c r="A1318" s="42"/>
      <c r="B1318" s="42"/>
      <c r="C1318" s="42"/>
      <c r="D1318" s="42"/>
      <c r="E1318" s="42"/>
      <c r="F1318" s="42"/>
      <c r="G1318" s="54"/>
      <c r="H1318" s="42"/>
      <c r="I1318" s="42"/>
      <c r="J1318" s="55"/>
      <c r="K1318" s="55"/>
      <c r="L1318" s="55"/>
      <c r="M1318" s="56"/>
      <c r="N1318" s="57"/>
      <c r="O1318" s="57"/>
      <c r="P1318" s="42"/>
      <c r="Q1318" s="42"/>
      <c r="R1318" s="42"/>
      <c r="S1318" s="42"/>
      <c r="T1318" s="57"/>
      <c r="U1318" s="57"/>
    </row>
    <row r="1319" spans="1:21" s="52" customFormat="1" x14ac:dyDescent="0.2">
      <c r="A1319" s="42"/>
      <c r="B1319" s="42"/>
      <c r="C1319" s="42"/>
      <c r="D1319" s="42"/>
      <c r="E1319" s="42"/>
      <c r="F1319" s="42"/>
      <c r="G1319" s="54"/>
      <c r="H1319" s="42"/>
      <c r="I1319" s="42"/>
      <c r="J1319" s="55"/>
      <c r="K1319" s="55"/>
      <c r="L1319" s="55"/>
      <c r="M1319" s="56"/>
      <c r="N1319" s="57"/>
      <c r="O1319" s="57"/>
      <c r="P1319" s="42"/>
      <c r="Q1319" s="42"/>
      <c r="R1319" s="42"/>
      <c r="S1319" s="42"/>
      <c r="T1319" s="57"/>
      <c r="U1319" s="57"/>
    </row>
    <row r="1320" spans="1:21" s="52" customFormat="1" x14ac:dyDescent="0.2">
      <c r="A1320" s="42"/>
      <c r="B1320" s="42"/>
      <c r="C1320" s="42"/>
      <c r="D1320" s="42"/>
      <c r="E1320" s="42"/>
      <c r="F1320" s="42"/>
      <c r="G1320" s="54"/>
      <c r="H1320" s="42"/>
      <c r="I1320" s="42"/>
      <c r="J1320" s="55"/>
      <c r="K1320" s="55"/>
      <c r="L1320" s="55"/>
      <c r="M1320" s="56"/>
      <c r="N1320" s="57"/>
      <c r="O1320" s="57"/>
      <c r="P1320" s="42"/>
      <c r="Q1320" s="42"/>
      <c r="R1320" s="42"/>
      <c r="S1320" s="42"/>
      <c r="T1320" s="57"/>
      <c r="U1320" s="57"/>
    </row>
    <row r="1321" spans="1:21" s="52" customFormat="1" x14ac:dyDescent="0.2">
      <c r="A1321" s="42"/>
      <c r="B1321" s="42"/>
      <c r="C1321" s="42"/>
      <c r="D1321" s="42"/>
      <c r="E1321" s="42"/>
      <c r="F1321" s="42"/>
      <c r="G1321" s="54"/>
      <c r="H1321" s="42"/>
      <c r="I1321" s="42"/>
      <c r="J1321" s="55"/>
      <c r="K1321" s="55"/>
      <c r="L1321" s="55"/>
      <c r="M1321" s="56"/>
      <c r="N1321" s="57"/>
      <c r="O1321" s="57"/>
      <c r="P1321" s="42"/>
      <c r="Q1321" s="42"/>
      <c r="R1321" s="42"/>
      <c r="S1321" s="42"/>
      <c r="T1321" s="57"/>
      <c r="U1321" s="57"/>
    </row>
    <row r="1322" spans="1:21" s="52" customFormat="1" x14ac:dyDescent="0.2">
      <c r="A1322" s="42"/>
      <c r="B1322" s="42"/>
      <c r="C1322" s="42"/>
      <c r="D1322" s="42"/>
      <c r="E1322" s="42"/>
      <c r="F1322" s="42"/>
      <c r="G1322" s="54"/>
      <c r="H1322" s="42"/>
      <c r="I1322" s="42"/>
      <c r="J1322" s="55"/>
      <c r="K1322" s="55"/>
      <c r="L1322" s="55"/>
      <c r="M1322" s="56"/>
      <c r="N1322" s="57"/>
      <c r="O1322" s="57"/>
      <c r="P1322" s="42"/>
      <c r="Q1322" s="42"/>
      <c r="R1322" s="42"/>
      <c r="S1322" s="42"/>
      <c r="T1322" s="57"/>
      <c r="U1322" s="57"/>
    </row>
    <row r="1323" spans="1:21" s="52" customFormat="1" x14ac:dyDescent="0.2">
      <c r="A1323" s="42"/>
      <c r="B1323" s="42"/>
      <c r="C1323" s="42"/>
      <c r="D1323" s="42"/>
      <c r="E1323" s="42"/>
      <c r="F1323" s="42"/>
      <c r="G1323" s="54"/>
      <c r="H1323" s="42"/>
      <c r="I1323" s="42"/>
      <c r="J1323" s="55"/>
      <c r="K1323" s="55"/>
      <c r="L1323" s="55"/>
      <c r="M1323" s="56"/>
      <c r="N1323" s="57"/>
      <c r="O1323" s="57"/>
      <c r="P1323" s="42"/>
      <c r="Q1323" s="42"/>
      <c r="R1323" s="42"/>
      <c r="S1323" s="42"/>
      <c r="T1323" s="57"/>
      <c r="U1323" s="57"/>
    </row>
    <row r="1324" spans="1:21" s="52" customFormat="1" x14ac:dyDescent="0.2">
      <c r="A1324" s="42"/>
      <c r="B1324" s="42"/>
      <c r="C1324" s="42"/>
      <c r="D1324" s="42"/>
      <c r="E1324" s="42"/>
      <c r="F1324" s="42"/>
      <c r="G1324" s="54"/>
      <c r="H1324" s="42"/>
      <c r="I1324" s="42"/>
      <c r="J1324" s="55"/>
      <c r="K1324" s="55"/>
      <c r="L1324" s="55"/>
      <c r="M1324" s="56"/>
      <c r="N1324" s="57"/>
      <c r="O1324" s="57"/>
      <c r="P1324" s="42"/>
      <c r="Q1324" s="42"/>
      <c r="R1324" s="42"/>
      <c r="S1324" s="42"/>
      <c r="T1324" s="57"/>
      <c r="U1324" s="57"/>
    </row>
    <row r="1325" spans="1:21" s="52" customFormat="1" x14ac:dyDescent="0.2">
      <c r="A1325" s="42"/>
      <c r="B1325" s="42"/>
      <c r="C1325" s="42"/>
      <c r="D1325" s="42"/>
      <c r="E1325" s="42"/>
      <c r="F1325" s="42"/>
      <c r="G1325" s="54"/>
      <c r="H1325" s="42"/>
      <c r="I1325" s="42"/>
      <c r="J1325" s="55"/>
      <c r="K1325" s="55"/>
      <c r="L1325" s="55"/>
      <c r="M1325" s="56"/>
      <c r="N1325" s="57"/>
      <c r="O1325" s="57"/>
      <c r="P1325" s="42"/>
      <c r="Q1325" s="42"/>
      <c r="R1325" s="42"/>
      <c r="S1325" s="42"/>
      <c r="T1325" s="57"/>
      <c r="U1325" s="57"/>
    </row>
    <row r="1326" spans="1:21" s="52" customFormat="1" x14ac:dyDescent="0.2">
      <c r="A1326" s="42"/>
      <c r="B1326" s="42"/>
      <c r="C1326" s="42"/>
      <c r="D1326" s="42"/>
      <c r="E1326" s="42"/>
      <c r="F1326" s="42"/>
      <c r="G1326" s="54"/>
      <c r="H1326" s="42"/>
      <c r="I1326" s="42"/>
      <c r="J1326" s="55"/>
      <c r="K1326" s="55"/>
      <c r="L1326" s="55"/>
      <c r="M1326" s="56"/>
      <c r="N1326" s="57"/>
      <c r="O1326" s="57"/>
      <c r="P1326" s="42"/>
      <c r="Q1326" s="42"/>
      <c r="R1326" s="42"/>
      <c r="S1326" s="42"/>
      <c r="T1326" s="57"/>
      <c r="U1326" s="57"/>
    </row>
    <row r="1327" spans="1:21" s="52" customFormat="1" x14ac:dyDescent="0.2">
      <c r="A1327" s="42"/>
      <c r="B1327" s="42"/>
      <c r="C1327" s="42"/>
      <c r="D1327" s="42"/>
      <c r="E1327" s="42"/>
      <c r="F1327" s="42"/>
      <c r="G1327" s="54"/>
      <c r="H1327" s="42"/>
      <c r="I1327" s="42"/>
      <c r="J1327" s="55"/>
      <c r="K1327" s="55"/>
      <c r="L1327" s="55"/>
      <c r="M1327" s="56"/>
      <c r="N1327" s="57"/>
      <c r="O1327" s="57"/>
      <c r="P1327" s="42"/>
      <c r="Q1327" s="42"/>
      <c r="R1327" s="42"/>
      <c r="S1327" s="42"/>
      <c r="T1327" s="57"/>
      <c r="U1327" s="57"/>
    </row>
    <row r="1328" spans="1:21" s="52" customFormat="1" x14ac:dyDescent="0.2">
      <c r="A1328" s="42"/>
      <c r="B1328" s="42"/>
      <c r="C1328" s="42"/>
      <c r="D1328" s="42"/>
      <c r="E1328" s="42"/>
      <c r="F1328" s="42"/>
      <c r="G1328" s="54"/>
      <c r="H1328" s="42"/>
      <c r="I1328" s="42"/>
      <c r="J1328" s="55"/>
      <c r="K1328" s="55"/>
      <c r="L1328" s="55"/>
      <c r="M1328" s="56"/>
      <c r="N1328" s="57"/>
      <c r="O1328" s="57"/>
      <c r="P1328" s="42"/>
      <c r="Q1328" s="42"/>
      <c r="R1328" s="42"/>
      <c r="S1328" s="42"/>
      <c r="T1328" s="57"/>
      <c r="U1328" s="57"/>
    </row>
    <row r="1329" spans="1:21" s="52" customFormat="1" x14ac:dyDescent="0.2">
      <c r="A1329" s="42"/>
      <c r="B1329" s="42"/>
      <c r="C1329" s="42"/>
      <c r="D1329" s="42"/>
      <c r="E1329" s="42"/>
      <c r="F1329" s="42"/>
      <c r="G1329" s="54"/>
      <c r="H1329" s="42"/>
      <c r="I1329" s="42"/>
      <c r="J1329" s="55"/>
      <c r="K1329" s="55"/>
      <c r="L1329" s="55"/>
      <c r="M1329" s="56"/>
      <c r="N1329" s="57"/>
      <c r="O1329" s="57"/>
      <c r="P1329" s="42"/>
      <c r="Q1329" s="42"/>
      <c r="R1329" s="42"/>
      <c r="S1329" s="42"/>
      <c r="T1329" s="57"/>
      <c r="U1329" s="57"/>
    </row>
    <row r="1330" spans="1:21" s="52" customFormat="1" x14ac:dyDescent="0.2">
      <c r="A1330" s="42"/>
      <c r="B1330" s="42"/>
      <c r="C1330" s="42"/>
      <c r="D1330" s="42"/>
      <c r="E1330" s="42"/>
      <c r="F1330" s="42"/>
      <c r="G1330" s="54"/>
      <c r="H1330" s="42"/>
      <c r="I1330" s="42"/>
      <c r="J1330" s="55"/>
      <c r="K1330" s="55"/>
      <c r="L1330" s="55"/>
      <c r="M1330" s="56"/>
      <c r="N1330" s="57"/>
      <c r="O1330" s="57"/>
      <c r="P1330" s="42"/>
      <c r="Q1330" s="42"/>
      <c r="R1330" s="42"/>
      <c r="S1330" s="42"/>
      <c r="T1330" s="57"/>
      <c r="U1330" s="57"/>
    </row>
    <row r="1331" spans="1:21" s="52" customFormat="1" x14ac:dyDescent="0.2">
      <c r="A1331" s="42"/>
      <c r="B1331" s="42"/>
      <c r="C1331" s="42"/>
      <c r="D1331" s="42"/>
      <c r="E1331" s="42"/>
      <c r="F1331" s="42"/>
      <c r="G1331" s="54"/>
      <c r="H1331" s="42"/>
      <c r="I1331" s="42"/>
      <c r="J1331" s="55"/>
      <c r="K1331" s="55"/>
      <c r="L1331" s="55"/>
      <c r="M1331" s="56"/>
      <c r="N1331" s="57"/>
      <c r="O1331" s="57"/>
      <c r="P1331" s="42"/>
      <c r="Q1331" s="42"/>
      <c r="R1331" s="42"/>
      <c r="S1331" s="42"/>
      <c r="T1331" s="57"/>
      <c r="U1331" s="57"/>
    </row>
    <row r="1332" spans="1:21" s="52" customFormat="1" x14ac:dyDescent="0.2">
      <c r="A1332" s="42"/>
      <c r="B1332" s="42"/>
      <c r="C1332" s="42"/>
      <c r="D1332" s="42"/>
      <c r="E1332" s="42"/>
      <c r="F1332" s="42"/>
      <c r="G1332" s="54"/>
      <c r="H1332" s="42"/>
      <c r="I1332" s="42"/>
      <c r="J1332" s="55"/>
      <c r="K1332" s="55"/>
      <c r="L1332" s="55"/>
      <c r="M1332" s="56"/>
      <c r="N1332" s="57"/>
      <c r="O1332" s="57"/>
      <c r="P1332" s="42"/>
      <c r="Q1332" s="42"/>
      <c r="R1332" s="42"/>
      <c r="S1332" s="42"/>
      <c r="T1332" s="57"/>
      <c r="U1332" s="57"/>
    </row>
    <row r="1333" spans="1:21" s="52" customFormat="1" x14ac:dyDescent="0.2">
      <c r="A1333" s="42"/>
      <c r="B1333" s="42"/>
      <c r="C1333" s="42"/>
      <c r="D1333" s="42"/>
      <c r="E1333" s="42"/>
      <c r="F1333" s="42"/>
      <c r="G1333" s="54"/>
      <c r="H1333" s="42"/>
      <c r="I1333" s="42"/>
      <c r="J1333" s="55"/>
      <c r="K1333" s="55"/>
      <c r="L1333" s="55"/>
      <c r="M1333" s="56"/>
      <c r="N1333" s="57"/>
      <c r="O1333" s="57"/>
      <c r="P1333" s="42"/>
      <c r="Q1333" s="42"/>
      <c r="R1333" s="42"/>
      <c r="S1333" s="42"/>
      <c r="T1333" s="57"/>
      <c r="U1333" s="57"/>
    </row>
    <row r="1334" spans="1:21" s="52" customFormat="1" x14ac:dyDescent="0.2">
      <c r="A1334" s="42"/>
      <c r="B1334" s="42"/>
      <c r="C1334" s="42"/>
      <c r="D1334" s="42"/>
      <c r="E1334" s="42"/>
      <c r="F1334" s="42"/>
      <c r="G1334" s="54"/>
      <c r="H1334" s="42"/>
      <c r="I1334" s="42"/>
      <c r="J1334" s="55"/>
      <c r="K1334" s="55"/>
      <c r="L1334" s="55"/>
      <c r="M1334" s="56"/>
      <c r="N1334" s="57"/>
      <c r="O1334" s="57"/>
      <c r="P1334" s="42"/>
      <c r="Q1334" s="42"/>
      <c r="R1334" s="42"/>
      <c r="S1334" s="42"/>
      <c r="T1334" s="57"/>
      <c r="U1334" s="57"/>
    </row>
    <row r="1335" spans="1:21" s="52" customFormat="1" x14ac:dyDescent="0.2">
      <c r="A1335" s="42"/>
      <c r="B1335" s="42"/>
      <c r="C1335" s="42"/>
      <c r="D1335" s="42"/>
      <c r="E1335" s="42"/>
      <c r="F1335" s="42"/>
      <c r="G1335" s="54"/>
      <c r="H1335" s="42"/>
      <c r="I1335" s="42"/>
      <c r="J1335" s="55"/>
      <c r="K1335" s="55"/>
      <c r="L1335" s="55"/>
      <c r="M1335" s="56"/>
      <c r="N1335" s="57"/>
      <c r="O1335" s="57"/>
      <c r="P1335" s="42"/>
      <c r="Q1335" s="42"/>
      <c r="R1335" s="42"/>
      <c r="S1335" s="42"/>
      <c r="T1335" s="57"/>
      <c r="U1335" s="57"/>
    </row>
    <row r="1336" spans="1:21" s="52" customFormat="1" x14ac:dyDescent="0.2">
      <c r="A1336" s="42"/>
      <c r="B1336" s="42"/>
      <c r="C1336" s="42"/>
      <c r="D1336" s="42"/>
      <c r="E1336" s="42"/>
      <c r="F1336" s="42"/>
      <c r="G1336" s="54"/>
      <c r="H1336" s="42"/>
      <c r="I1336" s="42"/>
      <c r="J1336" s="55"/>
      <c r="K1336" s="55"/>
      <c r="L1336" s="55"/>
      <c r="M1336" s="56"/>
      <c r="N1336" s="57"/>
      <c r="O1336" s="57"/>
      <c r="P1336" s="42"/>
      <c r="Q1336" s="42"/>
      <c r="R1336" s="42"/>
      <c r="S1336" s="42"/>
      <c r="T1336" s="57"/>
      <c r="U1336" s="57"/>
    </row>
    <row r="1337" spans="1:21" s="52" customFormat="1" x14ac:dyDescent="0.2">
      <c r="A1337" s="42"/>
      <c r="B1337" s="42"/>
      <c r="C1337" s="42"/>
      <c r="D1337" s="42"/>
      <c r="E1337" s="42"/>
      <c r="F1337" s="42"/>
      <c r="G1337" s="54"/>
      <c r="H1337" s="42"/>
      <c r="I1337" s="42"/>
      <c r="J1337" s="55"/>
      <c r="K1337" s="55"/>
      <c r="L1337" s="55"/>
      <c r="M1337" s="56"/>
      <c r="N1337" s="57"/>
      <c r="O1337" s="57"/>
      <c r="P1337" s="42"/>
      <c r="Q1337" s="42"/>
      <c r="R1337" s="42"/>
      <c r="S1337" s="42"/>
      <c r="T1337" s="57"/>
      <c r="U1337" s="57"/>
    </row>
    <row r="1338" spans="1:21" s="52" customFormat="1" x14ac:dyDescent="0.2">
      <c r="A1338" s="42"/>
      <c r="B1338" s="42"/>
      <c r="C1338" s="42"/>
      <c r="D1338" s="42"/>
      <c r="E1338" s="42"/>
      <c r="F1338" s="42"/>
      <c r="G1338" s="54"/>
      <c r="H1338" s="42"/>
      <c r="I1338" s="42"/>
      <c r="J1338" s="55"/>
      <c r="K1338" s="55"/>
      <c r="L1338" s="55"/>
      <c r="M1338" s="56"/>
      <c r="N1338" s="57"/>
      <c r="O1338" s="57"/>
      <c r="P1338" s="42"/>
      <c r="Q1338" s="42"/>
      <c r="R1338" s="42"/>
      <c r="S1338" s="42"/>
      <c r="T1338" s="57"/>
      <c r="U1338" s="57"/>
    </row>
    <row r="1339" spans="1:21" s="52" customFormat="1" x14ac:dyDescent="0.2">
      <c r="A1339" s="42"/>
      <c r="B1339" s="42"/>
      <c r="C1339" s="42"/>
      <c r="D1339" s="42"/>
      <c r="E1339" s="42"/>
      <c r="F1339" s="42"/>
      <c r="G1339" s="54"/>
      <c r="H1339" s="42"/>
      <c r="I1339" s="42"/>
      <c r="J1339" s="55"/>
      <c r="K1339" s="55"/>
      <c r="L1339" s="55"/>
      <c r="M1339" s="56"/>
      <c r="N1339" s="57"/>
      <c r="O1339" s="57"/>
      <c r="P1339" s="42"/>
      <c r="Q1339" s="42"/>
      <c r="R1339" s="42"/>
      <c r="S1339" s="42"/>
      <c r="T1339" s="57"/>
      <c r="U1339" s="57"/>
    </row>
    <row r="1340" spans="1:21" s="52" customFormat="1" x14ac:dyDescent="0.2">
      <c r="A1340" s="42"/>
      <c r="B1340" s="42"/>
      <c r="C1340" s="42"/>
      <c r="D1340" s="42"/>
      <c r="E1340" s="42"/>
      <c r="F1340" s="42"/>
      <c r="G1340" s="54"/>
      <c r="H1340" s="42"/>
      <c r="I1340" s="42"/>
      <c r="J1340" s="55"/>
      <c r="K1340" s="55"/>
      <c r="L1340" s="55"/>
      <c r="M1340" s="56"/>
      <c r="N1340" s="57"/>
      <c r="O1340" s="57"/>
      <c r="P1340" s="42"/>
      <c r="Q1340" s="42"/>
      <c r="R1340" s="42"/>
      <c r="S1340" s="42"/>
      <c r="T1340" s="57"/>
      <c r="U1340" s="57"/>
    </row>
    <row r="1341" spans="1:21" s="52" customFormat="1" x14ac:dyDescent="0.2">
      <c r="A1341" s="42"/>
      <c r="B1341" s="42"/>
      <c r="C1341" s="42"/>
      <c r="D1341" s="42"/>
      <c r="E1341" s="42"/>
      <c r="F1341" s="42"/>
      <c r="G1341" s="54"/>
      <c r="H1341" s="42"/>
      <c r="I1341" s="42"/>
      <c r="J1341" s="55"/>
      <c r="K1341" s="55"/>
      <c r="L1341" s="55"/>
      <c r="M1341" s="56"/>
      <c r="N1341" s="57"/>
      <c r="O1341" s="57"/>
      <c r="P1341" s="42"/>
      <c r="Q1341" s="42"/>
      <c r="R1341" s="42"/>
      <c r="S1341" s="42"/>
      <c r="T1341" s="57"/>
      <c r="U1341" s="57"/>
    </row>
    <row r="1342" spans="1:21" s="52" customFormat="1" x14ac:dyDescent="0.2">
      <c r="A1342" s="42"/>
      <c r="B1342" s="42"/>
      <c r="C1342" s="42"/>
      <c r="D1342" s="42"/>
      <c r="E1342" s="42"/>
      <c r="F1342" s="42"/>
      <c r="G1342" s="54"/>
      <c r="H1342" s="42"/>
      <c r="I1342" s="42"/>
      <c r="J1342" s="55"/>
      <c r="K1342" s="55"/>
      <c r="L1342" s="55"/>
      <c r="M1342" s="56"/>
      <c r="N1342" s="57"/>
      <c r="O1342" s="57"/>
      <c r="P1342" s="42"/>
      <c r="Q1342" s="42"/>
      <c r="R1342" s="42"/>
      <c r="S1342" s="42"/>
      <c r="T1342" s="57"/>
      <c r="U1342" s="57"/>
    </row>
    <row r="1343" spans="1:21" s="52" customFormat="1" x14ac:dyDescent="0.2">
      <c r="A1343" s="42"/>
      <c r="B1343" s="42"/>
      <c r="C1343" s="42"/>
      <c r="D1343" s="42"/>
      <c r="E1343" s="42"/>
      <c r="F1343" s="42"/>
      <c r="G1343" s="54"/>
      <c r="H1343" s="42"/>
      <c r="I1343" s="42"/>
      <c r="J1343" s="55"/>
      <c r="K1343" s="55"/>
      <c r="L1343" s="55"/>
      <c r="M1343" s="56"/>
      <c r="N1343" s="57"/>
      <c r="O1343" s="57"/>
      <c r="P1343" s="42"/>
      <c r="Q1343" s="42"/>
      <c r="R1343" s="42"/>
      <c r="S1343" s="42"/>
      <c r="T1343" s="57"/>
      <c r="U1343" s="57"/>
    </row>
    <row r="1344" spans="1:21" s="52" customFormat="1" x14ac:dyDescent="0.2">
      <c r="A1344" s="42"/>
      <c r="B1344" s="42"/>
      <c r="C1344" s="42"/>
      <c r="D1344" s="42"/>
      <c r="E1344" s="42"/>
      <c r="F1344" s="42"/>
      <c r="G1344" s="54"/>
      <c r="H1344" s="42"/>
      <c r="I1344" s="42"/>
      <c r="J1344" s="55"/>
      <c r="K1344" s="55"/>
      <c r="L1344" s="55"/>
      <c r="M1344" s="56"/>
      <c r="N1344" s="57"/>
      <c r="O1344" s="57"/>
      <c r="P1344" s="42"/>
      <c r="Q1344" s="42"/>
      <c r="R1344" s="42"/>
      <c r="S1344" s="42"/>
      <c r="T1344" s="57"/>
      <c r="U1344" s="57"/>
    </row>
    <row r="1345" spans="1:21" s="52" customFormat="1" x14ac:dyDescent="0.2">
      <c r="A1345" s="42"/>
      <c r="B1345" s="42"/>
      <c r="C1345" s="42"/>
      <c r="D1345" s="42"/>
      <c r="E1345" s="42"/>
      <c r="F1345" s="42"/>
      <c r="G1345" s="54"/>
      <c r="H1345" s="42"/>
      <c r="I1345" s="42"/>
      <c r="J1345" s="55"/>
      <c r="K1345" s="55"/>
      <c r="L1345" s="55"/>
      <c r="M1345" s="56"/>
      <c r="N1345" s="57"/>
      <c r="O1345" s="57"/>
      <c r="P1345" s="42"/>
      <c r="Q1345" s="42"/>
      <c r="R1345" s="42"/>
      <c r="S1345" s="42"/>
      <c r="T1345" s="57"/>
      <c r="U1345" s="57"/>
    </row>
    <row r="1346" spans="1:21" s="52" customFormat="1" x14ac:dyDescent="0.2">
      <c r="A1346" s="42"/>
      <c r="B1346" s="42"/>
      <c r="C1346" s="42"/>
      <c r="D1346" s="42"/>
      <c r="E1346" s="42"/>
      <c r="F1346" s="42"/>
      <c r="G1346" s="54"/>
      <c r="H1346" s="42"/>
      <c r="I1346" s="42"/>
      <c r="J1346" s="55"/>
      <c r="K1346" s="55"/>
      <c r="L1346" s="55"/>
      <c r="M1346" s="56"/>
      <c r="N1346" s="57"/>
      <c r="O1346" s="57"/>
      <c r="P1346" s="42"/>
      <c r="Q1346" s="42"/>
      <c r="R1346" s="42"/>
      <c r="S1346" s="42"/>
      <c r="T1346" s="57"/>
      <c r="U1346" s="57"/>
    </row>
    <row r="1347" spans="1:21" s="52" customFormat="1" x14ac:dyDescent="0.2">
      <c r="A1347" s="42"/>
      <c r="B1347" s="42"/>
      <c r="C1347" s="42"/>
      <c r="D1347" s="42"/>
      <c r="E1347" s="42"/>
      <c r="F1347" s="42"/>
      <c r="G1347" s="54"/>
      <c r="H1347" s="42"/>
      <c r="I1347" s="42"/>
      <c r="J1347" s="55"/>
      <c r="K1347" s="55"/>
      <c r="L1347" s="55"/>
      <c r="M1347" s="56"/>
      <c r="N1347" s="57"/>
      <c r="O1347" s="57"/>
      <c r="P1347" s="42"/>
      <c r="Q1347" s="42"/>
      <c r="R1347" s="42"/>
      <c r="S1347" s="42"/>
      <c r="T1347" s="57"/>
      <c r="U1347" s="57"/>
    </row>
    <row r="1348" spans="1:21" s="52" customFormat="1" x14ac:dyDescent="0.2">
      <c r="A1348" s="42"/>
      <c r="B1348" s="42"/>
      <c r="C1348" s="42"/>
      <c r="D1348" s="42"/>
      <c r="E1348" s="42"/>
      <c r="F1348" s="42"/>
      <c r="G1348" s="54"/>
      <c r="H1348" s="42"/>
      <c r="I1348" s="42"/>
      <c r="J1348" s="55"/>
      <c r="K1348" s="55"/>
      <c r="L1348" s="55"/>
      <c r="M1348" s="56"/>
      <c r="N1348" s="57"/>
      <c r="O1348" s="57"/>
      <c r="P1348" s="42"/>
      <c r="Q1348" s="42"/>
      <c r="R1348" s="42"/>
      <c r="S1348" s="42"/>
      <c r="T1348" s="57"/>
      <c r="U1348" s="57"/>
    </row>
    <row r="1349" spans="1:21" s="52" customFormat="1" x14ac:dyDescent="0.2">
      <c r="A1349" s="42"/>
      <c r="B1349" s="42"/>
      <c r="C1349" s="42"/>
      <c r="D1349" s="42"/>
      <c r="E1349" s="42"/>
      <c r="F1349" s="42"/>
      <c r="G1349" s="54"/>
      <c r="H1349" s="42"/>
      <c r="I1349" s="42"/>
      <c r="J1349" s="55"/>
      <c r="K1349" s="55"/>
      <c r="L1349" s="55"/>
      <c r="M1349" s="56"/>
      <c r="N1349" s="57"/>
      <c r="O1349" s="57"/>
      <c r="P1349" s="42"/>
      <c r="Q1349" s="42"/>
      <c r="R1349" s="42"/>
      <c r="S1349" s="42"/>
      <c r="T1349" s="57"/>
      <c r="U1349" s="57"/>
    </row>
    <row r="1350" spans="1:21" s="52" customFormat="1" x14ac:dyDescent="0.2">
      <c r="A1350" s="42"/>
      <c r="B1350" s="42"/>
      <c r="C1350" s="42"/>
      <c r="D1350" s="42"/>
      <c r="E1350" s="42"/>
      <c r="F1350" s="42"/>
      <c r="G1350" s="54"/>
      <c r="H1350" s="42"/>
      <c r="I1350" s="42"/>
      <c r="J1350" s="55"/>
      <c r="K1350" s="55"/>
      <c r="L1350" s="55"/>
      <c r="M1350" s="56"/>
      <c r="N1350" s="57"/>
      <c r="O1350" s="57"/>
      <c r="P1350" s="42"/>
      <c r="Q1350" s="42"/>
      <c r="R1350" s="42"/>
      <c r="S1350" s="42"/>
      <c r="T1350" s="57"/>
      <c r="U1350" s="57"/>
    </row>
    <row r="1351" spans="1:21" s="52" customFormat="1" x14ac:dyDescent="0.2">
      <c r="A1351" s="42"/>
      <c r="B1351" s="42"/>
      <c r="C1351" s="42"/>
      <c r="D1351" s="42"/>
      <c r="E1351" s="42"/>
      <c r="F1351" s="42"/>
      <c r="G1351" s="54"/>
      <c r="H1351" s="42"/>
      <c r="I1351" s="42"/>
      <c r="J1351" s="55"/>
      <c r="K1351" s="55"/>
      <c r="L1351" s="55"/>
      <c r="M1351" s="56"/>
      <c r="N1351" s="57"/>
      <c r="O1351" s="57"/>
      <c r="P1351" s="42"/>
      <c r="Q1351" s="42"/>
      <c r="R1351" s="42"/>
      <c r="S1351" s="42"/>
      <c r="T1351" s="57"/>
      <c r="U1351" s="57"/>
    </row>
    <row r="1352" spans="1:21" s="52" customFormat="1" x14ac:dyDescent="0.2">
      <c r="A1352" s="42"/>
      <c r="B1352" s="42"/>
      <c r="C1352" s="42"/>
      <c r="D1352" s="42"/>
      <c r="E1352" s="42"/>
      <c r="F1352" s="42"/>
      <c r="G1352" s="54"/>
      <c r="H1352" s="42"/>
      <c r="I1352" s="42"/>
      <c r="J1352" s="55"/>
      <c r="K1352" s="55"/>
      <c r="L1352" s="55"/>
      <c r="M1352" s="56"/>
      <c r="N1352" s="57"/>
      <c r="O1352" s="57"/>
      <c r="P1352" s="42"/>
      <c r="Q1352" s="42"/>
      <c r="R1352" s="42"/>
      <c r="S1352" s="42"/>
      <c r="T1352" s="57"/>
      <c r="U1352" s="57"/>
    </row>
    <row r="1353" spans="1:21" s="52" customFormat="1" x14ac:dyDescent="0.2">
      <c r="A1353" s="42"/>
      <c r="B1353" s="42"/>
      <c r="C1353" s="42"/>
      <c r="D1353" s="42"/>
      <c r="E1353" s="42"/>
      <c r="F1353" s="42"/>
      <c r="G1353" s="54"/>
      <c r="H1353" s="42"/>
      <c r="I1353" s="42"/>
      <c r="J1353" s="55"/>
      <c r="K1353" s="55"/>
      <c r="L1353" s="55"/>
      <c r="M1353" s="56"/>
      <c r="N1353" s="57"/>
      <c r="O1353" s="57"/>
      <c r="P1353" s="42"/>
      <c r="Q1353" s="42"/>
      <c r="R1353" s="42"/>
      <c r="S1353" s="42"/>
      <c r="T1353" s="57"/>
      <c r="U1353" s="57"/>
    </row>
    <row r="1354" spans="1:21" s="52" customFormat="1" x14ac:dyDescent="0.2">
      <c r="A1354" s="42"/>
      <c r="B1354" s="42"/>
      <c r="C1354" s="42"/>
      <c r="D1354" s="42"/>
      <c r="E1354" s="42"/>
      <c r="F1354" s="42"/>
      <c r="G1354" s="54"/>
      <c r="H1354" s="42"/>
      <c r="I1354" s="42"/>
      <c r="J1354" s="55"/>
      <c r="K1354" s="55"/>
      <c r="L1354" s="55"/>
      <c r="M1354" s="56"/>
      <c r="N1354" s="57"/>
      <c r="O1354" s="57"/>
      <c r="P1354" s="42"/>
      <c r="Q1354" s="42"/>
      <c r="R1354" s="42"/>
      <c r="S1354" s="42"/>
      <c r="T1354" s="57"/>
      <c r="U1354" s="57"/>
    </row>
    <row r="1355" spans="1:21" s="52" customFormat="1" x14ac:dyDescent="0.2">
      <c r="A1355" s="42"/>
      <c r="B1355" s="42"/>
      <c r="C1355" s="42"/>
      <c r="D1355" s="42"/>
      <c r="E1355" s="42"/>
      <c r="F1355" s="42"/>
      <c r="G1355" s="54"/>
      <c r="H1355" s="42"/>
      <c r="I1355" s="42"/>
      <c r="J1355" s="55"/>
      <c r="K1355" s="55"/>
      <c r="L1355" s="55"/>
      <c r="M1355" s="56"/>
      <c r="N1355" s="57"/>
      <c r="O1355" s="57"/>
      <c r="P1355" s="42"/>
      <c r="Q1355" s="42"/>
      <c r="R1355" s="42"/>
      <c r="S1355" s="42"/>
      <c r="T1355" s="57"/>
      <c r="U1355" s="57"/>
    </row>
    <row r="1356" spans="1:21" s="52" customFormat="1" x14ac:dyDescent="0.2">
      <c r="A1356" s="42"/>
      <c r="B1356" s="42"/>
      <c r="C1356" s="42"/>
      <c r="D1356" s="42"/>
      <c r="E1356" s="42"/>
      <c r="F1356" s="42"/>
      <c r="G1356" s="54"/>
      <c r="H1356" s="42"/>
      <c r="I1356" s="42"/>
      <c r="J1356" s="55"/>
      <c r="K1356" s="55"/>
      <c r="L1356" s="55"/>
      <c r="M1356" s="56"/>
      <c r="N1356" s="57"/>
      <c r="O1356" s="57"/>
      <c r="P1356" s="42"/>
      <c r="Q1356" s="42"/>
      <c r="R1356" s="42"/>
      <c r="S1356" s="42"/>
      <c r="T1356" s="57"/>
      <c r="U1356" s="57"/>
    </row>
    <row r="1357" spans="1:21" s="52" customFormat="1" x14ac:dyDescent="0.2">
      <c r="A1357" s="42"/>
      <c r="B1357" s="42"/>
      <c r="C1357" s="42"/>
      <c r="D1357" s="42"/>
      <c r="E1357" s="42"/>
      <c r="F1357" s="42"/>
      <c r="G1357" s="54"/>
      <c r="H1357" s="42"/>
      <c r="I1357" s="42"/>
      <c r="J1357" s="55"/>
      <c r="K1357" s="55"/>
      <c r="L1357" s="55"/>
      <c r="M1357" s="56"/>
      <c r="N1357" s="57"/>
      <c r="O1357" s="57"/>
      <c r="P1357" s="42"/>
      <c r="Q1357" s="42"/>
      <c r="R1357" s="42"/>
      <c r="S1357" s="42"/>
      <c r="T1357" s="57"/>
      <c r="U1357" s="57"/>
    </row>
    <row r="1358" spans="1:21" s="52" customFormat="1" x14ac:dyDescent="0.2">
      <c r="A1358" s="42"/>
      <c r="B1358" s="42"/>
      <c r="C1358" s="42"/>
      <c r="D1358" s="42"/>
      <c r="E1358" s="42"/>
      <c r="F1358" s="42"/>
      <c r="G1358" s="54"/>
      <c r="H1358" s="42"/>
      <c r="I1358" s="42"/>
      <c r="J1358" s="55"/>
      <c r="K1358" s="55"/>
      <c r="L1358" s="55"/>
      <c r="M1358" s="56"/>
      <c r="N1358" s="57"/>
      <c r="O1358" s="57"/>
      <c r="P1358" s="42"/>
      <c r="Q1358" s="42"/>
      <c r="R1358" s="42"/>
      <c r="S1358" s="42"/>
      <c r="T1358" s="57"/>
      <c r="U1358" s="57"/>
    </row>
    <row r="1359" spans="1:21" s="52" customFormat="1" x14ac:dyDescent="0.2">
      <c r="A1359" s="42"/>
      <c r="B1359" s="42"/>
      <c r="C1359" s="42"/>
      <c r="D1359" s="42"/>
      <c r="E1359" s="42"/>
      <c r="F1359" s="42"/>
      <c r="G1359" s="54"/>
      <c r="H1359" s="42"/>
      <c r="I1359" s="42"/>
      <c r="J1359" s="55"/>
      <c r="K1359" s="55"/>
      <c r="L1359" s="55"/>
      <c r="M1359" s="56"/>
      <c r="N1359" s="57"/>
      <c r="O1359" s="57"/>
      <c r="P1359" s="42"/>
      <c r="Q1359" s="42"/>
      <c r="R1359" s="42"/>
      <c r="S1359" s="42"/>
      <c r="T1359" s="57"/>
      <c r="U1359" s="57"/>
    </row>
    <row r="1360" spans="1:21" s="52" customFormat="1" x14ac:dyDescent="0.2">
      <c r="A1360" s="42"/>
      <c r="B1360" s="42"/>
      <c r="C1360" s="42"/>
      <c r="D1360" s="42"/>
      <c r="E1360" s="42"/>
      <c r="F1360" s="42"/>
      <c r="G1360" s="54"/>
      <c r="H1360" s="42"/>
      <c r="I1360" s="42"/>
      <c r="J1360" s="55"/>
      <c r="K1360" s="55"/>
      <c r="L1360" s="55"/>
      <c r="M1360" s="56"/>
      <c r="N1360" s="57"/>
      <c r="O1360" s="57"/>
      <c r="P1360" s="42"/>
      <c r="Q1360" s="42"/>
      <c r="R1360" s="42"/>
      <c r="S1360" s="42"/>
      <c r="T1360" s="57"/>
      <c r="U1360" s="57"/>
    </row>
    <row r="1361" spans="1:21" s="52" customFormat="1" x14ac:dyDescent="0.2">
      <c r="A1361" s="42"/>
      <c r="B1361" s="42"/>
      <c r="C1361" s="42"/>
      <c r="D1361" s="42"/>
      <c r="E1361" s="42"/>
      <c r="F1361" s="42"/>
      <c r="G1361" s="54"/>
      <c r="H1361" s="42"/>
      <c r="I1361" s="42"/>
      <c r="J1361" s="55"/>
      <c r="K1361" s="55"/>
      <c r="L1361" s="55"/>
      <c r="M1361" s="56"/>
      <c r="N1361" s="57"/>
      <c r="O1361" s="57"/>
      <c r="P1361" s="42"/>
      <c r="Q1361" s="42"/>
      <c r="R1361" s="42"/>
      <c r="S1361" s="42"/>
      <c r="T1361" s="57"/>
      <c r="U1361" s="57"/>
    </row>
    <row r="1362" spans="1:21" s="52" customFormat="1" x14ac:dyDescent="0.2">
      <c r="A1362" s="42"/>
      <c r="B1362" s="42"/>
      <c r="C1362" s="42"/>
      <c r="D1362" s="42"/>
      <c r="E1362" s="42"/>
      <c r="F1362" s="42"/>
      <c r="G1362" s="54"/>
      <c r="H1362" s="42"/>
      <c r="I1362" s="42"/>
      <c r="J1362" s="55"/>
      <c r="K1362" s="55"/>
      <c r="L1362" s="55"/>
      <c r="M1362" s="56"/>
      <c r="N1362" s="57"/>
      <c r="O1362" s="57"/>
      <c r="P1362" s="42"/>
      <c r="Q1362" s="42"/>
      <c r="R1362" s="42"/>
      <c r="S1362" s="42"/>
      <c r="T1362" s="57"/>
      <c r="U1362" s="57"/>
    </row>
    <row r="1363" spans="1:21" s="52" customFormat="1" x14ac:dyDescent="0.2">
      <c r="A1363" s="42"/>
      <c r="B1363" s="42"/>
      <c r="C1363" s="42"/>
      <c r="D1363" s="42"/>
      <c r="E1363" s="42"/>
      <c r="F1363" s="42"/>
      <c r="G1363" s="54"/>
      <c r="H1363" s="42"/>
      <c r="I1363" s="42"/>
      <c r="J1363" s="55"/>
      <c r="K1363" s="55"/>
      <c r="L1363" s="55"/>
      <c r="M1363" s="56"/>
      <c r="N1363" s="57"/>
      <c r="O1363" s="57"/>
      <c r="P1363" s="42"/>
      <c r="Q1363" s="42"/>
      <c r="R1363" s="42"/>
      <c r="S1363" s="42"/>
      <c r="T1363" s="57"/>
      <c r="U1363" s="57"/>
    </row>
    <row r="1364" spans="1:21" s="52" customFormat="1" x14ac:dyDescent="0.2">
      <c r="A1364" s="42"/>
      <c r="B1364" s="42"/>
      <c r="C1364" s="42"/>
      <c r="D1364" s="42"/>
      <c r="E1364" s="42"/>
      <c r="F1364" s="42"/>
      <c r="G1364" s="54"/>
      <c r="H1364" s="42"/>
      <c r="I1364" s="42"/>
      <c r="J1364" s="55"/>
      <c r="K1364" s="55"/>
      <c r="L1364" s="55"/>
      <c r="M1364" s="56"/>
      <c r="N1364" s="57"/>
      <c r="O1364" s="57"/>
      <c r="P1364" s="42"/>
      <c r="Q1364" s="42"/>
      <c r="R1364" s="42"/>
      <c r="S1364" s="42"/>
      <c r="T1364" s="57"/>
      <c r="U1364" s="57"/>
    </row>
    <row r="1365" spans="1:21" s="52" customFormat="1" x14ac:dyDescent="0.2">
      <c r="A1365" s="42"/>
      <c r="B1365" s="42"/>
      <c r="C1365" s="42"/>
      <c r="D1365" s="42"/>
      <c r="E1365" s="42"/>
      <c r="F1365" s="42"/>
      <c r="G1365" s="54"/>
      <c r="H1365" s="42"/>
      <c r="I1365" s="42"/>
      <c r="J1365" s="55"/>
      <c r="K1365" s="55"/>
      <c r="L1365" s="55"/>
      <c r="M1365" s="56"/>
      <c r="N1365" s="57"/>
      <c r="O1365" s="57"/>
      <c r="P1365" s="42"/>
      <c r="Q1365" s="42"/>
      <c r="R1365" s="42"/>
      <c r="S1365" s="42"/>
      <c r="T1365" s="57"/>
      <c r="U1365" s="57"/>
    </row>
    <row r="1366" spans="1:21" s="52" customFormat="1" x14ac:dyDescent="0.2">
      <c r="A1366" s="42"/>
      <c r="B1366" s="42"/>
      <c r="C1366" s="42"/>
      <c r="D1366" s="42"/>
      <c r="E1366" s="42"/>
      <c r="F1366" s="42"/>
      <c r="G1366" s="54"/>
      <c r="H1366" s="42"/>
      <c r="I1366" s="42"/>
      <c r="J1366" s="55"/>
      <c r="K1366" s="55"/>
      <c r="L1366" s="55"/>
      <c r="M1366" s="56"/>
      <c r="N1366" s="57"/>
      <c r="O1366" s="57"/>
      <c r="P1366" s="42"/>
      <c r="Q1366" s="42"/>
      <c r="R1366" s="42"/>
      <c r="S1366" s="42"/>
      <c r="T1366" s="57"/>
      <c r="U1366" s="57"/>
    </row>
    <row r="1367" spans="1:21" s="52" customFormat="1" x14ac:dyDescent="0.2">
      <c r="A1367" s="42"/>
      <c r="B1367" s="42"/>
      <c r="C1367" s="42"/>
      <c r="D1367" s="42"/>
      <c r="E1367" s="42"/>
      <c r="F1367" s="42"/>
      <c r="G1367" s="54"/>
      <c r="H1367" s="42"/>
      <c r="I1367" s="42"/>
      <c r="J1367" s="55"/>
      <c r="K1367" s="55"/>
      <c r="L1367" s="55"/>
      <c r="M1367" s="56"/>
      <c r="N1367" s="57"/>
      <c r="O1367" s="57"/>
      <c r="P1367" s="42"/>
      <c r="Q1367" s="42"/>
      <c r="R1367" s="42"/>
      <c r="S1367" s="42"/>
      <c r="T1367" s="57"/>
      <c r="U1367" s="57"/>
    </row>
    <row r="1368" spans="1:21" s="52" customFormat="1" x14ac:dyDescent="0.2">
      <c r="A1368" s="42"/>
      <c r="B1368" s="42"/>
      <c r="C1368" s="42"/>
      <c r="D1368" s="42"/>
      <c r="E1368" s="42"/>
      <c r="F1368" s="42"/>
      <c r="G1368" s="54"/>
      <c r="H1368" s="42"/>
      <c r="I1368" s="42"/>
      <c r="J1368" s="55"/>
      <c r="K1368" s="55"/>
      <c r="L1368" s="55"/>
      <c r="M1368" s="56"/>
      <c r="N1368" s="57"/>
      <c r="O1368" s="57"/>
      <c r="P1368" s="42"/>
      <c r="Q1368" s="42"/>
      <c r="R1368" s="42"/>
      <c r="S1368" s="42"/>
      <c r="T1368" s="57"/>
      <c r="U1368" s="57"/>
    </row>
    <row r="1369" spans="1:21" s="52" customFormat="1" x14ac:dyDescent="0.2">
      <c r="A1369" s="42"/>
      <c r="B1369" s="42"/>
      <c r="C1369" s="42"/>
      <c r="D1369" s="42"/>
      <c r="E1369" s="42"/>
      <c r="F1369" s="42"/>
      <c r="G1369" s="54"/>
      <c r="H1369" s="42"/>
      <c r="I1369" s="42"/>
      <c r="J1369" s="55"/>
      <c r="K1369" s="55"/>
      <c r="L1369" s="55"/>
      <c r="M1369" s="56"/>
      <c r="N1369" s="57"/>
      <c r="O1369" s="57"/>
      <c r="P1369" s="42"/>
      <c r="Q1369" s="42"/>
      <c r="R1369" s="42"/>
      <c r="S1369" s="42"/>
      <c r="T1369" s="57"/>
      <c r="U1369" s="57"/>
    </row>
    <row r="1370" spans="1:21" s="52" customFormat="1" x14ac:dyDescent="0.2">
      <c r="A1370" s="42"/>
      <c r="B1370" s="42"/>
      <c r="C1370" s="42"/>
      <c r="D1370" s="42"/>
      <c r="E1370" s="42"/>
      <c r="F1370" s="42"/>
      <c r="G1370" s="54"/>
      <c r="H1370" s="42"/>
      <c r="I1370" s="42"/>
      <c r="J1370" s="55"/>
      <c r="K1370" s="55"/>
      <c r="L1370" s="55"/>
      <c r="M1370" s="56"/>
      <c r="N1370" s="57"/>
      <c r="O1370" s="57"/>
      <c r="P1370" s="42"/>
      <c r="Q1370" s="42"/>
      <c r="R1370" s="42"/>
      <c r="S1370" s="42"/>
      <c r="T1370" s="57"/>
      <c r="U1370" s="57"/>
    </row>
    <row r="1371" spans="1:21" s="52" customFormat="1" x14ac:dyDescent="0.2">
      <c r="A1371" s="42"/>
      <c r="B1371" s="42"/>
      <c r="C1371" s="42"/>
      <c r="D1371" s="42"/>
      <c r="E1371" s="42"/>
      <c r="F1371" s="42"/>
      <c r="G1371" s="54"/>
      <c r="H1371" s="42"/>
      <c r="I1371" s="42"/>
      <c r="J1371" s="55"/>
      <c r="K1371" s="55"/>
      <c r="L1371" s="55"/>
      <c r="M1371" s="56"/>
      <c r="N1371" s="57"/>
      <c r="O1371" s="57"/>
      <c r="P1371" s="42"/>
      <c r="Q1371" s="42"/>
      <c r="R1371" s="42"/>
      <c r="S1371" s="42"/>
      <c r="T1371" s="57"/>
      <c r="U1371" s="57"/>
    </row>
    <row r="1372" spans="1:21" s="52" customFormat="1" x14ac:dyDescent="0.2">
      <c r="A1372" s="42"/>
      <c r="B1372" s="42"/>
      <c r="C1372" s="42"/>
      <c r="D1372" s="42"/>
      <c r="E1372" s="42"/>
      <c r="F1372" s="42"/>
      <c r="G1372" s="54"/>
      <c r="H1372" s="42"/>
      <c r="I1372" s="42"/>
      <c r="J1372" s="55"/>
      <c r="K1372" s="55"/>
      <c r="L1372" s="55"/>
      <c r="M1372" s="56"/>
      <c r="N1372" s="57"/>
      <c r="O1372" s="57"/>
      <c r="P1372" s="42"/>
      <c r="Q1372" s="42"/>
      <c r="R1372" s="42"/>
      <c r="S1372" s="42"/>
      <c r="T1372" s="57"/>
      <c r="U1372" s="57"/>
    </row>
    <row r="1373" spans="1:21" s="52" customFormat="1" x14ac:dyDescent="0.2">
      <c r="A1373" s="42"/>
      <c r="B1373" s="42"/>
      <c r="C1373" s="42"/>
      <c r="D1373" s="42"/>
      <c r="E1373" s="42"/>
      <c r="F1373" s="42"/>
      <c r="G1373" s="54"/>
      <c r="H1373" s="42"/>
      <c r="I1373" s="42"/>
      <c r="J1373" s="55"/>
      <c r="K1373" s="55"/>
      <c r="L1373" s="55"/>
      <c r="M1373" s="56"/>
      <c r="N1373" s="57"/>
      <c r="O1373" s="57"/>
      <c r="P1373" s="42"/>
      <c r="Q1373" s="42"/>
      <c r="R1373" s="42"/>
      <c r="S1373" s="42"/>
      <c r="T1373" s="57"/>
      <c r="U1373" s="57"/>
    </row>
    <row r="1374" spans="1:21" s="52" customFormat="1" x14ac:dyDescent="0.2">
      <c r="A1374" s="42"/>
      <c r="B1374" s="42"/>
      <c r="C1374" s="42"/>
      <c r="D1374" s="42"/>
      <c r="E1374" s="42"/>
      <c r="F1374" s="42"/>
      <c r="G1374" s="54"/>
      <c r="H1374" s="42"/>
      <c r="I1374" s="42"/>
      <c r="J1374" s="55"/>
      <c r="K1374" s="55"/>
      <c r="L1374" s="55"/>
      <c r="M1374" s="56"/>
      <c r="N1374" s="57"/>
      <c r="O1374" s="57"/>
      <c r="P1374" s="42"/>
      <c r="Q1374" s="42"/>
      <c r="R1374" s="42"/>
      <c r="S1374" s="42"/>
      <c r="T1374" s="57"/>
      <c r="U1374" s="57"/>
    </row>
    <row r="1375" spans="1:21" s="52" customFormat="1" x14ac:dyDescent="0.2">
      <c r="A1375" s="42"/>
      <c r="B1375" s="42"/>
      <c r="C1375" s="42"/>
      <c r="D1375" s="42"/>
      <c r="E1375" s="42"/>
      <c r="F1375" s="42"/>
      <c r="G1375" s="54"/>
      <c r="H1375" s="42"/>
      <c r="I1375" s="42"/>
      <c r="J1375" s="55"/>
      <c r="K1375" s="55"/>
      <c r="L1375" s="55"/>
      <c r="M1375" s="56"/>
      <c r="N1375" s="57"/>
      <c r="O1375" s="57"/>
      <c r="P1375" s="42"/>
      <c r="Q1375" s="42"/>
      <c r="R1375" s="42"/>
      <c r="S1375" s="42"/>
      <c r="T1375" s="57"/>
      <c r="U1375" s="57"/>
    </row>
    <row r="1376" spans="1:21" s="52" customFormat="1" x14ac:dyDescent="0.2">
      <c r="A1376" s="42"/>
      <c r="B1376" s="42"/>
      <c r="C1376" s="42"/>
      <c r="D1376" s="42"/>
      <c r="E1376" s="42"/>
      <c r="F1376" s="42"/>
      <c r="G1376" s="54"/>
      <c r="H1376" s="42"/>
      <c r="I1376" s="42"/>
      <c r="J1376" s="55"/>
      <c r="K1376" s="55"/>
      <c r="L1376" s="55"/>
      <c r="M1376" s="56"/>
      <c r="N1376" s="57"/>
      <c r="O1376" s="57"/>
      <c r="P1376" s="42"/>
      <c r="Q1376" s="42"/>
      <c r="R1376" s="42"/>
      <c r="S1376" s="42"/>
      <c r="T1376" s="57"/>
      <c r="U1376" s="57"/>
    </row>
    <row r="1377" spans="1:21" s="52" customFormat="1" x14ac:dyDescent="0.2">
      <c r="A1377" s="42"/>
      <c r="B1377" s="42"/>
      <c r="C1377" s="42"/>
      <c r="D1377" s="42"/>
      <c r="E1377" s="42"/>
      <c r="F1377" s="42"/>
      <c r="G1377" s="54"/>
      <c r="H1377" s="42"/>
      <c r="I1377" s="42"/>
      <c r="J1377" s="55"/>
      <c r="K1377" s="55"/>
      <c r="L1377" s="55"/>
      <c r="M1377" s="56"/>
      <c r="N1377" s="57"/>
      <c r="O1377" s="57"/>
      <c r="P1377" s="42"/>
      <c r="Q1377" s="42"/>
      <c r="R1377" s="42"/>
      <c r="S1377" s="42"/>
      <c r="T1377" s="57"/>
      <c r="U1377" s="57"/>
    </row>
    <row r="1378" spans="1:21" s="52" customFormat="1" x14ac:dyDescent="0.2">
      <c r="A1378" s="42"/>
      <c r="B1378" s="42"/>
      <c r="C1378" s="42"/>
      <c r="D1378" s="42"/>
      <c r="E1378" s="42"/>
      <c r="F1378" s="42"/>
      <c r="G1378" s="54"/>
      <c r="H1378" s="42"/>
      <c r="I1378" s="42"/>
      <c r="J1378" s="55"/>
      <c r="K1378" s="55"/>
      <c r="L1378" s="55"/>
      <c r="M1378" s="56"/>
      <c r="N1378" s="57"/>
      <c r="O1378" s="57"/>
      <c r="P1378" s="42"/>
      <c r="Q1378" s="42"/>
      <c r="R1378" s="42"/>
      <c r="S1378" s="42"/>
      <c r="T1378" s="57"/>
      <c r="U1378" s="57"/>
    </row>
    <row r="1379" spans="1:21" s="52" customFormat="1" x14ac:dyDescent="0.2">
      <c r="A1379" s="42"/>
      <c r="B1379" s="42"/>
      <c r="C1379" s="42"/>
      <c r="D1379" s="42"/>
      <c r="E1379" s="42"/>
      <c r="F1379" s="42"/>
      <c r="G1379" s="54"/>
      <c r="H1379" s="42"/>
      <c r="I1379" s="42"/>
      <c r="J1379" s="55"/>
      <c r="K1379" s="55"/>
      <c r="L1379" s="55"/>
      <c r="M1379" s="56"/>
      <c r="N1379" s="57"/>
      <c r="O1379" s="57"/>
      <c r="P1379" s="42"/>
      <c r="Q1379" s="42"/>
      <c r="R1379" s="42"/>
      <c r="S1379" s="42"/>
      <c r="T1379" s="57"/>
      <c r="U1379" s="57"/>
    </row>
    <row r="1380" spans="1:21" s="52" customFormat="1" x14ac:dyDescent="0.2">
      <c r="A1380" s="42"/>
      <c r="B1380" s="42"/>
      <c r="C1380" s="42"/>
      <c r="D1380" s="42"/>
      <c r="E1380" s="42"/>
      <c r="F1380" s="42"/>
      <c r="G1380" s="54"/>
      <c r="H1380" s="42"/>
      <c r="I1380" s="42"/>
      <c r="J1380" s="55"/>
      <c r="K1380" s="55"/>
      <c r="L1380" s="55"/>
      <c r="M1380" s="56"/>
      <c r="N1380" s="57"/>
      <c r="O1380" s="57"/>
      <c r="P1380" s="42"/>
      <c r="Q1380" s="42"/>
      <c r="R1380" s="42"/>
      <c r="S1380" s="42"/>
      <c r="T1380" s="57"/>
      <c r="U1380" s="57"/>
    </row>
    <row r="1381" spans="1:21" s="52" customFormat="1" x14ac:dyDescent="0.2">
      <c r="A1381" s="42"/>
      <c r="B1381" s="42"/>
      <c r="C1381" s="42"/>
      <c r="D1381" s="42"/>
      <c r="E1381" s="42"/>
      <c r="F1381" s="42"/>
      <c r="G1381" s="54"/>
      <c r="H1381" s="42"/>
      <c r="I1381" s="42"/>
      <c r="J1381" s="55"/>
      <c r="K1381" s="55"/>
      <c r="L1381" s="55"/>
      <c r="M1381" s="56"/>
      <c r="N1381" s="57"/>
      <c r="O1381" s="57"/>
      <c r="P1381" s="42"/>
      <c r="Q1381" s="42"/>
      <c r="R1381" s="42"/>
      <c r="S1381" s="42"/>
      <c r="T1381" s="57"/>
      <c r="U1381" s="57"/>
    </row>
    <row r="1382" spans="1:21" s="52" customFormat="1" x14ac:dyDescent="0.2">
      <c r="A1382" s="42"/>
      <c r="B1382" s="42"/>
      <c r="C1382" s="42"/>
      <c r="D1382" s="42"/>
      <c r="E1382" s="42"/>
      <c r="F1382" s="42"/>
      <c r="G1382" s="54"/>
      <c r="H1382" s="42"/>
      <c r="I1382" s="42"/>
      <c r="J1382" s="55"/>
      <c r="K1382" s="55"/>
      <c r="L1382" s="55"/>
      <c r="M1382" s="56"/>
      <c r="N1382" s="57"/>
      <c r="O1382" s="57"/>
      <c r="P1382" s="42"/>
      <c r="Q1382" s="42"/>
      <c r="R1382" s="42"/>
      <c r="S1382" s="42"/>
      <c r="T1382" s="57"/>
      <c r="U1382" s="57"/>
    </row>
    <row r="1383" spans="1:21" s="52" customFormat="1" x14ac:dyDescent="0.2">
      <c r="A1383" s="42"/>
      <c r="B1383" s="42"/>
      <c r="C1383" s="42"/>
      <c r="D1383" s="42"/>
      <c r="E1383" s="42"/>
      <c r="F1383" s="42"/>
      <c r="G1383" s="54"/>
      <c r="H1383" s="42"/>
      <c r="I1383" s="42"/>
      <c r="J1383" s="55"/>
      <c r="K1383" s="55"/>
      <c r="L1383" s="55"/>
      <c r="M1383" s="56"/>
      <c r="N1383" s="57"/>
      <c r="O1383" s="57"/>
      <c r="P1383" s="42"/>
      <c r="Q1383" s="42"/>
      <c r="R1383" s="42"/>
      <c r="S1383" s="42"/>
      <c r="T1383" s="57"/>
      <c r="U1383" s="57"/>
    </row>
    <row r="1384" spans="1:21" s="52" customFormat="1" x14ac:dyDescent="0.2">
      <c r="A1384" s="42"/>
      <c r="B1384" s="42"/>
      <c r="C1384" s="42"/>
      <c r="D1384" s="42"/>
      <c r="E1384" s="42"/>
      <c r="F1384" s="42"/>
      <c r="G1384" s="54"/>
      <c r="H1384" s="42"/>
      <c r="I1384" s="42"/>
      <c r="J1384" s="55"/>
      <c r="K1384" s="55"/>
      <c r="L1384" s="55"/>
      <c r="M1384" s="56"/>
      <c r="N1384" s="57"/>
      <c r="O1384" s="57"/>
      <c r="P1384" s="42"/>
      <c r="Q1384" s="42"/>
      <c r="R1384" s="42"/>
      <c r="S1384" s="42"/>
      <c r="T1384" s="57"/>
      <c r="U1384" s="57"/>
    </row>
    <row r="1385" spans="1:21" s="52" customFormat="1" x14ac:dyDescent="0.2">
      <c r="A1385" s="42"/>
      <c r="B1385" s="42"/>
      <c r="C1385" s="42"/>
      <c r="D1385" s="42"/>
      <c r="E1385" s="42"/>
      <c r="F1385" s="42"/>
      <c r="G1385" s="54"/>
      <c r="H1385" s="42"/>
      <c r="I1385" s="42"/>
      <c r="J1385" s="55"/>
      <c r="K1385" s="55"/>
      <c r="L1385" s="55"/>
      <c r="M1385" s="56"/>
      <c r="N1385" s="57"/>
      <c r="O1385" s="57"/>
      <c r="P1385" s="42"/>
      <c r="Q1385" s="42"/>
      <c r="R1385" s="42"/>
      <c r="S1385" s="42"/>
      <c r="T1385" s="57"/>
      <c r="U1385" s="57"/>
    </row>
    <row r="1386" spans="1:21" s="52" customFormat="1" x14ac:dyDescent="0.2">
      <c r="A1386" s="42"/>
      <c r="B1386" s="42"/>
      <c r="C1386" s="42"/>
      <c r="D1386" s="42"/>
      <c r="E1386" s="42"/>
      <c r="F1386" s="42"/>
      <c r="G1386" s="54"/>
      <c r="H1386" s="42"/>
      <c r="I1386" s="42"/>
      <c r="J1386" s="55"/>
      <c r="K1386" s="55"/>
      <c r="L1386" s="55"/>
      <c r="M1386" s="56"/>
      <c r="N1386" s="57"/>
      <c r="O1386" s="57"/>
      <c r="P1386" s="42"/>
      <c r="Q1386" s="42"/>
      <c r="R1386" s="42"/>
      <c r="S1386" s="42"/>
      <c r="T1386" s="57"/>
      <c r="U1386" s="57"/>
    </row>
    <row r="1387" spans="1:21" s="52" customFormat="1" x14ac:dyDescent="0.2">
      <c r="A1387" s="42"/>
      <c r="B1387" s="42"/>
      <c r="C1387" s="42"/>
      <c r="D1387" s="42"/>
      <c r="E1387" s="42"/>
      <c r="F1387" s="42"/>
      <c r="G1387" s="54"/>
      <c r="H1387" s="42"/>
      <c r="I1387" s="42"/>
      <c r="J1387" s="55"/>
      <c r="K1387" s="55"/>
      <c r="L1387" s="55"/>
      <c r="M1387" s="56"/>
      <c r="N1387" s="57"/>
      <c r="O1387" s="57"/>
      <c r="P1387" s="42"/>
      <c r="Q1387" s="42"/>
      <c r="R1387" s="42"/>
      <c r="S1387" s="42"/>
      <c r="T1387" s="57"/>
      <c r="U1387" s="57"/>
    </row>
    <row r="1388" spans="1:21" s="52" customFormat="1" x14ac:dyDescent="0.2">
      <c r="A1388" s="42"/>
      <c r="B1388" s="42"/>
      <c r="C1388" s="42"/>
      <c r="D1388" s="42"/>
      <c r="E1388" s="42"/>
      <c r="F1388" s="42"/>
      <c r="G1388" s="54"/>
      <c r="H1388" s="42"/>
      <c r="I1388" s="42"/>
      <c r="J1388" s="55"/>
      <c r="K1388" s="55"/>
      <c r="L1388" s="55"/>
      <c r="M1388" s="56"/>
      <c r="N1388" s="57"/>
      <c r="O1388" s="57"/>
      <c r="P1388" s="42"/>
      <c r="Q1388" s="42"/>
      <c r="R1388" s="42"/>
      <c r="S1388" s="42"/>
      <c r="T1388" s="57"/>
      <c r="U1388" s="57"/>
    </row>
    <row r="1389" spans="1:21" s="52" customFormat="1" x14ac:dyDescent="0.2">
      <c r="A1389" s="42"/>
      <c r="B1389" s="42"/>
      <c r="C1389" s="42"/>
      <c r="D1389" s="42"/>
      <c r="E1389" s="42"/>
      <c r="F1389" s="42"/>
      <c r="G1389" s="54"/>
      <c r="H1389" s="42"/>
      <c r="I1389" s="42"/>
      <c r="J1389" s="55"/>
      <c r="K1389" s="55"/>
      <c r="L1389" s="55"/>
      <c r="M1389" s="56"/>
      <c r="N1389" s="57"/>
      <c r="O1389" s="57"/>
      <c r="P1389" s="42"/>
      <c r="Q1389" s="42"/>
      <c r="R1389" s="42"/>
      <c r="S1389" s="42"/>
      <c r="T1389" s="57"/>
      <c r="U1389" s="57"/>
    </row>
    <row r="1390" spans="1:21" s="52" customFormat="1" x14ac:dyDescent="0.2">
      <c r="A1390" s="42"/>
      <c r="B1390" s="42"/>
      <c r="C1390" s="42"/>
      <c r="D1390" s="42"/>
      <c r="E1390" s="42"/>
      <c r="F1390" s="42"/>
      <c r="G1390" s="54"/>
      <c r="H1390" s="42"/>
      <c r="I1390" s="42"/>
      <c r="J1390" s="55"/>
      <c r="K1390" s="55"/>
      <c r="L1390" s="55"/>
      <c r="M1390" s="56"/>
      <c r="N1390" s="57"/>
      <c r="O1390" s="57"/>
      <c r="P1390" s="42"/>
      <c r="Q1390" s="42"/>
      <c r="R1390" s="42"/>
      <c r="S1390" s="42"/>
      <c r="T1390" s="57"/>
      <c r="U1390" s="57"/>
    </row>
    <row r="1391" spans="1:21" s="52" customFormat="1" x14ac:dyDescent="0.2">
      <c r="A1391" s="42"/>
      <c r="B1391" s="42"/>
      <c r="C1391" s="42"/>
      <c r="D1391" s="42"/>
      <c r="E1391" s="42"/>
      <c r="F1391" s="42"/>
      <c r="G1391" s="54"/>
      <c r="H1391" s="42"/>
      <c r="I1391" s="42"/>
      <c r="J1391" s="55"/>
      <c r="K1391" s="55"/>
      <c r="L1391" s="55"/>
      <c r="M1391" s="56"/>
      <c r="N1391" s="57"/>
      <c r="O1391" s="57"/>
      <c r="P1391" s="42"/>
      <c r="Q1391" s="42"/>
      <c r="R1391" s="42"/>
      <c r="S1391" s="42"/>
      <c r="T1391" s="57"/>
      <c r="U1391" s="57"/>
    </row>
    <row r="1392" spans="1:21" s="52" customFormat="1" x14ac:dyDescent="0.2">
      <c r="A1392" s="42"/>
      <c r="B1392" s="42"/>
      <c r="C1392" s="42"/>
      <c r="D1392" s="42"/>
      <c r="E1392" s="42"/>
      <c r="F1392" s="42"/>
      <c r="G1392" s="54"/>
      <c r="H1392" s="42"/>
      <c r="I1392" s="42"/>
      <c r="J1392" s="55"/>
      <c r="K1392" s="55"/>
      <c r="L1392" s="55"/>
      <c r="M1392" s="56"/>
      <c r="N1392" s="57"/>
      <c r="O1392" s="57"/>
      <c r="P1392" s="42"/>
      <c r="Q1392" s="42"/>
      <c r="R1392" s="42"/>
      <c r="S1392" s="42"/>
      <c r="T1392" s="57"/>
      <c r="U1392" s="57"/>
    </row>
    <row r="1393" spans="1:21" s="52" customFormat="1" x14ac:dyDescent="0.2">
      <c r="A1393" s="42"/>
      <c r="B1393" s="42"/>
      <c r="C1393" s="42"/>
      <c r="D1393" s="42"/>
      <c r="E1393" s="42"/>
      <c r="F1393" s="42"/>
      <c r="G1393" s="54"/>
      <c r="H1393" s="42"/>
      <c r="I1393" s="42"/>
      <c r="J1393" s="55"/>
      <c r="K1393" s="55"/>
      <c r="L1393" s="55"/>
      <c r="M1393" s="56"/>
      <c r="N1393" s="57"/>
      <c r="O1393" s="57"/>
      <c r="P1393" s="42"/>
      <c r="Q1393" s="42"/>
      <c r="R1393" s="42"/>
      <c r="S1393" s="42"/>
      <c r="T1393" s="57"/>
      <c r="U1393" s="57"/>
    </row>
    <row r="1394" spans="1:21" s="52" customFormat="1" x14ac:dyDescent="0.2">
      <c r="A1394" s="42"/>
      <c r="B1394" s="42"/>
      <c r="C1394" s="42"/>
      <c r="D1394" s="42"/>
      <c r="E1394" s="42"/>
      <c r="F1394" s="42"/>
      <c r="G1394" s="54"/>
      <c r="H1394" s="42"/>
      <c r="I1394" s="42"/>
      <c r="J1394" s="55"/>
      <c r="K1394" s="55"/>
      <c r="L1394" s="55"/>
      <c r="M1394" s="56"/>
      <c r="N1394" s="57"/>
      <c r="O1394" s="57"/>
      <c r="P1394" s="42"/>
      <c r="Q1394" s="42"/>
      <c r="R1394" s="42"/>
      <c r="S1394" s="42"/>
      <c r="T1394" s="57"/>
      <c r="U1394" s="57"/>
    </row>
    <row r="1395" spans="1:21" s="52" customFormat="1" x14ac:dyDescent="0.2">
      <c r="A1395" s="42"/>
      <c r="B1395" s="42"/>
      <c r="C1395" s="42"/>
      <c r="D1395" s="42"/>
      <c r="E1395" s="42"/>
      <c r="F1395" s="42"/>
      <c r="G1395" s="54"/>
      <c r="H1395" s="42"/>
      <c r="I1395" s="42"/>
      <c r="J1395" s="55"/>
      <c r="K1395" s="55"/>
      <c r="L1395" s="55"/>
      <c r="M1395" s="56"/>
      <c r="N1395" s="57"/>
      <c r="O1395" s="57"/>
      <c r="P1395" s="42"/>
      <c r="Q1395" s="42"/>
      <c r="R1395" s="42"/>
      <c r="S1395" s="42"/>
      <c r="T1395" s="57"/>
      <c r="U1395" s="57"/>
    </row>
    <row r="1396" spans="1:21" s="52" customFormat="1" x14ac:dyDescent="0.2">
      <c r="A1396" s="42"/>
      <c r="B1396" s="42"/>
      <c r="C1396" s="42"/>
      <c r="D1396" s="42"/>
      <c r="E1396" s="42"/>
      <c r="F1396" s="42"/>
      <c r="G1396" s="54"/>
      <c r="H1396" s="42"/>
      <c r="I1396" s="42"/>
      <c r="J1396" s="55"/>
      <c r="K1396" s="55"/>
      <c r="L1396" s="55"/>
      <c r="M1396" s="56"/>
      <c r="N1396" s="57"/>
      <c r="O1396" s="57"/>
      <c r="P1396" s="42"/>
      <c r="Q1396" s="42"/>
      <c r="R1396" s="42"/>
      <c r="S1396" s="42"/>
      <c r="T1396" s="57"/>
      <c r="U1396" s="57"/>
    </row>
    <row r="1397" spans="1:21" s="52" customFormat="1" x14ac:dyDescent="0.2">
      <c r="A1397" s="42"/>
      <c r="B1397" s="42"/>
      <c r="C1397" s="42"/>
      <c r="D1397" s="42"/>
      <c r="E1397" s="42"/>
      <c r="F1397" s="42"/>
      <c r="G1397" s="54"/>
      <c r="H1397" s="42"/>
      <c r="I1397" s="42"/>
      <c r="J1397" s="55"/>
      <c r="K1397" s="55"/>
      <c r="L1397" s="55"/>
      <c r="M1397" s="56"/>
      <c r="N1397" s="57"/>
      <c r="O1397" s="57"/>
      <c r="P1397" s="42"/>
      <c r="Q1397" s="42"/>
      <c r="R1397" s="42"/>
      <c r="S1397" s="42"/>
      <c r="T1397" s="57"/>
      <c r="U1397" s="57"/>
    </row>
    <row r="1398" spans="1:21" s="52" customFormat="1" x14ac:dyDescent="0.2">
      <c r="A1398" s="42"/>
      <c r="B1398" s="42"/>
      <c r="C1398" s="42"/>
      <c r="D1398" s="42"/>
      <c r="E1398" s="42"/>
      <c r="F1398" s="42"/>
      <c r="G1398" s="54"/>
      <c r="H1398" s="42"/>
      <c r="I1398" s="42"/>
      <c r="J1398" s="55"/>
      <c r="K1398" s="55"/>
      <c r="L1398" s="55"/>
      <c r="M1398" s="56"/>
      <c r="N1398" s="57"/>
      <c r="O1398" s="57"/>
      <c r="P1398" s="42"/>
      <c r="Q1398" s="42"/>
      <c r="R1398" s="42"/>
      <c r="S1398" s="42"/>
      <c r="T1398" s="57"/>
      <c r="U1398" s="57"/>
    </row>
    <row r="1399" spans="1:21" s="52" customFormat="1" x14ac:dyDescent="0.2">
      <c r="A1399" s="42"/>
      <c r="B1399" s="42"/>
      <c r="C1399" s="42"/>
      <c r="D1399" s="42"/>
      <c r="E1399" s="42"/>
      <c r="F1399" s="42"/>
      <c r="G1399" s="54"/>
      <c r="H1399" s="42"/>
      <c r="I1399" s="42"/>
      <c r="J1399" s="55"/>
      <c r="K1399" s="55"/>
      <c r="L1399" s="55"/>
      <c r="M1399" s="56"/>
      <c r="N1399" s="57"/>
      <c r="O1399" s="57"/>
      <c r="P1399" s="42"/>
      <c r="Q1399" s="42"/>
      <c r="R1399" s="42"/>
      <c r="S1399" s="42"/>
      <c r="T1399" s="57"/>
      <c r="U1399" s="57"/>
    </row>
    <row r="1400" spans="1:21" s="52" customFormat="1" x14ac:dyDescent="0.2">
      <c r="A1400" s="42"/>
      <c r="B1400" s="42"/>
      <c r="C1400" s="42"/>
      <c r="D1400" s="42"/>
      <c r="E1400" s="42"/>
      <c r="F1400" s="42"/>
      <c r="G1400" s="54"/>
      <c r="H1400" s="42"/>
      <c r="I1400" s="42"/>
      <c r="J1400" s="55"/>
      <c r="K1400" s="55"/>
      <c r="L1400" s="55"/>
      <c r="M1400" s="56"/>
      <c r="N1400" s="57"/>
      <c r="O1400" s="57"/>
      <c r="P1400" s="42"/>
      <c r="Q1400" s="42"/>
      <c r="R1400" s="42"/>
      <c r="S1400" s="42"/>
      <c r="T1400" s="57"/>
      <c r="U1400" s="57"/>
    </row>
    <row r="1401" spans="1:21" s="52" customFormat="1" x14ac:dyDescent="0.2">
      <c r="A1401" s="42"/>
      <c r="B1401" s="42"/>
      <c r="C1401" s="42"/>
      <c r="D1401" s="42"/>
      <c r="E1401" s="42"/>
      <c r="F1401" s="42"/>
      <c r="G1401" s="54"/>
      <c r="H1401" s="42"/>
      <c r="I1401" s="42"/>
      <c r="J1401" s="55"/>
      <c r="K1401" s="55"/>
      <c r="L1401" s="55"/>
      <c r="M1401" s="56"/>
      <c r="N1401" s="57"/>
      <c r="O1401" s="57"/>
      <c r="P1401" s="42"/>
      <c r="Q1401" s="42"/>
      <c r="R1401" s="42"/>
      <c r="S1401" s="42"/>
      <c r="T1401" s="57"/>
      <c r="U1401" s="57"/>
    </row>
    <row r="1402" spans="1:21" s="52" customFormat="1" x14ac:dyDescent="0.2">
      <c r="A1402" s="42"/>
      <c r="B1402" s="42"/>
      <c r="C1402" s="42"/>
      <c r="D1402" s="42"/>
      <c r="E1402" s="42"/>
      <c r="F1402" s="42"/>
      <c r="G1402" s="54"/>
      <c r="H1402" s="42"/>
      <c r="I1402" s="42"/>
      <c r="J1402" s="55"/>
      <c r="K1402" s="55"/>
      <c r="L1402" s="55"/>
      <c r="M1402" s="56"/>
      <c r="N1402" s="57"/>
      <c r="O1402" s="57"/>
      <c r="P1402" s="42"/>
      <c r="Q1402" s="42"/>
      <c r="R1402" s="42"/>
      <c r="S1402" s="42"/>
      <c r="T1402" s="57"/>
      <c r="U1402" s="57"/>
    </row>
    <row r="1403" spans="1:21" s="52" customFormat="1" x14ac:dyDescent="0.2">
      <c r="A1403" s="42"/>
      <c r="B1403" s="42"/>
      <c r="C1403" s="42"/>
      <c r="D1403" s="42"/>
      <c r="E1403" s="42"/>
      <c r="F1403" s="42"/>
      <c r="G1403" s="54"/>
      <c r="H1403" s="42"/>
      <c r="I1403" s="42"/>
      <c r="J1403" s="55"/>
      <c r="K1403" s="55"/>
      <c r="L1403" s="55"/>
      <c r="M1403" s="56"/>
      <c r="N1403" s="57"/>
      <c r="O1403" s="57"/>
      <c r="P1403" s="42"/>
      <c r="Q1403" s="42"/>
      <c r="R1403" s="42"/>
      <c r="S1403" s="42"/>
      <c r="T1403" s="57"/>
      <c r="U1403" s="57"/>
    </row>
    <row r="1404" spans="1:21" s="52" customFormat="1" x14ac:dyDescent="0.2">
      <c r="A1404" s="42"/>
      <c r="B1404" s="42"/>
      <c r="C1404" s="42"/>
      <c r="D1404" s="42"/>
      <c r="E1404" s="42"/>
      <c r="F1404" s="42"/>
      <c r="G1404" s="54"/>
      <c r="H1404" s="42"/>
      <c r="I1404" s="42"/>
      <c r="J1404" s="55"/>
      <c r="K1404" s="55"/>
      <c r="L1404" s="55"/>
      <c r="M1404" s="56"/>
      <c r="N1404" s="57"/>
      <c r="O1404" s="57"/>
      <c r="P1404" s="42"/>
      <c r="Q1404" s="42"/>
      <c r="R1404" s="42"/>
      <c r="S1404" s="42"/>
      <c r="T1404" s="57"/>
      <c r="U1404" s="57"/>
    </row>
    <row r="1405" spans="1:21" s="52" customFormat="1" x14ac:dyDescent="0.2">
      <c r="A1405" s="42"/>
      <c r="B1405" s="42"/>
      <c r="C1405" s="42"/>
      <c r="D1405" s="42"/>
      <c r="E1405" s="42"/>
      <c r="F1405" s="42"/>
      <c r="G1405" s="54"/>
      <c r="H1405" s="42"/>
      <c r="I1405" s="42"/>
      <c r="J1405" s="55"/>
      <c r="K1405" s="55"/>
      <c r="L1405" s="55"/>
      <c r="M1405" s="56"/>
      <c r="N1405" s="57"/>
      <c r="O1405" s="57"/>
      <c r="P1405" s="42"/>
      <c r="Q1405" s="42"/>
      <c r="R1405" s="42"/>
      <c r="S1405" s="42"/>
      <c r="T1405" s="57"/>
      <c r="U1405" s="57"/>
    </row>
    <row r="1406" spans="1:21" s="52" customFormat="1" x14ac:dyDescent="0.2">
      <c r="A1406" s="42"/>
      <c r="B1406" s="42"/>
      <c r="C1406" s="42"/>
      <c r="D1406" s="42"/>
      <c r="E1406" s="42"/>
      <c r="F1406" s="42"/>
      <c r="G1406" s="54"/>
      <c r="H1406" s="42"/>
      <c r="I1406" s="42"/>
      <c r="J1406" s="55"/>
      <c r="K1406" s="55"/>
      <c r="L1406" s="55"/>
      <c r="M1406" s="56"/>
      <c r="N1406" s="57"/>
      <c r="O1406" s="57"/>
      <c r="P1406" s="42"/>
      <c r="Q1406" s="42"/>
      <c r="R1406" s="42"/>
      <c r="S1406" s="42"/>
      <c r="T1406" s="57"/>
      <c r="U1406" s="57"/>
    </row>
    <row r="1407" spans="1:21" s="52" customFormat="1" x14ac:dyDescent="0.2">
      <c r="A1407" s="42"/>
      <c r="B1407" s="42"/>
      <c r="C1407" s="42"/>
      <c r="D1407" s="42"/>
      <c r="E1407" s="42"/>
      <c r="F1407" s="42"/>
      <c r="G1407" s="54"/>
      <c r="H1407" s="42"/>
      <c r="I1407" s="42"/>
      <c r="J1407" s="55"/>
      <c r="K1407" s="55"/>
      <c r="L1407" s="55"/>
      <c r="M1407" s="56"/>
      <c r="N1407" s="57"/>
      <c r="O1407" s="57"/>
      <c r="P1407" s="42"/>
      <c r="Q1407" s="42"/>
      <c r="R1407" s="42"/>
      <c r="S1407" s="42"/>
      <c r="T1407" s="57"/>
      <c r="U1407" s="57"/>
    </row>
    <row r="1408" spans="1:21" s="52" customFormat="1" x14ac:dyDescent="0.2">
      <c r="A1408" s="42"/>
      <c r="B1408" s="42"/>
      <c r="C1408" s="42"/>
      <c r="D1408" s="42"/>
      <c r="E1408" s="42"/>
      <c r="F1408" s="42"/>
      <c r="G1408" s="54"/>
      <c r="H1408" s="42"/>
      <c r="I1408" s="42"/>
      <c r="J1408" s="55"/>
      <c r="K1408" s="55"/>
      <c r="L1408" s="55"/>
      <c r="M1408" s="56"/>
      <c r="N1408" s="57"/>
      <c r="O1408" s="57"/>
      <c r="P1408" s="42"/>
      <c r="Q1408" s="42"/>
      <c r="R1408" s="42"/>
      <c r="S1408" s="42"/>
      <c r="T1408" s="57"/>
      <c r="U1408" s="57"/>
    </row>
    <row r="1409" spans="1:21" s="52" customFormat="1" x14ac:dyDescent="0.2">
      <c r="A1409" s="42"/>
      <c r="B1409" s="42"/>
      <c r="C1409" s="42"/>
      <c r="D1409" s="42"/>
      <c r="E1409" s="42"/>
      <c r="F1409" s="42"/>
      <c r="G1409" s="54"/>
      <c r="H1409" s="42"/>
      <c r="I1409" s="42"/>
      <c r="J1409" s="55"/>
      <c r="K1409" s="55"/>
      <c r="L1409" s="55"/>
      <c r="M1409" s="56"/>
      <c r="N1409" s="57"/>
      <c r="O1409" s="57"/>
      <c r="P1409" s="42"/>
      <c r="Q1409" s="42"/>
      <c r="R1409" s="42"/>
      <c r="S1409" s="42"/>
      <c r="T1409" s="57"/>
      <c r="U1409" s="57"/>
    </row>
    <row r="1410" spans="1:21" s="52" customFormat="1" x14ac:dyDescent="0.2">
      <c r="A1410" s="42"/>
      <c r="B1410" s="42"/>
      <c r="C1410" s="42"/>
      <c r="D1410" s="42"/>
      <c r="E1410" s="42"/>
      <c r="F1410" s="42"/>
      <c r="G1410" s="54"/>
      <c r="H1410" s="42"/>
      <c r="I1410" s="42"/>
      <c r="J1410" s="55"/>
      <c r="K1410" s="55"/>
      <c r="L1410" s="55"/>
      <c r="M1410" s="56"/>
      <c r="N1410" s="57"/>
      <c r="O1410" s="57"/>
      <c r="P1410" s="42"/>
      <c r="Q1410" s="42"/>
      <c r="R1410" s="42"/>
      <c r="S1410" s="42"/>
      <c r="T1410" s="57"/>
      <c r="U1410" s="57"/>
    </row>
    <row r="1411" spans="1:21" s="52" customFormat="1" x14ac:dyDescent="0.2">
      <c r="A1411" s="42"/>
      <c r="B1411" s="42"/>
      <c r="C1411" s="42"/>
      <c r="D1411" s="42"/>
      <c r="E1411" s="42"/>
      <c r="F1411" s="42"/>
      <c r="G1411" s="54"/>
      <c r="H1411" s="42"/>
      <c r="I1411" s="42"/>
      <c r="J1411" s="55"/>
      <c r="K1411" s="55"/>
      <c r="L1411" s="55"/>
      <c r="M1411" s="56"/>
      <c r="N1411" s="57"/>
      <c r="O1411" s="57"/>
      <c r="P1411" s="42"/>
      <c r="Q1411" s="42"/>
      <c r="R1411" s="42"/>
      <c r="S1411" s="42"/>
      <c r="T1411" s="57"/>
      <c r="U1411" s="57"/>
    </row>
    <row r="1412" spans="1:21" s="52" customFormat="1" x14ac:dyDescent="0.2">
      <c r="A1412" s="42"/>
      <c r="B1412" s="42"/>
      <c r="C1412" s="42"/>
      <c r="D1412" s="42"/>
      <c r="E1412" s="42"/>
      <c r="F1412" s="42"/>
      <c r="G1412" s="54"/>
      <c r="H1412" s="42"/>
      <c r="I1412" s="42"/>
      <c r="J1412" s="55"/>
      <c r="K1412" s="55"/>
      <c r="L1412" s="55"/>
      <c r="M1412" s="56"/>
      <c r="N1412" s="57"/>
      <c r="O1412" s="57"/>
      <c r="P1412" s="42"/>
      <c r="Q1412" s="42"/>
      <c r="R1412" s="42"/>
      <c r="S1412" s="42"/>
      <c r="T1412" s="57"/>
      <c r="U1412" s="57"/>
    </row>
    <row r="1413" spans="1:21" s="52" customFormat="1" x14ac:dyDescent="0.2">
      <c r="A1413" s="42"/>
      <c r="B1413" s="42"/>
      <c r="C1413" s="42"/>
      <c r="D1413" s="42"/>
      <c r="E1413" s="42"/>
      <c r="F1413" s="42"/>
      <c r="G1413" s="54"/>
      <c r="H1413" s="42"/>
      <c r="I1413" s="42"/>
      <c r="J1413" s="55"/>
      <c r="K1413" s="55"/>
      <c r="L1413" s="55"/>
      <c r="M1413" s="56"/>
      <c r="N1413" s="57"/>
      <c r="O1413" s="57"/>
      <c r="P1413" s="42"/>
      <c r="Q1413" s="42"/>
      <c r="R1413" s="42"/>
      <c r="S1413" s="42"/>
      <c r="T1413" s="57"/>
      <c r="U1413" s="57"/>
    </row>
    <row r="1414" spans="1:21" s="52" customFormat="1" x14ac:dyDescent="0.2">
      <c r="A1414" s="42"/>
      <c r="B1414" s="42"/>
      <c r="C1414" s="42"/>
      <c r="D1414" s="42"/>
      <c r="E1414" s="42"/>
      <c r="F1414" s="42"/>
      <c r="G1414" s="54"/>
      <c r="H1414" s="42"/>
      <c r="I1414" s="42"/>
      <c r="J1414" s="55"/>
      <c r="K1414" s="55"/>
      <c r="L1414" s="55"/>
      <c r="M1414" s="56"/>
      <c r="N1414" s="57"/>
      <c r="O1414" s="57"/>
      <c r="P1414" s="42"/>
      <c r="Q1414" s="42"/>
      <c r="R1414" s="42"/>
      <c r="S1414" s="42"/>
      <c r="T1414" s="57"/>
      <c r="U1414" s="57"/>
    </row>
    <row r="1415" spans="1:21" s="52" customFormat="1" x14ac:dyDescent="0.2">
      <c r="A1415" s="42"/>
      <c r="B1415" s="42"/>
      <c r="C1415" s="42"/>
      <c r="D1415" s="42"/>
      <c r="E1415" s="42"/>
      <c r="F1415" s="42"/>
      <c r="G1415" s="54"/>
      <c r="H1415" s="42"/>
      <c r="I1415" s="42"/>
      <c r="J1415" s="55"/>
      <c r="K1415" s="55"/>
      <c r="L1415" s="55"/>
      <c r="M1415" s="56"/>
      <c r="N1415" s="57"/>
      <c r="O1415" s="57"/>
      <c r="P1415" s="42"/>
      <c r="Q1415" s="42"/>
      <c r="R1415" s="42"/>
      <c r="S1415" s="42"/>
      <c r="T1415" s="57"/>
      <c r="U1415" s="57"/>
    </row>
    <row r="1416" spans="1:21" s="52" customFormat="1" x14ac:dyDescent="0.2">
      <c r="A1416" s="42"/>
      <c r="B1416" s="42"/>
      <c r="C1416" s="42"/>
      <c r="D1416" s="42"/>
      <c r="E1416" s="42"/>
      <c r="F1416" s="42"/>
      <c r="G1416" s="54"/>
      <c r="H1416" s="42"/>
      <c r="I1416" s="42"/>
      <c r="J1416" s="55"/>
      <c r="K1416" s="55"/>
      <c r="L1416" s="55"/>
      <c r="M1416" s="56"/>
      <c r="N1416" s="57"/>
      <c r="O1416" s="57"/>
      <c r="P1416" s="42"/>
      <c r="Q1416" s="42"/>
      <c r="R1416" s="42"/>
      <c r="S1416" s="42"/>
      <c r="T1416" s="57"/>
      <c r="U1416" s="57"/>
    </row>
    <row r="1417" spans="1:21" s="52" customFormat="1" x14ac:dyDescent="0.2">
      <c r="A1417" s="42"/>
      <c r="B1417" s="42"/>
      <c r="C1417" s="42"/>
      <c r="D1417" s="42"/>
      <c r="E1417" s="42"/>
      <c r="F1417" s="42"/>
      <c r="G1417" s="54"/>
      <c r="H1417" s="42"/>
      <c r="I1417" s="42"/>
      <c r="J1417" s="55"/>
      <c r="K1417" s="55"/>
      <c r="L1417" s="55"/>
      <c r="M1417" s="56"/>
      <c r="N1417" s="57"/>
      <c r="O1417" s="57"/>
      <c r="P1417" s="42"/>
      <c r="Q1417" s="42"/>
      <c r="R1417" s="42"/>
      <c r="S1417" s="42"/>
      <c r="T1417" s="57"/>
      <c r="U1417" s="57"/>
    </row>
    <row r="1418" spans="1:21" s="52" customFormat="1" x14ac:dyDescent="0.2">
      <c r="A1418" s="42"/>
      <c r="B1418" s="42"/>
      <c r="C1418" s="42"/>
      <c r="D1418" s="42"/>
      <c r="E1418" s="42"/>
      <c r="F1418" s="42"/>
      <c r="G1418" s="54"/>
      <c r="H1418" s="42"/>
      <c r="I1418" s="42"/>
      <c r="J1418" s="55"/>
      <c r="K1418" s="55"/>
      <c r="L1418" s="55"/>
      <c r="M1418" s="56"/>
      <c r="N1418" s="57"/>
      <c r="O1418" s="57"/>
      <c r="P1418" s="42"/>
      <c r="Q1418" s="42"/>
      <c r="R1418" s="42"/>
      <c r="S1418" s="42"/>
      <c r="T1418" s="57"/>
      <c r="U1418" s="57"/>
    </row>
    <row r="1419" spans="1:21" s="52" customFormat="1" x14ac:dyDescent="0.2">
      <c r="A1419" s="42"/>
      <c r="B1419" s="42"/>
      <c r="C1419" s="42"/>
      <c r="D1419" s="42"/>
      <c r="E1419" s="42"/>
      <c r="F1419" s="42"/>
      <c r="G1419" s="54"/>
      <c r="H1419" s="42"/>
      <c r="I1419" s="42"/>
      <c r="J1419" s="55"/>
      <c r="K1419" s="55"/>
      <c r="L1419" s="55"/>
      <c r="M1419" s="56"/>
      <c r="N1419" s="57"/>
      <c r="O1419" s="57"/>
      <c r="P1419" s="42"/>
      <c r="Q1419" s="42"/>
      <c r="R1419" s="42"/>
      <c r="S1419" s="42"/>
      <c r="T1419" s="57"/>
      <c r="U1419" s="57"/>
    </row>
    <row r="1420" spans="1:21" s="52" customFormat="1" x14ac:dyDescent="0.2">
      <c r="A1420" s="42"/>
      <c r="B1420" s="42"/>
      <c r="C1420" s="42"/>
      <c r="D1420" s="42"/>
      <c r="E1420" s="42"/>
      <c r="F1420" s="42"/>
      <c r="G1420" s="54"/>
      <c r="H1420" s="42"/>
      <c r="I1420" s="42"/>
      <c r="J1420" s="55"/>
      <c r="K1420" s="55"/>
      <c r="L1420" s="55"/>
      <c r="M1420" s="56"/>
      <c r="N1420" s="57"/>
      <c r="O1420" s="57"/>
      <c r="P1420" s="42"/>
      <c r="Q1420" s="42"/>
      <c r="R1420" s="42"/>
      <c r="S1420" s="42"/>
      <c r="T1420" s="57"/>
      <c r="U1420" s="57"/>
    </row>
    <row r="1421" spans="1:21" s="52" customFormat="1" x14ac:dyDescent="0.2">
      <c r="A1421" s="42"/>
      <c r="B1421" s="42"/>
      <c r="C1421" s="42"/>
      <c r="D1421" s="42"/>
      <c r="E1421" s="42"/>
      <c r="F1421" s="42"/>
      <c r="G1421" s="54"/>
      <c r="H1421" s="42"/>
      <c r="I1421" s="42"/>
      <c r="J1421" s="55"/>
      <c r="K1421" s="55"/>
      <c r="L1421" s="55"/>
      <c r="M1421" s="56"/>
      <c r="N1421" s="57"/>
      <c r="O1421" s="57"/>
      <c r="P1421" s="42"/>
      <c r="Q1421" s="42"/>
      <c r="R1421" s="42"/>
      <c r="S1421" s="42"/>
      <c r="T1421" s="57"/>
      <c r="U1421" s="57"/>
    </row>
    <row r="1422" spans="1:21" s="52" customFormat="1" x14ac:dyDescent="0.2">
      <c r="A1422" s="42"/>
      <c r="B1422" s="42"/>
      <c r="C1422" s="42"/>
      <c r="D1422" s="42"/>
      <c r="E1422" s="42"/>
      <c r="F1422" s="42"/>
      <c r="G1422" s="54"/>
      <c r="H1422" s="42"/>
      <c r="I1422" s="42"/>
      <c r="J1422" s="55"/>
      <c r="K1422" s="55"/>
      <c r="L1422" s="55"/>
      <c r="M1422" s="56"/>
      <c r="N1422" s="57"/>
      <c r="O1422" s="57"/>
      <c r="P1422" s="42"/>
      <c r="Q1422" s="42"/>
      <c r="R1422" s="42"/>
      <c r="S1422" s="42"/>
      <c r="T1422" s="57"/>
      <c r="U1422" s="57"/>
    </row>
    <row r="1423" spans="1:21" s="52" customFormat="1" x14ac:dyDescent="0.2">
      <c r="A1423" s="42"/>
      <c r="B1423" s="42"/>
      <c r="C1423" s="42"/>
      <c r="D1423" s="42"/>
      <c r="E1423" s="42"/>
      <c r="F1423" s="42"/>
      <c r="G1423" s="54"/>
      <c r="H1423" s="42"/>
      <c r="I1423" s="42"/>
      <c r="J1423" s="55"/>
      <c r="K1423" s="55"/>
      <c r="L1423" s="55"/>
      <c r="M1423" s="56"/>
      <c r="N1423" s="57"/>
      <c r="O1423" s="57"/>
      <c r="P1423" s="42"/>
      <c r="Q1423" s="42"/>
      <c r="R1423" s="42"/>
      <c r="S1423" s="42"/>
      <c r="T1423" s="57"/>
      <c r="U1423" s="57"/>
    </row>
    <row r="1424" spans="1:21" s="52" customFormat="1" x14ac:dyDescent="0.2">
      <c r="A1424" s="42"/>
      <c r="B1424" s="42"/>
      <c r="C1424" s="42"/>
      <c r="D1424" s="42"/>
      <c r="E1424" s="42"/>
      <c r="F1424" s="42"/>
      <c r="G1424" s="54"/>
      <c r="H1424" s="42"/>
      <c r="I1424" s="42"/>
      <c r="J1424" s="55"/>
      <c r="K1424" s="55"/>
      <c r="L1424" s="55"/>
      <c r="M1424" s="56"/>
      <c r="N1424" s="57"/>
      <c r="O1424" s="57"/>
      <c r="P1424" s="42"/>
      <c r="Q1424" s="42"/>
      <c r="R1424" s="42"/>
      <c r="S1424" s="42"/>
      <c r="T1424" s="57"/>
      <c r="U1424" s="57"/>
    </row>
    <row r="1425" spans="1:21" s="52" customFormat="1" x14ac:dyDescent="0.2">
      <c r="A1425" s="42"/>
      <c r="B1425" s="42"/>
      <c r="C1425" s="42"/>
      <c r="D1425" s="42"/>
      <c r="E1425" s="42"/>
      <c r="F1425" s="42"/>
      <c r="G1425" s="54"/>
      <c r="H1425" s="42"/>
      <c r="I1425" s="42"/>
      <c r="J1425" s="55"/>
      <c r="K1425" s="55"/>
      <c r="L1425" s="55"/>
      <c r="M1425" s="56"/>
      <c r="N1425" s="57"/>
      <c r="O1425" s="57"/>
      <c r="P1425" s="42"/>
      <c r="Q1425" s="42"/>
      <c r="R1425" s="42"/>
      <c r="S1425" s="42"/>
      <c r="T1425" s="57"/>
      <c r="U1425" s="57"/>
    </row>
    <row r="1426" spans="1:21" s="52" customFormat="1" x14ac:dyDescent="0.2">
      <c r="A1426" s="42"/>
      <c r="B1426" s="42"/>
      <c r="C1426" s="42"/>
      <c r="D1426" s="42"/>
      <c r="E1426" s="42"/>
      <c r="F1426" s="42"/>
      <c r="G1426" s="54"/>
      <c r="H1426" s="42"/>
      <c r="I1426" s="42"/>
      <c r="J1426" s="55"/>
      <c r="K1426" s="55"/>
      <c r="L1426" s="55"/>
      <c r="M1426" s="56"/>
      <c r="N1426" s="57"/>
      <c r="O1426" s="57"/>
      <c r="P1426" s="42"/>
      <c r="Q1426" s="42"/>
      <c r="R1426" s="42"/>
      <c r="S1426" s="42"/>
      <c r="T1426" s="57"/>
      <c r="U1426" s="57"/>
    </row>
    <row r="1427" spans="1:21" s="52" customFormat="1" x14ac:dyDescent="0.2">
      <c r="A1427" s="42"/>
      <c r="B1427" s="42"/>
      <c r="C1427" s="42"/>
      <c r="D1427" s="42"/>
      <c r="E1427" s="42"/>
      <c r="F1427" s="42"/>
      <c r="G1427" s="54"/>
      <c r="H1427" s="42"/>
      <c r="I1427" s="42"/>
      <c r="J1427" s="55"/>
      <c r="K1427" s="55"/>
      <c r="L1427" s="55"/>
      <c r="M1427" s="56"/>
      <c r="N1427" s="57"/>
      <c r="O1427" s="57"/>
      <c r="P1427" s="42"/>
      <c r="Q1427" s="42"/>
      <c r="R1427" s="42"/>
      <c r="S1427" s="42"/>
      <c r="T1427" s="57"/>
      <c r="U1427" s="57"/>
    </row>
    <row r="1428" spans="1:21" s="52" customFormat="1" x14ac:dyDescent="0.2">
      <c r="A1428" s="42"/>
      <c r="B1428" s="42"/>
      <c r="C1428" s="42"/>
      <c r="D1428" s="42"/>
      <c r="E1428" s="42"/>
      <c r="F1428" s="42"/>
      <c r="G1428" s="54"/>
      <c r="H1428" s="42"/>
      <c r="I1428" s="42"/>
      <c r="J1428" s="55"/>
      <c r="K1428" s="55"/>
      <c r="L1428" s="55"/>
      <c r="M1428" s="56"/>
      <c r="N1428" s="57"/>
      <c r="O1428" s="57"/>
      <c r="P1428" s="42"/>
      <c r="Q1428" s="42"/>
      <c r="R1428" s="42"/>
      <c r="S1428" s="42"/>
      <c r="T1428" s="57"/>
      <c r="U1428" s="57"/>
    </row>
    <row r="1429" spans="1:21" s="52" customFormat="1" x14ac:dyDescent="0.2">
      <c r="A1429" s="42"/>
      <c r="B1429" s="42"/>
      <c r="C1429" s="42"/>
      <c r="D1429" s="42"/>
      <c r="E1429" s="42"/>
      <c r="F1429" s="42"/>
      <c r="G1429" s="54"/>
      <c r="H1429" s="42"/>
      <c r="I1429" s="42"/>
      <c r="J1429" s="55"/>
      <c r="K1429" s="55"/>
      <c r="L1429" s="55"/>
      <c r="M1429" s="56"/>
      <c r="N1429" s="57"/>
      <c r="O1429" s="57"/>
      <c r="P1429" s="42"/>
      <c r="Q1429" s="42"/>
      <c r="R1429" s="42"/>
      <c r="S1429" s="42"/>
      <c r="T1429" s="57"/>
      <c r="U1429" s="57"/>
    </row>
    <row r="1430" spans="1:21" s="52" customFormat="1" x14ac:dyDescent="0.2">
      <c r="A1430" s="42"/>
      <c r="B1430" s="42"/>
      <c r="C1430" s="42"/>
      <c r="D1430" s="42"/>
      <c r="E1430" s="42"/>
      <c r="F1430" s="42"/>
      <c r="G1430" s="54"/>
      <c r="H1430" s="42"/>
      <c r="I1430" s="42"/>
      <c r="J1430" s="55"/>
      <c r="K1430" s="55"/>
      <c r="L1430" s="55"/>
      <c r="M1430" s="56"/>
      <c r="N1430" s="57"/>
      <c r="O1430" s="57"/>
      <c r="P1430" s="42"/>
      <c r="Q1430" s="42"/>
      <c r="R1430" s="42"/>
      <c r="S1430" s="42"/>
      <c r="T1430" s="57"/>
      <c r="U1430" s="57"/>
    </row>
    <row r="1431" spans="1:21" s="52" customFormat="1" x14ac:dyDescent="0.2">
      <c r="A1431" s="42"/>
      <c r="B1431" s="42"/>
      <c r="C1431" s="42"/>
      <c r="D1431" s="42"/>
      <c r="E1431" s="42"/>
      <c r="F1431" s="42"/>
      <c r="G1431" s="54"/>
      <c r="H1431" s="42"/>
      <c r="I1431" s="42"/>
      <c r="J1431" s="55"/>
      <c r="K1431" s="55"/>
      <c r="L1431" s="55"/>
      <c r="M1431" s="56"/>
      <c r="N1431" s="57"/>
      <c r="O1431" s="57"/>
      <c r="P1431" s="42"/>
      <c r="Q1431" s="42"/>
      <c r="R1431" s="42"/>
      <c r="S1431" s="42"/>
      <c r="T1431" s="57"/>
      <c r="U1431" s="57"/>
    </row>
    <row r="1432" spans="1:21" s="52" customFormat="1" x14ac:dyDescent="0.2">
      <c r="A1432" s="42"/>
      <c r="B1432" s="42"/>
      <c r="C1432" s="42"/>
      <c r="D1432" s="42"/>
      <c r="E1432" s="42"/>
      <c r="F1432" s="42"/>
      <c r="G1432" s="54"/>
      <c r="H1432" s="42"/>
      <c r="I1432" s="42"/>
      <c r="J1432" s="55"/>
      <c r="K1432" s="55"/>
      <c r="L1432" s="55"/>
      <c r="M1432" s="56"/>
      <c r="N1432" s="57"/>
      <c r="O1432" s="57"/>
      <c r="P1432" s="42"/>
      <c r="Q1432" s="42"/>
      <c r="R1432" s="42"/>
      <c r="S1432" s="42"/>
      <c r="T1432" s="57"/>
      <c r="U1432" s="57"/>
    </row>
    <row r="1433" spans="1:21" s="52" customFormat="1" x14ac:dyDescent="0.2">
      <c r="A1433" s="42"/>
      <c r="B1433" s="42"/>
      <c r="C1433" s="42"/>
      <c r="D1433" s="42"/>
      <c r="E1433" s="42"/>
      <c r="F1433" s="42"/>
      <c r="G1433" s="54"/>
      <c r="H1433" s="42"/>
      <c r="I1433" s="42"/>
      <c r="J1433" s="55"/>
      <c r="K1433" s="55"/>
      <c r="L1433" s="55"/>
      <c r="M1433" s="56"/>
      <c r="N1433" s="57"/>
      <c r="O1433" s="57"/>
      <c r="P1433" s="42"/>
      <c r="Q1433" s="42"/>
      <c r="R1433" s="42"/>
      <c r="S1433" s="42"/>
      <c r="T1433" s="57"/>
      <c r="U1433" s="57"/>
    </row>
    <row r="1434" spans="1:21" s="52" customFormat="1" x14ac:dyDescent="0.2">
      <c r="A1434" s="42"/>
      <c r="B1434" s="42"/>
      <c r="C1434" s="42"/>
      <c r="D1434" s="42"/>
      <c r="E1434" s="42"/>
      <c r="F1434" s="42"/>
      <c r="G1434" s="54"/>
      <c r="H1434" s="42"/>
      <c r="I1434" s="42"/>
      <c r="J1434" s="55"/>
      <c r="K1434" s="55"/>
      <c r="L1434" s="55"/>
      <c r="M1434" s="56"/>
      <c r="N1434" s="57"/>
      <c r="O1434" s="57"/>
      <c r="P1434" s="42"/>
      <c r="Q1434" s="42"/>
      <c r="R1434" s="42"/>
      <c r="S1434" s="42"/>
      <c r="T1434" s="57"/>
      <c r="U1434" s="57"/>
    </row>
    <row r="1435" spans="1:21" s="52" customFormat="1" x14ac:dyDescent="0.2">
      <c r="A1435" s="42"/>
      <c r="B1435" s="42"/>
      <c r="C1435" s="42"/>
      <c r="D1435" s="42"/>
      <c r="E1435" s="42"/>
      <c r="F1435" s="42"/>
      <c r="G1435" s="54"/>
      <c r="H1435" s="42"/>
      <c r="I1435" s="42"/>
      <c r="J1435" s="55"/>
      <c r="K1435" s="55"/>
      <c r="L1435" s="55"/>
      <c r="M1435" s="56"/>
      <c r="N1435" s="57"/>
      <c r="O1435" s="57"/>
      <c r="P1435" s="42"/>
      <c r="Q1435" s="42"/>
      <c r="R1435" s="42"/>
      <c r="S1435" s="42"/>
      <c r="T1435" s="57"/>
      <c r="U1435" s="57"/>
    </row>
    <row r="1436" spans="1:21" s="52" customFormat="1" x14ac:dyDescent="0.2">
      <c r="A1436" s="42"/>
      <c r="B1436" s="42"/>
      <c r="C1436" s="42"/>
      <c r="D1436" s="42"/>
      <c r="E1436" s="42"/>
      <c r="F1436" s="42"/>
      <c r="G1436" s="54"/>
      <c r="H1436" s="42"/>
      <c r="I1436" s="42"/>
      <c r="J1436" s="55"/>
      <c r="K1436" s="55"/>
      <c r="L1436" s="55"/>
      <c r="M1436" s="56"/>
      <c r="N1436" s="57"/>
      <c r="O1436" s="57"/>
      <c r="P1436" s="42"/>
      <c r="Q1436" s="42"/>
      <c r="R1436" s="42"/>
      <c r="S1436" s="42"/>
      <c r="T1436" s="57"/>
      <c r="U1436" s="57"/>
    </row>
    <row r="1437" spans="1:21" s="52" customFormat="1" x14ac:dyDescent="0.2">
      <c r="A1437" s="42"/>
      <c r="B1437" s="42"/>
      <c r="C1437" s="42"/>
      <c r="D1437" s="42"/>
      <c r="E1437" s="42"/>
      <c r="F1437" s="42"/>
      <c r="G1437" s="54"/>
      <c r="H1437" s="42"/>
      <c r="I1437" s="42"/>
      <c r="J1437" s="55"/>
      <c r="K1437" s="55"/>
      <c r="L1437" s="55"/>
      <c r="M1437" s="56"/>
      <c r="N1437" s="57"/>
      <c r="O1437" s="57"/>
      <c r="P1437" s="42"/>
      <c r="Q1437" s="42"/>
      <c r="R1437" s="42"/>
      <c r="S1437" s="42"/>
      <c r="T1437" s="57"/>
      <c r="U1437" s="57"/>
    </row>
    <row r="1438" spans="1:21" s="52" customFormat="1" x14ac:dyDescent="0.2">
      <c r="A1438" s="42"/>
      <c r="B1438" s="42"/>
      <c r="C1438" s="42"/>
      <c r="D1438" s="42"/>
      <c r="E1438" s="42"/>
      <c r="F1438" s="42"/>
      <c r="G1438" s="54"/>
      <c r="H1438" s="42"/>
      <c r="I1438" s="42"/>
      <c r="J1438" s="55"/>
      <c r="K1438" s="55"/>
      <c r="L1438" s="55"/>
      <c r="M1438" s="56"/>
      <c r="N1438" s="57"/>
      <c r="O1438" s="57"/>
      <c r="P1438" s="42"/>
      <c r="Q1438" s="42"/>
      <c r="R1438" s="42"/>
      <c r="S1438" s="42"/>
      <c r="T1438" s="57"/>
      <c r="U1438" s="57"/>
    </row>
    <row r="1439" spans="1:21" s="52" customFormat="1" x14ac:dyDescent="0.2">
      <c r="A1439" s="42"/>
      <c r="B1439" s="42"/>
      <c r="C1439" s="42"/>
      <c r="D1439" s="42"/>
      <c r="E1439" s="42"/>
      <c r="F1439" s="42"/>
      <c r="G1439" s="54"/>
      <c r="H1439" s="42"/>
      <c r="I1439" s="42"/>
      <c r="J1439" s="55"/>
      <c r="K1439" s="55"/>
      <c r="L1439" s="55"/>
      <c r="M1439" s="56"/>
      <c r="N1439" s="57"/>
      <c r="O1439" s="57"/>
      <c r="P1439" s="42"/>
      <c r="Q1439" s="42"/>
      <c r="R1439" s="42"/>
      <c r="S1439" s="42"/>
      <c r="T1439" s="57"/>
      <c r="U1439" s="57"/>
    </row>
    <row r="1440" spans="1:21" s="52" customFormat="1" x14ac:dyDescent="0.2">
      <c r="A1440" s="42"/>
      <c r="B1440" s="42"/>
      <c r="C1440" s="42"/>
      <c r="D1440" s="42"/>
      <c r="E1440" s="42"/>
      <c r="F1440" s="42"/>
      <c r="G1440" s="54"/>
      <c r="H1440" s="42"/>
      <c r="I1440" s="42"/>
      <c r="J1440" s="55"/>
      <c r="K1440" s="55"/>
      <c r="L1440" s="55"/>
      <c r="M1440" s="56"/>
      <c r="N1440" s="57"/>
      <c r="O1440" s="57"/>
      <c r="P1440" s="42"/>
      <c r="Q1440" s="42"/>
      <c r="R1440" s="42"/>
      <c r="S1440" s="42"/>
      <c r="T1440" s="57"/>
      <c r="U1440" s="57"/>
    </row>
    <row r="1441" spans="1:21" s="52" customFormat="1" x14ac:dyDescent="0.2">
      <c r="A1441" s="42"/>
      <c r="B1441" s="42"/>
      <c r="C1441" s="42"/>
      <c r="D1441" s="42"/>
      <c r="E1441" s="42"/>
      <c r="F1441" s="42"/>
      <c r="G1441" s="54"/>
      <c r="H1441" s="42"/>
      <c r="I1441" s="42"/>
      <c r="J1441" s="55"/>
      <c r="K1441" s="55"/>
      <c r="L1441" s="55"/>
      <c r="M1441" s="56"/>
      <c r="N1441" s="57"/>
      <c r="O1441" s="57"/>
      <c r="P1441" s="42"/>
      <c r="Q1441" s="42"/>
      <c r="R1441" s="42"/>
      <c r="S1441" s="42"/>
      <c r="T1441" s="57"/>
      <c r="U1441" s="57"/>
    </row>
    <row r="1442" spans="1:21" s="52" customFormat="1" x14ac:dyDescent="0.2">
      <c r="A1442" s="42"/>
      <c r="B1442" s="42"/>
      <c r="C1442" s="42"/>
      <c r="D1442" s="42"/>
      <c r="E1442" s="42"/>
      <c r="F1442" s="42"/>
      <c r="G1442" s="54"/>
      <c r="H1442" s="42"/>
      <c r="I1442" s="42"/>
      <c r="J1442" s="55"/>
      <c r="K1442" s="55"/>
      <c r="L1442" s="55"/>
      <c r="M1442" s="56"/>
      <c r="N1442" s="57"/>
      <c r="O1442" s="57"/>
      <c r="P1442" s="42"/>
      <c r="Q1442" s="42"/>
      <c r="R1442" s="42"/>
      <c r="S1442" s="42"/>
      <c r="T1442" s="57"/>
      <c r="U1442" s="57"/>
    </row>
    <row r="1443" spans="1:21" s="52" customFormat="1" x14ac:dyDescent="0.2">
      <c r="A1443" s="42"/>
      <c r="B1443" s="42"/>
      <c r="C1443" s="42"/>
      <c r="D1443" s="42"/>
      <c r="E1443" s="42"/>
      <c r="F1443" s="42"/>
      <c r="G1443" s="54"/>
      <c r="H1443" s="42"/>
      <c r="I1443" s="42"/>
      <c r="J1443" s="55"/>
      <c r="K1443" s="55"/>
      <c r="L1443" s="55"/>
      <c r="M1443" s="56"/>
      <c r="N1443" s="57"/>
      <c r="O1443" s="57"/>
      <c r="P1443" s="42"/>
      <c r="Q1443" s="42"/>
      <c r="R1443" s="42"/>
      <c r="S1443" s="42"/>
      <c r="T1443" s="57"/>
      <c r="U1443" s="57"/>
    </row>
    <row r="1444" spans="1:21" s="52" customFormat="1" x14ac:dyDescent="0.2">
      <c r="A1444" s="42"/>
      <c r="B1444" s="42"/>
      <c r="C1444" s="42"/>
      <c r="D1444" s="42"/>
      <c r="E1444" s="42"/>
      <c r="F1444" s="42"/>
      <c r="G1444" s="54"/>
      <c r="H1444" s="42"/>
      <c r="I1444" s="42"/>
      <c r="J1444" s="55"/>
      <c r="K1444" s="55"/>
      <c r="L1444" s="55"/>
      <c r="M1444" s="56"/>
      <c r="N1444" s="57"/>
      <c r="O1444" s="57"/>
      <c r="P1444" s="42"/>
      <c r="Q1444" s="42"/>
      <c r="R1444" s="42"/>
      <c r="S1444" s="42"/>
      <c r="T1444" s="57"/>
      <c r="U1444" s="57"/>
    </row>
    <row r="1445" spans="1:21" s="52" customFormat="1" x14ac:dyDescent="0.2">
      <c r="A1445" s="42"/>
      <c r="B1445" s="42"/>
      <c r="C1445" s="42"/>
      <c r="D1445" s="42"/>
      <c r="E1445" s="42"/>
      <c r="F1445" s="42"/>
      <c r="G1445" s="54"/>
      <c r="H1445" s="42"/>
      <c r="I1445" s="42"/>
      <c r="J1445" s="55"/>
      <c r="K1445" s="55"/>
      <c r="L1445" s="55"/>
      <c r="M1445" s="56"/>
      <c r="N1445" s="57"/>
      <c r="O1445" s="57"/>
      <c r="P1445" s="42"/>
      <c r="Q1445" s="42"/>
      <c r="R1445" s="42"/>
      <c r="S1445" s="42"/>
      <c r="T1445" s="57"/>
      <c r="U1445" s="57"/>
    </row>
    <row r="1446" spans="1:21" s="52" customFormat="1" x14ac:dyDescent="0.2">
      <c r="A1446" s="42"/>
      <c r="B1446" s="42"/>
      <c r="C1446" s="42"/>
      <c r="D1446" s="42"/>
      <c r="E1446" s="42"/>
      <c r="F1446" s="42"/>
      <c r="G1446" s="54"/>
      <c r="H1446" s="42"/>
      <c r="I1446" s="42"/>
      <c r="J1446" s="55"/>
      <c r="K1446" s="55"/>
      <c r="L1446" s="55"/>
      <c r="M1446" s="56"/>
      <c r="N1446" s="57"/>
      <c r="O1446" s="57"/>
      <c r="P1446" s="42"/>
      <c r="Q1446" s="42"/>
      <c r="R1446" s="42"/>
      <c r="S1446" s="42"/>
      <c r="T1446" s="57"/>
      <c r="U1446" s="57"/>
    </row>
    <row r="1447" spans="1:21" s="52" customFormat="1" x14ac:dyDescent="0.2">
      <c r="A1447" s="42"/>
      <c r="B1447" s="42"/>
      <c r="C1447" s="42"/>
      <c r="D1447" s="42"/>
      <c r="E1447" s="42"/>
      <c r="F1447" s="42"/>
      <c r="G1447" s="54"/>
      <c r="H1447" s="42"/>
      <c r="I1447" s="42"/>
      <c r="J1447" s="55"/>
      <c r="K1447" s="55"/>
      <c r="L1447" s="55"/>
      <c r="M1447" s="56"/>
      <c r="N1447" s="57"/>
      <c r="O1447" s="57"/>
      <c r="P1447" s="42"/>
      <c r="Q1447" s="42"/>
      <c r="R1447" s="42"/>
      <c r="S1447" s="42"/>
      <c r="T1447" s="57"/>
      <c r="U1447" s="57"/>
    </row>
    <row r="1448" spans="1:21" s="52" customFormat="1" x14ac:dyDescent="0.2">
      <c r="A1448" s="42"/>
      <c r="B1448" s="42"/>
      <c r="C1448" s="42"/>
      <c r="D1448" s="42"/>
      <c r="E1448" s="42"/>
      <c r="F1448" s="42"/>
      <c r="G1448" s="54"/>
      <c r="H1448" s="42"/>
      <c r="I1448" s="42"/>
      <c r="J1448" s="55"/>
      <c r="K1448" s="55"/>
      <c r="L1448" s="55"/>
      <c r="M1448" s="56"/>
      <c r="N1448" s="57"/>
      <c r="O1448" s="57"/>
      <c r="P1448" s="42"/>
      <c r="Q1448" s="42"/>
      <c r="R1448" s="42"/>
      <c r="S1448" s="42"/>
      <c r="T1448" s="57"/>
      <c r="U1448" s="57"/>
    </row>
    <row r="1449" spans="1:21" s="52" customFormat="1" x14ac:dyDescent="0.2">
      <c r="A1449" s="42"/>
      <c r="B1449" s="42"/>
      <c r="C1449" s="42"/>
      <c r="D1449" s="42"/>
      <c r="E1449" s="42"/>
      <c r="F1449" s="42"/>
      <c r="G1449" s="54"/>
      <c r="H1449" s="42"/>
      <c r="I1449" s="42"/>
      <c r="J1449" s="55"/>
      <c r="K1449" s="55"/>
      <c r="L1449" s="55"/>
      <c r="M1449" s="56"/>
      <c r="N1449" s="57"/>
      <c r="O1449" s="57"/>
      <c r="P1449" s="42"/>
      <c r="Q1449" s="42"/>
      <c r="R1449" s="42"/>
      <c r="S1449" s="42"/>
      <c r="T1449" s="57"/>
      <c r="U1449" s="57"/>
    </row>
    <row r="1450" spans="1:21" s="52" customFormat="1" x14ac:dyDescent="0.2">
      <c r="A1450" s="42"/>
      <c r="B1450" s="42"/>
      <c r="C1450" s="42"/>
      <c r="D1450" s="42"/>
      <c r="E1450" s="42"/>
      <c r="F1450" s="42"/>
      <c r="G1450" s="54"/>
      <c r="H1450" s="42"/>
      <c r="I1450" s="42"/>
      <c r="J1450" s="55"/>
      <c r="K1450" s="55"/>
      <c r="L1450" s="55"/>
      <c r="M1450" s="56"/>
      <c r="N1450" s="57"/>
      <c r="O1450" s="57"/>
      <c r="P1450" s="42"/>
      <c r="Q1450" s="42"/>
      <c r="R1450" s="42"/>
      <c r="S1450" s="42"/>
      <c r="T1450" s="57"/>
      <c r="U1450" s="57"/>
    </row>
    <row r="1451" spans="1:21" s="52" customFormat="1" x14ac:dyDescent="0.2">
      <c r="A1451" s="42"/>
      <c r="B1451" s="42"/>
      <c r="C1451" s="42"/>
      <c r="D1451" s="42"/>
      <c r="E1451" s="42"/>
      <c r="F1451" s="42"/>
      <c r="G1451" s="54"/>
      <c r="H1451" s="42"/>
      <c r="I1451" s="42"/>
      <c r="J1451" s="55"/>
      <c r="K1451" s="55"/>
      <c r="L1451" s="55"/>
      <c r="M1451" s="56"/>
      <c r="N1451" s="57"/>
      <c r="O1451" s="57"/>
      <c r="P1451" s="42"/>
      <c r="Q1451" s="42"/>
      <c r="R1451" s="42"/>
      <c r="S1451" s="42"/>
      <c r="T1451" s="57"/>
      <c r="U1451" s="57"/>
    </row>
    <row r="1452" spans="1:21" s="52" customFormat="1" x14ac:dyDescent="0.2">
      <c r="A1452" s="42"/>
      <c r="B1452" s="42"/>
      <c r="C1452" s="42"/>
      <c r="D1452" s="42"/>
      <c r="E1452" s="42"/>
      <c r="F1452" s="42"/>
      <c r="G1452" s="54"/>
      <c r="H1452" s="42"/>
      <c r="I1452" s="42"/>
      <c r="J1452" s="55"/>
      <c r="K1452" s="55"/>
      <c r="L1452" s="55"/>
      <c r="M1452" s="56"/>
      <c r="N1452" s="57"/>
      <c r="O1452" s="57"/>
      <c r="P1452" s="42"/>
      <c r="Q1452" s="42"/>
      <c r="R1452" s="42"/>
      <c r="S1452" s="42"/>
      <c r="T1452" s="57"/>
      <c r="U1452" s="57"/>
    </row>
    <row r="1453" spans="1:21" s="52" customFormat="1" x14ac:dyDescent="0.2">
      <c r="A1453" s="42"/>
      <c r="B1453" s="42"/>
      <c r="C1453" s="42"/>
      <c r="D1453" s="42"/>
      <c r="E1453" s="42"/>
      <c r="F1453" s="42"/>
      <c r="G1453" s="54"/>
      <c r="H1453" s="42"/>
      <c r="I1453" s="42"/>
      <c r="J1453" s="55"/>
      <c r="K1453" s="55"/>
      <c r="L1453" s="55"/>
      <c r="M1453" s="56"/>
      <c r="N1453" s="57"/>
      <c r="O1453" s="57"/>
      <c r="P1453" s="42"/>
      <c r="Q1453" s="42"/>
      <c r="R1453" s="42"/>
      <c r="S1453" s="42"/>
      <c r="T1453" s="57"/>
      <c r="U1453" s="57"/>
    </row>
    <row r="1454" spans="1:21" s="52" customFormat="1" x14ac:dyDescent="0.2">
      <c r="A1454" s="42"/>
      <c r="B1454" s="42"/>
      <c r="C1454" s="42"/>
      <c r="D1454" s="42"/>
      <c r="E1454" s="42"/>
      <c r="F1454" s="42"/>
      <c r="G1454" s="54"/>
      <c r="H1454" s="42"/>
      <c r="I1454" s="42"/>
      <c r="J1454" s="55"/>
      <c r="K1454" s="55"/>
      <c r="L1454" s="55"/>
      <c r="M1454" s="56"/>
      <c r="N1454" s="57"/>
      <c r="O1454" s="57"/>
      <c r="P1454" s="42"/>
      <c r="Q1454" s="42"/>
      <c r="R1454" s="42"/>
      <c r="S1454" s="42"/>
      <c r="T1454" s="57"/>
      <c r="U1454" s="57"/>
    </row>
    <row r="1455" spans="1:21" s="52" customFormat="1" x14ac:dyDescent="0.2">
      <c r="A1455" s="42"/>
      <c r="B1455" s="42"/>
      <c r="C1455" s="42"/>
      <c r="D1455" s="42"/>
      <c r="E1455" s="42"/>
      <c r="F1455" s="42"/>
      <c r="G1455" s="54"/>
      <c r="H1455" s="42"/>
      <c r="I1455" s="42"/>
      <c r="J1455" s="55"/>
      <c r="K1455" s="55"/>
      <c r="L1455" s="55"/>
      <c r="M1455" s="56"/>
      <c r="N1455" s="57"/>
      <c r="O1455" s="57"/>
      <c r="P1455" s="42"/>
      <c r="Q1455" s="42"/>
      <c r="R1455" s="42"/>
      <c r="S1455" s="42"/>
      <c r="T1455" s="57"/>
      <c r="U1455" s="57"/>
    </row>
    <row r="1456" spans="1:21" s="52" customFormat="1" x14ac:dyDescent="0.2">
      <c r="A1456" s="42"/>
      <c r="B1456" s="42"/>
      <c r="C1456" s="42"/>
      <c r="D1456" s="42"/>
      <c r="E1456" s="42"/>
      <c r="F1456" s="42"/>
      <c r="G1456" s="54"/>
      <c r="H1456" s="42"/>
      <c r="I1456" s="42"/>
      <c r="J1456" s="55"/>
      <c r="K1456" s="55"/>
      <c r="L1456" s="55"/>
      <c r="M1456" s="56"/>
      <c r="N1456" s="57"/>
      <c r="O1456" s="57"/>
      <c r="P1456" s="42"/>
      <c r="Q1456" s="42"/>
      <c r="R1456" s="42"/>
      <c r="S1456" s="42"/>
      <c r="T1456" s="57"/>
      <c r="U1456" s="57"/>
    </row>
    <row r="1457" spans="1:21" s="52" customFormat="1" x14ac:dyDescent="0.2">
      <c r="A1457" s="42"/>
      <c r="B1457" s="42"/>
      <c r="C1457" s="42"/>
      <c r="D1457" s="42"/>
      <c r="E1457" s="42"/>
      <c r="F1457" s="42"/>
      <c r="G1457" s="54"/>
      <c r="H1457" s="42"/>
      <c r="I1457" s="42"/>
      <c r="J1457" s="55"/>
      <c r="K1457" s="55"/>
      <c r="L1457" s="55"/>
      <c r="M1457" s="56"/>
      <c r="N1457" s="57"/>
      <c r="O1457" s="57"/>
      <c r="P1457" s="42"/>
      <c r="Q1457" s="42"/>
      <c r="R1457" s="42"/>
      <c r="S1457" s="42"/>
      <c r="T1457" s="57"/>
      <c r="U1457" s="57"/>
    </row>
    <row r="1458" spans="1:21" s="52" customFormat="1" x14ac:dyDescent="0.2">
      <c r="A1458" s="42"/>
      <c r="B1458" s="42"/>
      <c r="C1458" s="42"/>
      <c r="D1458" s="42"/>
      <c r="E1458" s="42"/>
      <c r="F1458" s="42"/>
      <c r="G1458" s="54"/>
      <c r="H1458" s="42"/>
      <c r="I1458" s="42"/>
      <c r="J1458" s="55"/>
      <c r="K1458" s="55"/>
      <c r="L1458" s="55"/>
      <c r="M1458" s="56"/>
      <c r="N1458" s="57"/>
      <c r="O1458" s="57"/>
      <c r="P1458" s="42"/>
      <c r="Q1458" s="42"/>
      <c r="R1458" s="42"/>
      <c r="S1458" s="42"/>
      <c r="T1458" s="57"/>
      <c r="U1458" s="57"/>
    </row>
    <row r="1459" spans="1:21" s="52" customFormat="1" x14ac:dyDescent="0.2">
      <c r="A1459" s="42"/>
      <c r="B1459" s="42"/>
      <c r="C1459" s="42"/>
      <c r="D1459" s="42"/>
      <c r="E1459" s="42"/>
      <c r="F1459" s="42"/>
      <c r="G1459" s="54"/>
      <c r="H1459" s="42"/>
      <c r="I1459" s="42"/>
      <c r="J1459" s="55"/>
      <c r="K1459" s="55"/>
      <c r="L1459" s="55"/>
      <c r="M1459" s="56"/>
      <c r="N1459" s="57"/>
      <c r="O1459" s="57"/>
      <c r="P1459" s="42"/>
      <c r="Q1459" s="42"/>
      <c r="R1459" s="42"/>
      <c r="S1459" s="42"/>
      <c r="T1459" s="57"/>
      <c r="U1459" s="57"/>
    </row>
    <row r="1460" spans="1:21" s="52" customFormat="1" x14ac:dyDescent="0.2">
      <c r="A1460" s="42"/>
      <c r="B1460" s="42"/>
      <c r="C1460" s="42"/>
      <c r="D1460" s="42"/>
      <c r="E1460" s="42"/>
      <c r="F1460" s="42"/>
      <c r="G1460" s="54"/>
      <c r="H1460" s="42"/>
      <c r="I1460" s="42"/>
      <c r="J1460" s="55"/>
      <c r="K1460" s="55"/>
      <c r="L1460" s="55"/>
      <c r="M1460" s="56"/>
      <c r="N1460" s="57"/>
      <c r="O1460" s="57"/>
      <c r="P1460" s="42"/>
      <c r="Q1460" s="42"/>
      <c r="R1460" s="42"/>
      <c r="S1460" s="42"/>
      <c r="T1460" s="57"/>
      <c r="U1460" s="57"/>
    </row>
    <row r="1461" spans="1:21" s="52" customFormat="1" x14ac:dyDescent="0.2">
      <c r="A1461" s="42"/>
      <c r="B1461" s="42"/>
      <c r="C1461" s="42"/>
      <c r="D1461" s="42"/>
      <c r="E1461" s="42"/>
      <c r="F1461" s="42"/>
      <c r="G1461" s="54"/>
      <c r="H1461" s="42"/>
      <c r="I1461" s="42"/>
      <c r="J1461" s="55"/>
      <c r="K1461" s="55"/>
      <c r="L1461" s="55"/>
      <c r="M1461" s="56"/>
      <c r="N1461" s="57"/>
      <c r="O1461" s="57"/>
      <c r="P1461" s="42"/>
      <c r="Q1461" s="42"/>
      <c r="R1461" s="42"/>
      <c r="S1461" s="42"/>
      <c r="T1461" s="57"/>
      <c r="U1461" s="57"/>
    </row>
    <row r="1462" spans="1:21" s="52" customFormat="1" x14ac:dyDescent="0.2">
      <c r="A1462" s="42"/>
      <c r="B1462" s="42"/>
      <c r="C1462" s="42"/>
      <c r="D1462" s="42"/>
      <c r="E1462" s="42"/>
      <c r="F1462" s="42"/>
      <c r="G1462" s="54"/>
      <c r="H1462" s="42"/>
      <c r="I1462" s="42"/>
      <c r="J1462" s="55"/>
      <c r="K1462" s="55"/>
      <c r="L1462" s="55"/>
      <c r="M1462" s="56"/>
      <c r="N1462" s="57"/>
      <c r="O1462" s="57"/>
      <c r="P1462" s="42"/>
      <c r="Q1462" s="42"/>
      <c r="R1462" s="42"/>
      <c r="S1462" s="42"/>
      <c r="T1462" s="57"/>
      <c r="U1462" s="57"/>
    </row>
    <row r="1463" spans="1:21" s="52" customFormat="1" x14ac:dyDescent="0.2">
      <c r="A1463" s="42"/>
      <c r="B1463" s="42"/>
      <c r="C1463" s="42"/>
      <c r="D1463" s="42"/>
      <c r="E1463" s="42"/>
      <c r="F1463" s="42"/>
      <c r="G1463" s="54"/>
      <c r="H1463" s="42"/>
      <c r="I1463" s="42"/>
      <c r="J1463" s="55"/>
      <c r="K1463" s="55"/>
      <c r="L1463" s="55"/>
      <c r="M1463" s="56"/>
      <c r="N1463" s="57"/>
      <c r="O1463" s="57"/>
      <c r="P1463" s="42"/>
      <c r="Q1463" s="42"/>
      <c r="R1463" s="42"/>
      <c r="S1463" s="42"/>
      <c r="T1463" s="57"/>
      <c r="U1463" s="57"/>
    </row>
    <row r="1464" spans="1:21" s="52" customFormat="1" x14ac:dyDescent="0.2">
      <c r="A1464" s="42"/>
      <c r="B1464" s="42"/>
      <c r="C1464" s="42"/>
      <c r="D1464" s="42"/>
      <c r="E1464" s="42"/>
      <c r="F1464" s="42"/>
      <c r="G1464" s="54"/>
      <c r="H1464" s="42"/>
      <c r="I1464" s="42"/>
      <c r="J1464" s="55"/>
      <c r="K1464" s="55"/>
      <c r="L1464" s="55"/>
      <c r="M1464" s="56"/>
      <c r="N1464" s="57"/>
      <c r="O1464" s="57"/>
      <c r="P1464" s="42"/>
      <c r="Q1464" s="42"/>
      <c r="R1464" s="42"/>
      <c r="S1464" s="42"/>
      <c r="T1464" s="57"/>
      <c r="U1464" s="57"/>
    </row>
    <row r="1465" spans="1:21" s="52" customFormat="1" x14ac:dyDescent="0.2">
      <c r="A1465" s="42"/>
      <c r="B1465" s="42"/>
      <c r="C1465" s="42"/>
      <c r="D1465" s="42"/>
      <c r="E1465" s="42"/>
      <c r="F1465" s="42"/>
      <c r="G1465" s="54"/>
      <c r="H1465" s="42"/>
      <c r="I1465" s="42"/>
      <c r="J1465" s="55"/>
      <c r="K1465" s="55"/>
      <c r="L1465" s="55"/>
      <c r="M1465" s="56"/>
      <c r="N1465" s="57"/>
      <c r="O1465" s="57"/>
      <c r="P1465" s="42"/>
      <c r="Q1465" s="42"/>
      <c r="R1465" s="42"/>
      <c r="S1465" s="42"/>
      <c r="T1465" s="57"/>
      <c r="U1465" s="57"/>
    </row>
    <row r="1466" spans="1:21" s="52" customFormat="1" x14ac:dyDescent="0.2">
      <c r="A1466" s="42"/>
      <c r="B1466" s="42"/>
      <c r="C1466" s="42"/>
      <c r="D1466" s="42"/>
      <c r="E1466" s="42"/>
      <c r="F1466" s="42"/>
      <c r="G1466" s="54"/>
      <c r="H1466" s="42"/>
      <c r="I1466" s="42"/>
      <c r="J1466" s="55"/>
      <c r="K1466" s="55"/>
      <c r="L1466" s="55"/>
      <c r="M1466" s="56"/>
      <c r="N1466" s="57"/>
      <c r="O1466" s="57"/>
      <c r="P1466" s="42"/>
      <c r="Q1466" s="42"/>
      <c r="R1466" s="42"/>
      <c r="S1466" s="42"/>
      <c r="T1466" s="57"/>
      <c r="U1466" s="57"/>
    </row>
    <row r="1467" spans="1:21" s="52" customFormat="1" x14ac:dyDescent="0.2">
      <c r="A1467" s="42"/>
      <c r="B1467" s="42"/>
      <c r="C1467" s="42"/>
      <c r="D1467" s="42"/>
      <c r="E1467" s="42"/>
      <c r="F1467" s="42"/>
      <c r="G1467" s="54"/>
      <c r="H1467" s="42"/>
      <c r="I1467" s="42"/>
      <c r="J1467" s="55"/>
      <c r="K1467" s="55"/>
      <c r="L1467" s="55"/>
      <c r="M1467" s="56"/>
      <c r="N1467" s="57"/>
      <c r="O1467" s="57"/>
      <c r="P1467" s="42"/>
      <c r="Q1467" s="42"/>
      <c r="R1467" s="42"/>
      <c r="S1467" s="42"/>
      <c r="T1467" s="57"/>
      <c r="U1467" s="57"/>
    </row>
    <row r="1468" spans="1:21" s="52" customFormat="1" x14ac:dyDescent="0.2">
      <c r="A1468" s="42"/>
      <c r="B1468" s="42"/>
      <c r="C1468" s="42"/>
      <c r="D1468" s="42"/>
      <c r="E1468" s="42"/>
      <c r="F1468" s="42"/>
      <c r="G1468" s="54"/>
      <c r="H1468" s="42"/>
      <c r="I1468" s="42"/>
      <c r="J1468" s="55"/>
      <c r="K1468" s="55"/>
      <c r="L1468" s="55"/>
      <c r="M1468" s="56"/>
      <c r="N1468" s="57"/>
      <c r="O1468" s="57"/>
      <c r="P1468" s="42"/>
      <c r="Q1468" s="42"/>
      <c r="R1468" s="42"/>
      <c r="S1468" s="42"/>
      <c r="T1468" s="57"/>
      <c r="U1468" s="57"/>
    </row>
    <row r="1469" spans="1:21" s="52" customFormat="1" x14ac:dyDescent="0.2">
      <c r="A1469" s="42"/>
      <c r="B1469" s="42"/>
      <c r="C1469" s="42"/>
      <c r="D1469" s="42"/>
      <c r="E1469" s="42"/>
      <c r="F1469" s="42"/>
      <c r="G1469" s="54"/>
      <c r="H1469" s="42"/>
      <c r="I1469" s="42"/>
      <c r="J1469" s="55"/>
      <c r="K1469" s="55"/>
      <c r="L1469" s="55"/>
      <c r="M1469" s="56"/>
      <c r="N1469" s="57"/>
      <c r="O1469" s="57"/>
      <c r="P1469" s="42"/>
      <c r="Q1469" s="42"/>
      <c r="R1469" s="42"/>
      <c r="S1469" s="42"/>
      <c r="T1469" s="57"/>
      <c r="U1469" s="57"/>
    </row>
    <row r="1470" spans="1:21" s="52" customFormat="1" x14ac:dyDescent="0.2">
      <c r="A1470" s="42"/>
      <c r="B1470" s="42"/>
      <c r="C1470" s="42"/>
      <c r="D1470" s="42"/>
      <c r="E1470" s="42"/>
      <c r="F1470" s="42"/>
      <c r="G1470" s="54"/>
      <c r="H1470" s="42"/>
      <c r="I1470" s="42"/>
      <c r="J1470" s="55"/>
      <c r="K1470" s="55"/>
      <c r="L1470" s="55"/>
      <c r="M1470" s="56"/>
      <c r="N1470" s="57"/>
      <c r="O1470" s="57"/>
      <c r="P1470" s="42"/>
      <c r="Q1470" s="42"/>
      <c r="R1470" s="42"/>
      <c r="S1470" s="42"/>
      <c r="T1470" s="57"/>
      <c r="U1470" s="57"/>
    </row>
    <row r="1471" spans="1:21" s="52" customFormat="1" x14ac:dyDescent="0.2">
      <c r="A1471" s="42"/>
      <c r="B1471" s="42"/>
      <c r="C1471" s="42"/>
      <c r="D1471" s="42"/>
      <c r="E1471" s="42"/>
      <c r="F1471" s="42"/>
      <c r="G1471" s="54"/>
      <c r="H1471" s="42"/>
      <c r="I1471" s="42"/>
      <c r="J1471" s="55"/>
      <c r="K1471" s="55"/>
      <c r="L1471" s="55"/>
      <c r="M1471" s="56"/>
      <c r="N1471" s="57"/>
      <c r="O1471" s="57"/>
      <c r="P1471" s="42"/>
      <c r="Q1471" s="42"/>
      <c r="R1471" s="42"/>
      <c r="S1471" s="42"/>
      <c r="T1471" s="57"/>
      <c r="U1471" s="57"/>
    </row>
    <row r="1472" spans="1:21" s="52" customFormat="1" x14ac:dyDescent="0.2">
      <c r="A1472" s="42"/>
      <c r="B1472" s="42"/>
      <c r="C1472" s="42"/>
      <c r="D1472" s="42"/>
      <c r="E1472" s="42"/>
      <c r="F1472" s="42"/>
      <c r="G1472" s="54"/>
      <c r="H1472" s="42"/>
      <c r="I1472" s="42"/>
      <c r="J1472" s="55"/>
      <c r="K1472" s="55"/>
      <c r="L1472" s="55"/>
      <c r="M1472" s="56"/>
      <c r="N1472" s="57"/>
      <c r="O1472" s="57"/>
      <c r="P1472" s="42"/>
      <c r="Q1472" s="42"/>
      <c r="R1472" s="42"/>
      <c r="S1472" s="42"/>
      <c r="T1472" s="57"/>
      <c r="U1472" s="57"/>
    </row>
    <row r="1473" spans="1:21" s="52" customFormat="1" x14ac:dyDescent="0.2">
      <c r="A1473" s="42"/>
      <c r="B1473" s="42"/>
      <c r="C1473" s="42"/>
      <c r="D1473" s="42"/>
      <c r="E1473" s="42"/>
      <c r="F1473" s="42"/>
      <c r="G1473" s="54"/>
      <c r="H1473" s="42"/>
      <c r="I1473" s="42"/>
      <c r="J1473" s="55"/>
      <c r="K1473" s="55"/>
      <c r="L1473" s="55"/>
      <c r="M1473" s="56"/>
      <c r="N1473" s="57"/>
      <c r="O1473" s="57"/>
      <c r="P1473" s="42"/>
      <c r="Q1473" s="42"/>
      <c r="R1473" s="42"/>
      <c r="S1473" s="42"/>
      <c r="T1473" s="57"/>
      <c r="U1473" s="57"/>
    </row>
    <row r="1474" spans="1:21" s="52" customFormat="1" x14ac:dyDescent="0.2">
      <c r="A1474" s="42"/>
      <c r="B1474" s="42"/>
      <c r="C1474" s="42"/>
      <c r="D1474" s="42"/>
      <c r="E1474" s="42"/>
      <c r="F1474" s="42"/>
      <c r="G1474" s="54"/>
      <c r="H1474" s="42"/>
      <c r="I1474" s="42"/>
      <c r="J1474" s="55"/>
      <c r="K1474" s="55"/>
      <c r="L1474" s="55"/>
      <c r="M1474" s="56"/>
      <c r="N1474" s="57"/>
      <c r="O1474" s="57"/>
      <c r="P1474" s="42"/>
      <c r="Q1474" s="42"/>
      <c r="R1474" s="42"/>
      <c r="S1474" s="42"/>
      <c r="T1474" s="57"/>
      <c r="U1474" s="57"/>
    </row>
    <row r="1475" spans="1:21" s="52" customFormat="1" x14ac:dyDescent="0.2">
      <c r="A1475" s="42"/>
      <c r="B1475" s="42"/>
      <c r="C1475" s="42"/>
      <c r="D1475" s="42"/>
      <c r="E1475" s="42"/>
      <c r="F1475" s="42"/>
      <c r="G1475" s="54"/>
      <c r="H1475" s="42"/>
      <c r="I1475" s="42"/>
      <c r="J1475" s="55"/>
      <c r="K1475" s="55"/>
      <c r="L1475" s="55"/>
      <c r="M1475" s="56"/>
      <c r="N1475" s="57"/>
      <c r="O1475" s="57"/>
      <c r="P1475" s="42"/>
      <c r="Q1475" s="42"/>
      <c r="R1475" s="42"/>
      <c r="S1475" s="42"/>
      <c r="T1475" s="57"/>
      <c r="U1475" s="57"/>
    </row>
    <row r="1476" spans="1:21" s="52" customFormat="1" x14ac:dyDescent="0.2">
      <c r="A1476" s="42"/>
      <c r="B1476" s="42"/>
      <c r="C1476" s="42"/>
      <c r="D1476" s="42"/>
      <c r="E1476" s="42"/>
      <c r="F1476" s="42"/>
      <c r="G1476" s="54"/>
      <c r="H1476" s="42"/>
      <c r="I1476" s="42"/>
      <c r="J1476" s="55"/>
      <c r="K1476" s="55"/>
      <c r="L1476" s="55"/>
      <c r="M1476" s="56"/>
      <c r="N1476" s="57"/>
      <c r="O1476" s="57"/>
      <c r="P1476" s="42"/>
      <c r="Q1476" s="42"/>
      <c r="R1476" s="42"/>
      <c r="S1476" s="42"/>
      <c r="T1476" s="57"/>
      <c r="U1476" s="57"/>
    </row>
    <row r="1477" spans="1:21" s="52" customFormat="1" x14ac:dyDescent="0.2">
      <c r="A1477" s="42"/>
      <c r="B1477" s="42"/>
      <c r="C1477" s="42"/>
      <c r="D1477" s="42"/>
      <c r="E1477" s="42"/>
      <c r="F1477" s="42"/>
      <c r="G1477" s="54"/>
      <c r="H1477" s="42"/>
      <c r="I1477" s="42"/>
      <c r="J1477" s="55"/>
      <c r="K1477" s="55"/>
      <c r="L1477" s="55"/>
      <c r="M1477" s="56"/>
      <c r="N1477" s="57"/>
      <c r="O1477" s="57"/>
      <c r="P1477" s="42"/>
      <c r="Q1477" s="42"/>
      <c r="R1477" s="42"/>
      <c r="S1477" s="42"/>
      <c r="T1477" s="57"/>
      <c r="U1477" s="57"/>
    </row>
    <row r="1478" spans="1:21" s="52" customFormat="1" x14ac:dyDescent="0.2">
      <c r="A1478" s="42"/>
      <c r="B1478" s="42"/>
      <c r="C1478" s="42"/>
      <c r="D1478" s="42"/>
      <c r="E1478" s="42"/>
      <c r="F1478" s="42"/>
      <c r="G1478" s="54"/>
      <c r="H1478" s="42"/>
      <c r="I1478" s="42"/>
      <c r="J1478" s="55"/>
      <c r="K1478" s="55"/>
      <c r="L1478" s="55"/>
      <c r="M1478" s="56"/>
      <c r="N1478" s="57"/>
      <c r="O1478" s="57"/>
      <c r="P1478" s="42"/>
      <c r="Q1478" s="42"/>
      <c r="R1478" s="42"/>
      <c r="S1478" s="42"/>
      <c r="T1478" s="57"/>
      <c r="U1478" s="57"/>
    </row>
    <row r="1479" spans="1:21" s="52" customFormat="1" x14ac:dyDescent="0.2">
      <c r="A1479" s="42"/>
      <c r="B1479" s="42"/>
      <c r="C1479" s="42"/>
      <c r="D1479" s="42"/>
      <c r="E1479" s="42"/>
      <c r="F1479" s="42"/>
      <c r="G1479" s="54"/>
      <c r="H1479" s="42"/>
      <c r="I1479" s="42"/>
      <c r="J1479" s="55"/>
      <c r="K1479" s="55"/>
      <c r="L1479" s="55"/>
      <c r="M1479" s="56"/>
      <c r="N1479" s="57"/>
      <c r="O1479" s="57"/>
      <c r="P1479" s="42"/>
      <c r="Q1479" s="42"/>
      <c r="R1479" s="42"/>
      <c r="S1479" s="42"/>
      <c r="T1479" s="57"/>
      <c r="U1479" s="57"/>
    </row>
    <row r="1480" spans="1:21" s="52" customFormat="1" x14ac:dyDescent="0.2">
      <c r="A1480" s="42"/>
      <c r="B1480" s="42"/>
      <c r="C1480" s="42"/>
      <c r="D1480" s="42"/>
      <c r="E1480" s="42"/>
      <c r="F1480" s="42"/>
      <c r="G1480" s="54"/>
      <c r="H1480" s="42"/>
      <c r="I1480" s="42"/>
      <c r="J1480" s="55"/>
      <c r="K1480" s="55"/>
      <c r="L1480" s="55"/>
      <c r="M1480" s="56"/>
      <c r="N1480" s="57"/>
      <c r="O1480" s="57"/>
      <c r="P1480" s="42"/>
      <c r="Q1480" s="42"/>
      <c r="R1480" s="42"/>
      <c r="S1480" s="42"/>
      <c r="T1480" s="57"/>
      <c r="U1480" s="57"/>
    </row>
    <row r="1481" spans="1:21" s="52" customFormat="1" x14ac:dyDescent="0.2">
      <c r="A1481" s="42"/>
      <c r="B1481" s="42"/>
      <c r="C1481" s="42"/>
      <c r="D1481" s="42"/>
      <c r="E1481" s="42"/>
      <c r="F1481" s="42"/>
      <c r="G1481" s="54"/>
      <c r="H1481" s="42"/>
      <c r="I1481" s="42"/>
      <c r="J1481" s="55"/>
      <c r="K1481" s="55"/>
      <c r="L1481" s="55"/>
      <c r="M1481" s="56"/>
      <c r="N1481" s="57"/>
      <c r="O1481" s="57"/>
      <c r="P1481" s="42"/>
      <c r="Q1481" s="42"/>
      <c r="R1481" s="42"/>
      <c r="S1481" s="42"/>
      <c r="T1481" s="57"/>
      <c r="U1481" s="57"/>
    </row>
    <row r="1482" spans="1:21" s="52" customFormat="1" x14ac:dyDescent="0.2">
      <c r="A1482" s="42"/>
      <c r="B1482" s="42"/>
      <c r="C1482" s="42"/>
      <c r="D1482" s="42"/>
      <c r="E1482" s="42"/>
      <c r="F1482" s="42"/>
      <c r="G1482" s="54"/>
      <c r="H1482" s="42"/>
      <c r="I1482" s="42"/>
      <c r="J1482" s="55"/>
      <c r="K1482" s="55"/>
      <c r="L1482" s="55"/>
      <c r="M1482" s="56"/>
      <c r="N1482" s="57"/>
      <c r="O1482" s="57"/>
      <c r="P1482" s="42"/>
      <c r="Q1482" s="42"/>
      <c r="R1482" s="42"/>
      <c r="S1482" s="42"/>
      <c r="T1482" s="57"/>
      <c r="U1482" s="57"/>
    </row>
    <row r="1483" spans="1:21" s="52" customFormat="1" x14ac:dyDescent="0.2">
      <c r="A1483" s="42"/>
      <c r="B1483" s="42"/>
      <c r="C1483" s="42"/>
      <c r="D1483" s="42"/>
      <c r="E1483" s="42"/>
      <c r="F1483" s="42"/>
      <c r="G1483" s="54"/>
      <c r="H1483" s="42"/>
      <c r="I1483" s="42"/>
      <c r="J1483" s="55"/>
      <c r="K1483" s="55"/>
      <c r="L1483" s="55"/>
      <c r="M1483" s="56"/>
      <c r="N1483" s="57"/>
      <c r="O1483" s="57"/>
      <c r="P1483" s="42"/>
      <c r="Q1483" s="42"/>
      <c r="R1483" s="42"/>
      <c r="S1483" s="42"/>
      <c r="T1483" s="57"/>
      <c r="U1483" s="57"/>
    </row>
    <row r="1484" spans="1:21" s="52" customFormat="1" x14ac:dyDescent="0.2">
      <c r="A1484" s="42"/>
      <c r="B1484" s="42"/>
      <c r="C1484" s="42"/>
      <c r="D1484" s="42"/>
      <c r="E1484" s="42"/>
      <c r="F1484" s="42"/>
      <c r="G1484" s="54"/>
      <c r="H1484" s="42"/>
      <c r="I1484" s="42"/>
      <c r="J1484" s="55"/>
      <c r="K1484" s="55"/>
      <c r="L1484" s="55"/>
      <c r="M1484" s="56"/>
      <c r="N1484" s="57"/>
      <c r="O1484" s="57"/>
      <c r="P1484" s="42"/>
      <c r="Q1484" s="42"/>
      <c r="R1484" s="42"/>
      <c r="S1484" s="42"/>
      <c r="T1484" s="57"/>
      <c r="U1484" s="57"/>
    </row>
    <row r="1485" spans="1:21" s="52" customFormat="1" x14ac:dyDescent="0.2">
      <c r="A1485" s="42"/>
      <c r="B1485" s="42"/>
      <c r="C1485" s="42"/>
      <c r="D1485" s="42"/>
      <c r="E1485" s="42"/>
      <c r="F1485" s="42"/>
      <c r="G1485" s="54"/>
      <c r="H1485" s="42"/>
      <c r="I1485" s="42"/>
      <c r="J1485" s="55"/>
      <c r="K1485" s="55"/>
      <c r="L1485" s="55"/>
      <c r="M1485" s="56"/>
      <c r="N1485" s="57"/>
      <c r="O1485" s="57"/>
      <c r="P1485" s="42"/>
      <c r="Q1485" s="42"/>
      <c r="R1485" s="42"/>
      <c r="S1485" s="42"/>
      <c r="T1485" s="57"/>
      <c r="U1485" s="57"/>
    </row>
    <row r="1486" spans="1:21" s="52" customFormat="1" x14ac:dyDescent="0.2">
      <c r="A1486" s="42"/>
      <c r="B1486" s="42"/>
      <c r="C1486" s="42"/>
      <c r="D1486" s="42"/>
      <c r="E1486" s="42"/>
      <c r="F1486" s="42"/>
      <c r="G1486" s="54"/>
      <c r="H1486" s="42"/>
      <c r="I1486" s="42"/>
      <c r="J1486" s="55"/>
      <c r="K1486" s="55"/>
      <c r="L1486" s="55"/>
      <c r="M1486" s="56"/>
      <c r="N1486" s="57"/>
      <c r="O1486" s="57"/>
      <c r="P1486" s="42"/>
      <c r="Q1486" s="42"/>
      <c r="R1486" s="42"/>
      <c r="S1486" s="42"/>
      <c r="T1486" s="57"/>
      <c r="U1486" s="57"/>
    </row>
    <row r="1487" spans="1:21" s="52" customFormat="1" x14ac:dyDescent="0.2">
      <c r="A1487" s="42"/>
      <c r="B1487" s="42"/>
      <c r="C1487" s="42"/>
      <c r="D1487" s="42"/>
      <c r="E1487" s="42"/>
      <c r="F1487" s="42"/>
      <c r="G1487" s="54"/>
      <c r="H1487" s="42"/>
      <c r="I1487" s="42"/>
      <c r="J1487" s="55"/>
      <c r="K1487" s="55"/>
      <c r="L1487" s="55"/>
      <c r="M1487" s="56"/>
      <c r="N1487" s="57"/>
      <c r="O1487" s="57"/>
      <c r="P1487" s="42"/>
      <c r="Q1487" s="42"/>
      <c r="R1487" s="42"/>
      <c r="S1487" s="42"/>
      <c r="T1487" s="57"/>
      <c r="U1487" s="57"/>
    </row>
    <row r="1488" spans="1:21" s="52" customFormat="1" x14ac:dyDescent="0.2">
      <c r="A1488" s="42"/>
      <c r="B1488" s="42"/>
      <c r="C1488" s="42"/>
      <c r="D1488" s="42"/>
      <c r="E1488" s="42"/>
      <c r="F1488" s="42"/>
      <c r="G1488" s="54"/>
      <c r="H1488" s="42"/>
      <c r="I1488" s="42"/>
      <c r="J1488" s="55"/>
      <c r="K1488" s="55"/>
      <c r="L1488" s="55"/>
      <c r="M1488" s="56"/>
      <c r="N1488" s="57"/>
      <c r="O1488" s="57"/>
      <c r="P1488" s="42"/>
      <c r="Q1488" s="42"/>
      <c r="R1488" s="42"/>
      <c r="S1488" s="42"/>
      <c r="T1488" s="57"/>
      <c r="U1488" s="57"/>
    </row>
    <row r="1489" spans="1:21" s="52" customFormat="1" x14ac:dyDescent="0.2">
      <c r="A1489" s="42"/>
      <c r="B1489" s="42"/>
      <c r="C1489" s="42"/>
      <c r="D1489" s="42"/>
      <c r="E1489" s="42"/>
      <c r="F1489" s="42"/>
      <c r="G1489" s="54"/>
      <c r="H1489" s="42"/>
      <c r="I1489" s="42"/>
      <c r="J1489" s="55"/>
      <c r="K1489" s="55"/>
      <c r="L1489" s="55"/>
      <c r="M1489" s="56"/>
      <c r="N1489" s="57"/>
      <c r="O1489" s="57"/>
      <c r="P1489" s="42"/>
      <c r="Q1489" s="42"/>
      <c r="R1489" s="42"/>
      <c r="S1489" s="42"/>
      <c r="T1489" s="57"/>
      <c r="U1489" s="57"/>
    </row>
    <row r="1490" spans="1:21" s="52" customFormat="1" x14ac:dyDescent="0.2">
      <c r="A1490" s="42"/>
      <c r="B1490" s="42"/>
      <c r="C1490" s="42"/>
      <c r="D1490" s="42"/>
      <c r="E1490" s="42"/>
      <c r="F1490" s="42"/>
      <c r="G1490" s="54"/>
      <c r="H1490" s="42"/>
      <c r="I1490" s="42"/>
      <c r="J1490" s="55"/>
      <c r="K1490" s="55"/>
      <c r="L1490" s="55"/>
      <c r="M1490" s="56"/>
      <c r="N1490" s="57"/>
      <c r="O1490" s="57"/>
      <c r="P1490" s="42"/>
      <c r="Q1490" s="42"/>
      <c r="R1490" s="42"/>
      <c r="S1490" s="42"/>
      <c r="T1490" s="57"/>
      <c r="U1490" s="57"/>
    </row>
    <row r="1491" spans="1:21" s="52" customFormat="1" x14ac:dyDescent="0.2">
      <c r="A1491" s="42"/>
      <c r="B1491" s="42"/>
      <c r="C1491" s="42"/>
      <c r="D1491" s="42"/>
      <c r="E1491" s="42"/>
      <c r="F1491" s="42"/>
      <c r="G1491" s="54"/>
      <c r="H1491" s="42"/>
      <c r="I1491" s="42"/>
      <c r="J1491" s="55"/>
      <c r="K1491" s="55"/>
      <c r="L1491" s="55"/>
      <c r="M1491" s="56"/>
      <c r="N1491" s="57"/>
      <c r="O1491" s="57"/>
      <c r="P1491" s="42"/>
      <c r="Q1491" s="42"/>
      <c r="R1491" s="42"/>
      <c r="S1491" s="42"/>
      <c r="T1491" s="57"/>
      <c r="U1491" s="57"/>
    </row>
    <row r="1492" spans="1:21" s="52" customFormat="1" x14ac:dyDescent="0.2">
      <c r="A1492" s="42"/>
      <c r="B1492" s="42"/>
      <c r="C1492" s="42"/>
      <c r="D1492" s="42"/>
      <c r="E1492" s="42"/>
      <c r="F1492" s="42"/>
      <c r="G1492" s="54"/>
      <c r="H1492" s="42"/>
      <c r="I1492" s="42"/>
      <c r="J1492" s="55"/>
      <c r="K1492" s="55"/>
      <c r="L1492" s="55"/>
      <c r="M1492" s="56"/>
      <c r="N1492" s="57"/>
      <c r="O1492" s="57"/>
      <c r="P1492" s="42"/>
      <c r="Q1492" s="42"/>
      <c r="R1492" s="42"/>
      <c r="S1492" s="42"/>
      <c r="T1492" s="57"/>
      <c r="U1492" s="57"/>
    </row>
    <row r="1493" spans="1:21" s="52" customFormat="1" x14ac:dyDescent="0.2">
      <c r="A1493" s="42"/>
      <c r="B1493" s="42"/>
      <c r="C1493" s="42"/>
      <c r="D1493" s="42"/>
      <c r="E1493" s="42"/>
      <c r="F1493" s="42"/>
      <c r="G1493" s="54"/>
      <c r="H1493" s="42"/>
      <c r="I1493" s="42"/>
      <c r="J1493" s="55"/>
      <c r="K1493" s="55"/>
      <c r="L1493" s="55"/>
      <c r="M1493" s="56"/>
      <c r="N1493" s="57"/>
      <c r="O1493" s="57"/>
      <c r="P1493" s="42"/>
      <c r="Q1493" s="42"/>
      <c r="R1493" s="42"/>
      <c r="S1493" s="42"/>
      <c r="T1493" s="57"/>
      <c r="U1493" s="57"/>
    </row>
    <row r="1494" spans="1:21" s="52" customFormat="1" x14ac:dyDescent="0.2">
      <c r="A1494" s="42"/>
      <c r="B1494" s="42"/>
      <c r="C1494" s="42"/>
      <c r="D1494" s="42"/>
      <c r="E1494" s="42"/>
      <c r="F1494" s="42"/>
      <c r="G1494" s="54"/>
      <c r="H1494" s="42"/>
      <c r="I1494" s="42"/>
      <c r="J1494" s="55"/>
      <c r="K1494" s="55"/>
      <c r="L1494" s="55"/>
      <c r="M1494" s="56"/>
      <c r="N1494" s="57"/>
      <c r="O1494" s="57"/>
      <c r="P1494" s="42"/>
      <c r="Q1494" s="42"/>
      <c r="R1494" s="42"/>
      <c r="S1494" s="42"/>
      <c r="T1494" s="57"/>
      <c r="U1494" s="57"/>
    </row>
    <row r="1495" spans="1:21" s="52" customFormat="1" x14ac:dyDescent="0.2">
      <c r="A1495" s="42"/>
      <c r="B1495" s="42"/>
      <c r="C1495" s="42"/>
      <c r="D1495" s="42"/>
      <c r="E1495" s="42"/>
      <c r="F1495" s="42"/>
      <c r="G1495" s="54"/>
      <c r="H1495" s="42"/>
      <c r="I1495" s="42"/>
      <c r="J1495" s="55"/>
      <c r="K1495" s="55"/>
      <c r="L1495" s="55"/>
      <c r="M1495" s="56"/>
      <c r="N1495" s="57"/>
      <c r="O1495" s="57"/>
      <c r="P1495" s="42"/>
      <c r="Q1495" s="42"/>
      <c r="R1495" s="42"/>
      <c r="S1495" s="42"/>
      <c r="T1495" s="57"/>
      <c r="U1495" s="57"/>
    </row>
    <row r="1496" spans="1:21" s="52" customFormat="1" x14ac:dyDescent="0.2">
      <c r="A1496" s="42"/>
      <c r="B1496" s="42"/>
      <c r="C1496" s="42"/>
      <c r="D1496" s="42"/>
      <c r="E1496" s="42"/>
      <c r="F1496" s="42"/>
      <c r="G1496" s="54"/>
      <c r="H1496" s="42"/>
      <c r="I1496" s="42"/>
      <c r="J1496" s="55"/>
      <c r="K1496" s="55"/>
      <c r="L1496" s="55"/>
      <c r="M1496" s="56"/>
      <c r="N1496" s="57"/>
      <c r="O1496" s="57"/>
      <c r="P1496" s="42"/>
      <c r="Q1496" s="42"/>
      <c r="R1496" s="42"/>
      <c r="S1496" s="42"/>
      <c r="T1496" s="57"/>
      <c r="U1496" s="57"/>
    </row>
    <row r="1497" spans="1:21" s="52" customFormat="1" x14ac:dyDescent="0.2">
      <c r="A1497" s="42"/>
      <c r="B1497" s="42"/>
      <c r="C1497" s="42"/>
      <c r="D1497" s="42"/>
      <c r="E1497" s="42"/>
      <c r="F1497" s="42"/>
      <c r="G1497" s="54"/>
      <c r="H1497" s="42"/>
      <c r="I1497" s="42"/>
      <c r="J1497" s="55"/>
      <c r="K1497" s="55"/>
      <c r="L1497" s="55"/>
      <c r="M1497" s="56"/>
      <c r="N1497" s="57"/>
      <c r="O1497" s="57"/>
      <c r="P1497" s="42"/>
      <c r="Q1497" s="42"/>
      <c r="R1497" s="42"/>
      <c r="S1497" s="42"/>
      <c r="T1497" s="57"/>
      <c r="U1497" s="57"/>
    </row>
    <row r="1498" spans="1:21" s="52" customFormat="1" x14ac:dyDescent="0.2">
      <c r="A1498" s="42"/>
      <c r="B1498" s="42"/>
      <c r="C1498" s="42"/>
      <c r="D1498" s="42"/>
      <c r="E1498" s="42"/>
      <c r="F1498" s="42"/>
      <c r="G1498" s="54"/>
      <c r="H1498" s="42"/>
      <c r="I1498" s="42"/>
      <c r="J1498" s="55"/>
      <c r="K1498" s="55"/>
      <c r="L1498" s="55"/>
      <c r="M1498" s="56"/>
      <c r="N1498" s="57"/>
      <c r="O1498" s="57"/>
      <c r="P1498" s="42"/>
      <c r="Q1498" s="42"/>
      <c r="R1498" s="42"/>
      <c r="S1498" s="42"/>
      <c r="T1498" s="57"/>
      <c r="U1498" s="57"/>
    </row>
    <row r="1499" spans="1:21" s="52" customFormat="1" x14ac:dyDescent="0.2">
      <c r="A1499" s="42"/>
      <c r="B1499" s="42"/>
      <c r="C1499" s="42"/>
      <c r="D1499" s="42"/>
      <c r="E1499" s="42"/>
      <c r="F1499" s="42"/>
      <c r="G1499" s="54"/>
      <c r="H1499" s="42"/>
      <c r="I1499" s="42"/>
      <c r="J1499" s="55"/>
      <c r="K1499" s="55"/>
      <c r="L1499" s="55"/>
      <c r="M1499" s="56"/>
      <c r="N1499" s="57"/>
      <c r="O1499" s="57"/>
      <c r="P1499" s="42"/>
      <c r="Q1499" s="42"/>
      <c r="R1499" s="42"/>
      <c r="S1499" s="42"/>
      <c r="T1499" s="57"/>
      <c r="U1499" s="57"/>
    </row>
    <row r="1500" spans="1:21" s="52" customFormat="1" x14ac:dyDescent="0.2">
      <c r="A1500" s="42"/>
      <c r="B1500" s="42"/>
      <c r="C1500" s="42"/>
      <c r="D1500" s="42"/>
      <c r="E1500" s="42"/>
      <c r="F1500" s="42"/>
      <c r="G1500" s="54"/>
      <c r="H1500" s="42"/>
      <c r="I1500" s="42"/>
      <c r="J1500" s="55"/>
      <c r="K1500" s="55"/>
      <c r="L1500" s="55"/>
      <c r="M1500" s="56"/>
      <c r="N1500" s="57"/>
      <c r="O1500" s="57"/>
      <c r="P1500" s="42"/>
      <c r="Q1500" s="42"/>
      <c r="R1500" s="42"/>
      <c r="S1500" s="42"/>
      <c r="T1500" s="57"/>
      <c r="U1500" s="57"/>
    </row>
    <row r="1501" spans="1:21" s="52" customFormat="1" x14ac:dyDescent="0.2">
      <c r="A1501" s="42"/>
      <c r="B1501" s="42"/>
      <c r="C1501" s="42"/>
      <c r="D1501" s="42"/>
      <c r="E1501" s="42"/>
      <c r="F1501" s="42"/>
      <c r="G1501" s="54"/>
      <c r="H1501" s="42"/>
      <c r="I1501" s="42"/>
      <c r="J1501" s="55"/>
      <c r="K1501" s="55"/>
      <c r="L1501" s="55"/>
      <c r="M1501" s="56"/>
      <c r="N1501" s="57"/>
      <c r="O1501" s="57"/>
      <c r="P1501" s="42"/>
      <c r="Q1501" s="42"/>
      <c r="R1501" s="42"/>
      <c r="S1501" s="42"/>
      <c r="T1501" s="57"/>
      <c r="U1501" s="57"/>
    </row>
    <row r="1502" spans="1:21" s="52" customFormat="1" x14ac:dyDescent="0.2">
      <c r="A1502" s="42"/>
      <c r="B1502" s="42"/>
      <c r="C1502" s="42"/>
      <c r="D1502" s="42"/>
      <c r="E1502" s="42"/>
      <c r="F1502" s="42"/>
      <c r="G1502" s="54"/>
      <c r="H1502" s="42"/>
      <c r="I1502" s="42"/>
      <c r="J1502" s="55"/>
      <c r="K1502" s="55"/>
      <c r="L1502" s="55"/>
      <c r="M1502" s="56"/>
      <c r="N1502" s="57"/>
      <c r="O1502" s="57"/>
      <c r="P1502" s="42"/>
      <c r="Q1502" s="42"/>
      <c r="R1502" s="42"/>
      <c r="S1502" s="42"/>
      <c r="T1502" s="57"/>
      <c r="U1502" s="57"/>
    </row>
    <row r="1503" spans="1:21" s="52" customFormat="1" x14ac:dyDescent="0.2">
      <c r="A1503" s="42"/>
      <c r="B1503" s="42"/>
      <c r="C1503" s="42"/>
      <c r="D1503" s="42"/>
      <c r="E1503" s="42"/>
      <c r="F1503" s="42"/>
      <c r="G1503" s="54"/>
      <c r="H1503" s="42"/>
      <c r="I1503" s="42"/>
      <c r="J1503" s="55"/>
      <c r="K1503" s="55"/>
      <c r="L1503" s="55"/>
      <c r="M1503" s="56"/>
      <c r="N1503" s="57"/>
      <c r="O1503" s="57"/>
      <c r="P1503" s="42"/>
      <c r="Q1503" s="42"/>
      <c r="R1503" s="42"/>
      <c r="S1503" s="42"/>
      <c r="T1503" s="57"/>
      <c r="U1503" s="57"/>
    </row>
    <row r="1504" spans="1:21" s="52" customFormat="1" x14ac:dyDescent="0.2">
      <c r="A1504" s="42"/>
      <c r="B1504" s="42"/>
      <c r="C1504" s="42"/>
      <c r="D1504" s="42"/>
      <c r="E1504" s="42"/>
      <c r="F1504" s="42"/>
      <c r="G1504" s="54"/>
      <c r="H1504" s="42"/>
      <c r="I1504" s="42"/>
      <c r="J1504" s="55"/>
      <c r="K1504" s="55"/>
      <c r="L1504" s="55"/>
      <c r="M1504" s="56"/>
      <c r="N1504" s="57"/>
      <c r="O1504" s="57"/>
      <c r="P1504" s="42"/>
      <c r="Q1504" s="42"/>
      <c r="R1504" s="42"/>
      <c r="S1504" s="42"/>
      <c r="T1504" s="57"/>
      <c r="U1504" s="57"/>
    </row>
    <row r="1505" spans="1:21" s="52" customFormat="1" x14ac:dyDescent="0.2">
      <c r="A1505" s="42"/>
      <c r="B1505" s="42"/>
      <c r="C1505" s="42"/>
      <c r="D1505" s="42"/>
      <c r="E1505" s="42"/>
      <c r="F1505" s="42"/>
      <c r="G1505" s="54"/>
      <c r="H1505" s="42"/>
      <c r="I1505" s="42"/>
      <c r="J1505" s="55"/>
      <c r="K1505" s="55"/>
      <c r="L1505" s="55"/>
      <c r="M1505" s="56"/>
      <c r="N1505" s="57"/>
      <c r="O1505" s="57"/>
      <c r="P1505" s="42"/>
      <c r="Q1505" s="42"/>
      <c r="R1505" s="42"/>
      <c r="S1505" s="42"/>
      <c r="T1505" s="57"/>
      <c r="U1505" s="57"/>
    </row>
    <row r="1506" spans="1:21" s="52" customFormat="1" x14ac:dyDescent="0.2">
      <c r="A1506" s="42"/>
      <c r="B1506" s="42"/>
      <c r="C1506" s="42"/>
      <c r="D1506" s="42"/>
      <c r="E1506" s="42"/>
      <c r="F1506" s="42"/>
      <c r="G1506" s="54"/>
      <c r="H1506" s="42"/>
      <c r="I1506" s="42"/>
      <c r="J1506" s="55"/>
      <c r="K1506" s="55"/>
      <c r="L1506" s="55"/>
      <c r="M1506" s="56"/>
      <c r="N1506" s="57"/>
      <c r="O1506" s="57"/>
      <c r="P1506" s="42"/>
      <c r="Q1506" s="42"/>
      <c r="R1506" s="42"/>
      <c r="S1506" s="42"/>
      <c r="T1506" s="57"/>
      <c r="U1506" s="57"/>
    </row>
    <row r="1507" spans="1:21" s="52" customFormat="1" x14ac:dyDescent="0.2">
      <c r="A1507" s="42"/>
      <c r="B1507" s="42"/>
      <c r="C1507" s="42"/>
      <c r="D1507" s="42"/>
      <c r="E1507" s="42"/>
      <c r="F1507" s="42"/>
      <c r="G1507" s="54"/>
      <c r="H1507" s="42"/>
      <c r="I1507" s="42"/>
      <c r="J1507" s="55"/>
      <c r="K1507" s="55"/>
      <c r="L1507" s="55"/>
      <c r="M1507" s="56"/>
      <c r="N1507" s="57"/>
      <c r="O1507" s="57"/>
      <c r="P1507" s="42"/>
      <c r="Q1507" s="42"/>
      <c r="R1507" s="42"/>
      <c r="S1507" s="42"/>
      <c r="T1507" s="57"/>
      <c r="U1507" s="57"/>
    </row>
    <row r="1508" spans="1:21" s="52" customFormat="1" x14ac:dyDescent="0.2">
      <c r="A1508" s="42"/>
      <c r="B1508" s="42"/>
      <c r="C1508" s="42"/>
      <c r="D1508" s="42"/>
      <c r="E1508" s="42"/>
      <c r="F1508" s="42"/>
      <c r="G1508" s="54"/>
      <c r="H1508" s="42"/>
      <c r="I1508" s="42"/>
      <c r="J1508" s="55"/>
      <c r="K1508" s="55"/>
      <c r="L1508" s="55"/>
      <c r="M1508" s="56"/>
      <c r="N1508" s="57"/>
      <c r="O1508" s="57"/>
      <c r="P1508" s="42"/>
      <c r="Q1508" s="42"/>
      <c r="R1508" s="42"/>
      <c r="S1508" s="42"/>
      <c r="T1508" s="57"/>
      <c r="U1508" s="57"/>
    </row>
    <row r="1509" spans="1:21" s="52" customFormat="1" x14ac:dyDescent="0.2">
      <c r="A1509" s="42"/>
      <c r="B1509" s="42"/>
      <c r="C1509" s="42"/>
      <c r="D1509" s="42"/>
      <c r="E1509" s="42"/>
      <c r="F1509" s="42"/>
      <c r="G1509" s="54"/>
      <c r="H1509" s="42"/>
      <c r="I1509" s="42"/>
      <c r="J1509" s="55"/>
      <c r="K1509" s="55"/>
      <c r="L1509" s="55"/>
      <c r="M1509" s="56"/>
      <c r="N1509" s="57"/>
      <c r="O1509" s="57"/>
      <c r="P1509" s="42"/>
      <c r="Q1509" s="42"/>
      <c r="R1509" s="42"/>
      <c r="S1509" s="42"/>
      <c r="T1509" s="57"/>
      <c r="U1509" s="57"/>
    </row>
    <row r="1510" spans="1:21" s="52" customFormat="1" x14ac:dyDescent="0.2">
      <c r="A1510" s="42"/>
      <c r="B1510" s="42"/>
      <c r="C1510" s="42"/>
      <c r="D1510" s="42"/>
      <c r="E1510" s="42"/>
      <c r="F1510" s="42"/>
      <c r="G1510" s="54"/>
      <c r="H1510" s="42"/>
      <c r="I1510" s="42"/>
      <c r="J1510" s="55"/>
      <c r="K1510" s="55"/>
      <c r="L1510" s="55"/>
      <c r="M1510" s="56"/>
      <c r="N1510" s="57"/>
      <c r="O1510" s="57"/>
      <c r="P1510" s="42"/>
      <c r="Q1510" s="42"/>
      <c r="R1510" s="42"/>
      <c r="S1510" s="42"/>
      <c r="T1510" s="57"/>
      <c r="U1510" s="57"/>
    </row>
    <row r="1511" spans="1:21" s="52" customFormat="1" x14ac:dyDescent="0.2">
      <c r="A1511" s="42"/>
      <c r="B1511" s="42"/>
      <c r="C1511" s="42"/>
      <c r="D1511" s="42"/>
      <c r="E1511" s="42"/>
      <c r="F1511" s="42"/>
      <c r="G1511" s="54"/>
      <c r="H1511" s="42"/>
      <c r="I1511" s="42"/>
      <c r="J1511" s="55"/>
      <c r="K1511" s="55"/>
      <c r="L1511" s="55"/>
      <c r="M1511" s="56"/>
      <c r="N1511" s="57"/>
      <c r="O1511" s="57"/>
      <c r="P1511" s="42"/>
      <c r="Q1511" s="42"/>
      <c r="R1511" s="42"/>
      <c r="S1511" s="42"/>
      <c r="T1511" s="57"/>
      <c r="U1511" s="57"/>
    </row>
    <row r="1512" spans="1:21" s="52" customFormat="1" x14ac:dyDescent="0.2">
      <c r="A1512" s="42"/>
      <c r="B1512" s="42"/>
      <c r="C1512" s="42"/>
      <c r="D1512" s="42"/>
      <c r="E1512" s="42"/>
      <c r="F1512" s="42"/>
      <c r="G1512" s="54"/>
      <c r="H1512" s="42"/>
      <c r="I1512" s="42"/>
      <c r="J1512" s="55"/>
      <c r="K1512" s="55"/>
      <c r="L1512" s="55"/>
      <c r="M1512" s="56"/>
      <c r="N1512" s="57"/>
      <c r="O1512" s="57"/>
      <c r="P1512" s="42"/>
      <c r="Q1512" s="42"/>
      <c r="R1512" s="42"/>
      <c r="S1512" s="42"/>
      <c r="T1512" s="57"/>
      <c r="U1512" s="57"/>
    </row>
    <row r="1513" spans="1:21" s="52" customFormat="1" x14ac:dyDescent="0.2">
      <c r="A1513" s="42"/>
      <c r="B1513" s="42"/>
      <c r="C1513" s="42"/>
      <c r="D1513" s="42"/>
      <c r="E1513" s="42"/>
      <c r="F1513" s="42"/>
      <c r="G1513" s="54"/>
      <c r="H1513" s="42"/>
      <c r="I1513" s="42"/>
      <c r="J1513" s="55"/>
      <c r="K1513" s="55"/>
      <c r="L1513" s="55"/>
      <c r="M1513" s="56"/>
      <c r="N1513" s="57"/>
      <c r="O1513" s="57"/>
      <c r="P1513" s="42"/>
      <c r="Q1513" s="42"/>
      <c r="R1513" s="42"/>
      <c r="S1513" s="42"/>
      <c r="T1513" s="57"/>
      <c r="U1513" s="57"/>
    </row>
    <row r="1514" spans="1:21" s="52" customFormat="1" x14ac:dyDescent="0.2">
      <c r="A1514" s="42"/>
      <c r="B1514" s="42"/>
      <c r="C1514" s="42"/>
      <c r="D1514" s="42"/>
      <c r="E1514" s="42"/>
      <c r="F1514" s="42"/>
      <c r="G1514" s="54"/>
      <c r="H1514" s="42"/>
      <c r="I1514" s="42"/>
      <c r="J1514" s="55"/>
      <c r="K1514" s="55"/>
      <c r="L1514" s="55"/>
      <c r="M1514" s="56"/>
      <c r="N1514" s="57"/>
      <c r="O1514" s="57"/>
      <c r="P1514" s="42"/>
      <c r="Q1514" s="42"/>
      <c r="R1514" s="42"/>
      <c r="S1514" s="42"/>
      <c r="T1514" s="57"/>
      <c r="U1514" s="57"/>
    </row>
    <row r="1515" spans="1:21" s="52" customFormat="1" x14ac:dyDescent="0.2">
      <c r="A1515" s="42"/>
      <c r="B1515" s="42"/>
      <c r="C1515" s="42"/>
      <c r="D1515" s="42"/>
      <c r="E1515" s="42"/>
      <c r="F1515" s="42"/>
      <c r="G1515" s="54"/>
      <c r="H1515" s="42"/>
      <c r="I1515" s="42"/>
      <c r="J1515" s="55"/>
      <c r="K1515" s="55"/>
      <c r="L1515" s="55"/>
      <c r="M1515" s="56"/>
      <c r="N1515" s="57"/>
      <c r="O1515" s="57"/>
      <c r="P1515" s="42"/>
      <c r="Q1515" s="42"/>
      <c r="R1515" s="42"/>
      <c r="S1515" s="42"/>
      <c r="T1515" s="57"/>
      <c r="U1515" s="57"/>
    </row>
    <row r="1516" spans="1:21" s="52" customFormat="1" x14ac:dyDescent="0.2">
      <c r="A1516" s="42"/>
      <c r="B1516" s="42"/>
      <c r="C1516" s="42"/>
      <c r="D1516" s="42"/>
      <c r="E1516" s="42"/>
      <c r="F1516" s="42"/>
      <c r="G1516" s="54"/>
      <c r="H1516" s="42"/>
      <c r="I1516" s="42"/>
      <c r="J1516" s="55"/>
      <c r="K1516" s="55"/>
      <c r="L1516" s="55"/>
      <c r="M1516" s="56"/>
      <c r="N1516" s="57"/>
      <c r="O1516" s="57"/>
      <c r="P1516" s="42"/>
      <c r="Q1516" s="42"/>
      <c r="R1516" s="42"/>
      <c r="S1516" s="42"/>
      <c r="T1516" s="57"/>
      <c r="U1516" s="57"/>
    </row>
    <row r="1517" spans="1:21" s="52" customFormat="1" x14ac:dyDescent="0.2">
      <c r="A1517" s="42"/>
      <c r="B1517" s="42"/>
      <c r="C1517" s="42"/>
      <c r="D1517" s="42"/>
      <c r="E1517" s="42"/>
      <c r="F1517" s="42"/>
      <c r="G1517" s="54"/>
      <c r="H1517" s="42"/>
      <c r="I1517" s="42"/>
      <c r="J1517" s="55"/>
      <c r="K1517" s="55"/>
      <c r="L1517" s="55"/>
      <c r="M1517" s="56"/>
      <c r="N1517" s="57"/>
      <c r="O1517" s="57"/>
      <c r="P1517" s="42"/>
      <c r="Q1517" s="42"/>
      <c r="R1517" s="42"/>
      <c r="S1517" s="42"/>
      <c r="T1517" s="57"/>
      <c r="U1517" s="57"/>
    </row>
    <row r="1518" spans="1:21" s="52" customFormat="1" x14ac:dyDescent="0.2">
      <c r="A1518" s="42"/>
      <c r="B1518" s="42"/>
      <c r="C1518" s="42"/>
      <c r="D1518" s="42"/>
      <c r="E1518" s="42"/>
      <c r="F1518" s="42"/>
      <c r="G1518" s="54"/>
      <c r="H1518" s="42"/>
      <c r="I1518" s="42"/>
      <c r="J1518" s="55"/>
      <c r="K1518" s="55"/>
      <c r="L1518" s="55"/>
      <c r="M1518" s="56"/>
      <c r="N1518" s="57"/>
      <c r="O1518" s="57"/>
      <c r="P1518" s="42"/>
      <c r="Q1518" s="42"/>
      <c r="R1518" s="42"/>
      <c r="S1518" s="42"/>
      <c r="T1518" s="57"/>
      <c r="U1518" s="57"/>
    </row>
    <row r="1519" spans="1:21" s="52" customFormat="1" x14ac:dyDescent="0.2">
      <c r="A1519" s="42"/>
      <c r="B1519" s="42"/>
      <c r="C1519" s="42"/>
      <c r="D1519" s="42"/>
      <c r="E1519" s="42"/>
      <c r="F1519" s="42"/>
      <c r="G1519" s="54"/>
      <c r="H1519" s="42"/>
      <c r="I1519" s="42"/>
      <c r="J1519" s="55"/>
      <c r="K1519" s="55"/>
      <c r="L1519" s="55"/>
      <c r="M1519" s="56"/>
      <c r="N1519" s="57"/>
      <c r="O1519" s="57"/>
      <c r="P1519" s="42"/>
      <c r="Q1519" s="42"/>
      <c r="R1519" s="42"/>
      <c r="S1519" s="42"/>
      <c r="T1519" s="57"/>
      <c r="U1519" s="57"/>
    </row>
    <row r="1520" spans="1:21" s="52" customFormat="1" x14ac:dyDescent="0.2">
      <c r="A1520" s="42"/>
      <c r="B1520" s="42"/>
      <c r="C1520" s="42"/>
      <c r="D1520" s="42"/>
      <c r="E1520" s="42"/>
      <c r="F1520" s="42"/>
      <c r="G1520" s="54"/>
      <c r="H1520" s="42"/>
      <c r="I1520" s="42"/>
      <c r="J1520" s="55"/>
      <c r="K1520" s="55"/>
      <c r="L1520" s="55"/>
      <c r="M1520" s="56"/>
      <c r="N1520" s="57"/>
      <c r="O1520" s="57"/>
      <c r="P1520" s="42"/>
      <c r="Q1520" s="42"/>
      <c r="R1520" s="42"/>
      <c r="S1520" s="42"/>
      <c r="T1520" s="57"/>
      <c r="U1520" s="57"/>
    </row>
    <row r="1521" spans="1:21" s="52" customFormat="1" x14ac:dyDescent="0.2">
      <c r="A1521" s="42"/>
      <c r="B1521" s="42"/>
      <c r="C1521" s="42"/>
      <c r="D1521" s="42"/>
      <c r="E1521" s="42"/>
      <c r="F1521" s="42"/>
      <c r="G1521" s="54"/>
      <c r="H1521" s="42"/>
      <c r="I1521" s="42"/>
      <c r="J1521" s="55"/>
      <c r="K1521" s="55"/>
      <c r="L1521" s="55"/>
      <c r="M1521" s="56"/>
      <c r="N1521" s="57"/>
      <c r="O1521" s="57"/>
      <c r="P1521" s="42"/>
      <c r="Q1521" s="42"/>
      <c r="R1521" s="42"/>
      <c r="S1521" s="42"/>
      <c r="T1521" s="57"/>
      <c r="U1521" s="57"/>
    </row>
    <row r="1522" spans="1:21" s="52" customFormat="1" x14ac:dyDescent="0.2">
      <c r="A1522" s="42"/>
      <c r="B1522" s="42"/>
      <c r="C1522" s="42"/>
      <c r="D1522" s="42"/>
      <c r="E1522" s="42"/>
      <c r="F1522" s="42"/>
      <c r="G1522" s="54"/>
      <c r="H1522" s="42"/>
      <c r="I1522" s="42"/>
      <c r="J1522" s="55"/>
      <c r="K1522" s="55"/>
      <c r="L1522" s="55"/>
      <c r="M1522" s="56"/>
      <c r="N1522" s="57"/>
      <c r="O1522" s="57"/>
      <c r="P1522" s="42"/>
      <c r="Q1522" s="42"/>
      <c r="R1522" s="42"/>
      <c r="S1522" s="42"/>
      <c r="T1522" s="57"/>
      <c r="U1522" s="57"/>
    </row>
    <row r="1523" spans="1:21" s="52" customFormat="1" x14ac:dyDescent="0.2">
      <c r="A1523" s="42"/>
      <c r="B1523" s="42"/>
      <c r="C1523" s="42"/>
      <c r="D1523" s="42"/>
      <c r="E1523" s="42"/>
      <c r="F1523" s="42"/>
      <c r="G1523" s="54"/>
      <c r="H1523" s="42"/>
      <c r="I1523" s="42"/>
      <c r="J1523" s="55"/>
      <c r="K1523" s="55"/>
      <c r="L1523" s="55"/>
      <c r="M1523" s="56"/>
      <c r="N1523" s="57"/>
      <c r="O1523" s="57"/>
      <c r="P1523" s="42"/>
      <c r="Q1523" s="42"/>
      <c r="R1523" s="42"/>
      <c r="S1523" s="42"/>
      <c r="T1523" s="57"/>
      <c r="U1523" s="57"/>
    </row>
    <row r="1524" spans="1:21" s="52" customFormat="1" x14ac:dyDescent="0.2">
      <c r="A1524" s="42"/>
      <c r="B1524" s="42"/>
      <c r="C1524" s="42"/>
      <c r="D1524" s="42"/>
      <c r="E1524" s="42"/>
      <c r="F1524" s="42"/>
      <c r="G1524" s="54"/>
      <c r="H1524" s="42"/>
      <c r="I1524" s="42"/>
      <c r="J1524" s="55"/>
      <c r="K1524" s="55"/>
      <c r="L1524" s="55"/>
      <c r="M1524" s="56"/>
      <c r="N1524" s="57"/>
      <c r="O1524" s="57"/>
      <c r="P1524" s="42"/>
      <c r="Q1524" s="42"/>
      <c r="R1524" s="42"/>
      <c r="S1524" s="42"/>
      <c r="T1524" s="57"/>
      <c r="U1524" s="57"/>
    </row>
    <row r="1525" spans="1:21" s="52" customFormat="1" x14ac:dyDescent="0.2">
      <c r="A1525" s="42"/>
      <c r="B1525" s="42"/>
      <c r="C1525" s="42"/>
      <c r="D1525" s="42"/>
      <c r="E1525" s="42"/>
      <c r="F1525" s="42"/>
      <c r="G1525" s="54"/>
      <c r="H1525" s="42"/>
      <c r="I1525" s="42"/>
      <c r="J1525" s="55"/>
      <c r="K1525" s="55"/>
      <c r="L1525" s="55"/>
      <c r="M1525" s="56"/>
      <c r="N1525" s="57"/>
      <c r="O1525" s="57"/>
      <c r="P1525" s="42"/>
      <c r="Q1525" s="42"/>
      <c r="R1525" s="42"/>
      <c r="S1525" s="42"/>
      <c r="T1525" s="57"/>
      <c r="U1525" s="57"/>
    </row>
    <row r="1526" spans="1:21" s="52" customFormat="1" x14ac:dyDescent="0.2">
      <c r="A1526" s="42"/>
      <c r="B1526" s="42"/>
      <c r="C1526" s="42"/>
      <c r="D1526" s="42"/>
      <c r="E1526" s="42"/>
      <c r="F1526" s="42"/>
      <c r="G1526" s="54"/>
      <c r="H1526" s="42"/>
      <c r="I1526" s="42"/>
      <c r="J1526" s="55"/>
      <c r="K1526" s="55"/>
      <c r="L1526" s="55"/>
      <c r="M1526" s="56"/>
      <c r="N1526" s="57"/>
      <c r="O1526" s="57"/>
      <c r="P1526" s="42"/>
      <c r="Q1526" s="42"/>
      <c r="R1526" s="42"/>
      <c r="S1526" s="42"/>
      <c r="T1526" s="57"/>
      <c r="U1526" s="57"/>
    </row>
    <row r="1527" spans="1:21" s="52" customFormat="1" x14ac:dyDescent="0.2">
      <c r="A1527" s="42"/>
      <c r="B1527" s="42"/>
      <c r="C1527" s="42"/>
      <c r="D1527" s="42"/>
      <c r="E1527" s="42"/>
      <c r="F1527" s="42"/>
      <c r="G1527" s="54"/>
      <c r="H1527" s="42"/>
      <c r="I1527" s="42"/>
      <c r="J1527" s="55"/>
      <c r="K1527" s="55"/>
      <c r="L1527" s="55"/>
      <c r="M1527" s="56"/>
      <c r="N1527" s="57"/>
      <c r="O1527" s="57"/>
      <c r="P1527" s="42"/>
      <c r="Q1527" s="42"/>
      <c r="R1527" s="42"/>
      <c r="S1527" s="42"/>
      <c r="T1527" s="57"/>
      <c r="U1527" s="57"/>
    </row>
    <row r="1528" spans="1:21" s="52" customFormat="1" x14ac:dyDescent="0.2">
      <c r="A1528" s="42"/>
      <c r="B1528" s="42"/>
      <c r="C1528" s="42"/>
      <c r="D1528" s="42"/>
      <c r="E1528" s="42"/>
      <c r="F1528" s="42"/>
      <c r="G1528" s="54"/>
      <c r="H1528" s="42"/>
      <c r="I1528" s="42"/>
      <c r="J1528" s="55"/>
      <c r="K1528" s="55"/>
      <c r="L1528" s="55"/>
      <c r="M1528" s="56"/>
      <c r="N1528" s="57"/>
      <c r="O1528" s="57"/>
      <c r="P1528" s="42"/>
      <c r="Q1528" s="42"/>
      <c r="R1528" s="42"/>
      <c r="S1528" s="42"/>
      <c r="T1528" s="57"/>
      <c r="U1528" s="57"/>
    </row>
    <row r="1529" spans="1:21" s="52" customFormat="1" x14ac:dyDescent="0.2">
      <c r="A1529" s="42"/>
      <c r="B1529" s="42"/>
      <c r="C1529" s="42"/>
      <c r="D1529" s="42"/>
      <c r="E1529" s="42"/>
      <c r="F1529" s="42"/>
      <c r="G1529" s="54"/>
      <c r="H1529" s="42"/>
      <c r="I1529" s="42"/>
      <c r="J1529" s="55"/>
      <c r="K1529" s="55"/>
      <c r="L1529" s="55"/>
      <c r="M1529" s="56"/>
      <c r="N1529" s="57"/>
      <c r="O1529" s="57"/>
      <c r="P1529" s="42"/>
      <c r="Q1529" s="42"/>
      <c r="R1529" s="42"/>
      <c r="S1529" s="42"/>
      <c r="T1529" s="57"/>
      <c r="U1529" s="57"/>
    </row>
    <row r="1530" spans="1:21" s="52" customFormat="1" x14ac:dyDescent="0.2">
      <c r="A1530" s="42"/>
      <c r="B1530" s="42"/>
      <c r="C1530" s="42"/>
      <c r="D1530" s="42"/>
      <c r="E1530" s="42"/>
      <c r="F1530" s="42"/>
      <c r="G1530" s="54"/>
      <c r="H1530" s="42"/>
      <c r="I1530" s="42"/>
      <c r="J1530" s="55"/>
      <c r="K1530" s="55"/>
      <c r="L1530" s="55"/>
      <c r="M1530" s="56"/>
      <c r="N1530" s="57"/>
      <c r="O1530" s="57"/>
      <c r="P1530" s="42"/>
      <c r="Q1530" s="42"/>
      <c r="R1530" s="42"/>
      <c r="S1530" s="42"/>
      <c r="T1530" s="57"/>
      <c r="U1530" s="57"/>
    </row>
    <row r="1531" spans="1:21" s="52" customFormat="1" x14ac:dyDescent="0.2">
      <c r="A1531" s="42"/>
      <c r="B1531" s="42"/>
      <c r="C1531" s="42"/>
      <c r="D1531" s="42"/>
      <c r="E1531" s="42"/>
      <c r="F1531" s="42"/>
      <c r="G1531" s="54"/>
      <c r="H1531" s="42"/>
      <c r="I1531" s="42"/>
      <c r="J1531" s="55"/>
      <c r="K1531" s="55"/>
      <c r="L1531" s="55"/>
      <c r="M1531" s="56"/>
      <c r="N1531" s="57"/>
      <c r="O1531" s="57"/>
      <c r="P1531" s="42"/>
      <c r="Q1531" s="42"/>
      <c r="R1531" s="42"/>
      <c r="S1531" s="42"/>
      <c r="T1531" s="57"/>
      <c r="U1531" s="57"/>
    </row>
    <row r="1532" spans="1:21" s="52" customFormat="1" x14ac:dyDescent="0.2">
      <c r="A1532" s="42"/>
      <c r="B1532" s="42"/>
      <c r="C1532" s="42"/>
      <c r="D1532" s="42"/>
      <c r="E1532" s="42"/>
      <c r="F1532" s="42"/>
      <c r="G1532" s="54"/>
      <c r="H1532" s="42"/>
      <c r="I1532" s="42"/>
      <c r="J1532" s="55"/>
      <c r="K1532" s="55"/>
      <c r="L1532" s="55"/>
      <c r="M1532" s="56"/>
      <c r="N1532" s="57"/>
      <c r="O1532" s="57"/>
      <c r="P1532" s="42"/>
      <c r="Q1532" s="42"/>
      <c r="R1532" s="42"/>
      <c r="S1532" s="42"/>
      <c r="T1532" s="57"/>
      <c r="U1532" s="57"/>
    </row>
    <row r="1533" spans="1:21" s="52" customFormat="1" x14ac:dyDescent="0.2">
      <c r="A1533" s="42"/>
      <c r="B1533" s="42"/>
      <c r="C1533" s="42"/>
      <c r="D1533" s="42"/>
      <c r="E1533" s="42"/>
      <c r="F1533" s="42"/>
      <c r="G1533" s="54"/>
      <c r="H1533" s="42"/>
      <c r="I1533" s="42"/>
      <c r="J1533" s="55"/>
      <c r="K1533" s="55"/>
      <c r="L1533" s="55"/>
      <c r="M1533" s="56"/>
      <c r="N1533" s="57"/>
      <c r="O1533" s="57"/>
      <c r="P1533" s="42"/>
      <c r="Q1533" s="42"/>
      <c r="R1533" s="42"/>
      <c r="S1533" s="42"/>
      <c r="T1533" s="57"/>
      <c r="U1533" s="57"/>
    </row>
    <row r="1534" spans="1:21" s="52" customFormat="1" x14ac:dyDescent="0.2">
      <c r="A1534" s="42"/>
      <c r="B1534" s="42"/>
      <c r="C1534" s="42"/>
      <c r="D1534" s="42"/>
      <c r="E1534" s="42"/>
      <c r="F1534" s="42"/>
      <c r="G1534" s="54"/>
      <c r="H1534" s="42"/>
      <c r="I1534" s="42"/>
      <c r="J1534" s="55"/>
      <c r="K1534" s="55"/>
      <c r="L1534" s="55"/>
      <c r="M1534" s="56"/>
      <c r="N1534" s="57"/>
      <c r="O1534" s="57"/>
      <c r="P1534" s="42"/>
      <c r="Q1534" s="42"/>
      <c r="R1534" s="42"/>
      <c r="S1534" s="42"/>
      <c r="T1534" s="57"/>
      <c r="U1534" s="57"/>
    </row>
    <row r="1535" spans="1:21" s="52" customFormat="1" x14ac:dyDescent="0.2">
      <c r="A1535" s="42"/>
      <c r="B1535" s="42"/>
      <c r="C1535" s="42"/>
      <c r="D1535" s="42"/>
      <c r="E1535" s="42"/>
      <c r="F1535" s="42"/>
      <c r="G1535" s="54"/>
      <c r="H1535" s="42"/>
      <c r="I1535" s="42"/>
      <c r="J1535" s="55"/>
      <c r="K1535" s="55"/>
      <c r="L1535" s="55"/>
      <c r="M1535" s="56"/>
      <c r="N1535" s="57"/>
      <c r="O1535" s="57"/>
      <c r="P1535" s="42"/>
      <c r="Q1535" s="42"/>
      <c r="R1535" s="42"/>
      <c r="S1535" s="42"/>
      <c r="T1535" s="57"/>
      <c r="U1535" s="57"/>
    </row>
    <row r="1536" spans="1:21" s="52" customFormat="1" x14ac:dyDescent="0.2">
      <c r="A1536" s="42"/>
      <c r="B1536" s="42"/>
      <c r="C1536" s="42"/>
      <c r="D1536" s="42"/>
      <c r="E1536" s="42"/>
      <c r="F1536" s="42"/>
      <c r="G1536" s="54"/>
      <c r="H1536" s="42"/>
      <c r="I1536" s="42"/>
      <c r="J1536" s="55"/>
      <c r="K1536" s="55"/>
      <c r="L1536" s="55"/>
      <c r="M1536" s="56"/>
      <c r="N1536" s="57"/>
      <c r="O1536" s="57"/>
      <c r="P1536" s="42"/>
      <c r="Q1536" s="42"/>
      <c r="R1536" s="42"/>
      <c r="S1536" s="42"/>
      <c r="T1536" s="57"/>
      <c r="U1536" s="57"/>
    </row>
    <row r="1537" spans="1:21" s="52" customFormat="1" x14ac:dyDescent="0.2">
      <c r="A1537" s="42"/>
      <c r="B1537" s="42"/>
      <c r="C1537" s="42"/>
      <c r="D1537" s="42"/>
      <c r="E1537" s="42"/>
      <c r="F1537" s="42"/>
      <c r="G1537" s="54"/>
      <c r="H1537" s="42"/>
      <c r="I1537" s="42"/>
      <c r="J1537" s="55"/>
      <c r="K1537" s="55"/>
      <c r="L1537" s="55"/>
      <c r="M1537" s="56"/>
      <c r="N1537" s="57"/>
      <c r="O1537" s="57"/>
      <c r="P1537" s="42"/>
      <c r="Q1537" s="42"/>
      <c r="R1537" s="42"/>
      <c r="S1537" s="42"/>
      <c r="T1537" s="57"/>
      <c r="U1537" s="57"/>
    </row>
    <row r="1538" spans="1:21" s="52" customFormat="1" x14ac:dyDescent="0.2">
      <c r="A1538" s="42"/>
      <c r="B1538" s="42"/>
      <c r="C1538" s="42"/>
      <c r="D1538" s="42"/>
      <c r="E1538" s="42"/>
      <c r="F1538" s="42"/>
      <c r="G1538" s="54"/>
      <c r="H1538" s="42"/>
      <c r="I1538" s="42"/>
      <c r="J1538" s="55"/>
      <c r="K1538" s="55"/>
      <c r="L1538" s="55"/>
      <c r="M1538" s="56"/>
      <c r="N1538" s="57"/>
      <c r="O1538" s="57"/>
      <c r="P1538" s="42"/>
      <c r="Q1538" s="42"/>
      <c r="R1538" s="42"/>
      <c r="S1538" s="42"/>
      <c r="T1538" s="57"/>
      <c r="U1538" s="57"/>
    </row>
    <row r="1539" spans="1:21" s="52" customFormat="1" x14ac:dyDescent="0.2">
      <c r="A1539" s="42"/>
      <c r="B1539" s="42"/>
      <c r="C1539" s="42"/>
      <c r="D1539" s="42"/>
      <c r="E1539" s="42"/>
      <c r="F1539" s="42"/>
      <c r="G1539" s="54"/>
      <c r="H1539" s="42"/>
      <c r="I1539" s="42"/>
      <c r="J1539" s="55"/>
      <c r="K1539" s="55"/>
      <c r="L1539" s="55"/>
      <c r="M1539" s="56"/>
      <c r="N1539" s="57"/>
      <c r="O1539" s="57"/>
      <c r="P1539" s="42"/>
      <c r="Q1539" s="42"/>
      <c r="R1539" s="42"/>
      <c r="S1539" s="42"/>
      <c r="T1539" s="57"/>
      <c r="U1539" s="57"/>
    </row>
    <row r="1540" spans="1:21" s="52" customFormat="1" x14ac:dyDescent="0.2">
      <c r="A1540" s="42"/>
      <c r="B1540" s="42"/>
      <c r="C1540" s="42"/>
      <c r="D1540" s="42"/>
      <c r="E1540" s="42"/>
      <c r="F1540" s="42"/>
      <c r="G1540" s="54"/>
      <c r="H1540" s="42"/>
      <c r="I1540" s="42"/>
      <c r="J1540" s="55"/>
      <c r="K1540" s="55"/>
      <c r="L1540" s="55"/>
      <c r="M1540" s="56"/>
      <c r="N1540" s="57"/>
      <c r="O1540" s="57"/>
      <c r="P1540" s="42"/>
      <c r="Q1540" s="42"/>
      <c r="R1540" s="42"/>
      <c r="S1540" s="42"/>
      <c r="T1540" s="57"/>
      <c r="U1540" s="57"/>
    </row>
    <row r="1541" spans="1:21" s="52" customFormat="1" x14ac:dyDescent="0.2">
      <c r="A1541" s="42"/>
      <c r="B1541" s="42"/>
      <c r="C1541" s="42"/>
      <c r="D1541" s="42"/>
      <c r="E1541" s="42"/>
      <c r="F1541" s="42"/>
      <c r="G1541" s="54"/>
      <c r="H1541" s="42"/>
      <c r="I1541" s="42"/>
      <c r="J1541" s="55"/>
      <c r="K1541" s="55"/>
      <c r="L1541" s="55"/>
      <c r="M1541" s="56"/>
      <c r="N1541" s="57"/>
      <c r="O1541" s="57"/>
      <c r="P1541" s="42"/>
      <c r="Q1541" s="42"/>
      <c r="R1541" s="42"/>
      <c r="S1541" s="42"/>
      <c r="T1541" s="57"/>
      <c r="U1541" s="57"/>
    </row>
    <row r="1542" spans="1:21" s="52" customFormat="1" x14ac:dyDescent="0.2">
      <c r="A1542" s="42"/>
      <c r="B1542" s="42"/>
      <c r="C1542" s="42"/>
      <c r="D1542" s="42"/>
      <c r="E1542" s="42"/>
      <c r="F1542" s="42"/>
      <c r="G1542" s="54"/>
      <c r="H1542" s="42"/>
      <c r="I1542" s="42"/>
      <c r="J1542" s="55"/>
      <c r="K1542" s="55"/>
      <c r="L1542" s="55"/>
      <c r="M1542" s="56"/>
      <c r="N1542" s="57"/>
      <c r="O1542" s="57"/>
      <c r="P1542" s="42"/>
      <c r="Q1542" s="42"/>
      <c r="R1542" s="42"/>
      <c r="S1542" s="42"/>
      <c r="T1542" s="57"/>
      <c r="U1542" s="57"/>
    </row>
    <row r="1543" spans="1:21" s="52" customFormat="1" x14ac:dyDescent="0.2">
      <c r="A1543" s="42"/>
      <c r="B1543" s="42"/>
      <c r="C1543" s="42"/>
      <c r="D1543" s="42"/>
      <c r="E1543" s="42"/>
      <c r="F1543" s="42"/>
      <c r="G1543" s="54"/>
      <c r="H1543" s="42"/>
      <c r="I1543" s="42"/>
      <c r="J1543" s="55"/>
      <c r="K1543" s="55"/>
      <c r="L1543" s="55"/>
      <c r="M1543" s="56"/>
      <c r="N1543" s="57"/>
      <c r="O1543" s="57"/>
      <c r="P1543" s="42"/>
      <c r="Q1543" s="42"/>
      <c r="R1543" s="42"/>
      <c r="S1543" s="42"/>
      <c r="T1543" s="57"/>
      <c r="U1543" s="57"/>
    </row>
    <row r="1544" spans="1:21" s="52" customFormat="1" x14ac:dyDescent="0.2">
      <c r="A1544" s="42"/>
      <c r="B1544" s="42"/>
      <c r="C1544" s="42"/>
      <c r="D1544" s="42"/>
      <c r="E1544" s="42"/>
      <c r="F1544" s="42"/>
      <c r="G1544" s="54"/>
      <c r="H1544" s="42"/>
      <c r="I1544" s="42"/>
      <c r="J1544" s="55"/>
      <c r="K1544" s="55"/>
      <c r="L1544" s="55"/>
      <c r="M1544" s="56"/>
      <c r="N1544" s="57"/>
      <c r="O1544" s="57"/>
      <c r="P1544" s="42"/>
      <c r="Q1544" s="42"/>
      <c r="R1544" s="42"/>
      <c r="S1544" s="42"/>
      <c r="T1544" s="57"/>
      <c r="U1544" s="57"/>
    </row>
    <row r="1545" spans="1:21" s="52" customFormat="1" x14ac:dyDescent="0.2">
      <c r="A1545" s="42"/>
      <c r="B1545" s="42"/>
      <c r="C1545" s="42"/>
      <c r="D1545" s="42"/>
      <c r="E1545" s="42"/>
      <c r="F1545" s="42"/>
      <c r="G1545" s="54"/>
      <c r="H1545" s="42"/>
      <c r="I1545" s="42"/>
      <c r="J1545" s="55"/>
      <c r="K1545" s="55"/>
      <c r="L1545" s="55"/>
      <c r="M1545" s="56"/>
      <c r="N1545" s="57"/>
      <c r="O1545" s="57"/>
      <c r="P1545" s="42"/>
      <c r="Q1545" s="42"/>
      <c r="R1545" s="42"/>
      <c r="S1545" s="42"/>
      <c r="T1545" s="57"/>
      <c r="U1545" s="57"/>
    </row>
    <row r="1546" spans="1:21" s="52" customFormat="1" x14ac:dyDescent="0.2">
      <c r="A1546" s="42"/>
      <c r="B1546" s="42"/>
      <c r="C1546" s="42"/>
      <c r="D1546" s="42"/>
      <c r="E1546" s="42"/>
      <c r="F1546" s="42"/>
      <c r="G1546" s="54"/>
      <c r="H1546" s="42"/>
      <c r="I1546" s="42"/>
      <c r="J1546" s="55"/>
      <c r="K1546" s="55"/>
      <c r="L1546" s="55"/>
      <c r="M1546" s="56"/>
      <c r="N1546" s="57"/>
      <c r="O1546" s="57"/>
      <c r="P1546" s="42"/>
      <c r="Q1546" s="42"/>
      <c r="R1546" s="42"/>
      <c r="S1546" s="42"/>
      <c r="T1546" s="57"/>
      <c r="U1546" s="57"/>
    </row>
    <row r="1547" spans="1:21" s="52" customFormat="1" x14ac:dyDescent="0.2">
      <c r="A1547" s="42"/>
      <c r="B1547" s="42"/>
      <c r="C1547" s="42"/>
      <c r="D1547" s="42"/>
      <c r="E1547" s="42"/>
      <c r="F1547" s="42"/>
      <c r="G1547" s="54"/>
      <c r="H1547" s="42"/>
      <c r="I1547" s="42"/>
      <c r="J1547" s="55"/>
      <c r="K1547" s="55"/>
      <c r="L1547" s="55"/>
      <c r="M1547" s="56"/>
      <c r="N1547" s="57"/>
      <c r="O1547" s="57"/>
      <c r="P1547" s="42"/>
      <c r="Q1547" s="42"/>
      <c r="R1547" s="42"/>
      <c r="S1547" s="42"/>
      <c r="T1547" s="57"/>
      <c r="U1547" s="57"/>
    </row>
    <row r="1548" spans="1:21" s="52" customFormat="1" x14ac:dyDescent="0.2">
      <c r="A1548" s="42"/>
      <c r="B1548" s="42"/>
      <c r="C1548" s="42"/>
      <c r="D1548" s="42"/>
      <c r="E1548" s="42"/>
      <c r="F1548" s="42"/>
      <c r="G1548" s="54"/>
      <c r="H1548" s="42"/>
      <c r="I1548" s="42"/>
      <c r="J1548" s="55"/>
      <c r="K1548" s="55"/>
      <c r="L1548" s="55"/>
      <c r="M1548" s="56"/>
      <c r="N1548" s="57"/>
      <c r="O1548" s="57"/>
      <c r="P1548" s="42"/>
      <c r="Q1548" s="42"/>
      <c r="R1548" s="42"/>
      <c r="S1548" s="42"/>
      <c r="T1548" s="57"/>
      <c r="U1548" s="57"/>
    </row>
    <row r="1549" spans="1:21" s="52" customFormat="1" x14ac:dyDescent="0.2">
      <c r="A1549" s="42"/>
      <c r="B1549" s="42"/>
      <c r="C1549" s="42"/>
      <c r="D1549" s="42"/>
      <c r="E1549" s="42"/>
      <c r="F1549" s="42"/>
      <c r="G1549" s="54"/>
      <c r="H1549" s="42"/>
      <c r="I1549" s="42"/>
      <c r="J1549" s="55"/>
      <c r="K1549" s="55"/>
      <c r="L1549" s="55"/>
      <c r="M1549" s="56"/>
      <c r="N1549" s="57"/>
      <c r="O1549" s="57"/>
      <c r="P1549" s="42"/>
      <c r="Q1549" s="42"/>
      <c r="R1549" s="42"/>
      <c r="S1549" s="42"/>
      <c r="T1549" s="57"/>
      <c r="U1549" s="57"/>
    </row>
    <row r="1550" spans="1:21" s="52" customFormat="1" x14ac:dyDescent="0.2">
      <c r="A1550" s="42"/>
      <c r="B1550" s="42"/>
      <c r="C1550" s="42"/>
      <c r="D1550" s="42"/>
      <c r="E1550" s="42"/>
      <c r="F1550" s="42"/>
      <c r="G1550" s="54"/>
      <c r="H1550" s="42"/>
      <c r="I1550" s="42"/>
      <c r="J1550" s="55"/>
      <c r="K1550" s="55"/>
      <c r="L1550" s="55"/>
      <c r="M1550" s="56"/>
      <c r="N1550" s="57"/>
      <c r="O1550" s="57"/>
      <c r="P1550" s="42"/>
      <c r="Q1550" s="42"/>
      <c r="R1550" s="42"/>
      <c r="S1550" s="42"/>
      <c r="T1550" s="57"/>
      <c r="U1550" s="57"/>
    </row>
    <row r="1551" spans="1:21" s="52" customFormat="1" x14ac:dyDescent="0.2">
      <c r="A1551" s="42"/>
      <c r="B1551" s="42"/>
      <c r="C1551" s="42"/>
      <c r="D1551" s="42"/>
      <c r="E1551" s="42"/>
      <c r="F1551" s="42"/>
      <c r="G1551" s="54"/>
      <c r="H1551" s="42"/>
      <c r="I1551" s="42"/>
      <c r="J1551" s="55"/>
      <c r="K1551" s="55"/>
      <c r="L1551" s="55"/>
      <c r="M1551" s="56"/>
      <c r="N1551" s="57"/>
      <c r="O1551" s="57"/>
      <c r="P1551" s="42"/>
      <c r="Q1551" s="42"/>
      <c r="R1551" s="42"/>
      <c r="S1551" s="42"/>
      <c r="T1551" s="57"/>
      <c r="U1551" s="57"/>
    </row>
    <row r="1552" spans="1:21" s="52" customFormat="1" x14ac:dyDescent="0.2">
      <c r="A1552" s="42"/>
      <c r="B1552" s="42"/>
      <c r="C1552" s="42"/>
      <c r="D1552" s="42"/>
      <c r="E1552" s="42"/>
      <c r="F1552" s="42"/>
      <c r="G1552" s="54"/>
      <c r="H1552" s="42"/>
      <c r="I1552" s="42"/>
      <c r="J1552" s="55"/>
      <c r="K1552" s="55"/>
      <c r="L1552" s="55"/>
      <c r="M1552" s="56"/>
      <c r="N1552" s="57"/>
      <c r="O1552" s="57"/>
      <c r="P1552" s="42"/>
      <c r="Q1552" s="42"/>
      <c r="R1552" s="42"/>
      <c r="S1552" s="42"/>
      <c r="T1552" s="57"/>
      <c r="U1552" s="57"/>
    </row>
    <row r="1553" spans="1:21" s="52" customFormat="1" x14ac:dyDescent="0.2">
      <c r="A1553" s="42"/>
      <c r="B1553" s="42"/>
      <c r="C1553" s="42"/>
      <c r="D1553" s="42"/>
      <c r="E1553" s="42"/>
      <c r="F1553" s="42"/>
      <c r="G1553" s="54"/>
      <c r="H1553" s="42"/>
      <c r="I1553" s="42"/>
      <c r="J1553" s="55"/>
      <c r="K1553" s="55"/>
      <c r="L1553" s="55"/>
      <c r="M1553" s="56"/>
      <c r="N1553" s="57"/>
      <c r="O1553" s="57"/>
      <c r="P1553" s="42"/>
      <c r="Q1553" s="42"/>
      <c r="R1553" s="42"/>
      <c r="S1553" s="42"/>
      <c r="T1553" s="57"/>
      <c r="U1553" s="57"/>
    </row>
    <row r="1554" spans="1:21" s="52" customFormat="1" x14ac:dyDescent="0.2">
      <c r="A1554" s="42"/>
      <c r="B1554" s="42"/>
      <c r="C1554" s="42"/>
      <c r="D1554" s="42"/>
      <c r="E1554" s="42"/>
      <c r="F1554" s="42"/>
      <c r="G1554" s="54"/>
      <c r="H1554" s="42"/>
      <c r="I1554" s="42"/>
      <c r="J1554" s="55"/>
      <c r="K1554" s="55"/>
      <c r="L1554" s="55"/>
      <c r="M1554" s="56"/>
      <c r="N1554" s="57"/>
      <c r="O1554" s="57"/>
      <c r="P1554" s="42"/>
      <c r="Q1554" s="42"/>
      <c r="R1554" s="42"/>
      <c r="S1554" s="42"/>
      <c r="T1554" s="57"/>
      <c r="U1554" s="57"/>
    </row>
    <row r="1555" spans="1:21" s="52" customFormat="1" x14ac:dyDescent="0.2">
      <c r="A1555" s="42"/>
      <c r="B1555" s="42"/>
      <c r="C1555" s="42"/>
      <c r="D1555" s="42"/>
      <c r="E1555" s="42"/>
      <c r="F1555" s="42"/>
      <c r="G1555" s="54"/>
      <c r="H1555" s="42"/>
      <c r="I1555" s="42"/>
      <c r="J1555" s="55"/>
      <c r="K1555" s="55"/>
      <c r="L1555" s="55"/>
      <c r="M1555" s="56"/>
      <c r="N1555" s="57"/>
      <c r="O1555" s="57"/>
      <c r="P1555" s="42"/>
      <c r="Q1555" s="42"/>
      <c r="R1555" s="42"/>
      <c r="S1555" s="42"/>
      <c r="T1555" s="57"/>
      <c r="U1555" s="57"/>
    </row>
    <row r="1556" spans="1:21" s="52" customFormat="1" x14ac:dyDescent="0.2">
      <c r="A1556" s="42"/>
      <c r="B1556" s="42"/>
      <c r="C1556" s="42"/>
      <c r="D1556" s="42"/>
      <c r="E1556" s="42"/>
      <c r="F1556" s="42"/>
      <c r="G1556" s="54"/>
      <c r="H1556" s="42"/>
      <c r="I1556" s="42"/>
      <c r="J1556" s="55"/>
      <c r="K1556" s="55"/>
      <c r="L1556" s="55"/>
      <c r="M1556" s="56"/>
      <c r="N1556" s="57"/>
      <c r="O1556" s="57"/>
      <c r="P1556" s="42"/>
      <c r="Q1556" s="42"/>
      <c r="R1556" s="42"/>
      <c r="S1556" s="42"/>
      <c r="T1556" s="57"/>
      <c r="U1556" s="57"/>
    </row>
    <row r="1557" spans="1:21" s="52" customFormat="1" x14ac:dyDescent="0.2">
      <c r="A1557" s="42"/>
      <c r="B1557" s="42"/>
      <c r="C1557" s="42"/>
      <c r="D1557" s="42"/>
      <c r="E1557" s="42"/>
      <c r="F1557" s="42"/>
      <c r="G1557" s="54"/>
      <c r="H1557" s="42"/>
      <c r="I1557" s="42"/>
      <c r="J1557" s="55"/>
      <c r="K1557" s="55"/>
      <c r="L1557" s="55"/>
      <c r="M1557" s="56"/>
      <c r="N1557" s="57"/>
      <c r="O1557" s="57"/>
      <c r="P1557" s="42"/>
      <c r="Q1557" s="42"/>
      <c r="R1557" s="42"/>
      <c r="S1557" s="42"/>
      <c r="T1557" s="57"/>
      <c r="U1557" s="57"/>
    </row>
    <row r="1558" spans="1:21" s="52" customFormat="1" x14ac:dyDescent="0.2">
      <c r="A1558" s="42"/>
      <c r="B1558" s="42"/>
      <c r="C1558" s="42"/>
      <c r="D1558" s="42"/>
      <c r="E1558" s="42"/>
      <c r="F1558" s="42"/>
      <c r="G1558" s="54"/>
      <c r="H1558" s="42"/>
      <c r="I1558" s="42"/>
      <c r="J1558" s="55"/>
      <c r="K1558" s="55"/>
      <c r="L1558" s="55"/>
      <c r="M1558" s="56"/>
      <c r="N1558" s="57"/>
      <c r="O1558" s="57"/>
      <c r="P1558" s="42"/>
      <c r="Q1558" s="42"/>
      <c r="R1558" s="42"/>
      <c r="S1558" s="42"/>
      <c r="T1558" s="57"/>
      <c r="U1558" s="57"/>
    </row>
    <row r="1559" spans="1:21" s="52" customFormat="1" x14ac:dyDescent="0.2">
      <c r="A1559" s="42"/>
      <c r="B1559" s="42"/>
      <c r="C1559" s="42"/>
      <c r="D1559" s="42"/>
      <c r="E1559" s="42"/>
      <c r="F1559" s="42"/>
      <c r="G1559" s="54"/>
      <c r="H1559" s="42"/>
      <c r="I1559" s="42"/>
      <c r="J1559" s="55"/>
      <c r="K1559" s="55"/>
      <c r="L1559" s="55"/>
      <c r="M1559" s="56"/>
      <c r="N1559" s="57"/>
      <c r="O1559" s="57"/>
      <c r="P1559" s="42"/>
      <c r="Q1559" s="42"/>
      <c r="R1559" s="42"/>
      <c r="S1559" s="42"/>
      <c r="T1559" s="57"/>
      <c r="U1559" s="57"/>
    </row>
    <row r="1560" spans="1:21" s="52" customFormat="1" x14ac:dyDescent="0.2">
      <c r="A1560" s="42"/>
      <c r="B1560" s="42"/>
      <c r="C1560" s="42"/>
      <c r="D1560" s="42"/>
      <c r="E1560" s="42"/>
      <c r="F1560" s="42"/>
      <c r="G1560" s="54"/>
      <c r="H1560" s="42"/>
      <c r="I1560" s="42"/>
      <c r="J1560" s="55"/>
      <c r="K1560" s="55"/>
      <c r="L1560" s="55"/>
      <c r="M1560" s="56"/>
      <c r="N1560" s="57"/>
      <c r="O1560" s="57"/>
      <c r="P1560" s="42"/>
      <c r="Q1560" s="42"/>
      <c r="R1560" s="42"/>
      <c r="S1560" s="42"/>
      <c r="T1560" s="57"/>
      <c r="U1560" s="57"/>
    </row>
    <row r="1561" spans="1:21" s="52" customFormat="1" x14ac:dyDescent="0.2">
      <c r="A1561" s="42"/>
      <c r="B1561" s="42"/>
      <c r="C1561" s="42"/>
      <c r="D1561" s="42"/>
      <c r="E1561" s="42"/>
      <c r="F1561" s="42"/>
      <c r="G1561" s="54"/>
      <c r="H1561" s="42"/>
      <c r="I1561" s="42"/>
      <c r="J1561" s="55"/>
      <c r="K1561" s="55"/>
      <c r="L1561" s="55"/>
      <c r="M1561" s="56"/>
      <c r="N1561" s="57"/>
      <c r="O1561" s="57"/>
      <c r="P1561" s="42"/>
      <c r="Q1561" s="42"/>
      <c r="R1561" s="42"/>
      <c r="S1561" s="42"/>
      <c r="T1561" s="57"/>
      <c r="U1561" s="57"/>
    </row>
    <row r="1562" spans="1:21" s="52" customFormat="1" x14ac:dyDescent="0.2">
      <c r="A1562" s="42"/>
      <c r="B1562" s="42"/>
      <c r="C1562" s="42"/>
      <c r="D1562" s="42"/>
      <c r="E1562" s="42"/>
      <c r="F1562" s="42"/>
      <c r="G1562" s="54"/>
      <c r="H1562" s="42"/>
      <c r="I1562" s="42"/>
      <c r="J1562" s="55"/>
      <c r="K1562" s="55"/>
      <c r="L1562" s="55"/>
      <c r="M1562" s="56"/>
      <c r="N1562" s="57"/>
      <c r="O1562" s="57"/>
      <c r="P1562" s="42"/>
      <c r="Q1562" s="42"/>
      <c r="R1562" s="42"/>
      <c r="S1562" s="42"/>
      <c r="T1562" s="57"/>
      <c r="U1562" s="57"/>
    </row>
    <row r="1563" spans="1:21" s="52" customFormat="1" x14ac:dyDescent="0.2">
      <c r="A1563" s="42"/>
      <c r="B1563" s="42"/>
      <c r="C1563" s="42"/>
      <c r="D1563" s="42"/>
      <c r="E1563" s="42"/>
      <c r="F1563" s="42"/>
      <c r="G1563" s="54"/>
      <c r="H1563" s="42"/>
      <c r="I1563" s="42"/>
      <c r="J1563" s="55"/>
      <c r="K1563" s="55"/>
      <c r="L1563" s="55"/>
      <c r="M1563" s="56"/>
      <c r="N1563" s="57"/>
      <c r="O1563" s="57"/>
      <c r="P1563" s="42"/>
      <c r="Q1563" s="42"/>
      <c r="R1563" s="42"/>
      <c r="S1563" s="42"/>
      <c r="T1563" s="57"/>
      <c r="U1563" s="57"/>
    </row>
    <row r="1564" spans="1:21" s="52" customFormat="1" x14ac:dyDescent="0.2">
      <c r="A1564" s="42"/>
      <c r="B1564" s="42"/>
      <c r="C1564" s="42"/>
      <c r="D1564" s="42"/>
      <c r="E1564" s="42"/>
      <c r="F1564" s="42"/>
      <c r="G1564" s="54"/>
      <c r="H1564" s="42"/>
      <c r="I1564" s="42"/>
      <c r="J1564" s="55"/>
      <c r="K1564" s="55"/>
      <c r="L1564" s="55"/>
      <c r="M1564" s="56"/>
      <c r="N1564" s="57"/>
      <c r="O1564" s="57"/>
      <c r="P1564" s="42"/>
      <c r="Q1564" s="42"/>
      <c r="R1564" s="42"/>
      <c r="S1564" s="42"/>
      <c r="T1564" s="57"/>
      <c r="U1564" s="57"/>
    </row>
    <row r="1565" spans="1:21" s="52" customFormat="1" x14ac:dyDescent="0.2">
      <c r="A1565" s="42"/>
      <c r="B1565" s="42"/>
      <c r="C1565" s="42"/>
      <c r="D1565" s="42"/>
      <c r="E1565" s="42"/>
      <c r="F1565" s="42"/>
      <c r="G1565" s="54"/>
      <c r="H1565" s="42"/>
      <c r="I1565" s="42"/>
      <c r="J1565" s="55"/>
      <c r="K1565" s="55"/>
      <c r="L1565" s="55"/>
      <c r="M1565" s="56"/>
      <c r="N1565" s="57"/>
      <c r="O1565" s="57"/>
      <c r="P1565" s="42"/>
      <c r="Q1565" s="42"/>
      <c r="R1565" s="42"/>
      <c r="S1565" s="42"/>
      <c r="T1565" s="57"/>
      <c r="U1565" s="57"/>
    </row>
    <row r="1566" spans="1:21" s="52" customFormat="1" x14ac:dyDescent="0.2">
      <c r="A1566" s="42"/>
      <c r="B1566" s="42"/>
      <c r="C1566" s="42"/>
      <c r="D1566" s="42"/>
      <c r="E1566" s="42"/>
      <c r="F1566" s="42"/>
      <c r="G1566" s="54"/>
      <c r="H1566" s="42"/>
      <c r="I1566" s="42"/>
      <c r="J1566" s="55"/>
      <c r="K1566" s="55"/>
      <c r="L1566" s="55"/>
      <c r="M1566" s="56"/>
      <c r="N1566" s="57"/>
      <c r="O1566" s="57"/>
      <c r="P1566" s="42"/>
      <c r="Q1566" s="42"/>
      <c r="R1566" s="42"/>
      <c r="S1566" s="42"/>
      <c r="T1566" s="57"/>
      <c r="U1566" s="57"/>
    </row>
    <row r="1567" spans="1:21" s="52" customFormat="1" x14ac:dyDescent="0.2">
      <c r="A1567" s="42"/>
      <c r="B1567" s="42"/>
      <c r="C1567" s="42"/>
      <c r="D1567" s="42"/>
      <c r="E1567" s="42"/>
      <c r="F1567" s="42"/>
      <c r="G1567" s="54"/>
      <c r="H1567" s="42"/>
      <c r="I1567" s="42"/>
      <c r="J1567" s="55"/>
      <c r="K1567" s="55"/>
      <c r="L1567" s="55"/>
      <c r="M1567" s="56"/>
      <c r="N1567" s="57"/>
      <c r="O1567" s="57"/>
      <c r="P1567" s="42"/>
      <c r="Q1567" s="42"/>
      <c r="R1567" s="42"/>
      <c r="S1567" s="42"/>
      <c r="T1567" s="57"/>
      <c r="U1567" s="57"/>
    </row>
    <row r="1568" spans="1:21" s="52" customFormat="1" x14ac:dyDescent="0.2">
      <c r="A1568" s="42"/>
      <c r="B1568" s="42"/>
      <c r="C1568" s="42"/>
      <c r="D1568" s="42"/>
      <c r="E1568" s="42"/>
      <c r="F1568" s="42"/>
      <c r="G1568" s="54"/>
      <c r="H1568" s="42"/>
      <c r="I1568" s="42"/>
      <c r="J1568" s="55"/>
      <c r="K1568" s="55"/>
      <c r="L1568" s="55"/>
      <c r="M1568" s="56"/>
      <c r="N1568" s="57"/>
      <c r="O1568" s="57"/>
      <c r="P1568" s="42"/>
      <c r="Q1568" s="42"/>
      <c r="R1568" s="42"/>
      <c r="S1568" s="42"/>
      <c r="T1568" s="57"/>
      <c r="U1568" s="57"/>
    </row>
    <row r="1569" spans="1:21" s="52" customFormat="1" x14ac:dyDescent="0.2">
      <c r="A1569" s="42"/>
      <c r="B1569" s="42"/>
      <c r="C1569" s="42"/>
      <c r="D1569" s="42"/>
      <c r="E1569" s="42"/>
      <c r="F1569" s="42"/>
      <c r="G1569" s="54"/>
      <c r="H1569" s="42"/>
      <c r="I1569" s="42"/>
      <c r="J1569" s="55"/>
      <c r="K1569" s="55"/>
      <c r="L1569" s="55"/>
      <c r="M1569" s="56"/>
      <c r="N1569" s="57"/>
      <c r="O1569" s="57"/>
      <c r="P1569" s="42"/>
      <c r="Q1569" s="42"/>
      <c r="R1569" s="42"/>
      <c r="S1569" s="42"/>
      <c r="T1569" s="57"/>
      <c r="U1569" s="57"/>
    </row>
    <row r="1570" spans="1:21" s="52" customFormat="1" x14ac:dyDescent="0.2">
      <c r="A1570" s="42"/>
      <c r="B1570" s="42"/>
      <c r="C1570" s="42"/>
      <c r="D1570" s="42"/>
      <c r="E1570" s="42"/>
      <c r="F1570" s="42"/>
      <c r="G1570" s="54"/>
      <c r="H1570" s="42"/>
      <c r="I1570" s="42"/>
      <c r="J1570" s="55"/>
      <c r="K1570" s="55"/>
      <c r="L1570" s="55"/>
      <c r="M1570" s="56"/>
      <c r="N1570" s="57"/>
      <c r="O1570" s="57"/>
      <c r="P1570" s="42"/>
      <c r="Q1570" s="42"/>
      <c r="R1570" s="42"/>
      <c r="S1570" s="42"/>
      <c r="T1570" s="57"/>
      <c r="U1570" s="57"/>
    </row>
    <row r="1571" spans="1:21" s="52" customFormat="1" x14ac:dyDescent="0.2">
      <c r="A1571" s="42"/>
      <c r="B1571" s="42"/>
      <c r="C1571" s="42"/>
      <c r="D1571" s="42"/>
      <c r="E1571" s="42"/>
      <c r="F1571" s="42"/>
      <c r="G1571" s="54"/>
      <c r="H1571" s="42"/>
      <c r="I1571" s="42"/>
      <c r="J1571" s="55"/>
      <c r="K1571" s="55"/>
      <c r="L1571" s="55"/>
      <c r="M1571" s="56"/>
      <c r="N1571" s="57"/>
      <c r="O1571" s="57"/>
      <c r="P1571" s="42"/>
      <c r="Q1571" s="42"/>
      <c r="R1571" s="42"/>
      <c r="S1571" s="42"/>
      <c r="T1571" s="57"/>
      <c r="U1571" s="57"/>
    </row>
    <row r="1572" spans="1:21" s="52" customFormat="1" x14ac:dyDescent="0.2">
      <c r="A1572" s="42"/>
      <c r="B1572" s="42"/>
      <c r="C1572" s="42"/>
      <c r="D1572" s="42"/>
      <c r="E1572" s="42"/>
      <c r="F1572" s="42"/>
      <c r="G1572" s="54"/>
      <c r="H1572" s="42"/>
      <c r="I1572" s="42"/>
      <c r="J1572" s="55"/>
      <c r="K1572" s="55"/>
      <c r="L1572" s="55"/>
      <c r="M1572" s="56"/>
      <c r="N1572" s="57"/>
      <c r="O1572" s="57"/>
      <c r="P1572" s="42"/>
      <c r="Q1572" s="42"/>
      <c r="R1572" s="42"/>
      <c r="S1572" s="42"/>
      <c r="T1572" s="57"/>
      <c r="U1572" s="57"/>
    </row>
    <row r="1573" spans="1:21" s="52" customFormat="1" x14ac:dyDescent="0.2">
      <c r="A1573" s="42"/>
      <c r="B1573" s="42"/>
      <c r="C1573" s="42"/>
      <c r="D1573" s="42"/>
      <c r="E1573" s="42"/>
      <c r="F1573" s="42"/>
      <c r="G1573" s="54"/>
      <c r="H1573" s="42"/>
      <c r="I1573" s="42"/>
      <c r="J1573" s="55"/>
      <c r="K1573" s="55"/>
      <c r="L1573" s="55"/>
      <c r="M1573" s="56"/>
      <c r="N1573" s="57"/>
      <c r="O1573" s="57"/>
      <c r="P1573" s="42"/>
      <c r="Q1573" s="42"/>
      <c r="R1573" s="42"/>
      <c r="S1573" s="42"/>
      <c r="T1573" s="57"/>
      <c r="U1573" s="57"/>
    </row>
    <row r="1574" spans="1:21" s="52" customFormat="1" x14ac:dyDescent="0.2">
      <c r="A1574" s="42"/>
      <c r="B1574" s="42"/>
      <c r="C1574" s="42"/>
      <c r="D1574" s="42"/>
      <c r="E1574" s="42"/>
      <c r="F1574" s="42"/>
      <c r="G1574" s="54"/>
      <c r="H1574" s="42"/>
      <c r="I1574" s="42"/>
      <c r="J1574" s="55"/>
      <c r="K1574" s="55"/>
      <c r="L1574" s="55"/>
      <c r="M1574" s="56"/>
      <c r="N1574" s="57"/>
      <c r="O1574" s="57"/>
      <c r="P1574" s="42"/>
      <c r="Q1574" s="42"/>
      <c r="R1574" s="42"/>
      <c r="S1574" s="42"/>
      <c r="T1574" s="57"/>
      <c r="U1574" s="57"/>
    </row>
    <row r="1575" spans="1:21" s="52" customFormat="1" x14ac:dyDescent="0.2">
      <c r="A1575" s="42"/>
      <c r="B1575" s="42"/>
      <c r="C1575" s="42"/>
      <c r="D1575" s="42"/>
      <c r="E1575" s="42"/>
      <c r="F1575" s="42"/>
      <c r="G1575" s="54"/>
      <c r="H1575" s="42"/>
      <c r="I1575" s="42"/>
      <c r="J1575" s="55"/>
      <c r="K1575" s="55"/>
      <c r="L1575" s="55"/>
      <c r="M1575" s="56"/>
      <c r="N1575" s="57"/>
      <c r="O1575" s="57"/>
      <c r="P1575" s="42"/>
      <c r="Q1575" s="42"/>
      <c r="R1575" s="42"/>
      <c r="S1575" s="42"/>
      <c r="T1575" s="57"/>
      <c r="U1575" s="57"/>
    </row>
    <row r="1576" spans="1:21" s="52" customFormat="1" x14ac:dyDescent="0.2">
      <c r="A1576" s="42"/>
      <c r="B1576" s="42"/>
      <c r="C1576" s="42"/>
      <c r="D1576" s="42"/>
      <c r="E1576" s="42"/>
      <c r="F1576" s="42"/>
      <c r="G1576" s="54"/>
      <c r="H1576" s="42"/>
      <c r="I1576" s="42"/>
      <c r="J1576" s="55"/>
      <c r="K1576" s="55"/>
      <c r="L1576" s="55"/>
      <c r="M1576" s="56"/>
      <c r="N1576" s="57"/>
      <c r="O1576" s="57"/>
      <c r="P1576" s="42"/>
      <c r="Q1576" s="42"/>
      <c r="R1576" s="42"/>
      <c r="S1576" s="42"/>
      <c r="T1576" s="57"/>
      <c r="U1576" s="57"/>
    </row>
    <row r="1577" spans="1:21" s="52" customFormat="1" x14ac:dyDescent="0.2">
      <c r="A1577" s="42"/>
      <c r="B1577" s="42"/>
      <c r="C1577" s="42"/>
      <c r="D1577" s="42"/>
      <c r="E1577" s="42"/>
      <c r="F1577" s="42"/>
      <c r="G1577" s="54"/>
      <c r="H1577" s="42"/>
      <c r="I1577" s="42"/>
      <c r="J1577" s="55"/>
      <c r="K1577" s="55"/>
      <c r="L1577" s="55"/>
      <c r="M1577" s="56"/>
      <c r="N1577" s="57"/>
      <c r="O1577" s="57"/>
      <c r="P1577" s="42"/>
      <c r="Q1577" s="42"/>
      <c r="R1577" s="42"/>
      <c r="S1577" s="42"/>
      <c r="T1577" s="57"/>
      <c r="U1577" s="57"/>
    </row>
    <row r="1578" spans="1:21" s="52" customFormat="1" x14ac:dyDescent="0.2">
      <c r="A1578" s="42"/>
      <c r="B1578" s="42"/>
      <c r="C1578" s="42"/>
      <c r="D1578" s="42"/>
      <c r="E1578" s="42"/>
      <c r="F1578" s="42"/>
      <c r="G1578" s="54"/>
      <c r="H1578" s="42"/>
      <c r="I1578" s="42"/>
      <c r="J1578" s="55"/>
      <c r="K1578" s="55"/>
      <c r="L1578" s="55"/>
      <c r="M1578" s="56"/>
      <c r="N1578" s="57"/>
      <c r="O1578" s="57"/>
      <c r="P1578" s="42"/>
      <c r="Q1578" s="42"/>
      <c r="R1578" s="42"/>
      <c r="S1578" s="42"/>
      <c r="T1578" s="57"/>
      <c r="U1578" s="57"/>
    </row>
    <row r="1579" spans="1:21" s="52" customFormat="1" x14ac:dyDescent="0.2">
      <c r="A1579" s="42"/>
      <c r="B1579" s="42"/>
      <c r="C1579" s="42"/>
      <c r="D1579" s="42"/>
      <c r="E1579" s="42"/>
      <c r="F1579" s="42"/>
      <c r="G1579" s="54"/>
      <c r="H1579" s="42"/>
      <c r="I1579" s="42"/>
      <c r="J1579" s="55"/>
      <c r="K1579" s="55"/>
      <c r="L1579" s="55"/>
      <c r="M1579" s="56"/>
      <c r="N1579" s="57"/>
      <c r="O1579" s="57"/>
      <c r="P1579" s="42"/>
      <c r="Q1579" s="42"/>
      <c r="R1579" s="42"/>
      <c r="S1579" s="42"/>
      <c r="T1579" s="57"/>
      <c r="U1579" s="57"/>
    </row>
    <row r="1580" spans="1:21" s="52" customFormat="1" x14ac:dyDescent="0.2">
      <c r="A1580" s="42"/>
      <c r="B1580" s="42"/>
      <c r="C1580" s="42"/>
      <c r="D1580" s="42"/>
      <c r="E1580" s="42"/>
      <c r="F1580" s="42"/>
      <c r="G1580" s="54"/>
      <c r="H1580" s="42"/>
      <c r="I1580" s="42"/>
      <c r="J1580" s="55"/>
      <c r="K1580" s="55"/>
      <c r="L1580" s="55"/>
      <c r="M1580" s="56"/>
      <c r="N1580" s="57"/>
      <c r="O1580" s="57"/>
      <c r="P1580" s="42"/>
      <c r="Q1580" s="42"/>
      <c r="R1580" s="42"/>
      <c r="S1580" s="42"/>
      <c r="T1580" s="57"/>
      <c r="U1580" s="57"/>
    </row>
    <row r="1581" spans="1:21" s="52" customFormat="1" x14ac:dyDescent="0.2">
      <c r="A1581" s="42"/>
      <c r="B1581" s="42"/>
      <c r="C1581" s="42"/>
      <c r="D1581" s="42"/>
      <c r="E1581" s="42"/>
      <c r="F1581" s="42"/>
      <c r="G1581" s="54"/>
      <c r="H1581" s="42"/>
      <c r="I1581" s="42"/>
      <c r="J1581" s="55"/>
      <c r="K1581" s="55"/>
      <c r="L1581" s="55"/>
      <c r="M1581" s="56"/>
      <c r="N1581" s="57"/>
      <c r="O1581" s="57"/>
      <c r="P1581" s="42"/>
      <c r="Q1581" s="42"/>
      <c r="R1581" s="42"/>
      <c r="S1581" s="42"/>
      <c r="T1581" s="57"/>
      <c r="U1581" s="57"/>
    </row>
    <row r="1582" spans="1:21" s="52" customFormat="1" x14ac:dyDescent="0.2">
      <c r="A1582" s="42"/>
      <c r="B1582" s="42"/>
      <c r="C1582" s="42"/>
      <c r="D1582" s="42"/>
      <c r="E1582" s="42"/>
      <c r="F1582" s="42"/>
      <c r="G1582" s="54"/>
      <c r="H1582" s="42"/>
      <c r="I1582" s="42"/>
      <c r="J1582" s="55"/>
      <c r="K1582" s="55"/>
      <c r="L1582" s="55"/>
      <c r="M1582" s="56"/>
      <c r="N1582" s="57"/>
      <c r="O1582" s="57"/>
      <c r="P1582" s="42"/>
      <c r="Q1582" s="42"/>
      <c r="R1582" s="42"/>
      <c r="S1582" s="42"/>
      <c r="T1582" s="57"/>
      <c r="U1582" s="57"/>
    </row>
    <row r="1583" spans="1:21" s="52" customFormat="1" x14ac:dyDescent="0.2">
      <c r="A1583" s="42"/>
      <c r="B1583" s="42"/>
      <c r="C1583" s="42"/>
      <c r="D1583" s="42"/>
      <c r="E1583" s="42"/>
      <c r="F1583" s="42"/>
      <c r="G1583" s="54"/>
      <c r="H1583" s="42"/>
      <c r="I1583" s="42"/>
      <c r="J1583" s="55"/>
      <c r="K1583" s="55"/>
      <c r="L1583" s="55"/>
      <c r="M1583" s="56"/>
      <c r="N1583" s="57"/>
      <c r="O1583" s="57"/>
      <c r="P1583" s="42"/>
      <c r="Q1583" s="42"/>
      <c r="R1583" s="42"/>
      <c r="S1583" s="42"/>
      <c r="T1583" s="57"/>
      <c r="U1583" s="57"/>
    </row>
    <row r="1584" spans="1:21" s="52" customFormat="1" x14ac:dyDescent="0.2">
      <c r="A1584" s="42"/>
      <c r="B1584" s="42"/>
      <c r="C1584" s="42"/>
      <c r="D1584" s="42"/>
      <c r="E1584" s="42"/>
      <c r="F1584" s="42"/>
      <c r="G1584" s="54"/>
      <c r="H1584" s="42"/>
      <c r="I1584" s="42"/>
      <c r="J1584" s="55"/>
      <c r="K1584" s="55"/>
      <c r="L1584" s="55"/>
      <c r="M1584" s="56"/>
      <c r="N1584" s="57"/>
      <c r="O1584" s="57"/>
      <c r="P1584" s="42"/>
      <c r="Q1584" s="42"/>
      <c r="R1584" s="42"/>
      <c r="S1584" s="42"/>
      <c r="T1584" s="57"/>
      <c r="U1584" s="57"/>
    </row>
    <row r="1585" spans="1:131" s="52" customFormat="1" x14ac:dyDescent="0.2">
      <c r="A1585" s="42"/>
      <c r="B1585" s="42"/>
      <c r="C1585" s="42"/>
      <c r="D1585" s="42"/>
      <c r="E1585" s="42"/>
      <c r="F1585" s="42"/>
      <c r="G1585" s="54"/>
      <c r="H1585" s="42"/>
      <c r="I1585" s="42"/>
      <c r="J1585" s="55"/>
      <c r="K1585" s="55"/>
      <c r="L1585" s="55"/>
      <c r="M1585" s="56"/>
      <c r="N1585" s="57"/>
      <c r="O1585" s="57"/>
      <c r="P1585" s="42"/>
      <c r="Q1585" s="42"/>
      <c r="R1585" s="42"/>
      <c r="S1585" s="42"/>
      <c r="T1585" s="57"/>
      <c r="U1585" s="57"/>
    </row>
    <row r="1586" spans="1:131" s="52" customFormat="1" x14ac:dyDescent="0.2">
      <c r="A1586" s="42"/>
      <c r="B1586" s="42"/>
      <c r="C1586" s="42"/>
      <c r="D1586" s="42"/>
      <c r="E1586" s="42"/>
      <c r="F1586" s="42"/>
      <c r="G1586" s="54"/>
      <c r="H1586" s="42"/>
      <c r="I1586" s="42"/>
      <c r="J1586" s="55"/>
      <c r="K1586" s="55"/>
      <c r="L1586" s="55"/>
      <c r="M1586" s="56"/>
      <c r="N1586" s="57"/>
      <c r="O1586" s="57"/>
      <c r="P1586" s="42"/>
      <c r="Q1586" s="42"/>
      <c r="R1586" s="42"/>
      <c r="S1586" s="42"/>
      <c r="T1586" s="57"/>
      <c r="U1586" s="57"/>
    </row>
    <row r="1587" spans="1:131" s="52" customFormat="1" x14ac:dyDescent="0.2">
      <c r="A1587" s="42"/>
      <c r="B1587" s="42"/>
      <c r="C1587" s="42"/>
      <c r="D1587" s="42"/>
      <c r="E1587" s="42"/>
      <c r="F1587" s="42"/>
      <c r="G1587" s="54"/>
      <c r="H1587" s="42"/>
      <c r="I1587" s="42"/>
      <c r="J1587" s="55"/>
      <c r="K1587" s="55"/>
      <c r="L1587" s="55"/>
      <c r="M1587" s="56"/>
      <c r="N1587" s="57"/>
      <c r="O1587" s="57"/>
      <c r="P1587" s="42"/>
      <c r="Q1587" s="42"/>
      <c r="R1587" s="42"/>
      <c r="S1587" s="42"/>
      <c r="T1587" s="57"/>
      <c r="U1587" s="57"/>
    </row>
    <row r="1588" spans="1:131" s="52" customFormat="1" x14ac:dyDescent="0.2">
      <c r="A1588" s="42"/>
      <c r="B1588" s="42"/>
      <c r="C1588" s="42"/>
      <c r="D1588" s="42"/>
      <c r="E1588" s="42"/>
      <c r="F1588" s="42"/>
      <c r="G1588" s="54"/>
      <c r="H1588" s="42"/>
      <c r="I1588" s="42"/>
      <c r="J1588" s="55"/>
      <c r="K1588" s="55"/>
      <c r="L1588" s="55"/>
      <c r="M1588" s="56"/>
      <c r="N1588" s="57"/>
      <c r="O1588" s="57"/>
      <c r="P1588" s="42"/>
      <c r="Q1588" s="42"/>
      <c r="R1588" s="42"/>
      <c r="S1588" s="42"/>
      <c r="T1588" s="57"/>
      <c r="U1588" s="57"/>
    </row>
    <row r="1589" spans="1:131" s="52" customFormat="1" x14ac:dyDescent="0.2">
      <c r="A1589" s="42"/>
      <c r="B1589" s="42"/>
      <c r="C1589" s="42"/>
      <c r="D1589" s="42"/>
      <c r="E1589" s="42"/>
      <c r="F1589" s="42"/>
      <c r="G1589" s="54"/>
      <c r="H1589" s="42"/>
      <c r="I1589" s="42"/>
      <c r="J1589" s="55"/>
      <c r="K1589" s="55"/>
      <c r="L1589" s="55"/>
      <c r="M1589" s="56"/>
      <c r="N1589" s="57"/>
      <c r="O1589" s="57"/>
      <c r="P1589" s="42"/>
      <c r="Q1589" s="42"/>
      <c r="R1589" s="42"/>
      <c r="S1589" s="42"/>
      <c r="T1589" s="57"/>
      <c r="U1589" s="57"/>
    </row>
    <row r="1590" spans="1:131" s="52" customFormat="1" x14ac:dyDescent="0.2">
      <c r="A1590" s="42"/>
      <c r="B1590" s="42"/>
      <c r="C1590" s="42"/>
      <c r="D1590" s="42"/>
      <c r="E1590" s="42"/>
      <c r="F1590" s="42"/>
      <c r="G1590" s="54"/>
      <c r="H1590" s="42"/>
      <c r="I1590" s="42"/>
      <c r="J1590" s="55"/>
      <c r="K1590" s="55"/>
      <c r="L1590" s="55"/>
      <c r="M1590" s="56"/>
      <c r="N1590" s="57"/>
      <c r="O1590" s="57"/>
      <c r="P1590" s="42"/>
      <c r="Q1590" s="42"/>
      <c r="R1590" s="42"/>
      <c r="S1590" s="42"/>
      <c r="T1590" s="57"/>
      <c r="U1590" s="57"/>
    </row>
    <row r="1591" spans="1:131" s="43" customFormat="1" x14ac:dyDescent="0.2">
      <c r="A1591" s="42"/>
      <c r="B1591" s="42"/>
      <c r="C1591" s="42"/>
      <c r="D1591" s="42"/>
      <c r="E1591" s="42"/>
      <c r="F1591" s="42"/>
      <c r="G1591" s="54"/>
      <c r="H1591" s="42"/>
      <c r="I1591" s="42"/>
      <c r="J1591" s="55"/>
      <c r="K1591" s="55"/>
      <c r="L1591" s="55"/>
      <c r="M1591" s="56"/>
      <c r="N1591" s="57"/>
      <c r="O1591" s="57"/>
      <c r="P1591" s="42"/>
      <c r="Q1591" s="42"/>
      <c r="R1591" s="42"/>
      <c r="S1591" s="42"/>
      <c r="T1591" s="57"/>
      <c r="U1591" s="57"/>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c r="BK1591" s="52"/>
      <c r="BL1591" s="52"/>
      <c r="BM1591" s="52"/>
      <c r="BN1591" s="52"/>
      <c r="BO1591" s="52"/>
      <c r="BP1591" s="52"/>
      <c r="BQ1591" s="52"/>
      <c r="BR1591" s="52"/>
      <c r="BS1591" s="52"/>
      <c r="BT1591" s="52"/>
      <c r="BU1591" s="52"/>
      <c r="BV1591" s="52"/>
      <c r="BW1591" s="52"/>
      <c r="BX1591" s="52"/>
      <c r="BY1591" s="52"/>
      <c r="BZ1591" s="52"/>
      <c r="CA1591" s="52"/>
      <c r="CB1591" s="52"/>
      <c r="CC1591" s="52"/>
      <c r="CD1591" s="52"/>
      <c r="CE1591" s="52"/>
      <c r="CF1591" s="52"/>
      <c r="CG1591" s="52"/>
      <c r="CH1591" s="52"/>
      <c r="CI1591" s="52"/>
      <c r="CJ1591" s="52"/>
      <c r="CK1591" s="52"/>
      <c r="CL1591" s="52"/>
      <c r="CM1591" s="52"/>
      <c r="CN1591" s="52"/>
      <c r="CO1591" s="52"/>
      <c r="CP1591" s="52"/>
      <c r="CQ1591" s="52"/>
      <c r="CR1591" s="52"/>
      <c r="CS1591" s="52"/>
      <c r="CT1591" s="52"/>
      <c r="CU1591" s="52"/>
      <c r="CV1591" s="52"/>
      <c r="CW1591" s="52"/>
      <c r="CX1591" s="52"/>
      <c r="CY1591" s="52"/>
      <c r="CZ1591" s="52"/>
      <c r="DA1591" s="52"/>
      <c r="DB1591" s="52"/>
      <c r="DC1591" s="52"/>
      <c r="DD1591" s="52"/>
      <c r="DE1591" s="52"/>
      <c r="DF1591" s="52"/>
      <c r="DG1591" s="52"/>
      <c r="DH1591" s="52"/>
      <c r="DI1591" s="52"/>
      <c r="DJ1591" s="52"/>
      <c r="DK1591" s="52"/>
      <c r="DL1591" s="52"/>
      <c r="DM1591" s="52"/>
      <c r="DN1591" s="52"/>
      <c r="DO1591" s="52"/>
      <c r="DP1591" s="52"/>
      <c r="DQ1591" s="52"/>
      <c r="DR1591" s="52"/>
      <c r="DS1591" s="52"/>
      <c r="DT1591" s="52"/>
      <c r="DU1591" s="52"/>
      <c r="DV1591" s="52"/>
      <c r="DW1591" s="52"/>
      <c r="DX1591" s="52"/>
      <c r="DY1591" s="52"/>
      <c r="DZ1591" s="52"/>
      <c r="EA1591" s="52"/>
    </row>
    <row r="1592" spans="1:131" s="43" customFormat="1" x14ac:dyDescent="0.2">
      <c r="A1592" s="42"/>
      <c r="B1592" s="42"/>
      <c r="C1592" s="42"/>
      <c r="D1592" s="42"/>
      <c r="E1592" s="42"/>
      <c r="F1592" s="42"/>
      <c r="G1592" s="54"/>
      <c r="H1592" s="42"/>
      <c r="I1592" s="42"/>
      <c r="J1592" s="55"/>
      <c r="K1592" s="55"/>
      <c r="L1592" s="55"/>
      <c r="M1592" s="56"/>
      <c r="N1592" s="57"/>
      <c r="O1592" s="57"/>
      <c r="P1592" s="42"/>
      <c r="Q1592" s="42"/>
      <c r="R1592" s="42"/>
      <c r="S1592" s="42"/>
      <c r="T1592" s="57"/>
      <c r="U1592" s="57"/>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c r="CL1592" s="52"/>
      <c r="CM1592" s="52"/>
      <c r="CN1592" s="52"/>
      <c r="CO1592" s="52"/>
      <c r="CP1592" s="52"/>
      <c r="CQ1592" s="52"/>
      <c r="CR1592" s="52"/>
      <c r="CS1592" s="52"/>
      <c r="CT1592" s="52"/>
      <c r="CU1592" s="52"/>
      <c r="CV1592" s="52"/>
      <c r="CW1592" s="52"/>
      <c r="CX1592" s="52"/>
      <c r="CY1592" s="52"/>
      <c r="CZ1592" s="52"/>
      <c r="DA1592" s="52"/>
      <c r="DB1592" s="52"/>
      <c r="DC1592" s="52"/>
      <c r="DD1592" s="52"/>
      <c r="DE1592" s="52"/>
      <c r="DF1592" s="52"/>
      <c r="DG1592" s="52"/>
      <c r="DH1592" s="52"/>
      <c r="DI1592" s="52"/>
      <c r="DJ1592" s="52"/>
      <c r="DK1592" s="52"/>
      <c r="DL1592" s="52"/>
      <c r="DM1592" s="52"/>
      <c r="DN1592" s="52"/>
      <c r="DO1592" s="52"/>
      <c r="DP1592" s="52"/>
      <c r="DQ1592" s="52"/>
      <c r="DR1592" s="52"/>
      <c r="DS1592" s="52"/>
      <c r="DT1592" s="52"/>
      <c r="DU1592" s="52"/>
      <c r="DV1592" s="52"/>
      <c r="DW1592" s="52"/>
      <c r="DX1592" s="52"/>
      <c r="DY1592" s="52"/>
      <c r="DZ1592" s="52"/>
      <c r="EA1592" s="52"/>
    </row>
    <row r="1593" spans="1:131" s="43" customFormat="1" x14ac:dyDescent="0.2">
      <c r="A1593" s="42"/>
      <c r="B1593" s="42"/>
      <c r="C1593" s="42"/>
      <c r="D1593" s="42"/>
      <c r="E1593" s="42"/>
      <c r="F1593" s="42"/>
      <c r="G1593" s="54"/>
      <c r="H1593" s="42"/>
      <c r="I1593" s="42"/>
      <c r="J1593" s="55"/>
      <c r="K1593" s="55"/>
      <c r="L1593" s="55"/>
      <c r="M1593" s="56"/>
      <c r="N1593" s="57"/>
      <c r="O1593" s="57"/>
      <c r="P1593" s="42"/>
      <c r="Q1593" s="42"/>
      <c r="R1593" s="42"/>
      <c r="S1593" s="42"/>
      <c r="T1593" s="57"/>
      <c r="U1593" s="57"/>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c r="BK1593" s="52"/>
      <c r="BL1593" s="52"/>
      <c r="BM1593" s="52"/>
      <c r="BN1593" s="52"/>
      <c r="BO1593" s="52"/>
      <c r="BP1593" s="52"/>
      <c r="BQ1593" s="52"/>
      <c r="BR1593" s="52"/>
      <c r="BS1593" s="52"/>
      <c r="BT1593" s="52"/>
      <c r="BU1593" s="52"/>
      <c r="BV1593" s="52"/>
      <c r="BW1593" s="52"/>
      <c r="BX1593" s="52"/>
      <c r="BY1593" s="52"/>
      <c r="BZ1593" s="52"/>
      <c r="CA1593" s="52"/>
      <c r="CB1593" s="52"/>
      <c r="CC1593" s="52"/>
      <c r="CD1593" s="52"/>
      <c r="CE1593" s="52"/>
      <c r="CF1593" s="52"/>
      <c r="CG1593" s="52"/>
      <c r="CH1593" s="52"/>
      <c r="CI1593" s="52"/>
      <c r="CJ1593" s="52"/>
      <c r="CK1593" s="52"/>
      <c r="CL1593" s="52"/>
      <c r="CM1593" s="52"/>
      <c r="CN1593" s="52"/>
      <c r="CO1593" s="52"/>
      <c r="CP1593" s="52"/>
      <c r="CQ1593" s="52"/>
      <c r="CR1593" s="52"/>
      <c r="CS1593" s="52"/>
      <c r="CT1593" s="52"/>
      <c r="CU1593" s="52"/>
      <c r="CV1593" s="52"/>
      <c r="CW1593" s="52"/>
      <c r="CX1593" s="52"/>
      <c r="CY1593" s="52"/>
      <c r="CZ1593" s="52"/>
      <c r="DA1593" s="52"/>
      <c r="DB1593" s="52"/>
      <c r="DC1593" s="52"/>
      <c r="DD1593" s="52"/>
      <c r="DE1593" s="52"/>
      <c r="DF1593" s="52"/>
      <c r="DG1593" s="52"/>
      <c r="DH1593" s="52"/>
      <c r="DI1593" s="52"/>
      <c r="DJ1593" s="52"/>
      <c r="DK1593" s="52"/>
      <c r="DL1593" s="52"/>
      <c r="DM1593" s="52"/>
      <c r="DN1593" s="52"/>
      <c r="DO1593" s="52"/>
      <c r="DP1593" s="52"/>
      <c r="DQ1593" s="52"/>
      <c r="DR1593" s="52"/>
      <c r="DS1593" s="52"/>
      <c r="DT1593" s="52"/>
      <c r="DU1593" s="52"/>
      <c r="DV1593" s="52"/>
      <c r="DW1593" s="52"/>
      <c r="DX1593" s="52"/>
      <c r="DY1593" s="52"/>
      <c r="DZ1593" s="52"/>
      <c r="EA1593" s="52"/>
    </row>
    <row r="1594" spans="1:131" s="43" customFormat="1" x14ac:dyDescent="0.2">
      <c r="A1594" s="42"/>
      <c r="B1594" s="42"/>
      <c r="C1594" s="42"/>
      <c r="D1594" s="42"/>
      <c r="E1594" s="42"/>
      <c r="F1594" s="42"/>
      <c r="G1594" s="54"/>
      <c r="H1594" s="42"/>
      <c r="I1594" s="42"/>
      <c r="J1594" s="55"/>
      <c r="K1594" s="55"/>
      <c r="L1594" s="55"/>
      <c r="M1594" s="56"/>
      <c r="N1594" s="57"/>
      <c r="O1594" s="57"/>
      <c r="P1594" s="42"/>
      <c r="Q1594" s="42"/>
      <c r="R1594" s="42"/>
      <c r="S1594" s="42"/>
      <c r="T1594" s="57"/>
      <c r="U1594" s="57"/>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c r="CL1594" s="52"/>
      <c r="CM1594" s="52"/>
      <c r="CN1594" s="52"/>
      <c r="CO1594" s="52"/>
      <c r="CP1594" s="52"/>
      <c r="CQ1594" s="52"/>
      <c r="CR1594" s="52"/>
      <c r="CS1594" s="52"/>
      <c r="CT1594" s="52"/>
      <c r="CU1594" s="52"/>
      <c r="CV1594" s="52"/>
      <c r="CW1594" s="52"/>
      <c r="CX1594" s="52"/>
      <c r="CY1594" s="52"/>
      <c r="CZ1594" s="52"/>
      <c r="DA1594" s="52"/>
      <c r="DB1594" s="52"/>
      <c r="DC1594" s="52"/>
      <c r="DD1594" s="52"/>
      <c r="DE1594" s="52"/>
      <c r="DF1594" s="52"/>
      <c r="DG1594" s="52"/>
      <c r="DH1594" s="52"/>
      <c r="DI1594" s="52"/>
      <c r="DJ1594" s="52"/>
      <c r="DK1594" s="52"/>
      <c r="DL1594" s="52"/>
      <c r="DM1594" s="52"/>
      <c r="DN1594" s="52"/>
      <c r="DO1594" s="52"/>
      <c r="DP1594" s="52"/>
      <c r="DQ1594" s="52"/>
      <c r="DR1594" s="52"/>
      <c r="DS1594" s="52"/>
      <c r="DT1594" s="52"/>
      <c r="DU1594" s="52"/>
      <c r="DV1594" s="52"/>
      <c r="DW1594" s="52"/>
      <c r="DX1594" s="52"/>
      <c r="DY1594" s="52"/>
      <c r="DZ1594" s="52"/>
      <c r="EA1594" s="52"/>
    </row>
    <row r="1595" spans="1:131" s="43" customFormat="1" x14ac:dyDescent="0.2">
      <c r="A1595" s="42"/>
      <c r="B1595" s="42"/>
      <c r="C1595" s="42"/>
      <c r="D1595" s="42"/>
      <c r="E1595" s="42"/>
      <c r="F1595" s="42"/>
      <c r="G1595" s="54"/>
      <c r="H1595" s="42"/>
      <c r="I1595" s="42"/>
      <c r="J1595" s="55"/>
      <c r="K1595" s="55"/>
      <c r="L1595" s="55"/>
      <c r="M1595" s="56"/>
      <c r="N1595" s="57"/>
      <c r="O1595" s="57"/>
      <c r="P1595" s="42"/>
      <c r="Q1595" s="42"/>
      <c r="R1595" s="42"/>
      <c r="S1595" s="42"/>
      <c r="T1595" s="57"/>
      <c r="U1595" s="57"/>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c r="BK1595" s="52"/>
      <c r="BL1595" s="52"/>
      <c r="BM1595" s="52"/>
      <c r="BN1595" s="52"/>
      <c r="BO1595" s="52"/>
      <c r="BP1595" s="52"/>
      <c r="BQ1595" s="52"/>
      <c r="BR1595" s="52"/>
      <c r="BS1595" s="52"/>
      <c r="BT1595" s="52"/>
      <c r="BU1595" s="52"/>
      <c r="BV1595" s="52"/>
      <c r="BW1595" s="52"/>
      <c r="BX1595" s="52"/>
      <c r="BY1595" s="52"/>
      <c r="BZ1595" s="52"/>
      <c r="CA1595" s="52"/>
      <c r="CB1595" s="52"/>
      <c r="CC1595" s="52"/>
      <c r="CD1595" s="52"/>
      <c r="CE1595" s="52"/>
      <c r="CF1595" s="52"/>
      <c r="CG1595" s="52"/>
      <c r="CH1595" s="52"/>
      <c r="CI1595" s="52"/>
      <c r="CJ1595" s="52"/>
      <c r="CK1595" s="52"/>
      <c r="CL1595" s="52"/>
      <c r="CM1595" s="52"/>
      <c r="CN1595" s="52"/>
      <c r="CO1595" s="52"/>
      <c r="CP1595" s="52"/>
      <c r="CQ1595" s="52"/>
      <c r="CR1595" s="52"/>
      <c r="CS1595" s="52"/>
      <c r="CT1595" s="52"/>
      <c r="CU1595" s="52"/>
      <c r="CV1595" s="52"/>
      <c r="CW1595" s="52"/>
      <c r="CX1595" s="52"/>
      <c r="CY1595" s="52"/>
      <c r="CZ1595" s="52"/>
      <c r="DA1595" s="52"/>
      <c r="DB1595" s="52"/>
      <c r="DC1595" s="52"/>
      <c r="DD1595" s="52"/>
      <c r="DE1595" s="52"/>
      <c r="DF1595" s="52"/>
      <c r="DG1595" s="52"/>
      <c r="DH1595" s="52"/>
      <c r="DI1595" s="52"/>
      <c r="DJ1595" s="52"/>
      <c r="DK1595" s="52"/>
      <c r="DL1595" s="52"/>
      <c r="DM1595" s="52"/>
      <c r="DN1595" s="52"/>
      <c r="DO1595" s="52"/>
      <c r="DP1595" s="52"/>
      <c r="DQ1595" s="52"/>
      <c r="DR1595" s="52"/>
      <c r="DS1595" s="52"/>
      <c r="DT1595" s="52"/>
      <c r="DU1595" s="52"/>
      <c r="DV1595" s="52"/>
      <c r="DW1595" s="52"/>
      <c r="DX1595" s="52"/>
      <c r="DY1595" s="52"/>
      <c r="DZ1595" s="52"/>
      <c r="EA1595" s="52"/>
    </row>
    <row r="1596" spans="1:131" s="43" customFormat="1" x14ac:dyDescent="0.2">
      <c r="A1596" s="42"/>
      <c r="B1596" s="42"/>
      <c r="C1596" s="42"/>
      <c r="D1596" s="42"/>
      <c r="E1596" s="42"/>
      <c r="F1596" s="42"/>
      <c r="G1596" s="54"/>
      <c r="H1596" s="42"/>
      <c r="I1596" s="42"/>
      <c r="J1596" s="55"/>
      <c r="K1596" s="55"/>
      <c r="L1596" s="55"/>
      <c r="M1596" s="56"/>
      <c r="N1596" s="57"/>
      <c r="O1596" s="57"/>
      <c r="P1596" s="42"/>
      <c r="Q1596" s="42"/>
      <c r="R1596" s="42"/>
      <c r="S1596" s="42"/>
      <c r="T1596" s="57"/>
      <c r="U1596" s="57"/>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c r="CL1596" s="52"/>
      <c r="CM1596" s="52"/>
      <c r="CN1596" s="52"/>
      <c r="CO1596" s="52"/>
      <c r="CP1596" s="52"/>
      <c r="CQ1596" s="52"/>
      <c r="CR1596" s="52"/>
      <c r="CS1596" s="52"/>
      <c r="CT1596" s="52"/>
      <c r="CU1596" s="52"/>
      <c r="CV1596" s="52"/>
      <c r="CW1596" s="52"/>
      <c r="CX1596" s="52"/>
      <c r="CY1596" s="52"/>
      <c r="CZ1596" s="52"/>
      <c r="DA1596" s="52"/>
      <c r="DB1596" s="52"/>
      <c r="DC1596" s="52"/>
      <c r="DD1596" s="52"/>
      <c r="DE1596" s="52"/>
      <c r="DF1596" s="52"/>
      <c r="DG1596" s="52"/>
      <c r="DH1596" s="52"/>
      <c r="DI1596" s="52"/>
      <c r="DJ1596" s="52"/>
      <c r="DK1596" s="52"/>
      <c r="DL1596" s="52"/>
      <c r="DM1596" s="52"/>
      <c r="DN1596" s="52"/>
      <c r="DO1596" s="52"/>
      <c r="DP1596" s="52"/>
      <c r="DQ1596" s="52"/>
      <c r="DR1596" s="52"/>
      <c r="DS1596" s="52"/>
      <c r="DT1596" s="52"/>
      <c r="DU1596" s="52"/>
      <c r="DV1596" s="52"/>
      <c r="DW1596" s="52"/>
      <c r="DX1596" s="52"/>
      <c r="DY1596" s="52"/>
      <c r="DZ1596" s="52"/>
      <c r="EA1596" s="52"/>
    </row>
    <row r="1597" spans="1:131" s="43" customFormat="1" x14ac:dyDescent="0.2">
      <c r="A1597" s="42"/>
      <c r="B1597" s="42"/>
      <c r="C1597" s="42"/>
      <c r="D1597" s="42"/>
      <c r="E1597" s="42"/>
      <c r="F1597" s="42"/>
      <c r="G1597" s="54"/>
      <c r="H1597" s="42"/>
      <c r="I1597" s="42"/>
      <c r="J1597" s="55"/>
      <c r="K1597" s="55"/>
      <c r="L1597" s="55"/>
      <c r="M1597" s="56"/>
      <c r="N1597" s="57"/>
      <c r="O1597" s="57"/>
      <c r="P1597" s="42"/>
      <c r="Q1597" s="42"/>
      <c r="R1597" s="42"/>
      <c r="S1597" s="42"/>
      <c r="T1597" s="57"/>
      <c r="U1597" s="57"/>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c r="BK1597" s="52"/>
      <c r="BL1597" s="52"/>
      <c r="BM1597" s="52"/>
      <c r="BN1597" s="52"/>
      <c r="BO1597" s="52"/>
      <c r="BP1597" s="52"/>
      <c r="BQ1597" s="52"/>
      <c r="BR1597" s="52"/>
      <c r="BS1597" s="52"/>
      <c r="BT1597" s="52"/>
      <c r="BU1597" s="52"/>
      <c r="BV1597" s="52"/>
      <c r="BW1597" s="52"/>
      <c r="BX1597" s="52"/>
      <c r="BY1597" s="52"/>
      <c r="BZ1597" s="52"/>
      <c r="CA1597" s="52"/>
      <c r="CB1597" s="52"/>
      <c r="CC1597" s="52"/>
      <c r="CD1597" s="52"/>
      <c r="CE1597" s="52"/>
      <c r="CF1597" s="52"/>
      <c r="CG1597" s="52"/>
      <c r="CH1597" s="52"/>
      <c r="CI1597" s="52"/>
      <c r="CJ1597" s="52"/>
      <c r="CK1597" s="52"/>
      <c r="CL1597" s="52"/>
      <c r="CM1597" s="52"/>
      <c r="CN1597" s="52"/>
      <c r="CO1597" s="52"/>
      <c r="CP1597" s="52"/>
      <c r="CQ1597" s="52"/>
      <c r="CR1597" s="52"/>
      <c r="CS1597" s="52"/>
      <c r="CT1597" s="52"/>
      <c r="CU1597" s="52"/>
      <c r="CV1597" s="52"/>
      <c r="CW1597" s="52"/>
      <c r="CX1597" s="52"/>
      <c r="CY1597" s="52"/>
      <c r="CZ1597" s="52"/>
      <c r="DA1597" s="52"/>
      <c r="DB1597" s="52"/>
      <c r="DC1597" s="52"/>
      <c r="DD1597" s="52"/>
      <c r="DE1597" s="52"/>
      <c r="DF1597" s="52"/>
      <c r="DG1597" s="52"/>
      <c r="DH1597" s="52"/>
      <c r="DI1597" s="52"/>
      <c r="DJ1597" s="52"/>
      <c r="DK1597" s="52"/>
      <c r="DL1597" s="52"/>
      <c r="DM1597" s="52"/>
      <c r="DN1597" s="52"/>
      <c r="DO1597" s="52"/>
      <c r="DP1597" s="52"/>
      <c r="DQ1597" s="52"/>
      <c r="DR1597" s="52"/>
      <c r="DS1597" s="52"/>
      <c r="DT1597" s="52"/>
      <c r="DU1597" s="52"/>
      <c r="DV1597" s="52"/>
      <c r="DW1597" s="52"/>
      <c r="DX1597" s="52"/>
      <c r="DY1597" s="52"/>
      <c r="DZ1597" s="52"/>
      <c r="EA1597" s="52"/>
    </row>
    <row r="1598" spans="1:131" s="43" customFormat="1" x14ac:dyDescent="0.2">
      <c r="A1598" s="42"/>
      <c r="B1598" s="42"/>
      <c r="C1598" s="42"/>
      <c r="D1598" s="42"/>
      <c r="E1598" s="42"/>
      <c r="F1598" s="42"/>
      <c r="G1598" s="54"/>
      <c r="H1598" s="42"/>
      <c r="I1598" s="42"/>
      <c r="J1598" s="55"/>
      <c r="K1598" s="55"/>
      <c r="L1598" s="55"/>
      <c r="M1598" s="56"/>
      <c r="N1598" s="57"/>
      <c r="O1598" s="57"/>
      <c r="P1598" s="42"/>
      <c r="Q1598" s="42"/>
      <c r="R1598" s="42"/>
      <c r="S1598" s="42"/>
      <c r="T1598" s="57"/>
      <c r="U1598" s="57"/>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c r="CL1598" s="52"/>
      <c r="CM1598" s="52"/>
      <c r="CN1598" s="52"/>
      <c r="CO1598" s="52"/>
      <c r="CP1598" s="52"/>
      <c r="CQ1598" s="52"/>
      <c r="CR1598" s="52"/>
      <c r="CS1598" s="52"/>
      <c r="CT1598" s="52"/>
      <c r="CU1598" s="52"/>
      <c r="CV1598" s="52"/>
      <c r="CW1598" s="52"/>
      <c r="CX1598" s="52"/>
      <c r="CY1598" s="52"/>
      <c r="CZ1598" s="52"/>
      <c r="DA1598" s="52"/>
      <c r="DB1598" s="52"/>
      <c r="DC1598" s="52"/>
      <c r="DD1598" s="52"/>
      <c r="DE1598" s="52"/>
      <c r="DF1598" s="52"/>
      <c r="DG1598" s="52"/>
      <c r="DH1598" s="52"/>
      <c r="DI1598" s="52"/>
      <c r="DJ1598" s="52"/>
      <c r="DK1598" s="52"/>
      <c r="DL1598" s="52"/>
      <c r="DM1598" s="52"/>
      <c r="DN1598" s="52"/>
      <c r="DO1598" s="52"/>
      <c r="DP1598" s="52"/>
      <c r="DQ1598" s="52"/>
      <c r="DR1598" s="52"/>
      <c r="DS1598" s="52"/>
      <c r="DT1598" s="52"/>
      <c r="DU1598" s="52"/>
      <c r="DV1598" s="52"/>
      <c r="DW1598" s="52"/>
      <c r="DX1598" s="52"/>
      <c r="DY1598" s="52"/>
      <c r="DZ1598" s="52"/>
      <c r="EA1598" s="52"/>
    </row>
    <row r="1599" spans="1:131" s="43" customFormat="1" x14ac:dyDescent="0.2">
      <c r="A1599" s="42"/>
      <c r="B1599" s="42"/>
      <c r="C1599" s="42"/>
      <c r="D1599" s="42"/>
      <c r="E1599" s="42"/>
      <c r="F1599" s="42"/>
      <c r="G1599" s="54"/>
      <c r="H1599" s="42"/>
      <c r="I1599" s="42"/>
      <c r="J1599" s="55"/>
      <c r="K1599" s="55"/>
      <c r="L1599" s="55"/>
      <c r="M1599" s="56"/>
      <c r="N1599" s="57"/>
      <c r="O1599" s="57"/>
      <c r="P1599" s="42"/>
      <c r="Q1599" s="42"/>
      <c r="R1599" s="42"/>
      <c r="S1599" s="42"/>
      <c r="T1599" s="57"/>
      <c r="U1599" s="57"/>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2"/>
      <c r="DU1599" s="52"/>
      <c r="DV1599" s="52"/>
      <c r="DW1599" s="52"/>
      <c r="DX1599" s="52"/>
      <c r="DY1599" s="52"/>
      <c r="DZ1599" s="52"/>
      <c r="EA1599" s="52"/>
    </row>
    <row r="1600" spans="1:131" s="43" customFormat="1" x14ac:dyDescent="0.2">
      <c r="A1600" s="42"/>
      <c r="B1600" s="42"/>
      <c r="C1600" s="42"/>
      <c r="D1600" s="42"/>
      <c r="E1600" s="42"/>
      <c r="F1600" s="42"/>
      <c r="G1600" s="54"/>
      <c r="H1600" s="42"/>
      <c r="I1600" s="42"/>
      <c r="J1600" s="55"/>
      <c r="K1600" s="55"/>
      <c r="L1600" s="55"/>
      <c r="M1600" s="56"/>
      <c r="N1600" s="57"/>
      <c r="O1600" s="57"/>
      <c r="P1600" s="42"/>
      <c r="Q1600" s="42"/>
      <c r="R1600" s="42"/>
      <c r="S1600" s="42"/>
      <c r="T1600" s="57"/>
      <c r="U1600" s="57"/>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c r="CL1600" s="52"/>
      <c r="CM1600" s="52"/>
      <c r="CN1600" s="52"/>
      <c r="CO1600" s="52"/>
      <c r="CP1600" s="52"/>
      <c r="CQ1600" s="52"/>
      <c r="CR1600" s="52"/>
      <c r="CS1600" s="52"/>
      <c r="CT1600" s="52"/>
      <c r="CU1600" s="52"/>
      <c r="CV1600" s="52"/>
      <c r="CW1600" s="52"/>
      <c r="CX1600" s="52"/>
      <c r="CY1600" s="52"/>
      <c r="CZ1600" s="52"/>
      <c r="DA1600" s="52"/>
      <c r="DB1600" s="52"/>
      <c r="DC1600" s="52"/>
      <c r="DD1600" s="52"/>
      <c r="DE1600" s="52"/>
      <c r="DF1600" s="52"/>
      <c r="DG1600" s="52"/>
      <c r="DH1600" s="52"/>
      <c r="DI1600" s="52"/>
      <c r="DJ1600" s="52"/>
      <c r="DK1600" s="52"/>
      <c r="DL1600" s="52"/>
      <c r="DM1600" s="52"/>
      <c r="DN1600" s="52"/>
      <c r="DO1600" s="52"/>
      <c r="DP1600" s="52"/>
      <c r="DQ1600" s="52"/>
      <c r="DR1600" s="52"/>
      <c r="DS1600" s="52"/>
      <c r="DT1600" s="52"/>
      <c r="DU1600" s="52"/>
      <c r="DV1600" s="52"/>
      <c r="DW1600" s="52"/>
      <c r="DX1600" s="52"/>
      <c r="DY1600" s="52"/>
      <c r="DZ1600" s="52"/>
      <c r="EA1600" s="52"/>
    </row>
    <row r="1601" spans="1:131" s="43" customFormat="1" x14ac:dyDescent="0.2">
      <c r="A1601" s="42"/>
      <c r="B1601" s="42"/>
      <c r="C1601" s="42"/>
      <c r="D1601" s="42"/>
      <c r="E1601" s="42"/>
      <c r="F1601" s="42"/>
      <c r="G1601" s="54"/>
      <c r="H1601" s="42"/>
      <c r="I1601" s="42"/>
      <c r="J1601" s="55"/>
      <c r="K1601" s="55"/>
      <c r="L1601" s="55"/>
      <c r="M1601" s="56"/>
      <c r="N1601" s="57"/>
      <c r="O1601" s="57"/>
      <c r="P1601" s="42"/>
      <c r="Q1601" s="42"/>
      <c r="R1601" s="42"/>
      <c r="S1601" s="42"/>
      <c r="T1601" s="57"/>
      <c r="U1601" s="57"/>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c r="BK1601" s="52"/>
      <c r="BL1601" s="52"/>
      <c r="BM1601" s="52"/>
      <c r="BN1601" s="52"/>
      <c r="BO1601" s="52"/>
      <c r="BP1601" s="52"/>
      <c r="BQ1601" s="52"/>
      <c r="BR1601" s="52"/>
      <c r="BS1601" s="52"/>
      <c r="BT1601" s="52"/>
      <c r="BU1601" s="52"/>
      <c r="BV1601" s="52"/>
      <c r="BW1601" s="52"/>
      <c r="BX1601" s="52"/>
      <c r="BY1601" s="52"/>
      <c r="BZ1601" s="52"/>
      <c r="CA1601" s="52"/>
      <c r="CB1601" s="52"/>
      <c r="CC1601" s="52"/>
      <c r="CD1601" s="52"/>
      <c r="CE1601" s="52"/>
      <c r="CF1601" s="52"/>
      <c r="CG1601" s="52"/>
      <c r="CH1601" s="52"/>
      <c r="CI1601" s="52"/>
      <c r="CJ1601" s="52"/>
      <c r="CK1601" s="52"/>
      <c r="CL1601" s="52"/>
      <c r="CM1601" s="52"/>
      <c r="CN1601" s="52"/>
      <c r="CO1601" s="52"/>
      <c r="CP1601" s="52"/>
      <c r="CQ1601" s="52"/>
      <c r="CR1601" s="52"/>
      <c r="CS1601" s="52"/>
      <c r="CT1601" s="52"/>
      <c r="CU1601" s="52"/>
      <c r="CV1601" s="52"/>
      <c r="CW1601" s="52"/>
      <c r="CX1601" s="52"/>
      <c r="CY1601" s="52"/>
      <c r="CZ1601" s="52"/>
      <c r="DA1601" s="52"/>
      <c r="DB1601" s="52"/>
      <c r="DC1601" s="52"/>
      <c r="DD1601" s="52"/>
      <c r="DE1601" s="52"/>
      <c r="DF1601" s="52"/>
      <c r="DG1601" s="52"/>
      <c r="DH1601" s="52"/>
      <c r="DI1601" s="52"/>
      <c r="DJ1601" s="52"/>
      <c r="DK1601" s="52"/>
      <c r="DL1601" s="52"/>
      <c r="DM1601" s="52"/>
      <c r="DN1601" s="52"/>
      <c r="DO1601" s="52"/>
      <c r="DP1601" s="52"/>
      <c r="DQ1601" s="52"/>
      <c r="DR1601" s="52"/>
      <c r="DS1601" s="52"/>
      <c r="DT1601" s="52"/>
      <c r="DU1601" s="52"/>
      <c r="DV1601" s="52"/>
      <c r="DW1601" s="52"/>
      <c r="DX1601" s="52"/>
      <c r="DY1601" s="52"/>
      <c r="DZ1601" s="52"/>
      <c r="EA1601" s="52"/>
    </row>
    <row r="1602" spans="1:131" s="43" customFormat="1" x14ac:dyDescent="0.2">
      <c r="A1602" s="42"/>
      <c r="B1602" s="42"/>
      <c r="C1602" s="42"/>
      <c r="D1602" s="42"/>
      <c r="E1602" s="42"/>
      <c r="F1602" s="42"/>
      <c r="G1602" s="54"/>
      <c r="H1602" s="42"/>
      <c r="I1602" s="42"/>
      <c r="J1602" s="55"/>
      <c r="K1602" s="55"/>
      <c r="L1602" s="55"/>
      <c r="M1602" s="56"/>
      <c r="N1602" s="57"/>
      <c r="O1602" s="57"/>
      <c r="P1602" s="42"/>
      <c r="Q1602" s="42"/>
      <c r="R1602" s="42"/>
      <c r="S1602" s="42"/>
      <c r="T1602" s="57"/>
      <c r="U1602" s="57"/>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c r="CL1602" s="52"/>
      <c r="CM1602" s="52"/>
      <c r="CN1602" s="52"/>
      <c r="CO1602" s="52"/>
      <c r="CP1602" s="52"/>
      <c r="CQ1602" s="52"/>
      <c r="CR1602" s="52"/>
      <c r="CS1602" s="52"/>
      <c r="CT1602" s="52"/>
      <c r="CU1602" s="52"/>
      <c r="CV1602" s="52"/>
      <c r="CW1602" s="52"/>
      <c r="CX1602" s="52"/>
      <c r="CY1602" s="52"/>
      <c r="CZ1602" s="52"/>
      <c r="DA1602" s="52"/>
      <c r="DB1602" s="52"/>
      <c r="DC1602" s="52"/>
      <c r="DD1602" s="52"/>
      <c r="DE1602" s="52"/>
      <c r="DF1602" s="52"/>
      <c r="DG1602" s="52"/>
      <c r="DH1602" s="52"/>
      <c r="DI1602" s="52"/>
      <c r="DJ1602" s="52"/>
      <c r="DK1602" s="52"/>
      <c r="DL1602" s="52"/>
      <c r="DM1602" s="52"/>
      <c r="DN1602" s="52"/>
      <c r="DO1602" s="52"/>
      <c r="DP1602" s="52"/>
      <c r="DQ1602" s="52"/>
      <c r="DR1602" s="52"/>
      <c r="DS1602" s="52"/>
      <c r="DT1602" s="52"/>
      <c r="DU1602" s="52"/>
      <c r="DV1602" s="52"/>
      <c r="DW1602" s="52"/>
      <c r="DX1602" s="52"/>
      <c r="DY1602" s="52"/>
      <c r="DZ1602" s="52"/>
      <c r="EA1602" s="52"/>
    </row>
    <row r="1603" spans="1:131" s="43" customFormat="1" x14ac:dyDescent="0.2">
      <c r="A1603" s="42"/>
      <c r="B1603" s="42"/>
      <c r="C1603" s="42"/>
      <c r="D1603" s="42"/>
      <c r="E1603" s="42"/>
      <c r="F1603" s="42"/>
      <c r="G1603" s="54"/>
      <c r="H1603" s="42"/>
      <c r="I1603" s="42"/>
      <c r="J1603" s="55"/>
      <c r="K1603" s="55"/>
      <c r="L1603" s="55"/>
      <c r="M1603" s="56"/>
      <c r="N1603" s="57"/>
      <c r="O1603" s="57"/>
      <c r="P1603" s="42"/>
      <c r="Q1603" s="42"/>
      <c r="R1603" s="42"/>
      <c r="S1603" s="42"/>
      <c r="T1603" s="57"/>
      <c r="U1603" s="57"/>
      <c r="V1603" s="52"/>
      <c r="W1603" s="52"/>
      <c r="X1603" s="52"/>
      <c r="Y1603" s="52"/>
      <c r="Z1603" s="52"/>
      <c r="AA1603" s="52"/>
      <c r="AB1603" s="52"/>
      <c r="AC1603" s="52"/>
      <c r="AD1603" s="52"/>
      <c r="AE1603" s="52"/>
      <c r="AF1603" s="52"/>
      <c r="AG1603" s="52"/>
      <c r="AH1603" s="52"/>
      <c r="AI1603" s="52"/>
      <c r="AJ1603" s="52"/>
      <c r="AK1603" s="52"/>
      <c r="AL1603" s="52"/>
      <c r="AM1603" s="52"/>
      <c r="AN1603" s="52"/>
      <c r="AO1603" s="52"/>
      <c r="AP1603" s="52"/>
      <c r="AQ1603" s="52"/>
      <c r="AR1603" s="52"/>
      <c r="AS1603" s="52"/>
      <c r="AT1603" s="52"/>
      <c r="AU1603" s="52"/>
      <c r="AV1603" s="52"/>
      <c r="AW1603" s="52"/>
      <c r="AX1603" s="52"/>
      <c r="AY1603" s="52"/>
      <c r="AZ1603" s="52"/>
      <c r="BA1603" s="52"/>
      <c r="BB1603" s="52"/>
      <c r="BC1603" s="52"/>
      <c r="BD1603" s="52"/>
      <c r="BE1603" s="52"/>
      <c r="BF1603" s="52"/>
      <c r="BG1603" s="52"/>
      <c r="BH1603" s="52"/>
      <c r="BI1603" s="52"/>
      <c r="BJ1603" s="52"/>
      <c r="BK1603" s="52"/>
      <c r="BL1603" s="52"/>
      <c r="BM1603" s="52"/>
      <c r="BN1603" s="52"/>
      <c r="BO1603" s="52"/>
      <c r="BP1603" s="52"/>
      <c r="BQ1603" s="52"/>
      <c r="BR1603" s="52"/>
      <c r="BS1603" s="52"/>
      <c r="BT1603" s="52"/>
      <c r="BU1603" s="52"/>
      <c r="BV1603" s="52"/>
      <c r="BW1603" s="52"/>
      <c r="BX1603" s="52"/>
      <c r="BY1603" s="52"/>
      <c r="BZ1603" s="52"/>
      <c r="CA1603" s="52"/>
      <c r="CB1603" s="52"/>
      <c r="CC1603" s="52"/>
      <c r="CD1603" s="52"/>
      <c r="CE1603" s="52"/>
      <c r="CF1603" s="52"/>
      <c r="CG1603" s="52"/>
      <c r="CH1603" s="52"/>
      <c r="CI1603" s="52"/>
      <c r="CJ1603" s="52"/>
      <c r="CK1603" s="52"/>
      <c r="CL1603" s="52"/>
      <c r="CM1603" s="52"/>
      <c r="CN1603" s="52"/>
      <c r="CO1603" s="52"/>
      <c r="CP1603" s="52"/>
      <c r="CQ1603" s="52"/>
      <c r="CR1603" s="52"/>
      <c r="CS1603" s="52"/>
      <c r="CT1603" s="52"/>
      <c r="CU1603" s="52"/>
      <c r="CV1603" s="52"/>
      <c r="CW1603" s="52"/>
      <c r="CX1603" s="52"/>
      <c r="CY1603" s="52"/>
      <c r="CZ1603" s="52"/>
      <c r="DA1603" s="52"/>
      <c r="DB1603" s="52"/>
      <c r="DC1603" s="52"/>
      <c r="DD1603" s="52"/>
      <c r="DE1603" s="52"/>
      <c r="DF1603" s="52"/>
      <c r="DG1603" s="52"/>
      <c r="DH1603" s="52"/>
      <c r="DI1603" s="52"/>
      <c r="DJ1603" s="52"/>
      <c r="DK1603" s="52"/>
      <c r="DL1603" s="52"/>
      <c r="DM1603" s="52"/>
      <c r="DN1603" s="52"/>
      <c r="DO1603" s="52"/>
      <c r="DP1603" s="52"/>
      <c r="DQ1603" s="52"/>
      <c r="DR1603" s="52"/>
      <c r="DS1603" s="52"/>
      <c r="DT1603" s="52"/>
      <c r="DU1603" s="52"/>
      <c r="DV1603" s="52"/>
      <c r="DW1603" s="52"/>
      <c r="DX1603" s="52"/>
      <c r="DY1603" s="52"/>
      <c r="DZ1603" s="52"/>
      <c r="EA1603" s="52"/>
    </row>
    <row r="1604" spans="1:131" s="43" customFormat="1" x14ac:dyDescent="0.2">
      <c r="A1604" s="42"/>
      <c r="B1604" s="42"/>
      <c r="C1604" s="42"/>
      <c r="D1604" s="42"/>
      <c r="E1604" s="42"/>
      <c r="F1604" s="42"/>
      <c r="G1604" s="54"/>
      <c r="H1604" s="42"/>
      <c r="I1604" s="42"/>
      <c r="J1604" s="55"/>
      <c r="K1604" s="55"/>
      <c r="L1604" s="55"/>
      <c r="M1604" s="56"/>
      <c r="N1604" s="57"/>
      <c r="O1604" s="57"/>
      <c r="P1604" s="42"/>
      <c r="Q1604" s="42"/>
      <c r="R1604" s="42"/>
      <c r="S1604" s="42"/>
      <c r="T1604" s="57"/>
      <c r="U1604" s="57"/>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c r="CL1604" s="52"/>
      <c r="CM1604" s="52"/>
      <c r="CN1604" s="52"/>
      <c r="CO1604" s="52"/>
      <c r="CP1604" s="52"/>
      <c r="CQ1604" s="52"/>
      <c r="CR1604" s="52"/>
      <c r="CS1604" s="52"/>
      <c r="CT1604" s="52"/>
      <c r="CU1604" s="52"/>
      <c r="CV1604" s="52"/>
      <c r="CW1604" s="52"/>
      <c r="CX1604" s="52"/>
      <c r="CY1604" s="52"/>
      <c r="CZ1604" s="52"/>
      <c r="DA1604" s="52"/>
      <c r="DB1604" s="52"/>
      <c r="DC1604" s="52"/>
      <c r="DD1604" s="52"/>
      <c r="DE1604" s="52"/>
      <c r="DF1604" s="52"/>
      <c r="DG1604" s="52"/>
      <c r="DH1604" s="52"/>
      <c r="DI1604" s="52"/>
      <c r="DJ1604" s="52"/>
      <c r="DK1604" s="52"/>
      <c r="DL1604" s="52"/>
      <c r="DM1604" s="52"/>
      <c r="DN1604" s="52"/>
      <c r="DO1604" s="52"/>
      <c r="DP1604" s="52"/>
      <c r="DQ1604" s="52"/>
      <c r="DR1604" s="52"/>
      <c r="DS1604" s="52"/>
      <c r="DT1604" s="52"/>
      <c r="DU1604" s="52"/>
      <c r="DV1604" s="52"/>
      <c r="DW1604" s="52"/>
      <c r="DX1604" s="52"/>
      <c r="DY1604" s="52"/>
      <c r="DZ1604" s="52"/>
      <c r="EA1604" s="52"/>
    </row>
    <row r="1605" spans="1:131" s="43" customFormat="1" x14ac:dyDescent="0.2">
      <c r="A1605" s="42"/>
      <c r="B1605" s="42"/>
      <c r="C1605" s="42"/>
      <c r="D1605" s="42"/>
      <c r="E1605" s="42"/>
      <c r="F1605" s="42"/>
      <c r="G1605" s="54"/>
      <c r="H1605" s="42"/>
      <c r="I1605" s="42"/>
      <c r="J1605" s="55"/>
      <c r="K1605" s="55"/>
      <c r="L1605" s="55"/>
      <c r="M1605" s="56"/>
      <c r="N1605" s="57"/>
      <c r="O1605" s="57"/>
      <c r="P1605" s="42"/>
      <c r="Q1605" s="42"/>
      <c r="R1605" s="42"/>
      <c r="S1605" s="42"/>
      <c r="T1605" s="57"/>
      <c r="U1605" s="57"/>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c r="BK1605" s="52"/>
      <c r="BL1605" s="52"/>
      <c r="BM1605" s="52"/>
      <c r="BN1605" s="52"/>
      <c r="BO1605" s="52"/>
      <c r="BP1605" s="52"/>
      <c r="BQ1605" s="52"/>
      <c r="BR1605" s="52"/>
      <c r="BS1605" s="52"/>
      <c r="BT1605" s="52"/>
      <c r="BU1605" s="52"/>
      <c r="BV1605" s="52"/>
      <c r="BW1605" s="52"/>
      <c r="BX1605" s="52"/>
      <c r="BY1605" s="52"/>
      <c r="BZ1605" s="52"/>
      <c r="CA1605" s="52"/>
      <c r="CB1605" s="52"/>
      <c r="CC1605" s="52"/>
      <c r="CD1605" s="52"/>
      <c r="CE1605" s="52"/>
      <c r="CF1605" s="52"/>
      <c r="CG1605" s="52"/>
      <c r="CH1605" s="52"/>
      <c r="CI1605" s="52"/>
      <c r="CJ1605" s="52"/>
      <c r="CK1605" s="52"/>
      <c r="CL1605" s="52"/>
      <c r="CM1605" s="52"/>
      <c r="CN1605" s="52"/>
      <c r="CO1605" s="52"/>
      <c r="CP1605" s="52"/>
      <c r="CQ1605" s="52"/>
      <c r="CR1605" s="52"/>
      <c r="CS1605" s="52"/>
      <c r="CT1605" s="52"/>
      <c r="CU1605" s="52"/>
      <c r="CV1605" s="52"/>
      <c r="CW1605" s="52"/>
      <c r="CX1605" s="52"/>
      <c r="CY1605" s="52"/>
      <c r="CZ1605" s="52"/>
      <c r="DA1605" s="52"/>
      <c r="DB1605" s="52"/>
      <c r="DC1605" s="52"/>
      <c r="DD1605" s="52"/>
      <c r="DE1605" s="52"/>
      <c r="DF1605" s="52"/>
      <c r="DG1605" s="52"/>
      <c r="DH1605" s="52"/>
      <c r="DI1605" s="52"/>
      <c r="DJ1605" s="52"/>
      <c r="DK1605" s="52"/>
      <c r="DL1605" s="52"/>
      <c r="DM1605" s="52"/>
      <c r="DN1605" s="52"/>
      <c r="DO1605" s="52"/>
      <c r="DP1605" s="52"/>
      <c r="DQ1605" s="52"/>
      <c r="DR1605" s="52"/>
      <c r="DS1605" s="52"/>
      <c r="DT1605" s="52"/>
      <c r="DU1605" s="52"/>
      <c r="DV1605" s="52"/>
      <c r="DW1605" s="52"/>
      <c r="DX1605" s="52"/>
      <c r="DY1605" s="52"/>
      <c r="DZ1605" s="52"/>
      <c r="EA1605" s="52"/>
    </row>
    <row r="1606" spans="1:131" s="43" customFormat="1" x14ac:dyDescent="0.2">
      <c r="A1606" s="42"/>
      <c r="B1606" s="42"/>
      <c r="C1606" s="42"/>
      <c r="D1606" s="42"/>
      <c r="E1606" s="42"/>
      <c r="F1606" s="42"/>
      <c r="G1606" s="54"/>
      <c r="H1606" s="42"/>
      <c r="I1606" s="42"/>
      <c r="J1606" s="55"/>
      <c r="K1606" s="55"/>
      <c r="L1606" s="55"/>
      <c r="M1606" s="56"/>
      <c r="N1606" s="57"/>
      <c r="O1606" s="57"/>
      <c r="P1606" s="42"/>
      <c r="Q1606" s="42"/>
      <c r="R1606" s="42"/>
      <c r="S1606" s="42"/>
      <c r="T1606" s="57"/>
      <c r="U1606" s="57"/>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c r="DC1606" s="52"/>
      <c r="DD1606" s="52"/>
      <c r="DE1606" s="52"/>
      <c r="DF1606" s="52"/>
      <c r="DG1606" s="52"/>
      <c r="DH1606" s="52"/>
      <c r="DI1606" s="52"/>
      <c r="DJ1606" s="52"/>
      <c r="DK1606" s="52"/>
      <c r="DL1606" s="52"/>
      <c r="DM1606" s="52"/>
      <c r="DN1606" s="52"/>
      <c r="DO1606" s="52"/>
      <c r="DP1606" s="52"/>
      <c r="DQ1606" s="52"/>
      <c r="DR1606" s="52"/>
      <c r="DS1606" s="52"/>
      <c r="DT1606" s="52"/>
      <c r="DU1606" s="52"/>
      <c r="DV1606" s="52"/>
      <c r="DW1606" s="52"/>
      <c r="DX1606" s="52"/>
      <c r="DY1606" s="52"/>
      <c r="DZ1606" s="52"/>
      <c r="EA1606" s="52"/>
    </row>
    <row r="1607" spans="1:131" s="43" customFormat="1" x14ac:dyDescent="0.2">
      <c r="A1607" s="42"/>
      <c r="B1607" s="42"/>
      <c r="C1607" s="42"/>
      <c r="D1607" s="42"/>
      <c r="E1607" s="42"/>
      <c r="F1607" s="42"/>
      <c r="G1607" s="54"/>
      <c r="H1607" s="42"/>
      <c r="I1607" s="42"/>
      <c r="J1607" s="55"/>
      <c r="K1607" s="55"/>
      <c r="L1607" s="55"/>
      <c r="M1607" s="56"/>
      <c r="N1607" s="57"/>
      <c r="O1607" s="57"/>
      <c r="P1607" s="42"/>
      <c r="Q1607" s="42"/>
      <c r="R1607" s="42"/>
      <c r="S1607" s="42"/>
      <c r="T1607" s="57"/>
      <c r="U1607" s="57"/>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c r="DC1607" s="52"/>
      <c r="DD1607" s="52"/>
      <c r="DE1607" s="52"/>
      <c r="DF1607" s="52"/>
      <c r="DG1607" s="52"/>
      <c r="DH1607" s="52"/>
      <c r="DI1607" s="52"/>
      <c r="DJ1607" s="52"/>
      <c r="DK1607" s="52"/>
      <c r="DL1607" s="52"/>
      <c r="DM1607" s="52"/>
      <c r="DN1607" s="52"/>
      <c r="DO1607" s="52"/>
      <c r="DP1607" s="52"/>
      <c r="DQ1607" s="52"/>
      <c r="DR1607" s="52"/>
      <c r="DS1607" s="52"/>
      <c r="DT1607" s="52"/>
      <c r="DU1607" s="52"/>
      <c r="DV1607" s="52"/>
      <c r="DW1607" s="52"/>
      <c r="DX1607" s="52"/>
      <c r="DY1607" s="52"/>
      <c r="DZ1607" s="52"/>
      <c r="EA1607" s="52"/>
    </row>
    <row r="1608" spans="1:131" s="43" customFormat="1" x14ac:dyDescent="0.2">
      <c r="A1608" s="42"/>
      <c r="B1608" s="42"/>
      <c r="C1608" s="42"/>
      <c r="D1608" s="42"/>
      <c r="E1608" s="42"/>
      <c r="F1608" s="42"/>
      <c r="G1608" s="54"/>
      <c r="H1608" s="42"/>
      <c r="I1608" s="42"/>
      <c r="J1608" s="55"/>
      <c r="K1608" s="55"/>
      <c r="L1608" s="55"/>
      <c r="M1608" s="56"/>
      <c r="N1608" s="57"/>
      <c r="O1608" s="57"/>
      <c r="P1608" s="42"/>
      <c r="Q1608" s="42"/>
      <c r="R1608" s="42"/>
      <c r="S1608" s="42"/>
      <c r="T1608" s="57"/>
      <c r="U1608" s="57"/>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c r="CL1608" s="52"/>
      <c r="CM1608" s="52"/>
      <c r="CN1608" s="52"/>
      <c r="CO1608" s="52"/>
      <c r="CP1608" s="52"/>
      <c r="CQ1608" s="52"/>
      <c r="CR1608" s="52"/>
      <c r="CS1608" s="52"/>
      <c r="CT1608" s="52"/>
      <c r="CU1608" s="52"/>
      <c r="CV1608" s="52"/>
      <c r="CW1608" s="52"/>
      <c r="CX1608" s="52"/>
      <c r="CY1608" s="52"/>
      <c r="CZ1608" s="52"/>
      <c r="DA1608" s="52"/>
      <c r="DB1608" s="52"/>
      <c r="DC1608" s="52"/>
      <c r="DD1608" s="52"/>
      <c r="DE1608" s="52"/>
      <c r="DF1608" s="52"/>
      <c r="DG1608" s="52"/>
      <c r="DH1608" s="52"/>
      <c r="DI1608" s="52"/>
      <c r="DJ1608" s="52"/>
      <c r="DK1608" s="52"/>
      <c r="DL1608" s="52"/>
      <c r="DM1608" s="52"/>
      <c r="DN1608" s="52"/>
      <c r="DO1608" s="52"/>
      <c r="DP1608" s="52"/>
      <c r="DQ1608" s="52"/>
      <c r="DR1608" s="52"/>
      <c r="DS1608" s="52"/>
      <c r="DT1608" s="52"/>
      <c r="DU1608" s="52"/>
      <c r="DV1608" s="52"/>
      <c r="DW1608" s="52"/>
      <c r="DX1608" s="52"/>
      <c r="DY1608" s="52"/>
      <c r="DZ1608" s="52"/>
      <c r="EA1608" s="52"/>
    </row>
    <row r="1609" spans="1:131" s="43" customFormat="1" x14ac:dyDescent="0.2">
      <c r="A1609" s="42"/>
      <c r="B1609" s="42"/>
      <c r="C1609" s="42"/>
      <c r="D1609" s="42"/>
      <c r="E1609" s="42"/>
      <c r="F1609" s="42"/>
      <c r="G1609" s="54"/>
      <c r="H1609" s="42"/>
      <c r="I1609" s="42"/>
      <c r="J1609" s="55"/>
      <c r="K1609" s="55"/>
      <c r="L1609" s="55"/>
      <c r="M1609" s="56"/>
      <c r="N1609" s="57"/>
      <c r="O1609" s="57"/>
      <c r="P1609" s="42"/>
      <c r="Q1609" s="42"/>
      <c r="R1609" s="42"/>
      <c r="S1609" s="42"/>
      <c r="T1609" s="57"/>
      <c r="U1609" s="57"/>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c r="DC1609" s="52"/>
      <c r="DD1609" s="52"/>
      <c r="DE1609" s="52"/>
      <c r="DF1609" s="52"/>
      <c r="DG1609" s="52"/>
      <c r="DH1609" s="52"/>
      <c r="DI1609" s="52"/>
      <c r="DJ1609" s="52"/>
      <c r="DK1609" s="52"/>
      <c r="DL1609" s="52"/>
      <c r="DM1609" s="52"/>
      <c r="DN1609" s="52"/>
      <c r="DO1609" s="52"/>
      <c r="DP1609" s="52"/>
      <c r="DQ1609" s="52"/>
      <c r="DR1609" s="52"/>
      <c r="DS1609" s="52"/>
      <c r="DT1609" s="52"/>
      <c r="DU1609" s="52"/>
      <c r="DV1609" s="52"/>
      <c r="DW1609" s="52"/>
      <c r="DX1609" s="52"/>
      <c r="DY1609" s="52"/>
      <c r="DZ1609" s="52"/>
      <c r="EA1609" s="52"/>
    </row>
    <row r="1610" spans="1:131" s="43" customFormat="1" x14ac:dyDescent="0.2">
      <c r="A1610" s="42"/>
      <c r="B1610" s="42"/>
      <c r="C1610" s="42"/>
      <c r="D1610" s="42"/>
      <c r="E1610" s="42"/>
      <c r="F1610" s="42"/>
      <c r="G1610" s="54"/>
      <c r="H1610" s="42"/>
      <c r="I1610" s="42"/>
      <c r="J1610" s="55"/>
      <c r="K1610" s="55"/>
      <c r="L1610" s="55"/>
      <c r="M1610" s="56"/>
      <c r="N1610" s="57"/>
      <c r="O1610" s="57"/>
      <c r="P1610" s="42"/>
      <c r="Q1610" s="42"/>
      <c r="R1610" s="42"/>
      <c r="S1610" s="42"/>
      <c r="T1610" s="57"/>
      <c r="U1610" s="57"/>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c r="DC1610" s="52"/>
      <c r="DD1610" s="52"/>
      <c r="DE1610" s="52"/>
      <c r="DF1610" s="52"/>
      <c r="DG1610" s="52"/>
      <c r="DH1610" s="52"/>
      <c r="DI1610" s="52"/>
      <c r="DJ1610" s="52"/>
      <c r="DK1610" s="52"/>
      <c r="DL1610" s="52"/>
      <c r="DM1610" s="52"/>
      <c r="DN1610" s="52"/>
      <c r="DO1610" s="52"/>
      <c r="DP1610" s="52"/>
      <c r="DQ1610" s="52"/>
      <c r="DR1610" s="52"/>
      <c r="DS1610" s="52"/>
      <c r="DT1610" s="52"/>
      <c r="DU1610" s="52"/>
      <c r="DV1610" s="52"/>
      <c r="DW1610" s="52"/>
      <c r="DX1610" s="52"/>
      <c r="DY1610" s="52"/>
      <c r="DZ1610" s="52"/>
      <c r="EA1610" s="52"/>
    </row>
    <row r="1611" spans="1:131" s="43" customFormat="1" x14ac:dyDescent="0.2">
      <c r="A1611" s="42"/>
      <c r="B1611" s="42"/>
      <c r="C1611" s="42"/>
      <c r="D1611" s="42"/>
      <c r="E1611" s="42"/>
      <c r="F1611" s="42"/>
      <c r="G1611" s="54"/>
      <c r="H1611" s="42"/>
      <c r="I1611" s="42"/>
      <c r="J1611" s="55"/>
      <c r="K1611" s="55"/>
      <c r="L1611" s="55"/>
      <c r="M1611" s="56"/>
      <c r="N1611" s="57"/>
      <c r="O1611" s="57"/>
      <c r="P1611" s="42"/>
      <c r="Q1611" s="42"/>
      <c r="R1611" s="42"/>
      <c r="S1611" s="42"/>
      <c r="T1611" s="57"/>
      <c r="U1611" s="57"/>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c r="DC1611" s="52"/>
      <c r="DD1611" s="52"/>
      <c r="DE1611" s="52"/>
      <c r="DF1611" s="52"/>
      <c r="DG1611" s="52"/>
      <c r="DH1611" s="52"/>
      <c r="DI1611" s="52"/>
      <c r="DJ1611" s="52"/>
      <c r="DK1611" s="52"/>
      <c r="DL1611" s="52"/>
      <c r="DM1611" s="52"/>
      <c r="DN1611" s="52"/>
      <c r="DO1611" s="52"/>
      <c r="DP1611" s="52"/>
      <c r="DQ1611" s="52"/>
      <c r="DR1611" s="52"/>
      <c r="DS1611" s="52"/>
      <c r="DT1611" s="52"/>
      <c r="DU1611" s="52"/>
      <c r="DV1611" s="52"/>
      <c r="DW1611" s="52"/>
      <c r="DX1611" s="52"/>
      <c r="DY1611" s="52"/>
      <c r="DZ1611" s="52"/>
      <c r="EA1611" s="52"/>
    </row>
    <row r="1612" spans="1:131" s="43" customFormat="1" x14ac:dyDescent="0.2">
      <c r="A1612" s="42"/>
      <c r="B1612" s="42"/>
      <c r="C1612" s="42"/>
      <c r="D1612" s="42"/>
      <c r="E1612" s="42"/>
      <c r="F1612" s="42"/>
      <c r="G1612" s="54"/>
      <c r="H1612" s="42"/>
      <c r="I1612" s="42"/>
      <c r="J1612" s="55"/>
      <c r="K1612" s="55"/>
      <c r="L1612" s="55"/>
      <c r="M1612" s="56"/>
      <c r="N1612" s="57"/>
      <c r="O1612" s="57"/>
      <c r="P1612" s="42"/>
      <c r="Q1612" s="42"/>
      <c r="R1612" s="42"/>
      <c r="S1612" s="42"/>
      <c r="T1612" s="57"/>
      <c r="U1612" s="57"/>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c r="DC1612" s="52"/>
      <c r="DD1612" s="52"/>
      <c r="DE1612" s="52"/>
      <c r="DF1612" s="52"/>
      <c r="DG1612" s="52"/>
      <c r="DH1612" s="52"/>
      <c r="DI1612" s="52"/>
      <c r="DJ1612" s="52"/>
      <c r="DK1612" s="52"/>
      <c r="DL1612" s="52"/>
      <c r="DM1612" s="52"/>
      <c r="DN1612" s="52"/>
      <c r="DO1612" s="52"/>
      <c r="DP1612" s="52"/>
      <c r="DQ1612" s="52"/>
      <c r="DR1612" s="52"/>
      <c r="DS1612" s="52"/>
      <c r="DT1612" s="52"/>
      <c r="DU1612" s="52"/>
      <c r="DV1612" s="52"/>
      <c r="DW1612" s="52"/>
      <c r="DX1612" s="52"/>
      <c r="DY1612" s="52"/>
      <c r="DZ1612" s="52"/>
      <c r="EA1612" s="52"/>
    </row>
    <row r="1613" spans="1:131" s="43" customFormat="1" x14ac:dyDescent="0.2">
      <c r="A1613" s="42"/>
      <c r="B1613" s="42"/>
      <c r="C1613" s="42"/>
      <c r="D1613" s="42"/>
      <c r="E1613" s="42"/>
      <c r="F1613" s="42"/>
      <c r="G1613" s="54"/>
      <c r="H1613" s="42"/>
      <c r="I1613" s="42"/>
      <c r="J1613" s="55"/>
      <c r="K1613" s="55"/>
      <c r="L1613" s="55"/>
      <c r="M1613" s="56"/>
      <c r="N1613" s="57"/>
      <c r="O1613" s="57"/>
      <c r="P1613" s="42"/>
      <c r="Q1613" s="42"/>
      <c r="R1613" s="42"/>
      <c r="S1613" s="42"/>
      <c r="T1613" s="57"/>
      <c r="U1613" s="57"/>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c r="DC1613" s="52"/>
      <c r="DD1613" s="52"/>
      <c r="DE1613" s="52"/>
      <c r="DF1613" s="52"/>
      <c r="DG1613" s="52"/>
      <c r="DH1613" s="52"/>
      <c r="DI1613" s="52"/>
      <c r="DJ1613" s="52"/>
      <c r="DK1613" s="52"/>
      <c r="DL1613" s="52"/>
      <c r="DM1613" s="52"/>
      <c r="DN1613" s="52"/>
      <c r="DO1613" s="52"/>
      <c r="DP1613" s="52"/>
      <c r="DQ1613" s="52"/>
      <c r="DR1613" s="52"/>
      <c r="DS1613" s="52"/>
      <c r="DT1613" s="52"/>
      <c r="DU1613" s="52"/>
      <c r="DV1613" s="52"/>
      <c r="DW1613" s="52"/>
      <c r="DX1613" s="52"/>
      <c r="DY1613" s="52"/>
      <c r="DZ1613" s="52"/>
      <c r="EA1613" s="52"/>
    </row>
    <row r="1614" spans="1:131" s="43" customFormat="1" x14ac:dyDescent="0.2">
      <c r="A1614" s="42"/>
      <c r="B1614" s="42"/>
      <c r="C1614" s="42"/>
      <c r="D1614" s="42"/>
      <c r="E1614" s="42"/>
      <c r="F1614" s="42"/>
      <c r="G1614" s="54"/>
      <c r="H1614" s="42"/>
      <c r="I1614" s="42"/>
      <c r="J1614" s="55"/>
      <c r="K1614" s="55"/>
      <c r="L1614" s="55"/>
      <c r="M1614" s="56"/>
      <c r="N1614" s="57"/>
      <c r="O1614" s="57"/>
      <c r="P1614" s="42"/>
      <c r="Q1614" s="42"/>
      <c r="R1614" s="42"/>
      <c r="S1614" s="42"/>
      <c r="T1614" s="57"/>
      <c r="U1614" s="57"/>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c r="DC1614" s="52"/>
      <c r="DD1614" s="52"/>
      <c r="DE1614" s="52"/>
      <c r="DF1614" s="52"/>
      <c r="DG1614" s="52"/>
      <c r="DH1614" s="52"/>
      <c r="DI1614" s="52"/>
      <c r="DJ1614" s="52"/>
      <c r="DK1614" s="52"/>
      <c r="DL1614" s="52"/>
      <c r="DM1614" s="52"/>
      <c r="DN1614" s="52"/>
      <c r="DO1614" s="52"/>
      <c r="DP1614" s="52"/>
      <c r="DQ1614" s="52"/>
      <c r="DR1614" s="52"/>
      <c r="DS1614" s="52"/>
      <c r="DT1614" s="52"/>
      <c r="DU1614" s="52"/>
      <c r="DV1614" s="52"/>
      <c r="DW1614" s="52"/>
      <c r="DX1614" s="52"/>
      <c r="DY1614" s="52"/>
      <c r="DZ1614" s="52"/>
      <c r="EA1614" s="52"/>
    </row>
    <row r="1615" spans="1:131" s="43" customFormat="1" x14ac:dyDescent="0.2">
      <c r="A1615" s="42"/>
      <c r="B1615" s="42"/>
      <c r="C1615" s="42"/>
      <c r="D1615" s="42"/>
      <c r="E1615" s="42"/>
      <c r="F1615" s="42"/>
      <c r="G1615" s="54"/>
      <c r="H1615" s="42"/>
      <c r="I1615" s="42"/>
      <c r="J1615" s="55"/>
      <c r="K1615" s="55"/>
      <c r="L1615" s="55"/>
      <c r="M1615" s="56"/>
      <c r="N1615" s="57"/>
      <c r="O1615" s="57"/>
      <c r="P1615" s="42"/>
      <c r="Q1615" s="42"/>
      <c r="R1615" s="42"/>
      <c r="S1615" s="42"/>
      <c r="T1615" s="57"/>
      <c r="U1615" s="57"/>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row>
    <row r="1616" spans="1:131" s="43" customFormat="1" x14ac:dyDescent="0.2">
      <c r="A1616" s="42"/>
      <c r="B1616" s="42"/>
      <c r="C1616" s="42"/>
      <c r="D1616" s="42"/>
      <c r="E1616" s="42"/>
      <c r="F1616" s="42"/>
      <c r="G1616" s="54"/>
      <c r="H1616" s="42"/>
      <c r="I1616" s="42"/>
      <c r="J1616" s="55"/>
      <c r="K1616" s="55"/>
      <c r="L1616" s="55"/>
      <c r="M1616" s="56"/>
      <c r="N1616" s="57"/>
      <c r="O1616" s="57"/>
      <c r="P1616" s="42"/>
      <c r="Q1616" s="42"/>
      <c r="R1616" s="42"/>
      <c r="S1616" s="42"/>
      <c r="T1616" s="57"/>
      <c r="U1616" s="57"/>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row>
    <row r="1617" spans="1:131" s="43" customFormat="1" x14ac:dyDescent="0.2">
      <c r="A1617" s="42"/>
      <c r="B1617" s="42"/>
      <c r="C1617" s="42"/>
      <c r="D1617" s="42"/>
      <c r="E1617" s="42"/>
      <c r="F1617" s="42"/>
      <c r="G1617" s="54"/>
      <c r="H1617" s="42"/>
      <c r="I1617" s="42"/>
      <c r="J1617" s="55"/>
      <c r="K1617" s="55"/>
      <c r="L1617" s="55"/>
      <c r="M1617" s="56"/>
      <c r="N1617" s="57"/>
      <c r="O1617" s="57"/>
      <c r="P1617" s="42"/>
      <c r="Q1617" s="42"/>
      <c r="R1617" s="42"/>
      <c r="S1617" s="42"/>
      <c r="T1617" s="57"/>
      <c r="U1617" s="57"/>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c r="DC1617" s="52"/>
      <c r="DD1617" s="52"/>
      <c r="DE1617" s="52"/>
      <c r="DF1617" s="52"/>
      <c r="DG1617" s="52"/>
      <c r="DH1617" s="52"/>
      <c r="DI1617" s="52"/>
      <c r="DJ1617" s="52"/>
      <c r="DK1617" s="52"/>
      <c r="DL1617" s="52"/>
      <c r="DM1617" s="52"/>
      <c r="DN1617" s="52"/>
      <c r="DO1617" s="52"/>
      <c r="DP1617" s="52"/>
      <c r="DQ1617" s="52"/>
      <c r="DR1617" s="52"/>
      <c r="DS1617" s="52"/>
      <c r="DT1617" s="52"/>
      <c r="DU1617" s="52"/>
      <c r="DV1617" s="52"/>
      <c r="DW1617" s="52"/>
      <c r="DX1617" s="52"/>
      <c r="DY1617" s="52"/>
      <c r="DZ1617" s="52"/>
      <c r="EA1617" s="52"/>
    </row>
    <row r="1618" spans="1:131" s="43" customFormat="1" x14ac:dyDescent="0.2">
      <c r="A1618" s="42"/>
      <c r="B1618" s="42"/>
      <c r="C1618" s="42"/>
      <c r="D1618" s="42"/>
      <c r="E1618" s="42"/>
      <c r="F1618" s="42"/>
      <c r="G1618" s="54"/>
      <c r="H1618" s="42"/>
      <c r="I1618" s="42"/>
      <c r="J1618" s="55"/>
      <c r="K1618" s="55"/>
      <c r="L1618" s="55"/>
      <c r="M1618" s="56"/>
      <c r="N1618" s="57"/>
      <c r="O1618" s="57"/>
      <c r="P1618" s="42"/>
      <c r="Q1618" s="42"/>
      <c r="R1618" s="42"/>
      <c r="S1618" s="42"/>
      <c r="T1618" s="57"/>
      <c r="U1618" s="57"/>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c r="DC1618" s="52"/>
      <c r="DD1618" s="52"/>
      <c r="DE1618" s="52"/>
      <c r="DF1618" s="52"/>
      <c r="DG1618" s="52"/>
      <c r="DH1618" s="52"/>
      <c r="DI1618" s="52"/>
      <c r="DJ1618" s="52"/>
      <c r="DK1618" s="52"/>
      <c r="DL1618" s="52"/>
      <c r="DM1618" s="52"/>
      <c r="DN1618" s="52"/>
      <c r="DO1618" s="52"/>
      <c r="DP1618" s="52"/>
      <c r="DQ1618" s="52"/>
      <c r="DR1618" s="52"/>
      <c r="DS1618" s="52"/>
      <c r="DT1618" s="52"/>
      <c r="DU1618" s="52"/>
      <c r="DV1618" s="52"/>
      <c r="DW1618" s="52"/>
      <c r="DX1618" s="52"/>
      <c r="DY1618" s="52"/>
      <c r="DZ1618" s="52"/>
      <c r="EA1618" s="52"/>
    </row>
    <row r="1619" spans="1:131" s="43" customFormat="1" x14ac:dyDescent="0.2">
      <c r="A1619" s="42"/>
      <c r="B1619" s="42"/>
      <c r="C1619" s="42"/>
      <c r="D1619" s="42"/>
      <c r="E1619" s="42"/>
      <c r="F1619" s="42"/>
      <c r="G1619" s="54"/>
      <c r="H1619" s="42"/>
      <c r="I1619" s="42"/>
      <c r="J1619" s="55"/>
      <c r="K1619" s="55"/>
      <c r="L1619" s="55"/>
      <c r="M1619" s="56"/>
      <c r="N1619" s="57"/>
      <c r="O1619" s="57"/>
      <c r="P1619" s="42"/>
      <c r="Q1619" s="42"/>
      <c r="R1619" s="42"/>
      <c r="S1619" s="42"/>
      <c r="T1619" s="57"/>
      <c r="U1619" s="57"/>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c r="DC1619" s="52"/>
      <c r="DD1619" s="52"/>
      <c r="DE1619" s="52"/>
      <c r="DF1619" s="52"/>
      <c r="DG1619" s="52"/>
      <c r="DH1619" s="52"/>
      <c r="DI1619" s="52"/>
      <c r="DJ1619" s="52"/>
      <c r="DK1619" s="52"/>
      <c r="DL1619" s="52"/>
      <c r="DM1619" s="52"/>
      <c r="DN1619" s="52"/>
      <c r="DO1619" s="52"/>
      <c r="DP1619" s="52"/>
      <c r="DQ1619" s="52"/>
      <c r="DR1619" s="52"/>
      <c r="DS1619" s="52"/>
      <c r="DT1619" s="52"/>
      <c r="DU1619" s="52"/>
      <c r="DV1619" s="52"/>
      <c r="DW1619" s="52"/>
      <c r="DX1619" s="52"/>
      <c r="DY1619" s="52"/>
      <c r="DZ1619" s="52"/>
      <c r="EA1619" s="52"/>
    </row>
    <row r="1620" spans="1:131" s="43" customFormat="1" x14ac:dyDescent="0.2">
      <c r="A1620" s="42"/>
      <c r="B1620" s="42"/>
      <c r="C1620" s="42"/>
      <c r="D1620" s="42"/>
      <c r="E1620" s="42"/>
      <c r="F1620" s="42"/>
      <c r="G1620" s="54"/>
      <c r="H1620" s="42"/>
      <c r="I1620" s="42"/>
      <c r="J1620" s="55"/>
      <c r="K1620" s="55"/>
      <c r="L1620" s="55"/>
      <c r="M1620" s="56"/>
      <c r="N1620" s="57"/>
      <c r="O1620" s="57"/>
      <c r="P1620" s="42"/>
      <c r="Q1620" s="42"/>
      <c r="R1620" s="42"/>
      <c r="S1620" s="42"/>
      <c r="T1620" s="57"/>
      <c r="U1620" s="57"/>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c r="CL1620" s="52"/>
      <c r="CM1620" s="52"/>
      <c r="CN1620" s="52"/>
      <c r="CO1620" s="52"/>
      <c r="CP1620" s="52"/>
      <c r="CQ1620" s="52"/>
      <c r="CR1620" s="52"/>
      <c r="CS1620" s="52"/>
      <c r="CT1620" s="52"/>
      <c r="CU1620" s="52"/>
      <c r="CV1620" s="52"/>
      <c r="CW1620" s="52"/>
      <c r="CX1620" s="52"/>
      <c r="CY1620" s="52"/>
      <c r="CZ1620" s="52"/>
      <c r="DA1620" s="52"/>
      <c r="DB1620" s="52"/>
      <c r="DC1620" s="52"/>
      <c r="DD1620" s="52"/>
      <c r="DE1620" s="52"/>
      <c r="DF1620" s="52"/>
      <c r="DG1620" s="52"/>
      <c r="DH1620" s="52"/>
      <c r="DI1620" s="52"/>
      <c r="DJ1620" s="52"/>
      <c r="DK1620" s="52"/>
      <c r="DL1620" s="52"/>
      <c r="DM1620" s="52"/>
      <c r="DN1620" s="52"/>
      <c r="DO1620" s="52"/>
      <c r="DP1620" s="52"/>
      <c r="DQ1620" s="52"/>
      <c r="DR1620" s="52"/>
      <c r="DS1620" s="52"/>
      <c r="DT1620" s="52"/>
      <c r="DU1620" s="52"/>
      <c r="DV1620" s="52"/>
      <c r="DW1620" s="52"/>
      <c r="DX1620" s="52"/>
      <c r="DY1620" s="52"/>
      <c r="DZ1620" s="52"/>
      <c r="EA1620" s="52"/>
    </row>
    <row r="1621" spans="1:131" s="43" customFormat="1" x14ac:dyDescent="0.2">
      <c r="A1621" s="42"/>
      <c r="B1621" s="42"/>
      <c r="C1621" s="42"/>
      <c r="D1621" s="42"/>
      <c r="E1621" s="42"/>
      <c r="F1621" s="42"/>
      <c r="G1621" s="54"/>
      <c r="H1621" s="42"/>
      <c r="I1621" s="42"/>
      <c r="J1621" s="55"/>
      <c r="K1621" s="55"/>
      <c r="L1621" s="55"/>
      <c r="M1621" s="56"/>
      <c r="N1621" s="57"/>
      <c r="O1621" s="57"/>
      <c r="P1621" s="42"/>
      <c r="Q1621" s="42"/>
      <c r="R1621" s="42"/>
      <c r="S1621" s="42"/>
      <c r="T1621" s="57"/>
      <c r="U1621" s="57"/>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c r="BK1621" s="52"/>
      <c r="BL1621" s="52"/>
      <c r="BM1621" s="52"/>
      <c r="BN1621" s="52"/>
      <c r="BO1621" s="52"/>
      <c r="BP1621" s="52"/>
      <c r="BQ1621" s="52"/>
      <c r="BR1621" s="52"/>
      <c r="BS1621" s="52"/>
      <c r="BT1621" s="52"/>
      <c r="BU1621" s="52"/>
      <c r="BV1621" s="52"/>
      <c r="BW1621" s="52"/>
      <c r="BX1621" s="52"/>
      <c r="BY1621" s="52"/>
      <c r="BZ1621" s="52"/>
      <c r="CA1621" s="52"/>
      <c r="CB1621" s="52"/>
      <c r="CC1621" s="52"/>
      <c r="CD1621" s="52"/>
      <c r="CE1621" s="52"/>
      <c r="CF1621" s="52"/>
      <c r="CG1621" s="52"/>
      <c r="CH1621" s="52"/>
      <c r="CI1621" s="52"/>
      <c r="CJ1621" s="52"/>
      <c r="CK1621" s="52"/>
      <c r="CL1621" s="52"/>
      <c r="CM1621" s="52"/>
      <c r="CN1621" s="52"/>
      <c r="CO1621" s="52"/>
      <c r="CP1621" s="52"/>
      <c r="CQ1621" s="52"/>
      <c r="CR1621" s="52"/>
      <c r="CS1621" s="52"/>
      <c r="CT1621" s="52"/>
      <c r="CU1621" s="52"/>
      <c r="CV1621" s="52"/>
      <c r="CW1621" s="52"/>
      <c r="CX1621" s="52"/>
      <c r="CY1621" s="52"/>
      <c r="CZ1621" s="52"/>
      <c r="DA1621" s="52"/>
      <c r="DB1621" s="52"/>
      <c r="DC1621" s="52"/>
      <c r="DD1621" s="52"/>
      <c r="DE1621" s="52"/>
      <c r="DF1621" s="52"/>
      <c r="DG1621" s="52"/>
      <c r="DH1621" s="52"/>
      <c r="DI1621" s="52"/>
      <c r="DJ1621" s="52"/>
      <c r="DK1621" s="52"/>
      <c r="DL1621" s="52"/>
      <c r="DM1621" s="52"/>
      <c r="DN1621" s="52"/>
      <c r="DO1621" s="52"/>
      <c r="DP1621" s="52"/>
      <c r="DQ1621" s="52"/>
      <c r="DR1621" s="52"/>
      <c r="DS1621" s="52"/>
      <c r="DT1621" s="52"/>
      <c r="DU1621" s="52"/>
      <c r="DV1621" s="52"/>
      <c r="DW1621" s="52"/>
      <c r="DX1621" s="52"/>
      <c r="DY1621" s="52"/>
      <c r="DZ1621" s="52"/>
      <c r="EA1621" s="52"/>
    </row>
    <row r="1622" spans="1:131" s="43" customFormat="1" x14ac:dyDescent="0.2">
      <c r="A1622" s="42"/>
      <c r="B1622" s="42"/>
      <c r="C1622" s="42"/>
      <c r="D1622" s="42"/>
      <c r="E1622" s="42"/>
      <c r="F1622" s="42"/>
      <c r="G1622" s="54"/>
      <c r="H1622" s="42"/>
      <c r="I1622" s="42"/>
      <c r="J1622" s="55"/>
      <c r="K1622" s="55"/>
      <c r="L1622" s="55"/>
      <c r="M1622" s="56"/>
      <c r="N1622" s="57"/>
      <c r="O1622" s="57"/>
      <c r="P1622" s="42"/>
      <c r="Q1622" s="42"/>
      <c r="R1622" s="42"/>
      <c r="S1622" s="42"/>
      <c r="T1622" s="57"/>
      <c r="U1622" s="57"/>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c r="CL1622" s="52"/>
      <c r="CM1622" s="52"/>
      <c r="CN1622" s="52"/>
      <c r="CO1622" s="52"/>
      <c r="CP1622" s="52"/>
      <c r="CQ1622" s="52"/>
      <c r="CR1622" s="52"/>
      <c r="CS1622" s="52"/>
      <c r="CT1622" s="52"/>
      <c r="CU1622" s="52"/>
      <c r="CV1622" s="52"/>
      <c r="CW1622" s="52"/>
      <c r="CX1622" s="52"/>
      <c r="CY1622" s="52"/>
      <c r="CZ1622" s="52"/>
      <c r="DA1622" s="52"/>
      <c r="DB1622" s="52"/>
      <c r="DC1622" s="52"/>
      <c r="DD1622" s="52"/>
      <c r="DE1622" s="52"/>
      <c r="DF1622" s="52"/>
      <c r="DG1622" s="52"/>
      <c r="DH1622" s="52"/>
      <c r="DI1622" s="52"/>
      <c r="DJ1622" s="52"/>
      <c r="DK1622" s="52"/>
      <c r="DL1622" s="52"/>
      <c r="DM1622" s="52"/>
      <c r="DN1622" s="52"/>
      <c r="DO1622" s="52"/>
      <c r="DP1622" s="52"/>
      <c r="DQ1622" s="52"/>
      <c r="DR1622" s="52"/>
      <c r="DS1622" s="52"/>
      <c r="DT1622" s="52"/>
      <c r="DU1622" s="52"/>
      <c r="DV1622" s="52"/>
      <c r="DW1622" s="52"/>
      <c r="DX1622" s="52"/>
      <c r="DY1622" s="52"/>
      <c r="DZ1622" s="52"/>
      <c r="EA1622" s="52"/>
    </row>
    <row r="1623" spans="1:131" s="43" customFormat="1" x14ac:dyDescent="0.2">
      <c r="A1623" s="42"/>
      <c r="B1623" s="42"/>
      <c r="C1623" s="42"/>
      <c r="D1623" s="42"/>
      <c r="E1623" s="42"/>
      <c r="F1623" s="42"/>
      <c r="G1623" s="54"/>
      <c r="H1623" s="42"/>
      <c r="I1623" s="42"/>
      <c r="J1623" s="55"/>
      <c r="K1623" s="55"/>
      <c r="L1623" s="55"/>
      <c r="M1623" s="56"/>
      <c r="N1623" s="57"/>
      <c r="O1623" s="57"/>
      <c r="P1623" s="42"/>
      <c r="Q1623" s="42"/>
      <c r="R1623" s="42"/>
      <c r="S1623" s="42"/>
      <c r="T1623" s="57"/>
      <c r="U1623" s="57"/>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c r="BK1623" s="52"/>
      <c r="BL1623" s="52"/>
      <c r="BM1623" s="52"/>
      <c r="BN1623" s="52"/>
      <c r="BO1623" s="52"/>
      <c r="BP1623" s="52"/>
      <c r="BQ1623" s="52"/>
      <c r="BR1623" s="52"/>
      <c r="BS1623" s="52"/>
      <c r="BT1623" s="52"/>
      <c r="BU1623" s="52"/>
      <c r="BV1623" s="52"/>
      <c r="BW1623" s="52"/>
      <c r="BX1623" s="52"/>
      <c r="BY1623" s="52"/>
      <c r="BZ1623" s="52"/>
      <c r="CA1623" s="52"/>
      <c r="CB1623" s="52"/>
      <c r="CC1623" s="52"/>
      <c r="CD1623" s="52"/>
      <c r="CE1623" s="52"/>
      <c r="CF1623" s="52"/>
      <c r="CG1623" s="52"/>
      <c r="CH1623" s="52"/>
      <c r="CI1623" s="52"/>
      <c r="CJ1623" s="52"/>
      <c r="CK1623" s="52"/>
      <c r="CL1623" s="52"/>
      <c r="CM1623" s="52"/>
      <c r="CN1623" s="52"/>
      <c r="CO1623" s="52"/>
      <c r="CP1623" s="52"/>
      <c r="CQ1623" s="52"/>
      <c r="CR1623" s="52"/>
      <c r="CS1623" s="52"/>
      <c r="CT1623" s="52"/>
      <c r="CU1623" s="52"/>
      <c r="CV1623" s="52"/>
      <c r="CW1623" s="52"/>
      <c r="CX1623" s="52"/>
      <c r="CY1623" s="52"/>
      <c r="CZ1623" s="52"/>
      <c r="DA1623" s="52"/>
      <c r="DB1623" s="52"/>
      <c r="DC1623" s="52"/>
      <c r="DD1623" s="52"/>
      <c r="DE1623" s="52"/>
      <c r="DF1623" s="52"/>
      <c r="DG1623" s="52"/>
      <c r="DH1623" s="52"/>
      <c r="DI1623" s="52"/>
      <c r="DJ1623" s="52"/>
      <c r="DK1623" s="52"/>
      <c r="DL1623" s="52"/>
      <c r="DM1623" s="52"/>
      <c r="DN1623" s="52"/>
      <c r="DO1623" s="52"/>
      <c r="DP1623" s="52"/>
      <c r="DQ1623" s="52"/>
      <c r="DR1623" s="52"/>
      <c r="DS1623" s="52"/>
      <c r="DT1623" s="52"/>
      <c r="DU1623" s="52"/>
      <c r="DV1623" s="52"/>
      <c r="DW1623" s="52"/>
      <c r="DX1623" s="52"/>
      <c r="DY1623" s="52"/>
      <c r="DZ1623" s="52"/>
      <c r="EA1623" s="52"/>
    </row>
    <row r="1624" spans="1:131" s="43" customFormat="1" x14ac:dyDescent="0.2">
      <c r="A1624" s="42"/>
      <c r="B1624" s="42"/>
      <c r="C1624" s="42"/>
      <c r="D1624" s="42"/>
      <c r="E1624" s="42"/>
      <c r="F1624" s="42"/>
      <c r="G1624" s="54"/>
      <c r="H1624" s="42"/>
      <c r="I1624" s="42"/>
      <c r="J1624" s="55"/>
      <c r="K1624" s="55"/>
      <c r="L1624" s="55"/>
      <c r="M1624" s="56"/>
      <c r="N1624" s="57"/>
      <c r="O1624" s="57"/>
      <c r="P1624" s="42"/>
      <c r="Q1624" s="42"/>
      <c r="R1624" s="42"/>
      <c r="S1624" s="42"/>
      <c r="T1624" s="57"/>
      <c r="U1624" s="57"/>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c r="CL1624" s="52"/>
      <c r="CM1624" s="52"/>
      <c r="CN1624" s="52"/>
      <c r="CO1624" s="52"/>
      <c r="CP1624" s="52"/>
      <c r="CQ1624" s="52"/>
      <c r="CR1624" s="52"/>
      <c r="CS1624" s="52"/>
      <c r="CT1624" s="52"/>
      <c r="CU1624" s="52"/>
      <c r="CV1624" s="52"/>
      <c r="CW1624" s="52"/>
      <c r="CX1624" s="52"/>
      <c r="CY1624" s="52"/>
      <c r="CZ1624" s="52"/>
      <c r="DA1624" s="52"/>
      <c r="DB1624" s="52"/>
      <c r="DC1624" s="52"/>
      <c r="DD1624" s="52"/>
      <c r="DE1624" s="52"/>
      <c r="DF1624" s="52"/>
      <c r="DG1624" s="52"/>
      <c r="DH1624" s="52"/>
      <c r="DI1624" s="52"/>
      <c r="DJ1624" s="52"/>
      <c r="DK1624" s="52"/>
      <c r="DL1624" s="52"/>
      <c r="DM1624" s="52"/>
      <c r="DN1624" s="52"/>
      <c r="DO1624" s="52"/>
      <c r="DP1624" s="52"/>
      <c r="DQ1624" s="52"/>
      <c r="DR1624" s="52"/>
      <c r="DS1624" s="52"/>
      <c r="DT1624" s="52"/>
      <c r="DU1624" s="52"/>
      <c r="DV1624" s="52"/>
      <c r="DW1624" s="52"/>
      <c r="DX1624" s="52"/>
      <c r="DY1624" s="52"/>
      <c r="DZ1624" s="52"/>
      <c r="EA1624" s="52"/>
    </row>
    <row r="1625" spans="1:131" s="43" customFormat="1" x14ac:dyDescent="0.2">
      <c r="A1625" s="42"/>
      <c r="B1625" s="42"/>
      <c r="C1625" s="42"/>
      <c r="D1625" s="42"/>
      <c r="E1625" s="42"/>
      <c r="F1625" s="42"/>
      <c r="G1625" s="54"/>
      <c r="H1625" s="42"/>
      <c r="I1625" s="42"/>
      <c r="J1625" s="55"/>
      <c r="K1625" s="55"/>
      <c r="L1625" s="55"/>
      <c r="M1625" s="56"/>
      <c r="N1625" s="57"/>
      <c r="O1625" s="57"/>
      <c r="P1625" s="42"/>
      <c r="Q1625" s="42"/>
      <c r="R1625" s="42"/>
      <c r="S1625" s="42"/>
      <c r="T1625" s="57"/>
      <c r="U1625" s="57"/>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c r="BK1625" s="52"/>
      <c r="BL1625" s="52"/>
      <c r="BM1625" s="52"/>
      <c r="BN1625" s="52"/>
      <c r="BO1625" s="52"/>
      <c r="BP1625" s="52"/>
      <c r="BQ1625" s="52"/>
      <c r="BR1625" s="52"/>
      <c r="BS1625" s="52"/>
      <c r="BT1625" s="52"/>
      <c r="BU1625" s="52"/>
      <c r="BV1625" s="52"/>
      <c r="BW1625" s="52"/>
      <c r="BX1625" s="52"/>
      <c r="BY1625" s="52"/>
      <c r="BZ1625" s="52"/>
      <c r="CA1625" s="52"/>
      <c r="CB1625" s="52"/>
      <c r="CC1625" s="52"/>
      <c r="CD1625" s="52"/>
      <c r="CE1625" s="52"/>
      <c r="CF1625" s="52"/>
      <c r="CG1625" s="52"/>
      <c r="CH1625" s="52"/>
      <c r="CI1625" s="52"/>
      <c r="CJ1625" s="52"/>
      <c r="CK1625" s="52"/>
      <c r="CL1625" s="52"/>
      <c r="CM1625" s="52"/>
      <c r="CN1625" s="52"/>
      <c r="CO1625" s="52"/>
      <c r="CP1625" s="52"/>
      <c r="CQ1625" s="52"/>
      <c r="CR1625" s="52"/>
      <c r="CS1625" s="52"/>
      <c r="CT1625" s="52"/>
      <c r="CU1625" s="52"/>
      <c r="CV1625" s="52"/>
      <c r="CW1625" s="52"/>
      <c r="CX1625" s="52"/>
      <c r="CY1625" s="52"/>
      <c r="CZ1625" s="52"/>
      <c r="DA1625" s="52"/>
      <c r="DB1625" s="52"/>
      <c r="DC1625" s="52"/>
      <c r="DD1625" s="52"/>
      <c r="DE1625" s="52"/>
      <c r="DF1625" s="52"/>
      <c r="DG1625" s="52"/>
      <c r="DH1625" s="52"/>
      <c r="DI1625" s="52"/>
      <c r="DJ1625" s="52"/>
      <c r="DK1625" s="52"/>
      <c r="DL1625" s="52"/>
      <c r="DM1625" s="52"/>
      <c r="DN1625" s="52"/>
      <c r="DO1625" s="52"/>
      <c r="DP1625" s="52"/>
      <c r="DQ1625" s="52"/>
      <c r="DR1625" s="52"/>
      <c r="DS1625" s="52"/>
      <c r="DT1625" s="52"/>
      <c r="DU1625" s="52"/>
      <c r="DV1625" s="52"/>
      <c r="DW1625" s="52"/>
      <c r="DX1625" s="52"/>
      <c r="DY1625" s="52"/>
      <c r="DZ1625" s="52"/>
      <c r="EA1625" s="52"/>
    </row>
    <row r="1626" spans="1:131" s="43" customFormat="1" x14ac:dyDescent="0.2">
      <c r="A1626" s="42"/>
      <c r="B1626" s="42"/>
      <c r="C1626" s="42"/>
      <c r="D1626" s="42"/>
      <c r="E1626" s="42"/>
      <c r="F1626" s="42"/>
      <c r="G1626" s="54"/>
      <c r="H1626" s="42"/>
      <c r="I1626" s="42"/>
      <c r="J1626" s="55"/>
      <c r="K1626" s="55"/>
      <c r="L1626" s="55"/>
      <c r="M1626" s="56"/>
      <c r="N1626" s="57"/>
      <c r="O1626" s="57"/>
      <c r="P1626" s="42"/>
      <c r="Q1626" s="42"/>
      <c r="R1626" s="42"/>
      <c r="S1626" s="42"/>
      <c r="T1626" s="57"/>
      <c r="U1626" s="57"/>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c r="CL1626" s="52"/>
      <c r="CM1626" s="52"/>
      <c r="CN1626" s="52"/>
      <c r="CO1626" s="52"/>
      <c r="CP1626" s="52"/>
      <c r="CQ1626" s="52"/>
      <c r="CR1626" s="52"/>
      <c r="CS1626" s="52"/>
      <c r="CT1626" s="52"/>
      <c r="CU1626" s="52"/>
      <c r="CV1626" s="52"/>
      <c r="CW1626" s="52"/>
      <c r="CX1626" s="52"/>
      <c r="CY1626" s="52"/>
      <c r="CZ1626" s="52"/>
      <c r="DA1626" s="52"/>
      <c r="DB1626" s="52"/>
      <c r="DC1626" s="52"/>
      <c r="DD1626" s="52"/>
      <c r="DE1626" s="52"/>
      <c r="DF1626" s="52"/>
      <c r="DG1626" s="52"/>
      <c r="DH1626" s="52"/>
      <c r="DI1626" s="52"/>
      <c r="DJ1626" s="52"/>
      <c r="DK1626" s="52"/>
      <c r="DL1626" s="52"/>
      <c r="DM1626" s="52"/>
      <c r="DN1626" s="52"/>
      <c r="DO1626" s="52"/>
      <c r="DP1626" s="52"/>
      <c r="DQ1626" s="52"/>
      <c r="DR1626" s="52"/>
      <c r="DS1626" s="52"/>
      <c r="DT1626" s="52"/>
      <c r="DU1626" s="52"/>
      <c r="DV1626" s="52"/>
      <c r="DW1626" s="52"/>
      <c r="DX1626" s="52"/>
      <c r="DY1626" s="52"/>
      <c r="DZ1626" s="52"/>
      <c r="EA1626" s="52"/>
    </row>
    <row r="1627" spans="1:131" s="43" customFormat="1" x14ac:dyDescent="0.2">
      <c r="A1627" s="42"/>
      <c r="B1627" s="42"/>
      <c r="C1627" s="42"/>
      <c r="D1627" s="42"/>
      <c r="E1627" s="42"/>
      <c r="F1627" s="42"/>
      <c r="G1627" s="54"/>
      <c r="H1627" s="42"/>
      <c r="I1627" s="42"/>
      <c r="J1627" s="55"/>
      <c r="K1627" s="55"/>
      <c r="L1627" s="55"/>
      <c r="M1627" s="56"/>
      <c r="N1627" s="57"/>
      <c r="O1627" s="57"/>
      <c r="P1627" s="42"/>
      <c r="Q1627" s="42"/>
      <c r="R1627" s="42"/>
      <c r="S1627" s="42"/>
      <c r="T1627" s="57"/>
      <c r="U1627" s="57"/>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c r="BK1627" s="52"/>
      <c r="BL1627" s="52"/>
      <c r="BM1627" s="52"/>
      <c r="BN1627" s="52"/>
      <c r="BO1627" s="52"/>
      <c r="BP1627" s="52"/>
      <c r="BQ1627" s="52"/>
      <c r="BR1627" s="52"/>
      <c r="BS1627" s="52"/>
      <c r="BT1627" s="52"/>
      <c r="BU1627" s="52"/>
      <c r="BV1627" s="52"/>
      <c r="BW1627" s="52"/>
      <c r="BX1627" s="52"/>
      <c r="BY1627" s="52"/>
      <c r="BZ1627" s="52"/>
      <c r="CA1627" s="52"/>
      <c r="CB1627" s="52"/>
      <c r="CC1627" s="52"/>
      <c r="CD1627" s="52"/>
      <c r="CE1627" s="52"/>
      <c r="CF1627" s="52"/>
      <c r="CG1627" s="52"/>
      <c r="CH1627" s="52"/>
      <c r="CI1627" s="52"/>
      <c r="CJ1627" s="52"/>
      <c r="CK1627" s="52"/>
      <c r="CL1627" s="52"/>
      <c r="CM1627" s="52"/>
      <c r="CN1627" s="52"/>
      <c r="CO1627" s="52"/>
      <c r="CP1627" s="52"/>
      <c r="CQ1627" s="52"/>
      <c r="CR1627" s="52"/>
      <c r="CS1627" s="52"/>
      <c r="CT1627" s="52"/>
      <c r="CU1627" s="52"/>
      <c r="CV1627" s="52"/>
      <c r="CW1627" s="52"/>
      <c r="CX1627" s="52"/>
      <c r="CY1627" s="52"/>
      <c r="CZ1627" s="52"/>
      <c r="DA1627" s="52"/>
      <c r="DB1627" s="52"/>
      <c r="DC1627" s="52"/>
      <c r="DD1627" s="52"/>
      <c r="DE1627" s="52"/>
      <c r="DF1627" s="52"/>
      <c r="DG1627" s="52"/>
      <c r="DH1627" s="52"/>
      <c r="DI1627" s="52"/>
      <c r="DJ1627" s="52"/>
      <c r="DK1627" s="52"/>
      <c r="DL1627" s="52"/>
      <c r="DM1627" s="52"/>
      <c r="DN1627" s="52"/>
      <c r="DO1627" s="52"/>
      <c r="DP1627" s="52"/>
      <c r="DQ1627" s="52"/>
      <c r="DR1627" s="52"/>
      <c r="DS1627" s="52"/>
      <c r="DT1627" s="52"/>
      <c r="DU1627" s="52"/>
      <c r="DV1627" s="52"/>
      <c r="DW1627" s="52"/>
      <c r="DX1627" s="52"/>
      <c r="DY1627" s="52"/>
      <c r="DZ1627" s="52"/>
      <c r="EA1627" s="52"/>
    </row>
    <row r="1628" spans="1:131" s="43" customFormat="1" x14ac:dyDescent="0.2">
      <c r="A1628" s="42"/>
      <c r="B1628" s="42"/>
      <c r="C1628" s="42"/>
      <c r="D1628" s="42"/>
      <c r="E1628" s="42"/>
      <c r="F1628" s="42"/>
      <c r="G1628" s="54"/>
      <c r="H1628" s="42"/>
      <c r="I1628" s="42"/>
      <c r="J1628" s="55"/>
      <c r="K1628" s="55"/>
      <c r="L1628" s="55"/>
      <c r="M1628" s="56"/>
      <c r="N1628" s="57"/>
      <c r="O1628" s="57"/>
      <c r="P1628" s="42"/>
      <c r="Q1628" s="42"/>
      <c r="R1628" s="42"/>
      <c r="S1628" s="42"/>
      <c r="T1628" s="57"/>
      <c r="U1628" s="57"/>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c r="CL1628" s="52"/>
      <c r="CM1628" s="52"/>
      <c r="CN1628" s="52"/>
      <c r="CO1628" s="52"/>
      <c r="CP1628" s="52"/>
      <c r="CQ1628" s="52"/>
      <c r="CR1628" s="52"/>
      <c r="CS1628" s="52"/>
      <c r="CT1628" s="52"/>
      <c r="CU1628" s="52"/>
      <c r="CV1628" s="52"/>
      <c r="CW1628" s="52"/>
      <c r="CX1628" s="52"/>
      <c r="CY1628" s="52"/>
      <c r="CZ1628" s="52"/>
      <c r="DA1628" s="52"/>
      <c r="DB1628" s="52"/>
      <c r="DC1628" s="52"/>
      <c r="DD1628" s="52"/>
      <c r="DE1628" s="52"/>
      <c r="DF1628" s="52"/>
      <c r="DG1628" s="52"/>
      <c r="DH1628" s="52"/>
      <c r="DI1628" s="52"/>
      <c r="DJ1628" s="52"/>
      <c r="DK1628" s="52"/>
      <c r="DL1628" s="52"/>
      <c r="DM1628" s="52"/>
      <c r="DN1628" s="52"/>
      <c r="DO1628" s="52"/>
      <c r="DP1628" s="52"/>
      <c r="DQ1628" s="52"/>
      <c r="DR1628" s="52"/>
      <c r="DS1628" s="52"/>
      <c r="DT1628" s="52"/>
      <c r="DU1628" s="52"/>
      <c r="DV1628" s="52"/>
      <c r="DW1628" s="52"/>
      <c r="DX1628" s="52"/>
      <c r="DY1628" s="52"/>
      <c r="DZ1628" s="52"/>
      <c r="EA1628" s="52"/>
    </row>
    <row r="1629" spans="1:131" s="43" customFormat="1" x14ac:dyDescent="0.2">
      <c r="A1629" s="42"/>
      <c r="B1629" s="42"/>
      <c r="C1629" s="42"/>
      <c r="D1629" s="42"/>
      <c r="E1629" s="42"/>
      <c r="F1629" s="42"/>
      <c r="G1629" s="54"/>
      <c r="H1629" s="42"/>
      <c r="I1629" s="42"/>
      <c r="J1629" s="55"/>
      <c r="K1629" s="55"/>
      <c r="L1629" s="55"/>
      <c r="M1629" s="56"/>
      <c r="N1629" s="57"/>
      <c r="O1629" s="57"/>
      <c r="P1629" s="42"/>
      <c r="Q1629" s="42"/>
      <c r="R1629" s="42"/>
      <c r="S1629" s="42"/>
      <c r="T1629" s="57"/>
      <c r="U1629" s="57"/>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c r="DC1629" s="52"/>
      <c r="DD1629" s="52"/>
      <c r="DE1629" s="52"/>
      <c r="DF1629" s="52"/>
      <c r="DG1629" s="52"/>
      <c r="DH1629" s="52"/>
      <c r="DI1629" s="52"/>
      <c r="DJ1629" s="52"/>
      <c r="DK1629" s="52"/>
      <c r="DL1629" s="52"/>
      <c r="DM1629" s="52"/>
      <c r="DN1629" s="52"/>
      <c r="DO1629" s="52"/>
      <c r="DP1629" s="52"/>
      <c r="DQ1629" s="52"/>
      <c r="DR1629" s="52"/>
      <c r="DS1629" s="52"/>
      <c r="DT1629" s="52"/>
      <c r="DU1629" s="52"/>
      <c r="DV1629" s="52"/>
      <c r="DW1629" s="52"/>
      <c r="DX1629" s="52"/>
      <c r="DY1629" s="52"/>
      <c r="DZ1629" s="52"/>
      <c r="EA1629" s="52"/>
    </row>
    <row r="1630" spans="1:131" s="43" customFormat="1" x14ac:dyDescent="0.2">
      <c r="A1630" s="42"/>
      <c r="B1630" s="42"/>
      <c r="C1630" s="42"/>
      <c r="D1630" s="42"/>
      <c r="E1630" s="42"/>
      <c r="F1630" s="42"/>
      <c r="G1630" s="54"/>
      <c r="H1630" s="42"/>
      <c r="I1630" s="42"/>
      <c r="J1630" s="55"/>
      <c r="K1630" s="55"/>
      <c r="L1630" s="55"/>
      <c r="M1630" s="56"/>
      <c r="N1630" s="57"/>
      <c r="O1630" s="57"/>
      <c r="P1630" s="42"/>
      <c r="Q1630" s="42"/>
      <c r="R1630" s="42"/>
      <c r="S1630" s="42"/>
      <c r="T1630" s="57"/>
      <c r="U1630" s="57"/>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row>
    <row r="1631" spans="1:131" s="43" customFormat="1" x14ac:dyDescent="0.2">
      <c r="A1631" s="42"/>
      <c r="B1631" s="42"/>
      <c r="C1631" s="42"/>
      <c r="D1631" s="42"/>
      <c r="E1631" s="42"/>
      <c r="F1631" s="42"/>
      <c r="G1631" s="54"/>
      <c r="H1631" s="42"/>
      <c r="I1631" s="42"/>
      <c r="J1631" s="55"/>
      <c r="K1631" s="55"/>
      <c r="L1631" s="55"/>
      <c r="M1631" s="56"/>
      <c r="N1631" s="57"/>
      <c r="O1631" s="57"/>
      <c r="P1631" s="42"/>
      <c r="Q1631" s="42"/>
      <c r="R1631" s="42"/>
      <c r="S1631" s="42"/>
      <c r="T1631" s="57"/>
      <c r="U1631" s="57"/>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c r="DC1631" s="52"/>
      <c r="DD1631" s="52"/>
      <c r="DE1631" s="52"/>
      <c r="DF1631" s="52"/>
      <c r="DG1631" s="52"/>
      <c r="DH1631" s="52"/>
      <c r="DI1631" s="52"/>
      <c r="DJ1631" s="52"/>
      <c r="DK1631" s="52"/>
      <c r="DL1631" s="52"/>
      <c r="DM1631" s="52"/>
      <c r="DN1631" s="52"/>
      <c r="DO1631" s="52"/>
      <c r="DP1631" s="52"/>
      <c r="DQ1631" s="52"/>
      <c r="DR1631" s="52"/>
      <c r="DS1631" s="52"/>
      <c r="DT1631" s="52"/>
      <c r="DU1631" s="52"/>
      <c r="DV1631" s="52"/>
      <c r="DW1631" s="52"/>
      <c r="DX1631" s="52"/>
      <c r="DY1631" s="52"/>
      <c r="DZ1631" s="52"/>
      <c r="EA1631" s="52"/>
    </row>
    <row r="1632" spans="1:131" s="43" customFormat="1" x14ac:dyDescent="0.2">
      <c r="A1632" s="42"/>
      <c r="B1632" s="42"/>
      <c r="C1632" s="42"/>
      <c r="D1632" s="42"/>
      <c r="E1632" s="42"/>
      <c r="F1632" s="42"/>
      <c r="G1632" s="54"/>
      <c r="H1632" s="42"/>
      <c r="I1632" s="42"/>
      <c r="J1632" s="55"/>
      <c r="K1632" s="55"/>
      <c r="L1632" s="55"/>
      <c r="M1632" s="56"/>
      <c r="N1632" s="57"/>
      <c r="O1632" s="57"/>
      <c r="P1632" s="42"/>
      <c r="Q1632" s="42"/>
      <c r="R1632" s="42"/>
      <c r="S1632" s="42"/>
      <c r="T1632" s="57"/>
      <c r="U1632" s="57"/>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row>
    <row r="1633" spans="1:131" s="43" customFormat="1" x14ac:dyDescent="0.2">
      <c r="A1633" s="42"/>
      <c r="B1633" s="42"/>
      <c r="C1633" s="42"/>
      <c r="D1633" s="42"/>
      <c r="E1633" s="42"/>
      <c r="F1633" s="42"/>
      <c r="G1633" s="54"/>
      <c r="H1633" s="42"/>
      <c r="I1633" s="42"/>
      <c r="J1633" s="55"/>
      <c r="K1633" s="55"/>
      <c r="L1633" s="55"/>
      <c r="M1633" s="56"/>
      <c r="N1633" s="57"/>
      <c r="O1633" s="57"/>
      <c r="P1633" s="42"/>
      <c r="Q1633" s="42"/>
      <c r="R1633" s="42"/>
      <c r="S1633" s="42"/>
      <c r="T1633" s="57"/>
      <c r="U1633" s="57"/>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c r="DC1633" s="52"/>
      <c r="DD1633" s="52"/>
      <c r="DE1633" s="52"/>
      <c r="DF1633" s="52"/>
      <c r="DG1633" s="52"/>
      <c r="DH1633" s="52"/>
      <c r="DI1633" s="52"/>
      <c r="DJ1633" s="52"/>
      <c r="DK1633" s="52"/>
      <c r="DL1633" s="52"/>
      <c r="DM1633" s="52"/>
      <c r="DN1633" s="52"/>
      <c r="DO1633" s="52"/>
      <c r="DP1633" s="52"/>
      <c r="DQ1633" s="52"/>
      <c r="DR1633" s="52"/>
      <c r="DS1633" s="52"/>
      <c r="DT1633" s="52"/>
      <c r="DU1633" s="52"/>
      <c r="DV1633" s="52"/>
      <c r="DW1633" s="52"/>
      <c r="DX1633" s="52"/>
      <c r="DY1633" s="52"/>
      <c r="DZ1633" s="52"/>
      <c r="EA1633" s="52"/>
    </row>
    <row r="1634" spans="1:131" s="43" customFormat="1" x14ac:dyDescent="0.2">
      <c r="A1634" s="42"/>
      <c r="B1634" s="42"/>
      <c r="C1634" s="42"/>
      <c r="D1634" s="42"/>
      <c r="E1634" s="42"/>
      <c r="F1634" s="42"/>
      <c r="G1634" s="54"/>
      <c r="H1634" s="42"/>
      <c r="I1634" s="42"/>
      <c r="J1634" s="55"/>
      <c r="K1634" s="55"/>
      <c r="L1634" s="55"/>
      <c r="M1634" s="56"/>
      <c r="N1634" s="57"/>
      <c r="O1634" s="57"/>
      <c r="P1634" s="42"/>
      <c r="Q1634" s="42"/>
      <c r="R1634" s="42"/>
      <c r="S1634" s="42"/>
      <c r="T1634" s="57"/>
      <c r="U1634" s="57"/>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c r="CL1634" s="52"/>
      <c r="CM1634" s="52"/>
      <c r="CN1634" s="52"/>
      <c r="CO1634" s="52"/>
      <c r="CP1634" s="52"/>
      <c r="CQ1634" s="52"/>
      <c r="CR1634" s="52"/>
      <c r="CS1634" s="52"/>
      <c r="CT1634" s="52"/>
      <c r="CU1634" s="52"/>
      <c r="CV1634" s="52"/>
      <c r="CW1634" s="52"/>
      <c r="CX1634" s="52"/>
      <c r="CY1634" s="52"/>
      <c r="CZ1634" s="52"/>
      <c r="DA1634" s="52"/>
      <c r="DB1634" s="52"/>
      <c r="DC1634" s="52"/>
      <c r="DD1634" s="52"/>
      <c r="DE1634" s="52"/>
      <c r="DF1634" s="52"/>
      <c r="DG1634" s="52"/>
      <c r="DH1634" s="52"/>
      <c r="DI1634" s="52"/>
      <c r="DJ1634" s="52"/>
      <c r="DK1634" s="52"/>
      <c r="DL1634" s="52"/>
      <c r="DM1634" s="52"/>
      <c r="DN1634" s="52"/>
      <c r="DO1634" s="52"/>
      <c r="DP1634" s="52"/>
      <c r="DQ1634" s="52"/>
      <c r="DR1634" s="52"/>
      <c r="DS1634" s="52"/>
      <c r="DT1634" s="52"/>
      <c r="DU1634" s="52"/>
      <c r="DV1634" s="52"/>
      <c r="DW1634" s="52"/>
      <c r="DX1634" s="52"/>
      <c r="DY1634" s="52"/>
      <c r="DZ1634" s="52"/>
      <c r="EA1634" s="52"/>
    </row>
    <row r="1635" spans="1:131" s="43" customFormat="1" x14ac:dyDescent="0.2">
      <c r="A1635" s="42"/>
      <c r="B1635" s="42"/>
      <c r="C1635" s="42"/>
      <c r="D1635" s="42"/>
      <c r="E1635" s="42"/>
      <c r="F1635" s="42"/>
      <c r="G1635" s="54"/>
      <c r="H1635" s="42"/>
      <c r="I1635" s="42"/>
      <c r="J1635" s="55"/>
      <c r="K1635" s="55"/>
      <c r="L1635" s="55"/>
      <c r="M1635" s="56"/>
      <c r="N1635" s="57"/>
      <c r="O1635" s="57"/>
      <c r="P1635" s="42"/>
      <c r="Q1635" s="42"/>
      <c r="R1635" s="42"/>
      <c r="S1635" s="42"/>
      <c r="T1635" s="57"/>
      <c r="U1635" s="57"/>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c r="DC1635" s="52"/>
      <c r="DD1635" s="52"/>
      <c r="DE1635" s="52"/>
      <c r="DF1635" s="52"/>
      <c r="DG1635" s="52"/>
      <c r="DH1635" s="52"/>
      <c r="DI1635" s="52"/>
      <c r="DJ1635" s="52"/>
      <c r="DK1635" s="52"/>
      <c r="DL1635" s="52"/>
      <c r="DM1635" s="52"/>
      <c r="DN1635" s="52"/>
      <c r="DO1635" s="52"/>
      <c r="DP1635" s="52"/>
      <c r="DQ1635" s="52"/>
      <c r="DR1635" s="52"/>
      <c r="DS1635" s="52"/>
      <c r="DT1635" s="52"/>
      <c r="DU1635" s="52"/>
      <c r="DV1635" s="52"/>
      <c r="DW1635" s="52"/>
      <c r="DX1635" s="52"/>
      <c r="DY1635" s="52"/>
      <c r="DZ1635" s="52"/>
      <c r="EA1635" s="52"/>
    </row>
    <row r="1636" spans="1:131" s="43" customFormat="1" x14ac:dyDescent="0.2">
      <c r="A1636" s="42"/>
      <c r="B1636" s="42"/>
      <c r="C1636" s="42"/>
      <c r="D1636" s="42"/>
      <c r="E1636" s="42"/>
      <c r="F1636" s="42"/>
      <c r="G1636" s="54"/>
      <c r="H1636" s="42"/>
      <c r="I1636" s="42"/>
      <c r="J1636" s="55"/>
      <c r="K1636" s="55"/>
      <c r="L1636" s="55"/>
      <c r="M1636" s="56"/>
      <c r="N1636" s="57"/>
      <c r="O1636" s="57"/>
      <c r="P1636" s="42"/>
      <c r="Q1636" s="42"/>
      <c r="R1636" s="42"/>
      <c r="S1636" s="42"/>
      <c r="T1636" s="57"/>
      <c r="U1636" s="57"/>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row>
    <row r="1637" spans="1:131" s="43" customFormat="1" x14ac:dyDescent="0.2">
      <c r="A1637" s="42"/>
      <c r="B1637" s="42"/>
      <c r="C1637" s="42"/>
      <c r="D1637" s="42"/>
      <c r="E1637" s="42"/>
      <c r="F1637" s="42"/>
      <c r="G1637" s="54"/>
      <c r="H1637" s="42"/>
      <c r="I1637" s="42"/>
      <c r="J1637" s="55"/>
      <c r="K1637" s="55"/>
      <c r="L1637" s="55"/>
      <c r="M1637" s="56"/>
      <c r="N1637" s="57"/>
      <c r="O1637" s="57"/>
      <c r="P1637" s="42"/>
      <c r="Q1637" s="42"/>
      <c r="R1637" s="42"/>
      <c r="S1637" s="42"/>
      <c r="T1637" s="57"/>
      <c r="U1637" s="57"/>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c r="BK1637" s="52"/>
      <c r="BL1637" s="52"/>
      <c r="BM1637" s="52"/>
      <c r="BN1637" s="52"/>
      <c r="BO1637" s="52"/>
      <c r="BP1637" s="52"/>
      <c r="BQ1637" s="52"/>
      <c r="BR1637" s="52"/>
      <c r="BS1637" s="52"/>
      <c r="BT1637" s="52"/>
      <c r="BU1637" s="52"/>
      <c r="BV1637" s="52"/>
      <c r="BW1637" s="52"/>
      <c r="BX1637" s="52"/>
      <c r="BY1637" s="52"/>
      <c r="BZ1637" s="52"/>
      <c r="CA1637" s="52"/>
      <c r="CB1637" s="52"/>
      <c r="CC1637" s="52"/>
      <c r="CD1637" s="52"/>
      <c r="CE1637" s="52"/>
      <c r="CF1637" s="52"/>
      <c r="CG1637" s="52"/>
      <c r="CH1637" s="52"/>
      <c r="CI1637" s="52"/>
      <c r="CJ1637" s="52"/>
      <c r="CK1637" s="52"/>
      <c r="CL1637" s="52"/>
      <c r="CM1637" s="52"/>
      <c r="CN1637" s="52"/>
      <c r="CO1637" s="52"/>
      <c r="CP1637" s="52"/>
      <c r="CQ1637" s="52"/>
      <c r="CR1637" s="52"/>
      <c r="CS1637" s="52"/>
      <c r="CT1637" s="52"/>
      <c r="CU1637" s="52"/>
      <c r="CV1637" s="52"/>
      <c r="CW1637" s="52"/>
      <c r="CX1637" s="52"/>
      <c r="CY1637" s="52"/>
      <c r="CZ1637" s="52"/>
      <c r="DA1637" s="52"/>
      <c r="DB1637" s="52"/>
      <c r="DC1637" s="52"/>
      <c r="DD1637" s="52"/>
      <c r="DE1637" s="52"/>
      <c r="DF1637" s="52"/>
      <c r="DG1637" s="52"/>
      <c r="DH1637" s="52"/>
      <c r="DI1637" s="52"/>
      <c r="DJ1637" s="52"/>
      <c r="DK1637" s="52"/>
      <c r="DL1637" s="52"/>
      <c r="DM1637" s="52"/>
      <c r="DN1637" s="52"/>
      <c r="DO1637" s="52"/>
      <c r="DP1637" s="52"/>
      <c r="DQ1637" s="52"/>
      <c r="DR1637" s="52"/>
      <c r="DS1637" s="52"/>
      <c r="DT1637" s="52"/>
      <c r="DU1637" s="52"/>
      <c r="DV1637" s="52"/>
      <c r="DW1637" s="52"/>
      <c r="DX1637" s="52"/>
      <c r="DY1637" s="52"/>
      <c r="DZ1637" s="52"/>
      <c r="EA1637" s="52"/>
    </row>
    <row r="1638" spans="1:131" s="43" customFormat="1" x14ac:dyDescent="0.2">
      <c r="A1638" s="42"/>
      <c r="B1638" s="42"/>
      <c r="C1638" s="42"/>
      <c r="D1638" s="42"/>
      <c r="E1638" s="42"/>
      <c r="F1638" s="42"/>
      <c r="G1638" s="54"/>
      <c r="H1638" s="42"/>
      <c r="I1638" s="42"/>
      <c r="J1638" s="55"/>
      <c r="K1638" s="55"/>
      <c r="L1638" s="55"/>
      <c r="M1638" s="56"/>
      <c r="N1638" s="57"/>
      <c r="O1638" s="57"/>
      <c r="P1638" s="42"/>
      <c r="Q1638" s="42"/>
      <c r="R1638" s="42"/>
      <c r="S1638" s="42"/>
      <c r="T1638" s="57"/>
      <c r="U1638" s="57"/>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2"/>
      <c r="DU1638" s="52"/>
      <c r="DV1638" s="52"/>
      <c r="DW1638" s="52"/>
      <c r="DX1638" s="52"/>
      <c r="DY1638" s="52"/>
      <c r="DZ1638" s="52"/>
      <c r="EA1638" s="52"/>
    </row>
    <row r="1639" spans="1:131" s="43" customFormat="1" x14ac:dyDescent="0.2">
      <c r="A1639" s="42"/>
      <c r="B1639" s="42"/>
      <c r="C1639" s="42"/>
      <c r="D1639" s="42"/>
      <c r="E1639" s="42"/>
      <c r="F1639" s="42"/>
      <c r="G1639" s="54"/>
      <c r="H1639" s="42"/>
      <c r="I1639" s="42"/>
      <c r="J1639" s="55"/>
      <c r="K1639" s="55"/>
      <c r="L1639" s="55"/>
      <c r="M1639" s="56"/>
      <c r="N1639" s="57"/>
      <c r="O1639" s="57"/>
      <c r="P1639" s="42"/>
      <c r="Q1639" s="42"/>
      <c r="R1639" s="42"/>
      <c r="S1639" s="42"/>
      <c r="T1639" s="57"/>
      <c r="U1639" s="57"/>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c r="BK1639" s="52"/>
      <c r="BL1639" s="52"/>
      <c r="BM1639" s="52"/>
      <c r="BN1639" s="52"/>
      <c r="BO1639" s="52"/>
      <c r="BP1639" s="52"/>
      <c r="BQ1639" s="52"/>
      <c r="BR1639" s="52"/>
      <c r="BS1639" s="52"/>
      <c r="BT1639" s="52"/>
      <c r="BU1639" s="52"/>
      <c r="BV1639" s="52"/>
      <c r="BW1639" s="52"/>
      <c r="BX1639" s="52"/>
      <c r="BY1639" s="52"/>
      <c r="BZ1639" s="52"/>
      <c r="CA1639" s="52"/>
      <c r="CB1639" s="52"/>
      <c r="CC1639" s="52"/>
      <c r="CD1639" s="52"/>
      <c r="CE1639" s="52"/>
      <c r="CF1639" s="52"/>
      <c r="CG1639" s="52"/>
      <c r="CH1639" s="52"/>
      <c r="CI1639" s="52"/>
      <c r="CJ1639" s="52"/>
      <c r="CK1639" s="52"/>
      <c r="CL1639" s="52"/>
      <c r="CM1639" s="52"/>
      <c r="CN1639" s="52"/>
      <c r="CO1639" s="52"/>
      <c r="CP1639" s="52"/>
      <c r="CQ1639" s="52"/>
      <c r="CR1639" s="52"/>
      <c r="CS1639" s="52"/>
      <c r="CT1639" s="52"/>
      <c r="CU1639" s="52"/>
      <c r="CV1639" s="52"/>
      <c r="CW1639" s="52"/>
      <c r="CX1639" s="52"/>
      <c r="CY1639" s="52"/>
      <c r="CZ1639" s="52"/>
      <c r="DA1639" s="52"/>
      <c r="DB1639" s="52"/>
      <c r="DC1639" s="52"/>
      <c r="DD1639" s="52"/>
      <c r="DE1639" s="52"/>
      <c r="DF1639" s="52"/>
      <c r="DG1639" s="52"/>
      <c r="DH1639" s="52"/>
      <c r="DI1639" s="52"/>
      <c r="DJ1639" s="52"/>
      <c r="DK1639" s="52"/>
      <c r="DL1639" s="52"/>
      <c r="DM1639" s="52"/>
      <c r="DN1639" s="52"/>
      <c r="DO1639" s="52"/>
      <c r="DP1639" s="52"/>
      <c r="DQ1639" s="52"/>
      <c r="DR1639" s="52"/>
      <c r="DS1639" s="52"/>
      <c r="DT1639" s="52"/>
      <c r="DU1639" s="52"/>
      <c r="DV1639" s="52"/>
      <c r="DW1639" s="52"/>
      <c r="DX1639" s="52"/>
      <c r="DY1639" s="52"/>
      <c r="DZ1639" s="52"/>
      <c r="EA1639" s="52"/>
    </row>
    <row r="1640" spans="1:131" s="43" customFormat="1" x14ac:dyDescent="0.2">
      <c r="A1640" s="42"/>
      <c r="B1640" s="42"/>
      <c r="C1640" s="42"/>
      <c r="D1640" s="42"/>
      <c r="E1640" s="42"/>
      <c r="F1640" s="42"/>
      <c r="G1640" s="54"/>
      <c r="H1640" s="42"/>
      <c r="I1640" s="42"/>
      <c r="J1640" s="55"/>
      <c r="K1640" s="55"/>
      <c r="L1640" s="55"/>
      <c r="M1640" s="56"/>
      <c r="N1640" s="57"/>
      <c r="O1640" s="57"/>
      <c r="P1640" s="42"/>
      <c r="Q1640" s="42"/>
      <c r="R1640" s="42"/>
      <c r="S1640" s="42"/>
      <c r="T1640" s="57"/>
      <c r="U1640" s="57"/>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c r="CL1640" s="52"/>
      <c r="CM1640" s="52"/>
      <c r="CN1640" s="52"/>
      <c r="CO1640" s="52"/>
      <c r="CP1640" s="52"/>
      <c r="CQ1640" s="52"/>
      <c r="CR1640" s="52"/>
      <c r="CS1640" s="52"/>
      <c r="CT1640" s="52"/>
      <c r="CU1640" s="52"/>
      <c r="CV1640" s="52"/>
      <c r="CW1640" s="52"/>
      <c r="CX1640" s="52"/>
      <c r="CY1640" s="52"/>
      <c r="CZ1640" s="52"/>
      <c r="DA1640" s="52"/>
      <c r="DB1640" s="52"/>
      <c r="DC1640" s="52"/>
      <c r="DD1640" s="52"/>
      <c r="DE1640" s="52"/>
      <c r="DF1640" s="52"/>
      <c r="DG1640" s="52"/>
      <c r="DH1640" s="52"/>
      <c r="DI1640" s="52"/>
      <c r="DJ1640" s="52"/>
      <c r="DK1640" s="52"/>
      <c r="DL1640" s="52"/>
      <c r="DM1640" s="52"/>
      <c r="DN1640" s="52"/>
      <c r="DO1640" s="52"/>
      <c r="DP1640" s="52"/>
      <c r="DQ1640" s="52"/>
      <c r="DR1640" s="52"/>
      <c r="DS1640" s="52"/>
      <c r="DT1640" s="52"/>
      <c r="DU1640" s="52"/>
      <c r="DV1640" s="52"/>
      <c r="DW1640" s="52"/>
      <c r="DX1640" s="52"/>
      <c r="DY1640" s="52"/>
      <c r="DZ1640" s="52"/>
      <c r="EA1640" s="52"/>
    </row>
    <row r="1641" spans="1:131" s="43" customFormat="1" x14ac:dyDescent="0.2">
      <c r="A1641" s="42"/>
      <c r="B1641" s="42"/>
      <c r="C1641" s="42"/>
      <c r="D1641" s="42"/>
      <c r="E1641" s="42"/>
      <c r="F1641" s="42"/>
      <c r="G1641" s="54"/>
      <c r="H1641" s="42"/>
      <c r="I1641" s="42"/>
      <c r="J1641" s="55"/>
      <c r="K1641" s="55"/>
      <c r="L1641" s="55"/>
      <c r="M1641" s="56"/>
      <c r="N1641" s="57"/>
      <c r="O1641" s="57"/>
      <c r="P1641" s="42"/>
      <c r="Q1641" s="42"/>
      <c r="R1641" s="42"/>
      <c r="S1641" s="42"/>
      <c r="T1641" s="57"/>
      <c r="U1641" s="57"/>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c r="BK1641" s="52"/>
      <c r="BL1641" s="52"/>
      <c r="BM1641" s="52"/>
      <c r="BN1641" s="52"/>
      <c r="BO1641" s="52"/>
      <c r="BP1641" s="52"/>
      <c r="BQ1641" s="52"/>
      <c r="BR1641" s="52"/>
      <c r="BS1641" s="52"/>
      <c r="BT1641" s="52"/>
      <c r="BU1641" s="52"/>
      <c r="BV1641" s="52"/>
      <c r="BW1641" s="52"/>
      <c r="BX1641" s="52"/>
      <c r="BY1641" s="52"/>
      <c r="BZ1641" s="52"/>
      <c r="CA1641" s="52"/>
      <c r="CB1641" s="52"/>
      <c r="CC1641" s="52"/>
      <c r="CD1641" s="52"/>
      <c r="CE1641" s="52"/>
      <c r="CF1641" s="52"/>
      <c r="CG1641" s="52"/>
      <c r="CH1641" s="52"/>
      <c r="CI1641" s="52"/>
      <c r="CJ1641" s="52"/>
      <c r="CK1641" s="52"/>
      <c r="CL1641" s="52"/>
      <c r="CM1641" s="52"/>
      <c r="CN1641" s="52"/>
      <c r="CO1641" s="52"/>
      <c r="CP1641" s="52"/>
      <c r="CQ1641" s="52"/>
      <c r="CR1641" s="52"/>
      <c r="CS1641" s="52"/>
      <c r="CT1641" s="52"/>
      <c r="CU1641" s="52"/>
      <c r="CV1641" s="52"/>
      <c r="CW1641" s="52"/>
      <c r="CX1641" s="52"/>
      <c r="CY1641" s="52"/>
      <c r="CZ1641" s="52"/>
      <c r="DA1641" s="52"/>
      <c r="DB1641" s="52"/>
      <c r="DC1641" s="52"/>
      <c r="DD1641" s="52"/>
      <c r="DE1641" s="52"/>
      <c r="DF1641" s="52"/>
      <c r="DG1641" s="52"/>
      <c r="DH1641" s="52"/>
      <c r="DI1641" s="52"/>
      <c r="DJ1641" s="52"/>
      <c r="DK1641" s="52"/>
      <c r="DL1641" s="52"/>
      <c r="DM1641" s="52"/>
      <c r="DN1641" s="52"/>
      <c r="DO1641" s="52"/>
      <c r="DP1641" s="52"/>
      <c r="DQ1641" s="52"/>
      <c r="DR1641" s="52"/>
      <c r="DS1641" s="52"/>
      <c r="DT1641" s="52"/>
      <c r="DU1641" s="52"/>
      <c r="DV1641" s="52"/>
      <c r="DW1641" s="52"/>
      <c r="DX1641" s="52"/>
      <c r="DY1641" s="52"/>
      <c r="DZ1641" s="52"/>
      <c r="EA1641" s="52"/>
    </row>
    <row r="1642" spans="1:131" s="43" customFormat="1" x14ac:dyDescent="0.2">
      <c r="A1642" s="42"/>
      <c r="B1642" s="42"/>
      <c r="C1642" s="42"/>
      <c r="D1642" s="42"/>
      <c r="E1642" s="42"/>
      <c r="F1642" s="42"/>
      <c r="G1642" s="54"/>
      <c r="H1642" s="42"/>
      <c r="I1642" s="42"/>
      <c r="J1642" s="55"/>
      <c r="K1642" s="55"/>
      <c r="L1642" s="55"/>
      <c r="M1642" s="56"/>
      <c r="N1642" s="57"/>
      <c r="O1642" s="57"/>
      <c r="P1642" s="42"/>
      <c r="Q1642" s="42"/>
      <c r="R1642" s="42"/>
      <c r="S1642" s="42"/>
      <c r="T1642" s="57"/>
      <c r="U1642" s="57"/>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c r="CL1642" s="52"/>
      <c r="CM1642" s="52"/>
      <c r="CN1642" s="52"/>
      <c r="CO1642" s="52"/>
      <c r="CP1642" s="52"/>
      <c r="CQ1642" s="52"/>
      <c r="CR1642" s="52"/>
      <c r="CS1642" s="52"/>
      <c r="CT1642" s="52"/>
      <c r="CU1642" s="52"/>
      <c r="CV1642" s="52"/>
      <c r="CW1642" s="52"/>
      <c r="CX1642" s="52"/>
      <c r="CY1642" s="52"/>
      <c r="CZ1642" s="52"/>
      <c r="DA1642" s="52"/>
      <c r="DB1642" s="52"/>
      <c r="DC1642" s="52"/>
      <c r="DD1642" s="52"/>
      <c r="DE1642" s="52"/>
      <c r="DF1642" s="52"/>
      <c r="DG1642" s="52"/>
      <c r="DH1642" s="52"/>
      <c r="DI1642" s="52"/>
      <c r="DJ1642" s="52"/>
      <c r="DK1642" s="52"/>
      <c r="DL1642" s="52"/>
      <c r="DM1642" s="52"/>
      <c r="DN1642" s="52"/>
      <c r="DO1642" s="52"/>
      <c r="DP1642" s="52"/>
      <c r="DQ1642" s="52"/>
      <c r="DR1642" s="52"/>
      <c r="DS1642" s="52"/>
      <c r="DT1642" s="52"/>
      <c r="DU1642" s="52"/>
      <c r="DV1642" s="52"/>
      <c r="DW1642" s="52"/>
      <c r="DX1642" s="52"/>
      <c r="DY1642" s="52"/>
      <c r="DZ1642" s="52"/>
      <c r="EA1642" s="52"/>
    </row>
    <row r="1643" spans="1:131" s="43" customFormat="1" x14ac:dyDescent="0.2">
      <c r="A1643" s="42"/>
      <c r="B1643" s="42"/>
      <c r="C1643" s="42"/>
      <c r="D1643" s="42"/>
      <c r="E1643" s="42"/>
      <c r="F1643" s="42"/>
      <c r="G1643" s="54"/>
      <c r="H1643" s="42"/>
      <c r="I1643" s="42"/>
      <c r="J1643" s="55"/>
      <c r="K1643" s="55"/>
      <c r="L1643" s="55"/>
      <c r="M1643" s="56"/>
      <c r="N1643" s="57"/>
      <c r="O1643" s="57"/>
      <c r="P1643" s="42"/>
      <c r="Q1643" s="42"/>
      <c r="R1643" s="42"/>
      <c r="S1643" s="42"/>
      <c r="T1643" s="57"/>
      <c r="U1643" s="57"/>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c r="BK1643" s="52"/>
      <c r="BL1643" s="52"/>
      <c r="BM1643" s="52"/>
      <c r="BN1643" s="52"/>
      <c r="BO1643" s="52"/>
      <c r="BP1643" s="52"/>
      <c r="BQ1643" s="52"/>
      <c r="BR1643" s="52"/>
      <c r="BS1643" s="52"/>
      <c r="BT1643" s="52"/>
      <c r="BU1643" s="52"/>
      <c r="BV1643" s="52"/>
      <c r="BW1643" s="52"/>
      <c r="BX1643" s="52"/>
      <c r="BY1643" s="52"/>
      <c r="BZ1643" s="52"/>
      <c r="CA1643" s="52"/>
      <c r="CB1643" s="52"/>
      <c r="CC1643" s="52"/>
      <c r="CD1643" s="52"/>
      <c r="CE1643" s="52"/>
      <c r="CF1643" s="52"/>
      <c r="CG1643" s="52"/>
      <c r="CH1643" s="52"/>
      <c r="CI1643" s="52"/>
      <c r="CJ1643" s="52"/>
      <c r="CK1643" s="52"/>
      <c r="CL1643" s="52"/>
      <c r="CM1643" s="52"/>
      <c r="CN1643" s="52"/>
      <c r="CO1643" s="52"/>
      <c r="CP1643" s="52"/>
      <c r="CQ1643" s="52"/>
      <c r="CR1643" s="52"/>
      <c r="CS1643" s="52"/>
      <c r="CT1643" s="52"/>
      <c r="CU1643" s="52"/>
      <c r="CV1643" s="52"/>
      <c r="CW1643" s="52"/>
      <c r="CX1643" s="52"/>
      <c r="CY1643" s="52"/>
      <c r="CZ1643" s="52"/>
      <c r="DA1643" s="52"/>
      <c r="DB1643" s="52"/>
      <c r="DC1643" s="52"/>
      <c r="DD1643" s="52"/>
      <c r="DE1643" s="52"/>
      <c r="DF1643" s="52"/>
      <c r="DG1643" s="52"/>
      <c r="DH1643" s="52"/>
      <c r="DI1643" s="52"/>
      <c r="DJ1643" s="52"/>
      <c r="DK1643" s="52"/>
      <c r="DL1643" s="52"/>
      <c r="DM1643" s="52"/>
      <c r="DN1643" s="52"/>
      <c r="DO1643" s="52"/>
      <c r="DP1643" s="52"/>
      <c r="DQ1643" s="52"/>
      <c r="DR1643" s="52"/>
      <c r="DS1643" s="52"/>
      <c r="DT1643" s="52"/>
      <c r="DU1643" s="52"/>
      <c r="DV1643" s="52"/>
      <c r="DW1643" s="52"/>
      <c r="DX1643" s="52"/>
      <c r="DY1643" s="52"/>
      <c r="DZ1643" s="52"/>
      <c r="EA1643" s="52"/>
    </row>
    <row r="1644" spans="1:131" s="43" customFormat="1" x14ac:dyDescent="0.2">
      <c r="A1644" s="42"/>
      <c r="B1644" s="42"/>
      <c r="C1644" s="42"/>
      <c r="D1644" s="42"/>
      <c r="E1644" s="42"/>
      <c r="F1644" s="42"/>
      <c r="G1644" s="54"/>
      <c r="H1644" s="42"/>
      <c r="I1644" s="42"/>
      <c r="J1644" s="55"/>
      <c r="K1644" s="55"/>
      <c r="L1644" s="55"/>
      <c r="M1644" s="56"/>
      <c r="N1644" s="57"/>
      <c r="O1644" s="57"/>
      <c r="P1644" s="42"/>
      <c r="Q1644" s="42"/>
      <c r="R1644" s="42"/>
      <c r="S1644" s="42"/>
      <c r="T1644" s="57"/>
      <c r="U1644" s="57"/>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c r="CL1644" s="52"/>
      <c r="CM1644" s="52"/>
      <c r="CN1644" s="52"/>
      <c r="CO1644" s="52"/>
      <c r="CP1644" s="52"/>
      <c r="CQ1644" s="52"/>
      <c r="CR1644" s="52"/>
      <c r="CS1644" s="52"/>
      <c r="CT1644" s="52"/>
      <c r="CU1644" s="52"/>
      <c r="CV1644" s="52"/>
      <c r="CW1644" s="52"/>
      <c r="CX1644" s="52"/>
      <c r="CY1644" s="52"/>
      <c r="CZ1644" s="52"/>
      <c r="DA1644" s="52"/>
      <c r="DB1644" s="52"/>
      <c r="DC1644" s="52"/>
      <c r="DD1644" s="52"/>
      <c r="DE1644" s="52"/>
      <c r="DF1644" s="52"/>
      <c r="DG1644" s="52"/>
      <c r="DH1644" s="52"/>
      <c r="DI1644" s="52"/>
      <c r="DJ1644" s="52"/>
      <c r="DK1644" s="52"/>
      <c r="DL1644" s="52"/>
      <c r="DM1644" s="52"/>
      <c r="DN1644" s="52"/>
      <c r="DO1644" s="52"/>
      <c r="DP1644" s="52"/>
      <c r="DQ1644" s="52"/>
      <c r="DR1644" s="52"/>
      <c r="DS1644" s="52"/>
      <c r="DT1644" s="52"/>
      <c r="DU1644" s="52"/>
      <c r="DV1644" s="52"/>
      <c r="DW1644" s="52"/>
      <c r="DX1644" s="52"/>
      <c r="DY1644" s="52"/>
      <c r="DZ1644" s="52"/>
      <c r="EA1644" s="52"/>
    </row>
    <row r="1645" spans="1:131" s="43" customFormat="1" x14ac:dyDescent="0.2">
      <c r="A1645" s="42"/>
      <c r="B1645" s="42"/>
      <c r="C1645" s="42"/>
      <c r="D1645" s="42"/>
      <c r="E1645" s="42"/>
      <c r="F1645" s="42"/>
      <c r="G1645" s="54"/>
      <c r="H1645" s="42"/>
      <c r="I1645" s="42"/>
      <c r="J1645" s="55"/>
      <c r="K1645" s="55"/>
      <c r="L1645" s="55"/>
      <c r="M1645" s="56"/>
      <c r="N1645" s="57"/>
      <c r="O1645" s="57"/>
      <c r="P1645" s="42"/>
      <c r="Q1645" s="42"/>
      <c r="R1645" s="42"/>
      <c r="S1645" s="42"/>
      <c r="T1645" s="57"/>
      <c r="U1645" s="57"/>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c r="BK1645" s="52"/>
      <c r="BL1645" s="52"/>
      <c r="BM1645" s="52"/>
      <c r="BN1645" s="52"/>
      <c r="BO1645" s="52"/>
      <c r="BP1645" s="52"/>
      <c r="BQ1645" s="52"/>
      <c r="BR1645" s="52"/>
      <c r="BS1645" s="52"/>
      <c r="BT1645" s="52"/>
      <c r="BU1645" s="52"/>
      <c r="BV1645" s="52"/>
      <c r="BW1645" s="52"/>
      <c r="BX1645" s="52"/>
      <c r="BY1645" s="52"/>
      <c r="BZ1645" s="52"/>
      <c r="CA1645" s="52"/>
      <c r="CB1645" s="52"/>
      <c r="CC1645" s="52"/>
      <c r="CD1645" s="52"/>
      <c r="CE1645" s="52"/>
      <c r="CF1645" s="52"/>
      <c r="CG1645" s="52"/>
      <c r="CH1645" s="52"/>
      <c r="CI1645" s="52"/>
      <c r="CJ1645" s="52"/>
      <c r="CK1645" s="52"/>
      <c r="CL1645" s="52"/>
      <c r="CM1645" s="52"/>
      <c r="CN1645" s="52"/>
      <c r="CO1645" s="52"/>
      <c r="CP1645" s="52"/>
      <c r="CQ1645" s="52"/>
      <c r="CR1645" s="52"/>
      <c r="CS1645" s="52"/>
      <c r="CT1645" s="52"/>
      <c r="CU1645" s="52"/>
      <c r="CV1645" s="52"/>
      <c r="CW1645" s="52"/>
      <c r="CX1645" s="52"/>
      <c r="CY1645" s="52"/>
      <c r="CZ1645" s="52"/>
      <c r="DA1645" s="52"/>
      <c r="DB1645" s="52"/>
      <c r="DC1645" s="52"/>
      <c r="DD1645" s="52"/>
      <c r="DE1645" s="52"/>
      <c r="DF1645" s="52"/>
      <c r="DG1645" s="52"/>
      <c r="DH1645" s="52"/>
      <c r="DI1645" s="52"/>
      <c r="DJ1645" s="52"/>
      <c r="DK1645" s="52"/>
      <c r="DL1645" s="52"/>
      <c r="DM1645" s="52"/>
      <c r="DN1645" s="52"/>
      <c r="DO1645" s="52"/>
      <c r="DP1645" s="52"/>
      <c r="DQ1645" s="52"/>
      <c r="DR1645" s="52"/>
      <c r="DS1645" s="52"/>
      <c r="DT1645" s="52"/>
      <c r="DU1645" s="52"/>
      <c r="DV1645" s="52"/>
      <c r="DW1645" s="52"/>
      <c r="DX1645" s="52"/>
      <c r="DY1645" s="52"/>
      <c r="DZ1645" s="52"/>
      <c r="EA1645" s="52"/>
    </row>
    <row r="1646" spans="1:131" s="43" customFormat="1" x14ac:dyDescent="0.2">
      <c r="A1646" s="42"/>
      <c r="B1646" s="42"/>
      <c r="C1646" s="42"/>
      <c r="D1646" s="42"/>
      <c r="E1646" s="42"/>
      <c r="F1646" s="42"/>
      <c r="G1646" s="54"/>
      <c r="H1646" s="42"/>
      <c r="I1646" s="42"/>
      <c r="J1646" s="55"/>
      <c r="K1646" s="55"/>
      <c r="L1646" s="55"/>
      <c r="M1646" s="56"/>
      <c r="N1646" s="57"/>
      <c r="O1646" s="57"/>
      <c r="P1646" s="42"/>
      <c r="Q1646" s="42"/>
      <c r="R1646" s="42"/>
      <c r="S1646" s="42"/>
      <c r="T1646" s="57"/>
      <c r="U1646" s="57"/>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c r="CL1646" s="52"/>
      <c r="CM1646" s="52"/>
      <c r="CN1646" s="52"/>
      <c r="CO1646" s="52"/>
      <c r="CP1646" s="52"/>
      <c r="CQ1646" s="52"/>
      <c r="CR1646" s="52"/>
      <c r="CS1646" s="52"/>
      <c r="CT1646" s="52"/>
      <c r="CU1646" s="52"/>
      <c r="CV1646" s="52"/>
      <c r="CW1646" s="52"/>
      <c r="CX1646" s="52"/>
      <c r="CY1646" s="52"/>
      <c r="CZ1646" s="52"/>
      <c r="DA1646" s="52"/>
      <c r="DB1646" s="52"/>
      <c r="DC1646" s="52"/>
      <c r="DD1646" s="52"/>
      <c r="DE1646" s="52"/>
      <c r="DF1646" s="52"/>
      <c r="DG1646" s="52"/>
      <c r="DH1646" s="52"/>
      <c r="DI1646" s="52"/>
      <c r="DJ1646" s="52"/>
      <c r="DK1646" s="52"/>
      <c r="DL1646" s="52"/>
      <c r="DM1646" s="52"/>
      <c r="DN1646" s="52"/>
      <c r="DO1646" s="52"/>
      <c r="DP1646" s="52"/>
      <c r="DQ1646" s="52"/>
      <c r="DR1646" s="52"/>
      <c r="DS1646" s="52"/>
      <c r="DT1646" s="52"/>
      <c r="DU1646" s="52"/>
      <c r="DV1646" s="52"/>
      <c r="DW1646" s="52"/>
      <c r="DX1646" s="52"/>
      <c r="DY1646" s="52"/>
      <c r="DZ1646" s="52"/>
      <c r="EA1646" s="52"/>
    </row>
    <row r="1647" spans="1:131" s="43" customFormat="1" x14ac:dyDescent="0.2">
      <c r="A1647" s="42"/>
      <c r="B1647" s="42"/>
      <c r="C1647" s="42"/>
      <c r="D1647" s="42"/>
      <c r="E1647" s="42"/>
      <c r="F1647" s="42"/>
      <c r="G1647" s="54"/>
      <c r="H1647" s="42"/>
      <c r="I1647" s="42"/>
      <c r="J1647" s="55"/>
      <c r="K1647" s="55"/>
      <c r="L1647" s="55"/>
      <c r="M1647" s="56"/>
      <c r="N1647" s="57"/>
      <c r="O1647" s="57"/>
      <c r="P1647" s="42"/>
      <c r="Q1647" s="42"/>
      <c r="R1647" s="42"/>
      <c r="S1647" s="42"/>
      <c r="T1647" s="57"/>
      <c r="U1647" s="57"/>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c r="DC1647" s="52"/>
      <c r="DD1647" s="52"/>
      <c r="DE1647" s="52"/>
      <c r="DF1647" s="52"/>
      <c r="DG1647" s="52"/>
      <c r="DH1647" s="52"/>
      <c r="DI1647" s="52"/>
      <c r="DJ1647" s="52"/>
      <c r="DK1647" s="52"/>
      <c r="DL1647" s="52"/>
      <c r="DM1647" s="52"/>
      <c r="DN1647" s="52"/>
      <c r="DO1647" s="52"/>
      <c r="DP1647" s="52"/>
      <c r="DQ1647" s="52"/>
      <c r="DR1647" s="52"/>
      <c r="DS1647" s="52"/>
      <c r="DT1647" s="52"/>
      <c r="DU1647" s="52"/>
      <c r="DV1647" s="52"/>
      <c r="DW1647" s="52"/>
      <c r="DX1647" s="52"/>
      <c r="DY1647" s="52"/>
      <c r="DZ1647" s="52"/>
      <c r="EA1647" s="52"/>
    </row>
    <row r="1648" spans="1:131" s="43" customFormat="1" x14ac:dyDescent="0.2">
      <c r="A1648" s="42"/>
      <c r="B1648" s="42"/>
      <c r="C1648" s="42"/>
      <c r="D1648" s="42"/>
      <c r="E1648" s="42"/>
      <c r="F1648" s="42"/>
      <c r="G1648" s="54"/>
      <c r="H1648" s="42"/>
      <c r="I1648" s="42"/>
      <c r="J1648" s="55"/>
      <c r="K1648" s="55"/>
      <c r="L1648" s="55"/>
      <c r="M1648" s="56"/>
      <c r="N1648" s="57"/>
      <c r="O1648" s="57"/>
      <c r="P1648" s="42"/>
      <c r="Q1648" s="42"/>
      <c r="R1648" s="42"/>
      <c r="S1648" s="42"/>
      <c r="T1648" s="57"/>
      <c r="U1648" s="57"/>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c r="DC1648" s="52"/>
      <c r="DD1648" s="52"/>
      <c r="DE1648" s="52"/>
      <c r="DF1648" s="52"/>
      <c r="DG1648" s="52"/>
      <c r="DH1648" s="52"/>
      <c r="DI1648" s="52"/>
      <c r="DJ1648" s="52"/>
      <c r="DK1648" s="52"/>
      <c r="DL1648" s="52"/>
      <c r="DM1648" s="52"/>
      <c r="DN1648" s="52"/>
      <c r="DO1648" s="52"/>
      <c r="DP1648" s="52"/>
      <c r="DQ1648" s="52"/>
      <c r="DR1648" s="52"/>
      <c r="DS1648" s="52"/>
      <c r="DT1648" s="52"/>
      <c r="DU1648" s="52"/>
      <c r="DV1648" s="52"/>
      <c r="DW1648" s="52"/>
      <c r="DX1648" s="52"/>
      <c r="DY1648" s="52"/>
      <c r="DZ1648" s="52"/>
      <c r="EA1648" s="52"/>
    </row>
    <row r="1649" spans="1:131" s="43" customFormat="1" x14ac:dyDescent="0.2">
      <c r="A1649" s="42"/>
      <c r="B1649" s="42"/>
      <c r="C1649" s="42"/>
      <c r="D1649" s="42"/>
      <c r="E1649" s="42"/>
      <c r="F1649" s="42"/>
      <c r="G1649" s="54"/>
      <c r="H1649" s="42"/>
      <c r="I1649" s="42"/>
      <c r="J1649" s="55"/>
      <c r="K1649" s="55"/>
      <c r="L1649" s="55"/>
      <c r="M1649" s="56"/>
      <c r="N1649" s="57"/>
      <c r="O1649" s="57"/>
      <c r="P1649" s="42"/>
      <c r="Q1649" s="42"/>
      <c r="R1649" s="42"/>
      <c r="S1649" s="42"/>
      <c r="T1649" s="57"/>
      <c r="U1649" s="57"/>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c r="DC1649" s="52"/>
      <c r="DD1649" s="52"/>
      <c r="DE1649" s="52"/>
      <c r="DF1649" s="52"/>
      <c r="DG1649" s="52"/>
      <c r="DH1649" s="52"/>
      <c r="DI1649" s="52"/>
      <c r="DJ1649" s="52"/>
      <c r="DK1649" s="52"/>
      <c r="DL1649" s="52"/>
      <c r="DM1649" s="52"/>
      <c r="DN1649" s="52"/>
      <c r="DO1649" s="52"/>
      <c r="DP1649" s="52"/>
      <c r="DQ1649" s="52"/>
      <c r="DR1649" s="52"/>
      <c r="DS1649" s="52"/>
      <c r="DT1649" s="52"/>
      <c r="DU1649" s="52"/>
      <c r="DV1649" s="52"/>
      <c r="DW1649" s="52"/>
      <c r="DX1649" s="52"/>
      <c r="DY1649" s="52"/>
      <c r="DZ1649" s="52"/>
      <c r="EA1649" s="52"/>
    </row>
    <row r="1650" spans="1:131" s="43" customFormat="1" x14ac:dyDescent="0.2">
      <c r="A1650" s="42"/>
      <c r="B1650" s="42"/>
      <c r="C1650" s="42"/>
      <c r="D1650" s="42"/>
      <c r="E1650" s="42"/>
      <c r="F1650" s="42"/>
      <c r="G1650" s="54"/>
      <c r="H1650" s="42"/>
      <c r="I1650" s="42"/>
      <c r="J1650" s="55"/>
      <c r="K1650" s="55"/>
      <c r="L1650" s="55"/>
      <c r="M1650" s="56"/>
      <c r="N1650" s="57"/>
      <c r="O1650" s="57"/>
      <c r="P1650" s="42"/>
      <c r="Q1650" s="42"/>
      <c r="R1650" s="42"/>
      <c r="S1650" s="42"/>
      <c r="T1650" s="57"/>
      <c r="U1650" s="57"/>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c r="DC1650" s="52"/>
      <c r="DD1650" s="52"/>
      <c r="DE1650" s="52"/>
      <c r="DF1650" s="52"/>
      <c r="DG1650" s="52"/>
      <c r="DH1650" s="52"/>
      <c r="DI1650" s="52"/>
      <c r="DJ1650" s="52"/>
      <c r="DK1650" s="52"/>
      <c r="DL1650" s="52"/>
      <c r="DM1650" s="52"/>
      <c r="DN1650" s="52"/>
      <c r="DO1650" s="52"/>
      <c r="DP1650" s="52"/>
      <c r="DQ1650" s="52"/>
      <c r="DR1650" s="52"/>
      <c r="DS1650" s="52"/>
      <c r="DT1650" s="52"/>
      <c r="DU1650" s="52"/>
      <c r="DV1650" s="52"/>
      <c r="DW1650" s="52"/>
      <c r="DX1650" s="52"/>
      <c r="DY1650" s="52"/>
      <c r="DZ1650" s="52"/>
      <c r="EA1650" s="52"/>
    </row>
    <row r="1651" spans="1:131" s="43" customFormat="1" x14ac:dyDescent="0.2">
      <c r="A1651" s="42"/>
      <c r="B1651" s="42"/>
      <c r="C1651" s="42"/>
      <c r="D1651" s="42"/>
      <c r="E1651" s="42"/>
      <c r="F1651" s="42"/>
      <c r="G1651" s="54"/>
      <c r="H1651" s="42"/>
      <c r="I1651" s="42"/>
      <c r="J1651" s="55"/>
      <c r="K1651" s="55"/>
      <c r="L1651" s="55"/>
      <c r="M1651" s="56"/>
      <c r="N1651" s="57"/>
      <c r="O1651" s="57"/>
      <c r="P1651" s="42"/>
      <c r="Q1651" s="42"/>
      <c r="R1651" s="42"/>
      <c r="S1651" s="42"/>
      <c r="T1651" s="57"/>
      <c r="U1651" s="57"/>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c r="DC1651" s="52"/>
      <c r="DD1651" s="52"/>
      <c r="DE1651" s="52"/>
      <c r="DF1651" s="52"/>
      <c r="DG1651" s="52"/>
      <c r="DH1651" s="52"/>
      <c r="DI1651" s="52"/>
      <c r="DJ1651" s="52"/>
      <c r="DK1651" s="52"/>
      <c r="DL1651" s="52"/>
      <c r="DM1651" s="52"/>
      <c r="DN1651" s="52"/>
      <c r="DO1651" s="52"/>
      <c r="DP1651" s="52"/>
      <c r="DQ1651" s="52"/>
      <c r="DR1651" s="52"/>
      <c r="DS1651" s="52"/>
      <c r="DT1651" s="52"/>
      <c r="DU1651" s="52"/>
      <c r="DV1651" s="52"/>
      <c r="DW1651" s="52"/>
      <c r="DX1651" s="52"/>
      <c r="DY1651" s="52"/>
      <c r="DZ1651" s="52"/>
      <c r="EA1651" s="52"/>
    </row>
    <row r="1652" spans="1:131" s="43" customFormat="1" x14ac:dyDescent="0.2">
      <c r="A1652" s="42"/>
      <c r="B1652" s="42"/>
      <c r="C1652" s="42"/>
      <c r="D1652" s="42"/>
      <c r="E1652" s="42"/>
      <c r="F1652" s="42"/>
      <c r="G1652" s="54"/>
      <c r="H1652" s="42"/>
      <c r="I1652" s="42"/>
      <c r="J1652" s="55"/>
      <c r="K1652" s="55"/>
      <c r="L1652" s="55"/>
      <c r="M1652" s="56"/>
      <c r="N1652" s="57"/>
      <c r="O1652" s="57"/>
      <c r="P1652" s="42"/>
      <c r="Q1652" s="42"/>
      <c r="R1652" s="42"/>
      <c r="S1652" s="42"/>
      <c r="T1652" s="57"/>
      <c r="U1652" s="57"/>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c r="DC1652" s="52"/>
      <c r="DD1652" s="52"/>
      <c r="DE1652" s="52"/>
      <c r="DF1652" s="52"/>
      <c r="DG1652" s="52"/>
      <c r="DH1652" s="52"/>
      <c r="DI1652" s="52"/>
      <c r="DJ1652" s="52"/>
      <c r="DK1652" s="52"/>
      <c r="DL1652" s="52"/>
      <c r="DM1652" s="52"/>
      <c r="DN1652" s="52"/>
      <c r="DO1652" s="52"/>
      <c r="DP1652" s="52"/>
      <c r="DQ1652" s="52"/>
      <c r="DR1652" s="52"/>
      <c r="DS1652" s="52"/>
      <c r="DT1652" s="52"/>
      <c r="DU1652" s="52"/>
      <c r="DV1652" s="52"/>
      <c r="DW1652" s="52"/>
      <c r="DX1652" s="52"/>
      <c r="DY1652" s="52"/>
      <c r="DZ1652" s="52"/>
      <c r="EA1652" s="52"/>
    </row>
    <row r="1653" spans="1:131" s="43" customFormat="1" x14ac:dyDescent="0.2">
      <c r="A1653" s="42"/>
      <c r="B1653" s="42"/>
      <c r="C1653" s="42"/>
      <c r="D1653" s="42"/>
      <c r="E1653" s="42"/>
      <c r="F1653" s="42"/>
      <c r="G1653" s="54"/>
      <c r="H1653" s="42"/>
      <c r="I1653" s="42"/>
      <c r="J1653" s="55"/>
      <c r="K1653" s="55"/>
      <c r="L1653" s="55"/>
      <c r="M1653" s="56"/>
      <c r="N1653" s="57"/>
      <c r="O1653" s="57"/>
      <c r="P1653" s="42"/>
      <c r="Q1653" s="42"/>
      <c r="R1653" s="42"/>
      <c r="S1653" s="42"/>
      <c r="T1653" s="57"/>
      <c r="U1653" s="57"/>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c r="DC1653" s="52"/>
      <c r="DD1653" s="52"/>
      <c r="DE1653" s="52"/>
      <c r="DF1653" s="52"/>
      <c r="DG1653" s="52"/>
      <c r="DH1653" s="52"/>
      <c r="DI1653" s="52"/>
      <c r="DJ1653" s="52"/>
      <c r="DK1653" s="52"/>
      <c r="DL1653" s="52"/>
      <c r="DM1653" s="52"/>
      <c r="DN1653" s="52"/>
      <c r="DO1653" s="52"/>
      <c r="DP1653" s="52"/>
      <c r="DQ1653" s="52"/>
      <c r="DR1653" s="52"/>
      <c r="DS1653" s="52"/>
      <c r="DT1653" s="52"/>
      <c r="DU1653" s="52"/>
      <c r="DV1653" s="52"/>
      <c r="DW1653" s="52"/>
      <c r="DX1653" s="52"/>
      <c r="DY1653" s="52"/>
      <c r="DZ1653" s="52"/>
      <c r="EA1653" s="52"/>
    </row>
    <row r="1654" spans="1:131" s="43" customFormat="1" x14ac:dyDescent="0.2">
      <c r="A1654" s="42"/>
      <c r="B1654" s="42"/>
      <c r="C1654" s="42"/>
      <c r="D1654" s="42"/>
      <c r="E1654" s="42"/>
      <c r="F1654" s="42"/>
      <c r="G1654" s="54"/>
      <c r="H1654" s="42"/>
      <c r="I1654" s="42"/>
      <c r="J1654" s="55"/>
      <c r="K1654" s="55"/>
      <c r="L1654" s="55"/>
      <c r="M1654" s="56"/>
      <c r="N1654" s="57"/>
      <c r="O1654" s="57"/>
      <c r="P1654" s="42"/>
      <c r="Q1654" s="42"/>
      <c r="R1654" s="42"/>
      <c r="S1654" s="42"/>
      <c r="T1654" s="57"/>
      <c r="U1654" s="57"/>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c r="DC1654" s="52"/>
      <c r="DD1654" s="52"/>
      <c r="DE1654" s="52"/>
      <c r="DF1654" s="52"/>
      <c r="DG1654" s="52"/>
      <c r="DH1654" s="52"/>
      <c r="DI1654" s="52"/>
      <c r="DJ1654" s="52"/>
      <c r="DK1654" s="52"/>
      <c r="DL1654" s="52"/>
      <c r="DM1654" s="52"/>
      <c r="DN1654" s="52"/>
      <c r="DO1654" s="52"/>
      <c r="DP1654" s="52"/>
      <c r="DQ1654" s="52"/>
      <c r="DR1654" s="52"/>
      <c r="DS1654" s="52"/>
      <c r="DT1654" s="52"/>
      <c r="DU1654" s="52"/>
      <c r="DV1654" s="52"/>
      <c r="DW1654" s="52"/>
      <c r="DX1654" s="52"/>
      <c r="DY1654" s="52"/>
      <c r="DZ1654" s="52"/>
      <c r="EA1654" s="52"/>
    </row>
    <row r="1655" spans="1:131" s="43" customFormat="1" x14ac:dyDescent="0.2">
      <c r="A1655" s="42"/>
      <c r="B1655" s="42"/>
      <c r="C1655" s="42"/>
      <c r="D1655" s="42"/>
      <c r="E1655" s="42"/>
      <c r="F1655" s="42"/>
      <c r="G1655" s="54"/>
      <c r="H1655" s="42"/>
      <c r="I1655" s="42"/>
      <c r="J1655" s="55"/>
      <c r="K1655" s="55"/>
      <c r="L1655" s="55"/>
      <c r="M1655" s="56"/>
      <c r="N1655" s="57"/>
      <c r="O1655" s="57"/>
      <c r="P1655" s="42"/>
      <c r="Q1655" s="42"/>
      <c r="R1655" s="42"/>
      <c r="S1655" s="42"/>
      <c r="T1655" s="57"/>
      <c r="U1655" s="57"/>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c r="BK1655" s="52"/>
      <c r="BL1655" s="52"/>
      <c r="BM1655" s="52"/>
      <c r="BN1655" s="52"/>
      <c r="BO1655" s="52"/>
      <c r="BP1655" s="52"/>
      <c r="BQ1655" s="52"/>
      <c r="BR1655" s="52"/>
      <c r="BS1655" s="52"/>
      <c r="BT1655" s="52"/>
      <c r="BU1655" s="52"/>
      <c r="BV1655" s="52"/>
      <c r="BW1655" s="52"/>
      <c r="BX1655" s="52"/>
      <c r="BY1655" s="52"/>
      <c r="BZ1655" s="52"/>
      <c r="CA1655" s="52"/>
      <c r="CB1655" s="52"/>
      <c r="CC1655" s="52"/>
      <c r="CD1655" s="52"/>
      <c r="CE1655" s="52"/>
      <c r="CF1655" s="52"/>
      <c r="CG1655" s="52"/>
      <c r="CH1655" s="52"/>
      <c r="CI1655" s="52"/>
      <c r="CJ1655" s="52"/>
      <c r="CK1655" s="52"/>
      <c r="CL1655" s="52"/>
      <c r="CM1655" s="52"/>
      <c r="CN1655" s="52"/>
      <c r="CO1655" s="52"/>
      <c r="CP1655" s="52"/>
      <c r="CQ1655" s="52"/>
      <c r="CR1655" s="52"/>
      <c r="CS1655" s="52"/>
      <c r="CT1655" s="52"/>
      <c r="CU1655" s="52"/>
      <c r="CV1655" s="52"/>
      <c r="CW1655" s="52"/>
      <c r="CX1655" s="52"/>
      <c r="CY1655" s="52"/>
      <c r="CZ1655" s="52"/>
      <c r="DA1655" s="52"/>
      <c r="DB1655" s="52"/>
      <c r="DC1655" s="52"/>
      <c r="DD1655" s="52"/>
      <c r="DE1655" s="52"/>
      <c r="DF1655" s="52"/>
      <c r="DG1655" s="52"/>
      <c r="DH1655" s="52"/>
      <c r="DI1655" s="52"/>
      <c r="DJ1655" s="52"/>
      <c r="DK1655" s="52"/>
      <c r="DL1655" s="52"/>
      <c r="DM1655" s="52"/>
      <c r="DN1655" s="52"/>
      <c r="DO1655" s="52"/>
      <c r="DP1655" s="52"/>
      <c r="DQ1655" s="52"/>
      <c r="DR1655" s="52"/>
      <c r="DS1655" s="52"/>
      <c r="DT1655" s="52"/>
      <c r="DU1655" s="52"/>
      <c r="DV1655" s="52"/>
      <c r="DW1655" s="52"/>
      <c r="DX1655" s="52"/>
      <c r="DY1655" s="52"/>
      <c r="DZ1655" s="52"/>
      <c r="EA1655" s="52"/>
    </row>
    <row r="1656" spans="1:131" s="43" customFormat="1" x14ac:dyDescent="0.2">
      <c r="A1656" s="42"/>
      <c r="B1656" s="42"/>
      <c r="C1656" s="42"/>
      <c r="D1656" s="42"/>
      <c r="E1656" s="42"/>
      <c r="F1656" s="42"/>
      <c r="G1656" s="54"/>
      <c r="H1656" s="42"/>
      <c r="I1656" s="42"/>
      <c r="J1656" s="55"/>
      <c r="K1656" s="55"/>
      <c r="L1656" s="55"/>
      <c r="M1656" s="56"/>
      <c r="N1656" s="57"/>
      <c r="O1656" s="57"/>
      <c r="P1656" s="42"/>
      <c r="Q1656" s="42"/>
      <c r="R1656" s="42"/>
      <c r="S1656" s="42"/>
      <c r="T1656" s="57"/>
      <c r="U1656" s="57"/>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c r="CL1656" s="52"/>
      <c r="CM1656" s="52"/>
      <c r="CN1656" s="52"/>
      <c r="CO1656" s="52"/>
      <c r="CP1656" s="52"/>
      <c r="CQ1656" s="52"/>
      <c r="CR1656" s="52"/>
      <c r="CS1656" s="52"/>
      <c r="CT1656" s="52"/>
      <c r="CU1656" s="52"/>
      <c r="CV1656" s="52"/>
      <c r="CW1656" s="52"/>
      <c r="CX1656" s="52"/>
      <c r="CY1656" s="52"/>
      <c r="CZ1656" s="52"/>
      <c r="DA1656" s="52"/>
      <c r="DB1656" s="52"/>
      <c r="DC1656" s="52"/>
      <c r="DD1656" s="52"/>
      <c r="DE1656" s="52"/>
      <c r="DF1656" s="52"/>
      <c r="DG1656" s="52"/>
      <c r="DH1656" s="52"/>
      <c r="DI1656" s="52"/>
      <c r="DJ1656" s="52"/>
      <c r="DK1656" s="52"/>
      <c r="DL1656" s="52"/>
      <c r="DM1656" s="52"/>
      <c r="DN1656" s="52"/>
      <c r="DO1656" s="52"/>
      <c r="DP1656" s="52"/>
      <c r="DQ1656" s="52"/>
      <c r="DR1656" s="52"/>
      <c r="DS1656" s="52"/>
      <c r="DT1656" s="52"/>
      <c r="DU1656" s="52"/>
      <c r="DV1656" s="52"/>
      <c r="DW1656" s="52"/>
      <c r="DX1656" s="52"/>
      <c r="DY1656" s="52"/>
      <c r="DZ1656" s="52"/>
      <c r="EA1656" s="52"/>
    </row>
    <row r="1657" spans="1:131" s="43" customFormat="1" x14ac:dyDescent="0.2">
      <c r="A1657" s="42"/>
      <c r="B1657" s="42"/>
      <c r="C1657" s="42"/>
      <c r="D1657" s="42"/>
      <c r="E1657" s="42"/>
      <c r="F1657" s="42"/>
      <c r="G1657" s="54"/>
      <c r="H1657" s="42"/>
      <c r="I1657" s="42"/>
      <c r="J1657" s="55"/>
      <c r="K1657" s="55"/>
      <c r="L1657" s="55"/>
      <c r="M1657" s="56"/>
      <c r="N1657" s="57"/>
      <c r="O1657" s="57"/>
      <c r="P1657" s="42"/>
      <c r="Q1657" s="42"/>
      <c r="R1657" s="42"/>
      <c r="S1657" s="42"/>
      <c r="T1657" s="57"/>
      <c r="U1657" s="57"/>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c r="DC1657" s="52"/>
      <c r="DD1657" s="52"/>
      <c r="DE1657" s="52"/>
      <c r="DF1657" s="52"/>
      <c r="DG1657" s="52"/>
      <c r="DH1657" s="52"/>
      <c r="DI1657" s="52"/>
      <c r="DJ1657" s="52"/>
      <c r="DK1657" s="52"/>
      <c r="DL1657" s="52"/>
      <c r="DM1657" s="52"/>
      <c r="DN1657" s="52"/>
      <c r="DO1657" s="52"/>
      <c r="DP1657" s="52"/>
      <c r="DQ1657" s="52"/>
      <c r="DR1657" s="52"/>
      <c r="DS1657" s="52"/>
      <c r="DT1657" s="52"/>
      <c r="DU1657" s="52"/>
      <c r="DV1657" s="52"/>
      <c r="DW1657" s="52"/>
      <c r="DX1657" s="52"/>
      <c r="DY1657" s="52"/>
      <c r="DZ1657" s="52"/>
      <c r="EA1657" s="52"/>
    </row>
    <row r="1658" spans="1:131" s="43" customFormat="1" x14ac:dyDescent="0.2">
      <c r="A1658" s="42"/>
      <c r="B1658" s="42"/>
      <c r="C1658" s="42"/>
      <c r="D1658" s="42"/>
      <c r="E1658" s="42"/>
      <c r="F1658" s="42"/>
      <c r="G1658" s="54"/>
      <c r="H1658" s="42"/>
      <c r="I1658" s="42"/>
      <c r="J1658" s="55"/>
      <c r="K1658" s="55"/>
      <c r="L1658" s="55"/>
      <c r="M1658" s="56"/>
      <c r="N1658" s="57"/>
      <c r="O1658" s="57"/>
      <c r="P1658" s="42"/>
      <c r="Q1658" s="42"/>
      <c r="R1658" s="42"/>
      <c r="S1658" s="42"/>
      <c r="T1658" s="57"/>
      <c r="U1658" s="57"/>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c r="DC1658" s="52"/>
      <c r="DD1658" s="52"/>
      <c r="DE1658" s="52"/>
      <c r="DF1658" s="52"/>
      <c r="DG1658" s="52"/>
      <c r="DH1658" s="52"/>
      <c r="DI1658" s="52"/>
      <c r="DJ1658" s="52"/>
      <c r="DK1658" s="52"/>
      <c r="DL1658" s="52"/>
      <c r="DM1658" s="52"/>
      <c r="DN1658" s="52"/>
      <c r="DO1658" s="52"/>
      <c r="DP1658" s="52"/>
      <c r="DQ1658" s="52"/>
      <c r="DR1658" s="52"/>
      <c r="DS1658" s="52"/>
      <c r="DT1658" s="52"/>
      <c r="DU1658" s="52"/>
      <c r="DV1658" s="52"/>
      <c r="DW1658" s="52"/>
      <c r="DX1658" s="52"/>
      <c r="DY1658" s="52"/>
      <c r="DZ1658" s="52"/>
      <c r="EA1658" s="52"/>
    </row>
    <row r="1659" spans="1:131" s="43" customFormat="1" x14ac:dyDescent="0.2">
      <c r="A1659" s="42"/>
      <c r="B1659" s="42"/>
      <c r="C1659" s="42"/>
      <c r="D1659" s="42"/>
      <c r="E1659" s="42"/>
      <c r="F1659" s="42"/>
      <c r="G1659" s="54"/>
      <c r="H1659" s="42"/>
      <c r="I1659" s="42"/>
      <c r="J1659" s="55"/>
      <c r="K1659" s="55"/>
      <c r="L1659" s="55"/>
      <c r="M1659" s="56"/>
      <c r="N1659" s="57"/>
      <c r="O1659" s="57"/>
      <c r="P1659" s="42"/>
      <c r="Q1659" s="42"/>
      <c r="R1659" s="42"/>
      <c r="S1659" s="42"/>
      <c r="T1659" s="57"/>
      <c r="U1659" s="57"/>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c r="DC1659" s="52"/>
      <c r="DD1659" s="52"/>
      <c r="DE1659" s="52"/>
      <c r="DF1659" s="52"/>
      <c r="DG1659" s="52"/>
      <c r="DH1659" s="52"/>
      <c r="DI1659" s="52"/>
      <c r="DJ1659" s="52"/>
      <c r="DK1659" s="52"/>
      <c r="DL1659" s="52"/>
      <c r="DM1659" s="52"/>
      <c r="DN1659" s="52"/>
      <c r="DO1659" s="52"/>
      <c r="DP1659" s="52"/>
      <c r="DQ1659" s="52"/>
      <c r="DR1659" s="52"/>
      <c r="DS1659" s="52"/>
      <c r="DT1659" s="52"/>
      <c r="DU1659" s="52"/>
      <c r="DV1659" s="52"/>
      <c r="DW1659" s="52"/>
      <c r="DX1659" s="52"/>
      <c r="DY1659" s="52"/>
      <c r="DZ1659" s="52"/>
      <c r="EA1659" s="52"/>
    </row>
    <row r="1660" spans="1:131" s="43" customFormat="1" x14ac:dyDescent="0.2">
      <c r="A1660" s="42"/>
      <c r="B1660" s="42"/>
      <c r="C1660" s="42"/>
      <c r="D1660" s="42"/>
      <c r="E1660" s="42"/>
      <c r="F1660" s="42"/>
      <c r="G1660" s="54"/>
      <c r="H1660" s="42"/>
      <c r="I1660" s="42"/>
      <c r="J1660" s="55"/>
      <c r="K1660" s="55"/>
      <c r="L1660" s="55"/>
      <c r="M1660" s="56"/>
      <c r="N1660" s="57"/>
      <c r="O1660" s="57"/>
      <c r="P1660" s="42"/>
      <c r="Q1660" s="42"/>
      <c r="R1660" s="42"/>
      <c r="S1660" s="42"/>
      <c r="T1660" s="57"/>
      <c r="U1660" s="57"/>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c r="CL1660" s="52"/>
      <c r="CM1660" s="52"/>
      <c r="CN1660" s="52"/>
      <c r="CO1660" s="52"/>
      <c r="CP1660" s="52"/>
      <c r="CQ1660" s="52"/>
      <c r="CR1660" s="52"/>
      <c r="CS1660" s="52"/>
      <c r="CT1660" s="52"/>
      <c r="CU1660" s="52"/>
      <c r="CV1660" s="52"/>
      <c r="CW1660" s="52"/>
      <c r="CX1660" s="52"/>
      <c r="CY1660" s="52"/>
      <c r="CZ1660" s="52"/>
      <c r="DA1660" s="52"/>
      <c r="DB1660" s="52"/>
      <c r="DC1660" s="52"/>
      <c r="DD1660" s="52"/>
      <c r="DE1660" s="52"/>
      <c r="DF1660" s="52"/>
      <c r="DG1660" s="52"/>
      <c r="DH1660" s="52"/>
      <c r="DI1660" s="52"/>
      <c r="DJ1660" s="52"/>
      <c r="DK1660" s="52"/>
      <c r="DL1660" s="52"/>
      <c r="DM1660" s="52"/>
      <c r="DN1660" s="52"/>
      <c r="DO1660" s="52"/>
      <c r="DP1660" s="52"/>
      <c r="DQ1660" s="52"/>
      <c r="DR1660" s="52"/>
      <c r="DS1660" s="52"/>
      <c r="DT1660" s="52"/>
      <c r="DU1660" s="52"/>
      <c r="DV1660" s="52"/>
      <c r="DW1660" s="52"/>
      <c r="DX1660" s="52"/>
      <c r="DY1660" s="52"/>
      <c r="DZ1660" s="52"/>
      <c r="EA1660" s="52"/>
    </row>
    <row r="1661" spans="1:131" s="43" customFormat="1" x14ac:dyDescent="0.2">
      <c r="A1661" s="42"/>
      <c r="B1661" s="42"/>
      <c r="C1661" s="42"/>
      <c r="D1661" s="42"/>
      <c r="E1661" s="42"/>
      <c r="F1661" s="42"/>
      <c r="G1661" s="54"/>
      <c r="H1661" s="42"/>
      <c r="I1661" s="42"/>
      <c r="J1661" s="55"/>
      <c r="K1661" s="55"/>
      <c r="L1661" s="55"/>
      <c r="M1661" s="56"/>
      <c r="N1661" s="57"/>
      <c r="O1661" s="57"/>
      <c r="P1661" s="42"/>
      <c r="Q1661" s="42"/>
      <c r="R1661" s="42"/>
      <c r="S1661" s="42"/>
      <c r="T1661" s="57"/>
      <c r="U1661" s="57"/>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c r="BK1661" s="52"/>
      <c r="BL1661" s="52"/>
      <c r="BM1661" s="52"/>
      <c r="BN1661" s="52"/>
      <c r="BO1661" s="52"/>
      <c r="BP1661" s="52"/>
      <c r="BQ1661" s="52"/>
      <c r="BR1661" s="52"/>
      <c r="BS1661" s="52"/>
      <c r="BT1661" s="52"/>
      <c r="BU1661" s="52"/>
      <c r="BV1661" s="52"/>
      <c r="BW1661" s="52"/>
      <c r="BX1661" s="52"/>
      <c r="BY1661" s="52"/>
      <c r="BZ1661" s="52"/>
      <c r="CA1661" s="52"/>
      <c r="CB1661" s="52"/>
      <c r="CC1661" s="52"/>
      <c r="CD1661" s="52"/>
      <c r="CE1661" s="52"/>
      <c r="CF1661" s="52"/>
      <c r="CG1661" s="52"/>
      <c r="CH1661" s="52"/>
      <c r="CI1661" s="52"/>
      <c r="CJ1661" s="52"/>
      <c r="CK1661" s="52"/>
      <c r="CL1661" s="52"/>
      <c r="CM1661" s="52"/>
      <c r="CN1661" s="52"/>
      <c r="CO1661" s="52"/>
      <c r="CP1661" s="52"/>
      <c r="CQ1661" s="52"/>
      <c r="CR1661" s="52"/>
      <c r="CS1661" s="52"/>
      <c r="CT1661" s="52"/>
      <c r="CU1661" s="52"/>
      <c r="CV1661" s="52"/>
      <c r="CW1661" s="52"/>
      <c r="CX1661" s="52"/>
      <c r="CY1661" s="52"/>
      <c r="CZ1661" s="52"/>
      <c r="DA1661" s="52"/>
      <c r="DB1661" s="52"/>
      <c r="DC1661" s="52"/>
      <c r="DD1661" s="52"/>
      <c r="DE1661" s="52"/>
      <c r="DF1661" s="52"/>
      <c r="DG1661" s="52"/>
      <c r="DH1661" s="52"/>
      <c r="DI1661" s="52"/>
      <c r="DJ1661" s="52"/>
      <c r="DK1661" s="52"/>
      <c r="DL1661" s="52"/>
      <c r="DM1661" s="52"/>
      <c r="DN1661" s="52"/>
      <c r="DO1661" s="52"/>
      <c r="DP1661" s="52"/>
      <c r="DQ1661" s="52"/>
      <c r="DR1661" s="52"/>
      <c r="DS1661" s="52"/>
      <c r="DT1661" s="52"/>
      <c r="DU1661" s="52"/>
      <c r="DV1661" s="52"/>
      <c r="DW1661" s="52"/>
      <c r="DX1661" s="52"/>
      <c r="DY1661" s="52"/>
      <c r="DZ1661" s="52"/>
      <c r="EA1661" s="52"/>
    </row>
    <row r="1662" spans="1:131" s="43" customFormat="1" x14ac:dyDescent="0.2">
      <c r="A1662" s="42"/>
      <c r="B1662" s="42"/>
      <c r="C1662" s="42"/>
      <c r="D1662" s="42"/>
      <c r="E1662" s="42"/>
      <c r="F1662" s="42"/>
      <c r="G1662" s="54"/>
      <c r="H1662" s="42"/>
      <c r="I1662" s="42"/>
      <c r="J1662" s="55"/>
      <c r="K1662" s="55"/>
      <c r="L1662" s="55"/>
      <c r="M1662" s="56"/>
      <c r="N1662" s="57"/>
      <c r="O1662" s="57"/>
      <c r="P1662" s="42"/>
      <c r="Q1662" s="42"/>
      <c r="R1662" s="42"/>
      <c r="S1662" s="42"/>
      <c r="T1662" s="57"/>
      <c r="U1662" s="57"/>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c r="CL1662" s="52"/>
      <c r="CM1662" s="52"/>
      <c r="CN1662" s="52"/>
      <c r="CO1662" s="52"/>
      <c r="CP1662" s="52"/>
      <c r="CQ1662" s="52"/>
      <c r="CR1662" s="52"/>
      <c r="CS1662" s="52"/>
      <c r="CT1662" s="52"/>
      <c r="CU1662" s="52"/>
      <c r="CV1662" s="52"/>
      <c r="CW1662" s="52"/>
      <c r="CX1662" s="52"/>
      <c r="CY1662" s="52"/>
      <c r="CZ1662" s="52"/>
      <c r="DA1662" s="52"/>
      <c r="DB1662" s="52"/>
      <c r="DC1662" s="52"/>
      <c r="DD1662" s="52"/>
      <c r="DE1662" s="52"/>
      <c r="DF1662" s="52"/>
      <c r="DG1662" s="52"/>
      <c r="DH1662" s="52"/>
      <c r="DI1662" s="52"/>
      <c r="DJ1662" s="52"/>
      <c r="DK1662" s="52"/>
      <c r="DL1662" s="52"/>
      <c r="DM1662" s="52"/>
      <c r="DN1662" s="52"/>
      <c r="DO1662" s="52"/>
      <c r="DP1662" s="52"/>
      <c r="DQ1662" s="52"/>
      <c r="DR1662" s="52"/>
      <c r="DS1662" s="52"/>
      <c r="DT1662" s="52"/>
      <c r="DU1662" s="52"/>
      <c r="DV1662" s="52"/>
      <c r="DW1662" s="52"/>
      <c r="DX1662" s="52"/>
      <c r="DY1662" s="52"/>
      <c r="DZ1662" s="52"/>
      <c r="EA1662" s="52"/>
    </row>
    <row r="1663" spans="1:131" s="43" customFormat="1" x14ac:dyDescent="0.2">
      <c r="A1663" s="42"/>
      <c r="B1663" s="42"/>
      <c r="C1663" s="42"/>
      <c r="D1663" s="42"/>
      <c r="E1663" s="42"/>
      <c r="F1663" s="42"/>
      <c r="G1663" s="54"/>
      <c r="H1663" s="42"/>
      <c r="I1663" s="42"/>
      <c r="J1663" s="55"/>
      <c r="K1663" s="55"/>
      <c r="L1663" s="55"/>
      <c r="M1663" s="56"/>
      <c r="N1663" s="57"/>
      <c r="O1663" s="57"/>
      <c r="P1663" s="42"/>
      <c r="Q1663" s="42"/>
      <c r="R1663" s="42"/>
      <c r="S1663" s="42"/>
      <c r="T1663" s="57"/>
      <c r="U1663" s="57"/>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c r="BK1663" s="52"/>
      <c r="BL1663" s="52"/>
      <c r="BM1663" s="52"/>
      <c r="BN1663" s="52"/>
      <c r="BO1663" s="52"/>
      <c r="BP1663" s="52"/>
      <c r="BQ1663" s="52"/>
      <c r="BR1663" s="52"/>
      <c r="BS1663" s="52"/>
      <c r="BT1663" s="52"/>
      <c r="BU1663" s="52"/>
      <c r="BV1663" s="52"/>
      <c r="BW1663" s="52"/>
      <c r="BX1663" s="52"/>
      <c r="BY1663" s="52"/>
      <c r="BZ1663" s="52"/>
      <c r="CA1663" s="52"/>
      <c r="CB1663" s="52"/>
      <c r="CC1663" s="52"/>
      <c r="CD1663" s="52"/>
      <c r="CE1663" s="52"/>
      <c r="CF1663" s="52"/>
      <c r="CG1663" s="52"/>
      <c r="CH1663" s="52"/>
      <c r="CI1663" s="52"/>
      <c r="CJ1663" s="52"/>
      <c r="CK1663" s="52"/>
      <c r="CL1663" s="52"/>
      <c r="CM1663" s="52"/>
      <c r="CN1663" s="52"/>
      <c r="CO1663" s="52"/>
      <c r="CP1663" s="52"/>
      <c r="CQ1663" s="52"/>
      <c r="CR1663" s="52"/>
      <c r="CS1663" s="52"/>
      <c r="CT1663" s="52"/>
      <c r="CU1663" s="52"/>
      <c r="CV1663" s="52"/>
      <c r="CW1663" s="52"/>
      <c r="CX1663" s="52"/>
      <c r="CY1663" s="52"/>
      <c r="CZ1663" s="52"/>
      <c r="DA1663" s="52"/>
      <c r="DB1663" s="52"/>
      <c r="DC1663" s="52"/>
      <c r="DD1663" s="52"/>
      <c r="DE1663" s="52"/>
      <c r="DF1663" s="52"/>
      <c r="DG1663" s="52"/>
      <c r="DH1663" s="52"/>
      <c r="DI1663" s="52"/>
      <c r="DJ1663" s="52"/>
      <c r="DK1663" s="52"/>
      <c r="DL1663" s="52"/>
      <c r="DM1663" s="52"/>
      <c r="DN1663" s="52"/>
      <c r="DO1663" s="52"/>
      <c r="DP1663" s="52"/>
      <c r="DQ1663" s="52"/>
      <c r="DR1663" s="52"/>
      <c r="DS1663" s="52"/>
      <c r="DT1663" s="52"/>
      <c r="DU1663" s="52"/>
      <c r="DV1663" s="52"/>
      <c r="DW1663" s="52"/>
      <c r="DX1663" s="52"/>
      <c r="DY1663" s="52"/>
      <c r="DZ1663" s="52"/>
      <c r="EA1663" s="52"/>
    </row>
    <row r="1664" spans="1:131" s="43" customFormat="1" x14ac:dyDescent="0.2">
      <c r="A1664" s="42"/>
      <c r="B1664" s="42"/>
      <c r="C1664" s="42"/>
      <c r="D1664" s="42"/>
      <c r="E1664" s="42"/>
      <c r="F1664" s="42"/>
      <c r="G1664" s="54"/>
      <c r="H1664" s="42"/>
      <c r="I1664" s="42"/>
      <c r="J1664" s="55"/>
      <c r="K1664" s="55"/>
      <c r="L1664" s="55"/>
      <c r="M1664" s="56"/>
      <c r="N1664" s="57"/>
      <c r="O1664" s="57"/>
      <c r="P1664" s="42"/>
      <c r="Q1664" s="42"/>
      <c r="R1664" s="42"/>
      <c r="S1664" s="42"/>
      <c r="T1664" s="57"/>
      <c r="U1664" s="57"/>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c r="CL1664" s="52"/>
      <c r="CM1664" s="52"/>
      <c r="CN1664" s="52"/>
      <c r="CO1664" s="52"/>
      <c r="CP1664" s="52"/>
      <c r="CQ1664" s="52"/>
      <c r="CR1664" s="52"/>
      <c r="CS1664" s="52"/>
      <c r="CT1664" s="52"/>
      <c r="CU1664" s="52"/>
      <c r="CV1664" s="52"/>
      <c r="CW1664" s="52"/>
      <c r="CX1664" s="52"/>
      <c r="CY1664" s="52"/>
      <c r="CZ1664" s="52"/>
      <c r="DA1664" s="52"/>
      <c r="DB1664" s="52"/>
      <c r="DC1664" s="52"/>
      <c r="DD1664" s="52"/>
      <c r="DE1664" s="52"/>
      <c r="DF1664" s="52"/>
      <c r="DG1664" s="52"/>
      <c r="DH1664" s="52"/>
      <c r="DI1664" s="52"/>
      <c r="DJ1664" s="52"/>
      <c r="DK1664" s="52"/>
      <c r="DL1664" s="52"/>
      <c r="DM1664" s="52"/>
      <c r="DN1664" s="52"/>
      <c r="DO1664" s="52"/>
      <c r="DP1664" s="52"/>
      <c r="DQ1664" s="52"/>
      <c r="DR1664" s="52"/>
      <c r="DS1664" s="52"/>
      <c r="DT1664" s="52"/>
      <c r="DU1664" s="52"/>
      <c r="DV1664" s="52"/>
      <c r="DW1664" s="52"/>
      <c r="DX1664" s="52"/>
      <c r="DY1664" s="52"/>
      <c r="DZ1664" s="52"/>
      <c r="EA1664" s="52"/>
    </row>
    <row r="1665" spans="1:131" s="43" customFormat="1" x14ac:dyDescent="0.2">
      <c r="A1665" s="42"/>
      <c r="B1665" s="42"/>
      <c r="C1665" s="42"/>
      <c r="D1665" s="42"/>
      <c r="E1665" s="42"/>
      <c r="F1665" s="42"/>
      <c r="G1665" s="54"/>
      <c r="H1665" s="42"/>
      <c r="I1665" s="42"/>
      <c r="J1665" s="55"/>
      <c r="K1665" s="55"/>
      <c r="L1665" s="55"/>
      <c r="M1665" s="56"/>
      <c r="N1665" s="57"/>
      <c r="O1665" s="57"/>
      <c r="P1665" s="42"/>
      <c r="Q1665" s="42"/>
      <c r="R1665" s="42"/>
      <c r="S1665" s="42"/>
      <c r="T1665" s="57"/>
      <c r="U1665" s="57"/>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c r="BK1665" s="52"/>
      <c r="BL1665" s="52"/>
      <c r="BM1665" s="52"/>
      <c r="BN1665" s="52"/>
      <c r="BO1665" s="52"/>
      <c r="BP1665" s="52"/>
      <c r="BQ1665" s="52"/>
      <c r="BR1665" s="52"/>
      <c r="BS1665" s="52"/>
      <c r="BT1665" s="52"/>
      <c r="BU1665" s="52"/>
      <c r="BV1665" s="52"/>
      <c r="BW1665" s="52"/>
      <c r="BX1665" s="52"/>
      <c r="BY1665" s="52"/>
      <c r="BZ1665" s="52"/>
      <c r="CA1665" s="52"/>
      <c r="CB1665" s="52"/>
      <c r="CC1665" s="52"/>
      <c r="CD1665" s="52"/>
      <c r="CE1665" s="52"/>
      <c r="CF1665" s="52"/>
      <c r="CG1665" s="52"/>
      <c r="CH1665" s="52"/>
      <c r="CI1665" s="52"/>
      <c r="CJ1665" s="52"/>
      <c r="CK1665" s="52"/>
      <c r="CL1665" s="52"/>
      <c r="CM1665" s="52"/>
      <c r="CN1665" s="52"/>
      <c r="CO1665" s="52"/>
      <c r="CP1665" s="52"/>
      <c r="CQ1665" s="52"/>
      <c r="CR1665" s="52"/>
      <c r="CS1665" s="52"/>
      <c r="CT1665" s="52"/>
      <c r="CU1665" s="52"/>
      <c r="CV1665" s="52"/>
      <c r="CW1665" s="52"/>
      <c r="CX1665" s="52"/>
      <c r="CY1665" s="52"/>
      <c r="CZ1665" s="52"/>
      <c r="DA1665" s="52"/>
      <c r="DB1665" s="52"/>
      <c r="DC1665" s="52"/>
      <c r="DD1665" s="52"/>
      <c r="DE1665" s="52"/>
      <c r="DF1665" s="52"/>
      <c r="DG1665" s="52"/>
      <c r="DH1665" s="52"/>
      <c r="DI1665" s="52"/>
      <c r="DJ1665" s="52"/>
      <c r="DK1665" s="52"/>
      <c r="DL1665" s="52"/>
      <c r="DM1665" s="52"/>
      <c r="DN1665" s="52"/>
      <c r="DO1665" s="52"/>
      <c r="DP1665" s="52"/>
      <c r="DQ1665" s="52"/>
      <c r="DR1665" s="52"/>
      <c r="DS1665" s="52"/>
      <c r="DT1665" s="52"/>
      <c r="DU1665" s="52"/>
      <c r="DV1665" s="52"/>
      <c r="DW1665" s="52"/>
      <c r="DX1665" s="52"/>
      <c r="DY1665" s="52"/>
      <c r="DZ1665" s="52"/>
      <c r="EA1665" s="52"/>
    </row>
    <row r="1666" spans="1:131" s="43" customFormat="1" x14ac:dyDescent="0.2">
      <c r="A1666" s="42"/>
      <c r="B1666" s="42"/>
      <c r="C1666" s="42"/>
      <c r="D1666" s="42"/>
      <c r="E1666" s="42"/>
      <c r="F1666" s="42"/>
      <c r="G1666" s="54"/>
      <c r="H1666" s="42"/>
      <c r="I1666" s="42"/>
      <c r="J1666" s="55"/>
      <c r="K1666" s="55"/>
      <c r="L1666" s="55"/>
      <c r="M1666" s="56"/>
      <c r="N1666" s="57"/>
      <c r="O1666" s="57"/>
      <c r="P1666" s="42"/>
      <c r="Q1666" s="42"/>
      <c r="R1666" s="42"/>
      <c r="S1666" s="42"/>
      <c r="T1666" s="57"/>
      <c r="U1666" s="57"/>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c r="CL1666" s="52"/>
      <c r="CM1666" s="52"/>
      <c r="CN1666" s="52"/>
      <c r="CO1666" s="52"/>
      <c r="CP1666" s="52"/>
      <c r="CQ1666" s="52"/>
      <c r="CR1666" s="52"/>
      <c r="CS1666" s="52"/>
      <c r="CT1666" s="52"/>
      <c r="CU1666" s="52"/>
      <c r="CV1666" s="52"/>
      <c r="CW1666" s="52"/>
      <c r="CX1666" s="52"/>
      <c r="CY1666" s="52"/>
      <c r="CZ1666" s="52"/>
      <c r="DA1666" s="52"/>
      <c r="DB1666" s="52"/>
      <c r="DC1666" s="52"/>
      <c r="DD1666" s="52"/>
      <c r="DE1666" s="52"/>
      <c r="DF1666" s="52"/>
      <c r="DG1666" s="52"/>
      <c r="DH1666" s="52"/>
      <c r="DI1666" s="52"/>
      <c r="DJ1666" s="52"/>
      <c r="DK1666" s="52"/>
      <c r="DL1666" s="52"/>
      <c r="DM1666" s="52"/>
      <c r="DN1666" s="52"/>
      <c r="DO1666" s="52"/>
      <c r="DP1666" s="52"/>
      <c r="DQ1666" s="52"/>
      <c r="DR1666" s="52"/>
      <c r="DS1666" s="52"/>
      <c r="DT1666" s="52"/>
      <c r="DU1666" s="52"/>
      <c r="DV1666" s="52"/>
      <c r="DW1666" s="52"/>
      <c r="DX1666" s="52"/>
      <c r="DY1666" s="52"/>
      <c r="DZ1666" s="52"/>
      <c r="EA1666" s="52"/>
    </row>
    <row r="1667" spans="1:131" s="43" customFormat="1" x14ac:dyDescent="0.2">
      <c r="A1667" s="42"/>
      <c r="B1667" s="42"/>
      <c r="C1667" s="42"/>
      <c r="D1667" s="42"/>
      <c r="E1667" s="42"/>
      <c r="F1667" s="42"/>
      <c r="G1667" s="54"/>
      <c r="H1667" s="42"/>
      <c r="I1667" s="42"/>
      <c r="J1667" s="55"/>
      <c r="K1667" s="55"/>
      <c r="L1667" s="55"/>
      <c r="M1667" s="56"/>
      <c r="N1667" s="57"/>
      <c r="O1667" s="57"/>
      <c r="P1667" s="42"/>
      <c r="Q1667" s="42"/>
      <c r="R1667" s="42"/>
      <c r="S1667" s="42"/>
      <c r="T1667" s="57"/>
      <c r="U1667" s="57"/>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c r="BK1667" s="52"/>
      <c r="BL1667" s="52"/>
      <c r="BM1667" s="52"/>
      <c r="BN1667" s="52"/>
      <c r="BO1667" s="52"/>
      <c r="BP1667" s="52"/>
      <c r="BQ1667" s="52"/>
      <c r="BR1667" s="52"/>
      <c r="BS1667" s="52"/>
      <c r="BT1667" s="52"/>
      <c r="BU1667" s="52"/>
      <c r="BV1667" s="52"/>
      <c r="BW1667" s="52"/>
      <c r="BX1667" s="52"/>
      <c r="BY1667" s="52"/>
      <c r="BZ1667" s="52"/>
      <c r="CA1667" s="52"/>
      <c r="CB1667" s="52"/>
      <c r="CC1667" s="52"/>
      <c r="CD1667" s="52"/>
      <c r="CE1667" s="52"/>
      <c r="CF1667" s="52"/>
      <c r="CG1667" s="52"/>
      <c r="CH1667" s="52"/>
      <c r="CI1667" s="52"/>
      <c r="CJ1667" s="52"/>
      <c r="CK1667" s="52"/>
      <c r="CL1667" s="52"/>
      <c r="CM1667" s="52"/>
      <c r="CN1667" s="52"/>
      <c r="CO1667" s="52"/>
      <c r="CP1667" s="52"/>
      <c r="CQ1667" s="52"/>
      <c r="CR1667" s="52"/>
      <c r="CS1667" s="52"/>
      <c r="CT1667" s="52"/>
      <c r="CU1667" s="52"/>
      <c r="CV1667" s="52"/>
      <c r="CW1667" s="52"/>
      <c r="CX1667" s="52"/>
      <c r="CY1667" s="52"/>
      <c r="CZ1667" s="52"/>
      <c r="DA1667" s="52"/>
      <c r="DB1667" s="52"/>
      <c r="DC1667" s="52"/>
      <c r="DD1667" s="52"/>
      <c r="DE1667" s="52"/>
      <c r="DF1667" s="52"/>
      <c r="DG1667" s="52"/>
      <c r="DH1667" s="52"/>
      <c r="DI1667" s="52"/>
      <c r="DJ1667" s="52"/>
      <c r="DK1667" s="52"/>
      <c r="DL1667" s="52"/>
      <c r="DM1667" s="52"/>
      <c r="DN1667" s="52"/>
      <c r="DO1667" s="52"/>
      <c r="DP1667" s="52"/>
      <c r="DQ1667" s="52"/>
      <c r="DR1667" s="52"/>
      <c r="DS1667" s="52"/>
      <c r="DT1667" s="52"/>
      <c r="DU1667" s="52"/>
      <c r="DV1667" s="52"/>
      <c r="DW1667" s="52"/>
      <c r="DX1667" s="52"/>
      <c r="DY1667" s="52"/>
      <c r="DZ1667" s="52"/>
      <c r="EA1667" s="52"/>
    </row>
    <row r="1668" spans="1:131" s="43" customFormat="1" x14ac:dyDescent="0.2">
      <c r="A1668" s="42"/>
      <c r="B1668" s="42"/>
      <c r="C1668" s="42"/>
      <c r="D1668" s="42"/>
      <c r="E1668" s="42"/>
      <c r="F1668" s="42"/>
      <c r="G1668" s="54"/>
      <c r="H1668" s="42"/>
      <c r="I1668" s="42"/>
      <c r="J1668" s="55"/>
      <c r="K1668" s="55"/>
      <c r="L1668" s="55"/>
      <c r="M1668" s="56"/>
      <c r="N1668" s="57"/>
      <c r="O1668" s="57"/>
      <c r="P1668" s="42"/>
      <c r="Q1668" s="42"/>
      <c r="R1668" s="42"/>
      <c r="S1668" s="42"/>
      <c r="T1668" s="57"/>
      <c r="U1668" s="57"/>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c r="CL1668" s="52"/>
      <c r="CM1668" s="52"/>
      <c r="CN1668" s="52"/>
      <c r="CO1668" s="52"/>
      <c r="CP1668" s="52"/>
      <c r="CQ1668" s="52"/>
      <c r="CR1668" s="52"/>
      <c r="CS1668" s="52"/>
      <c r="CT1668" s="52"/>
      <c r="CU1668" s="52"/>
      <c r="CV1668" s="52"/>
      <c r="CW1668" s="52"/>
      <c r="CX1668" s="52"/>
      <c r="CY1668" s="52"/>
      <c r="CZ1668" s="52"/>
      <c r="DA1668" s="52"/>
      <c r="DB1668" s="52"/>
      <c r="DC1668" s="52"/>
      <c r="DD1668" s="52"/>
      <c r="DE1668" s="52"/>
      <c r="DF1668" s="52"/>
      <c r="DG1668" s="52"/>
      <c r="DH1668" s="52"/>
      <c r="DI1668" s="52"/>
      <c r="DJ1668" s="52"/>
      <c r="DK1668" s="52"/>
      <c r="DL1668" s="52"/>
      <c r="DM1668" s="52"/>
      <c r="DN1668" s="52"/>
      <c r="DO1668" s="52"/>
      <c r="DP1668" s="52"/>
      <c r="DQ1668" s="52"/>
      <c r="DR1668" s="52"/>
      <c r="DS1668" s="52"/>
      <c r="DT1668" s="52"/>
      <c r="DU1668" s="52"/>
      <c r="DV1668" s="52"/>
      <c r="DW1668" s="52"/>
      <c r="DX1668" s="52"/>
      <c r="DY1668" s="52"/>
      <c r="DZ1668" s="52"/>
      <c r="EA1668" s="52"/>
    </row>
    <row r="1669" spans="1:131" s="43" customFormat="1" x14ac:dyDescent="0.2">
      <c r="A1669" s="42"/>
      <c r="B1669" s="42"/>
      <c r="C1669" s="42"/>
      <c r="D1669" s="42"/>
      <c r="E1669" s="42"/>
      <c r="F1669" s="42"/>
      <c r="G1669" s="54"/>
      <c r="H1669" s="42"/>
      <c r="I1669" s="42"/>
      <c r="J1669" s="55"/>
      <c r="K1669" s="55"/>
      <c r="L1669" s="55"/>
      <c r="M1669" s="56"/>
      <c r="N1669" s="57"/>
      <c r="O1669" s="57"/>
      <c r="P1669" s="42"/>
      <c r="Q1669" s="42"/>
      <c r="R1669" s="42"/>
      <c r="S1669" s="42"/>
      <c r="T1669" s="57"/>
      <c r="U1669" s="57"/>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c r="BK1669" s="52"/>
      <c r="BL1669" s="52"/>
      <c r="BM1669" s="52"/>
      <c r="BN1669" s="52"/>
      <c r="BO1669" s="52"/>
      <c r="BP1669" s="52"/>
      <c r="BQ1669" s="52"/>
      <c r="BR1669" s="52"/>
      <c r="BS1669" s="52"/>
      <c r="BT1669" s="52"/>
      <c r="BU1669" s="52"/>
      <c r="BV1669" s="52"/>
      <c r="BW1669" s="52"/>
      <c r="BX1669" s="52"/>
      <c r="BY1669" s="52"/>
      <c r="BZ1669" s="52"/>
      <c r="CA1669" s="52"/>
      <c r="CB1669" s="52"/>
      <c r="CC1669" s="52"/>
      <c r="CD1669" s="52"/>
      <c r="CE1669" s="52"/>
      <c r="CF1669" s="52"/>
      <c r="CG1669" s="52"/>
      <c r="CH1669" s="52"/>
      <c r="CI1669" s="52"/>
      <c r="CJ1669" s="52"/>
      <c r="CK1669" s="52"/>
      <c r="CL1669" s="52"/>
      <c r="CM1669" s="52"/>
      <c r="CN1669" s="52"/>
      <c r="CO1669" s="52"/>
      <c r="CP1669" s="52"/>
      <c r="CQ1669" s="52"/>
      <c r="CR1669" s="52"/>
      <c r="CS1669" s="52"/>
      <c r="CT1669" s="52"/>
      <c r="CU1669" s="52"/>
      <c r="CV1669" s="52"/>
      <c r="CW1669" s="52"/>
      <c r="CX1669" s="52"/>
      <c r="CY1669" s="52"/>
      <c r="CZ1669" s="52"/>
      <c r="DA1669" s="52"/>
      <c r="DB1669" s="52"/>
      <c r="DC1669" s="52"/>
      <c r="DD1669" s="52"/>
      <c r="DE1669" s="52"/>
      <c r="DF1669" s="52"/>
      <c r="DG1669" s="52"/>
      <c r="DH1669" s="52"/>
      <c r="DI1669" s="52"/>
      <c r="DJ1669" s="52"/>
      <c r="DK1669" s="52"/>
      <c r="DL1669" s="52"/>
      <c r="DM1669" s="52"/>
      <c r="DN1669" s="52"/>
      <c r="DO1669" s="52"/>
      <c r="DP1669" s="52"/>
      <c r="DQ1669" s="52"/>
      <c r="DR1669" s="52"/>
      <c r="DS1669" s="52"/>
      <c r="DT1669" s="52"/>
      <c r="DU1669" s="52"/>
      <c r="DV1669" s="52"/>
      <c r="DW1669" s="52"/>
      <c r="DX1669" s="52"/>
      <c r="DY1669" s="52"/>
      <c r="DZ1669" s="52"/>
      <c r="EA1669" s="52"/>
    </row>
    <row r="1670" spans="1:131" s="43" customFormat="1" x14ac:dyDescent="0.2">
      <c r="A1670" s="42"/>
      <c r="B1670" s="42"/>
      <c r="C1670" s="42"/>
      <c r="D1670" s="42"/>
      <c r="E1670" s="42"/>
      <c r="F1670" s="42"/>
      <c r="G1670" s="54"/>
      <c r="H1670" s="42"/>
      <c r="I1670" s="42"/>
      <c r="J1670" s="55"/>
      <c r="K1670" s="55"/>
      <c r="L1670" s="55"/>
      <c r="M1670" s="56"/>
      <c r="N1670" s="57"/>
      <c r="O1670" s="57"/>
      <c r="P1670" s="42"/>
      <c r="Q1670" s="42"/>
      <c r="R1670" s="42"/>
      <c r="S1670" s="42"/>
      <c r="T1670" s="57"/>
      <c r="U1670" s="57"/>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c r="CL1670" s="52"/>
      <c r="CM1670" s="52"/>
      <c r="CN1670" s="52"/>
      <c r="CO1670" s="52"/>
      <c r="CP1670" s="52"/>
      <c r="CQ1670" s="52"/>
      <c r="CR1670" s="52"/>
      <c r="CS1670" s="52"/>
      <c r="CT1670" s="52"/>
      <c r="CU1670" s="52"/>
      <c r="CV1670" s="52"/>
      <c r="CW1670" s="52"/>
      <c r="CX1670" s="52"/>
      <c r="CY1670" s="52"/>
      <c r="CZ1670" s="52"/>
      <c r="DA1670" s="52"/>
      <c r="DB1670" s="52"/>
      <c r="DC1670" s="52"/>
      <c r="DD1670" s="52"/>
      <c r="DE1670" s="52"/>
      <c r="DF1670" s="52"/>
      <c r="DG1670" s="52"/>
      <c r="DH1670" s="52"/>
      <c r="DI1670" s="52"/>
      <c r="DJ1670" s="52"/>
      <c r="DK1670" s="52"/>
      <c r="DL1670" s="52"/>
      <c r="DM1670" s="52"/>
      <c r="DN1670" s="52"/>
      <c r="DO1670" s="52"/>
      <c r="DP1670" s="52"/>
      <c r="DQ1670" s="52"/>
      <c r="DR1670" s="52"/>
      <c r="DS1670" s="52"/>
      <c r="DT1670" s="52"/>
      <c r="DU1670" s="52"/>
      <c r="DV1670" s="52"/>
      <c r="DW1670" s="52"/>
      <c r="DX1670" s="52"/>
      <c r="DY1670" s="52"/>
      <c r="DZ1670" s="52"/>
      <c r="EA1670" s="52"/>
    </row>
    <row r="1671" spans="1:131" s="43" customFormat="1" x14ac:dyDescent="0.2">
      <c r="A1671" s="42"/>
      <c r="B1671" s="42"/>
      <c r="C1671" s="42"/>
      <c r="D1671" s="42"/>
      <c r="E1671" s="42"/>
      <c r="F1671" s="42"/>
      <c r="G1671" s="54"/>
      <c r="H1671" s="42"/>
      <c r="I1671" s="42"/>
      <c r="J1671" s="55"/>
      <c r="K1671" s="55"/>
      <c r="L1671" s="55"/>
      <c r="M1671" s="56"/>
      <c r="N1671" s="57"/>
      <c r="O1671" s="57"/>
      <c r="P1671" s="42"/>
      <c r="Q1671" s="42"/>
      <c r="R1671" s="42"/>
      <c r="S1671" s="42"/>
      <c r="T1671" s="57"/>
      <c r="U1671" s="57"/>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c r="BK1671" s="52"/>
      <c r="BL1671" s="52"/>
      <c r="BM1671" s="52"/>
      <c r="BN1671" s="52"/>
      <c r="BO1671" s="52"/>
      <c r="BP1671" s="52"/>
      <c r="BQ1671" s="52"/>
      <c r="BR1671" s="52"/>
      <c r="BS1671" s="52"/>
      <c r="BT1671" s="52"/>
      <c r="BU1671" s="52"/>
      <c r="BV1671" s="52"/>
      <c r="BW1671" s="52"/>
      <c r="BX1671" s="52"/>
      <c r="BY1671" s="52"/>
      <c r="BZ1671" s="52"/>
      <c r="CA1671" s="52"/>
      <c r="CB1671" s="52"/>
      <c r="CC1671" s="52"/>
      <c r="CD1671" s="52"/>
      <c r="CE1671" s="52"/>
      <c r="CF1671" s="52"/>
      <c r="CG1671" s="52"/>
      <c r="CH1671" s="52"/>
      <c r="CI1671" s="52"/>
      <c r="CJ1671" s="52"/>
      <c r="CK1671" s="52"/>
      <c r="CL1671" s="52"/>
      <c r="CM1671" s="52"/>
      <c r="CN1671" s="52"/>
      <c r="CO1671" s="52"/>
      <c r="CP1671" s="52"/>
      <c r="CQ1671" s="52"/>
      <c r="CR1671" s="52"/>
      <c r="CS1671" s="52"/>
      <c r="CT1671" s="52"/>
      <c r="CU1671" s="52"/>
      <c r="CV1671" s="52"/>
      <c r="CW1671" s="52"/>
      <c r="CX1671" s="52"/>
      <c r="CY1671" s="52"/>
      <c r="CZ1671" s="52"/>
      <c r="DA1671" s="52"/>
      <c r="DB1671" s="52"/>
      <c r="DC1671" s="52"/>
      <c r="DD1671" s="52"/>
      <c r="DE1671" s="52"/>
      <c r="DF1671" s="52"/>
      <c r="DG1671" s="52"/>
      <c r="DH1671" s="52"/>
      <c r="DI1671" s="52"/>
      <c r="DJ1671" s="52"/>
      <c r="DK1671" s="52"/>
      <c r="DL1671" s="52"/>
      <c r="DM1671" s="52"/>
      <c r="DN1671" s="52"/>
      <c r="DO1671" s="52"/>
      <c r="DP1671" s="52"/>
      <c r="DQ1671" s="52"/>
      <c r="DR1671" s="52"/>
      <c r="DS1671" s="52"/>
      <c r="DT1671" s="52"/>
      <c r="DU1671" s="52"/>
      <c r="DV1671" s="52"/>
      <c r="DW1671" s="52"/>
      <c r="DX1671" s="52"/>
      <c r="DY1671" s="52"/>
      <c r="DZ1671" s="52"/>
      <c r="EA1671" s="52"/>
    </row>
    <row r="1672" spans="1:131" s="43" customFormat="1" x14ac:dyDescent="0.2">
      <c r="A1672" s="42"/>
      <c r="B1672" s="42"/>
      <c r="C1672" s="42"/>
      <c r="D1672" s="42"/>
      <c r="E1672" s="42"/>
      <c r="F1672" s="42"/>
      <c r="G1672" s="54"/>
      <c r="H1672" s="42"/>
      <c r="I1672" s="42"/>
      <c r="J1672" s="55"/>
      <c r="K1672" s="55"/>
      <c r="L1672" s="55"/>
      <c r="M1672" s="56"/>
      <c r="N1672" s="57"/>
      <c r="O1672" s="57"/>
      <c r="P1672" s="42"/>
      <c r="Q1672" s="42"/>
      <c r="R1672" s="42"/>
      <c r="S1672" s="42"/>
      <c r="T1672" s="57"/>
      <c r="U1672" s="57"/>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c r="CL1672" s="52"/>
      <c r="CM1672" s="52"/>
      <c r="CN1672" s="52"/>
      <c r="CO1672" s="52"/>
      <c r="CP1672" s="52"/>
      <c r="CQ1672" s="52"/>
      <c r="CR1672" s="52"/>
      <c r="CS1672" s="52"/>
      <c r="CT1672" s="52"/>
      <c r="CU1672" s="52"/>
      <c r="CV1672" s="52"/>
      <c r="CW1672" s="52"/>
      <c r="CX1672" s="52"/>
      <c r="CY1672" s="52"/>
      <c r="CZ1672" s="52"/>
      <c r="DA1672" s="52"/>
      <c r="DB1672" s="52"/>
      <c r="DC1672" s="52"/>
      <c r="DD1672" s="52"/>
      <c r="DE1672" s="52"/>
      <c r="DF1672" s="52"/>
      <c r="DG1672" s="52"/>
      <c r="DH1672" s="52"/>
      <c r="DI1672" s="52"/>
      <c r="DJ1672" s="52"/>
      <c r="DK1672" s="52"/>
      <c r="DL1672" s="52"/>
      <c r="DM1672" s="52"/>
      <c r="DN1672" s="52"/>
      <c r="DO1672" s="52"/>
      <c r="DP1672" s="52"/>
      <c r="DQ1672" s="52"/>
      <c r="DR1672" s="52"/>
      <c r="DS1672" s="52"/>
      <c r="DT1672" s="52"/>
      <c r="DU1672" s="52"/>
      <c r="DV1672" s="52"/>
      <c r="DW1672" s="52"/>
      <c r="DX1672" s="52"/>
      <c r="DY1672" s="52"/>
      <c r="DZ1672" s="52"/>
      <c r="EA1672" s="52"/>
    </row>
    <row r="1673" spans="1:131" s="43" customFormat="1" x14ac:dyDescent="0.2">
      <c r="A1673" s="42"/>
      <c r="B1673" s="42"/>
      <c r="C1673" s="42"/>
      <c r="D1673" s="42"/>
      <c r="E1673" s="42"/>
      <c r="F1673" s="42"/>
      <c r="G1673" s="54"/>
      <c r="H1673" s="42"/>
      <c r="I1673" s="42"/>
      <c r="J1673" s="55"/>
      <c r="K1673" s="55"/>
      <c r="L1673" s="55"/>
      <c r="M1673" s="56"/>
      <c r="N1673" s="57"/>
      <c r="O1673" s="57"/>
      <c r="P1673" s="42"/>
      <c r="Q1673" s="42"/>
      <c r="R1673" s="42"/>
      <c r="S1673" s="42"/>
      <c r="T1673" s="57"/>
      <c r="U1673" s="57"/>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c r="BK1673" s="52"/>
      <c r="BL1673" s="52"/>
      <c r="BM1673" s="52"/>
      <c r="BN1673" s="52"/>
      <c r="BO1673" s="52"/>
      <c r="BP1673" s="52"/>
      <c r="BQ1673" s="52"/>
      <c r="BR1673" s="52"/>
      <c r="BS1673" s="52"/>
      <c r="BT1673" s="52"/>
      <c r="BU1673" s="52"/>
      <c r="BV1673" s="52"/>
      <c r="BW1673" s="52"/>
      <c r="BX1673" s="52"/>
      <c r="BY1673" s="52"/>
      <c r="BZ1673" s="52"/>
      <c r="CA1673" s="52"/>
      <c r="CB1673" s="52"/>
      <c r="CC1673" s="52"/>
      <c r="CD1673" s="52"/>
      <c r="CE1673" s="52"/>
      <c r="CF1673" s="52"/>
      <c r="CG1673" s="52"/>
      <c r="CH1673" s="52"/>
      <c r="CI1673" s="52"/>
      <c r="CJ1673" s="52"/>
      <c r="CK1673" s="52"/>
      <c r="CL1673" s="52"/>
      <c r="CM1673" s="52"/>
      <c r="CN1673" s="52"/>
      <c r="CO1673" s="52"/>
      <c r="CP1673" s="52"/>
      <c r="CQ1673" s="52"/>
      <c r="CR1673" s="52"/>
      <c r="CS1673" s="52"/>
      <c r="CT1673" s="52"/>
      <c r="CU1673" s="52"/>
      <c r="CV1673" s="52"/>
      <c r="CW1673" s="52"/>
      <c r="CX1673" s="52"/>
      <c r="CY1673" s="52"/>
      <c r="CZ1673" s="52"/>
      <c r="DA1673" s="52"/>
      <c r="DB1673" s="52"/>
      <c r="DC1673" s="52"/>
      <c r="DD1673" s="52"/>
      <c r="DE1673" s="52"/>
      <c r="DF1673" s="52"/>
      <c r="DG1673" s="52"/>
      <c r="DH1673" s="52"/>
      <c r="DI1673" s="52"/>
      <c r="DJ1673" s="52"/>
      <c r="DK1673" s="52"/>
      <c r="DL1673" s="52"/>
      <c r="DM1673" s="52"/>
      <c r="DN1673" s="52"/>
      <c r="DO1673" s="52"/>
      <c r="DP1673" s="52"/>
      <c r="DQ1673" s="52"/>
      <c r="DR1673" s="52"/>
      <c r="DS1673" s="52"/>
      <c r="DT1673" s="52"/>
      <c r="DU1673" s="52"/>
      <c r="DV1673" s="52"/>
      <c r="DW1673" s="52"/>
      <c r="DX1673" s="52"/>
      <c r="DY1673" s="52"/>
      <c r="DZ1673" s="52"/>
      <c r="EA1673" s="52"/>
    </row>
    <row r="1674" spans="1:131" s="43" customFormat="1" x14ac:dyDescent="0.2">
      <c r="A1674" s="42"/>
      <c r="B1674" s="42"/>
      <c r="C1674" s="42"/>
      <c r="D1674" s="42"/>
      <c r="E1674" s="42"/>
      <c r="F1674" s="42"/>
      <c r="G1674" s="54"/>
      <c r="H1674" s="42"/>
      <c r="I1674" s="42"/>
      <c r="J1674" s="55"/>
      <c r="K1674" s="55"/>
      <c r="L1674" s="55"/>
      <c r="M1674" s="56"/>
      <c r="N1674" s="57"/>
      <c r="O1674" s="57"/>
      <c r="P1674" s="42"/>
      <c r="Q1674" s="42"/>
      <c r="R1674" s="42"/>
      <c r="S1674" s="42"/>
      <c r="T1674" s="57"/>
      <c r="U1674" s="57"/>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c r="CL1674" s="52"/>
      <c r="CM1674" s="52"/>
      <c r="CN1674" s="52"/>
      <c r="CO1674" s="52"/>
      <c r="CP1674" s="52"/>
      <c r="CQ1674" s="52"/>
      <c r="CR1674" s="52"/>
      <c r="CS1674" s="52"/>
      <c r="CT1674" s="52"/>
      <c r="CU1674" s="52"/>
      <c r="CV1674" s="52"/>
      <c r="CW1674" s="52"/>
      <c r="CX1674" s="52"/>
      <c r="CY1674" s="52"/>
      <c r="CZ1674" s="52"/>
      <c r="DA1674" s="52"/>
      <c r="DB1674" s="52"/>
      <c r="DC1674" s="52"/>
      <c r="DD1674" s="52"/>
      <c r="DE1674" s="52"/>
      <c r="DF1674" s="52"/>
      <c r="DG1674" s="52"/>
      <c r="DH1674" s="52"/>
      <c r="DI1674" s="52"/>
      <c r="DJ1674" s="52"/>
      <c r="DK1674" s="52"/>
      <c r="DL1674" s="52"/>
      <c r="DM1674" s="52"/>
      <c r="DN1674" s="52"/>
      <c r="DO1674" s="52"/>
      <c r="DP1674" s="52"/>
      <c r="DQ1674" s="52"/>
      <c r="DR1674" s="52"/>
      <c r="DS1674" s="52"/>
      <c r="DT1674" s="52"/>
      <c r="DU1674" s="52"/>
      <c r="DV1674" s="52"/>
      <c r="DW1674" s="52"/>
      <c r="DX1674" s="52"/>
      <c r="DY1674" s="52"/>
      <c r="DZ1674" s="52"/>
      <c r="EA1674" s="52"/>
    </row>
    <row r="1675" spans="1:131" s="43" customFormat="1" x14ac:dyDescent="0.2">
      <c r="A1675" s="42"/>
      <c r="B1675" s="42"/>
      <c r="C1675" s="42"/>
      <c r="D1675" s="42"/>
      <c r="E1675" s="42"/>
      <c r="F1675" s="42"/>
      <c r="G1675" s="54"/>
      <c r="H1675" s="42"/>
      <c r="I1675" s="42"/>
      <c r="J1675" s="55"/>
      <c r="K1675" s="55"/>
      <c r="L1675" s="55"/>
      <c r="M1675" s="56"/>
      <c r="N1675" s="57"/>
      <c r="O1675" s="57"/>
      <c r="P1675" s="42"/>
      <c r="Q1675" s="42"/>
      <c r="R1675" s="42"/>
      <c r="S1675" s="42"/>
      <c r="T1675" s="57"/>
      <c r="U1675" s="57"/>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c r="BK1675" s="52"/>
      <c r="BL1675" s="52"/>
      <c r="BM1675" s="52"/>
      <c r="BN1675" s="52"/>
      <c r="BO1675" s="52"/>
      <c r="BP1675" s="52"/>
      <c r="BQ1675" s="52"/>
      <c r="BR1675" s="52"/>
      <c r="BS1675" s="52"/>
      <c r="BT1675" s="52"/>
      <c r="BU1675" s="52"/>
      <c r="BV1675" s="52"/>
      <c r="BW1675" s="52"/>
      <c r="BX1675" s="52"/>
      <c r="BY1675" s="52"/>
      <c r="BZ1675" s="52"/>
      <c r="CA1675" s="52"/>
      <c r="CB1675" s="52"/>
      <c r="CC1675" s="52"/>
      <c r="CD1675" s="52"/>
      <c r="CE1675" s="52"/>
      <c r="CF1675" s="52"/>
      <c r="CG1675" s="52"/>
      <c r="CH1675" s="52"/>
      <c r="CI1675" s="52"/>
      <c r="CJ1675" s="52"/>
      <c r="CK1675" s="52"/>
      <c r="CL1675" s="52"/>
      <c r="CM1675" s="52"/>
      <c r="CN1675" s="52"/>
      <c r="CO1675" s="52"/>
      <c r="CP1675" s="52"/>
      <c r="CQ1675" s="52"/>
      <c r="CR1675" s="52"/>
      <c r="CS1675" s="52"/>
      <c r="CT1675" s="52"/>
      <c r="CU1675" s="52"/>
      <c r="CV1675" s="52"/>
      <c r="CW1675" s="52"/>
      <c r="CX1675" s="52"/>
      <c r="CY1675" s="52"/>
      <c r="CZ1675" s="52"/>
      <c r="DA1675" s="52"/>
      <c r="DB1675" s="52"/>
      <c r="DC1675" s="52"/>
      <c r="DD1675" s="52"/>
      <c r="DE1675" s="52"/>
      <c r="DF1675" s="52"/>
      <c r="DG1675" s="52"/>
      <c r="DH1675" s="52"/>
      <c r="DI1675" s="52"/>
      <c r="DJ1675" s="52"/>
      <c r="DK1675" s="52"/>
      <c r="DL1675" s="52"/>
      <c r="DM1675" s="52"/>
      <c r="DN1675" s="52"/>
      <c r="DO1675" s="52"/>
      <c r="DP1675" s="52"/>
      <c r="DQ1675" s="52"/>
      <c r="DR1675" s="52"/>
      <c r="DS1675" s="52"/>
      <c r="DT1675" s="52"/>
      <c r="DU1675" s="52"/>
      <c r="DV1675" s="52"/>
      <c r="DW1675" s="52"/>
      <c r="DX1675" s="52"/>
      <c r="DY1675" s="52"/>
      <c r="DZ1675" s="52"/>
      <c r="EA1675" s="52"/>
    </row>
    <row r="1676" spans="1:131" s="43" customFormat="1" x14ac:dyDescent="0.2">
      <c r="A1676" s="42"/>
      <c r="B1676" s="42"/>
      <c r="C1676" s="42"/>
      <c r="D1676" s="42"/>
      <c r="E1676" s="42"/>
      <c r="F1676" s="42"/>
      <c r="G1676" s="54"/>
      <c r="H1676" s="42"/>
      <c r="I1676" s="42"/>
      <c r="J1676" s="55"/>
      <c r="K1676" s="55"/>
      <c r="L1676" s="55"/>
      <c r="M1676" s="56"/>
      <c r="N1676" s="57"/>
      <c r="O1676" s="57"/>
      <c r="P1676" s="42"/>
      <c r="Q1676" s="42"/>
      <c r="R1676" s="42"/>
      <c r="S1676" s="42"/>
      <c r="T1676" s="57"/>
      <c r="U1676" s="57"/>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c r="CL1676" s="52"/>
      <c r="CM1676" s="52"/>
      <c r="CN1676" s="52"/>
      <c r="CO1676" s="52"/>
      <c r="CP1676" s="52"/>
      <c r="CQ1676" s="52"/>
      <c r="CR1676" s="52"/>
      <c r="CS1676" s="52"/>
      <c r="CT1676" s="52"/>
      <c r="CU1676" s="52"/>
      <c r="CV1676" s="52"/>
      <c r="CW1676" s="52"/>
      <c r="CX1676" s="52"/>
      <c r="CY1676" s="52"/>
      <c r="CZ1676" s="52"/>
      <c r="DA1676" s="52"/>
      <c r="DB1676" s="52"/>
      <c r="DC1676" s="52"/>
      <c r="DD1676" s="52"/>
      <c r="DE1676" s="52"/>
      <c r="DF1676" s="52"/>
      <c r="DG1676" s="52"/>
      <c r="DH1676" s="52"/>
      <c r="DI1676" s="52"/>
      <c r="DJ1676" s="52"/>
      <c r="DK1676" s="52"/>
      <c r="DL1676" s="52"/>
      <c r="DM1676" s="52"/>
      <c r="DN1676" s="52"/>
      <c r="DO1676" s="52"/>
      <c r="DP1676" s="52"/>
      <c r="DQ1676" s="52"/>
      <c r="DR1676" s="52"/>
      <c r="DS1676" s="52"/>
      <c r="DT1676" s="52"/>
      <c r="DU1676" s="52"/>
      <c r="DV1676" s="52"/>
      <c r="DW1676" s="52"/>
      <c r="DX1676" s="52"/>
      <c r="DY1676" s="52"/>
      <c r="DZ1676" s="52"/>
      <c r="EA1676" s="52"/>
    </row>
    <row r="1677" spans="1:131" s="43" customFormat="1" x14ac:dyDescent="0.2">
      <c r="A1677" s="42"/>
      <c r="B1677" s="42"/>
      <c r="C1677" s="42"/>
      <c r="D1677" s="42"/>
      <c r="E1677" s="42"/>
      <c r="F1677" s="42"/>
      <c r="G1677" s="54"/>
      <c r="H1677" s="42"/>
      <c r="I1677" s="42"/>
      <c r="J1677" s="55"/>
      <c r="K1677" s="55"/>
      <c r="L1677" s="55"/>
      <c r="M1677" s="56"/>
      <c r="N1677" s="57"/>
      <c r="O1677" s="57"/>
      <c r="P1677" s="42"/>
      <c r="Q1677" s="42"/>
      <c r="R1677" s="42"/>
      <c r="S1677" s="42"/>
      <c r="T1677" s="57"/>
      <c r="U1677" s="57"/>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2"/>
      <c r="DU1677" s="52"/>
      <c r="DV1677" s="52"/>
      <c r="DW1677" s="52"/>
      <c r="DX1677" s="52"/>
      <c r="DY1677" s="52"/>
      <c r="DZ1677" s="52"/>
      <c r="EA1677" s="52"/>
    </row>
    <row r="1678" spans="1:131" s="43" customFormat="1" x14ac:dyDescent="0.2">
      <c r="A1678" s="42"/>
      <c r="B1678" s="42"/>
      <c r="C1678" s="42"/>
      <c r="D1678" s="42"/>
      <c r="E1678" s="42"/>
      <c r="F1678" s="42"/>
      <c r="G1678" s="54"/>
      <c r="H1678" s="42"/>
      <c r="I1678" s="42"/>
      <c r="J1678" s="55"/>
      <c r="K1678" s="55"/>
      <c r="L1678" s="55"/>
      <c r="M1678" s="56"/>
      <c r="N1678" s="57"/>
      <c r="O1678" s="57"/>
      <c r="P1678" s="42"/>
      <c r="Q1678" s="42"/>
      <c r="R1678" s="42"/>
      <c r="S1678" s="42"/>
      <c r="T1678" s="57"/>
      <c r="U1678" s="57"/>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c r="CL1678" s="52"/>
      <c r="CM1678" s="52"/>
      <c r="CN1678" s="52"/>
      <c r="CO1678" s="52"/>
      <c r="CP1678" s="52"/>
      <c r="CQ1678" s="52"/>
      <c r="CR1678" s="52"/>
      <c r="CS1678" s="52"/>
      <c r="CT1678" s="52"/>
      <c r="CU1678" s="52"/>
      <c r="CV1678" s="52"/>
      <c r="CW1678" s="52"/>
      <c r="CX1678" s="52"/>
      <c r="CY1678" s="52"/>
      <c r="CZ1678" s="52"/>
      <c r="DA1678" s="52"/>
      <c r="DB1678" s="52"/>
      <c r="DC1678" s="52"/>
      <c r="DD1678" s="52"/>
      <c r="DE1678" s="52"/>
      <c r="DF1678" s="52"/>
      <c r="DG1678" s="52"/>
      <c r="DH1678" s="52"/>
      <c r="DI1678" s="52"/>
      <c r="DJ1678" s="52"/>
      <c r="DK1678" s="52"/>
      <c r="DL1678" s="52"/>
      <c r="DM1678" s="52"/>
      <c r="DN1678" s="52"/>
      <c r="DO1678" s="52"/>
      <c r="DP1678" s="52"/>
      <c r="DQ1678" s="52"/>
      <c r="DR1678" s="52"/>
      <c r="DS1678" s="52"/>
      <c r="DT1678" s="52"/>
      <c r="DU1678" s="52"/>
      <c r="DV1678" s="52"/>
      <c r="DW1678" s="52"/>
      <c r="DX1678" s="52"/>
      <c r="DY1678" s="52"/>
      <c r="DZ1678" s="52"/>
      <c r="EA1678" s="52"/>
    </row>
    <row r="1679" spans="1:131" s="43" customFormat="1" x14ac:dyDescent="0.2">
      <c r="A1679" s="42"/>
      <c r="B1679" s="42"/>
      <c r="C1679" s="42"/>
      <c r="D1679" s="42"/>
      <c r="E1679" s="42"/>
      <c r="F1679" s="42"/>
      <c r="G1679" s="54"/>
      <c r="H1679" s="42"/>
      <c r="I1679" s="42"/>
      <c r="J1679" s="55"/>
      <c r="K1679" s="55"/>
      <c r="L1679" s="55"/>
      <c r="M1679" s="56"/>
      <c r="N1679" s="57"/>
      <c r="O1679" s="57"/>
      <c r="P1679" s="42"/>
      <c r="Q1679" s="42"/>
      <c r="R1679" s="42"/>
      <c r="S1679" s="42"/>
      <c r="T1679" s="57"/>
      <c r="U1679" s="57"/>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c r="BK1679" s="52"/>
      <c r="BL1679" s="52"/>
      <c r="BM1679" s="52"/>
      <c r="BN1679" s="52"/>
      <c r="BO1679" s="52"/>
      <c r="BP1679" s="52"/>
      <c r="BQ1679" s="52"/>
      <c r="BR1679" s="52"/>
      <c r="BS1679" s="52"/>
      <c r="BT1679" s="52"/>
      <c r="BU1679" s="52"/>
      <c r="BV1679" s="52"/>
      <c r="BW1679" s="52"/>
      <c r="BX1679" s="52"/>
      <c r="BY1679" s="52"/>
      <c r="BZ1679" s="52"/>
      <c r="CA1679" s="52"/>
      <c r="CB1679" s="52"/>
      <c r="CC1679" s="52"/>
      <c r="CD1679" s="52"/>
      <c r="CE1679" s="52"/>
      <c r="CF1679" s="52"/>
      <c r="CG1679" s="52"/>
      <c r="CH1679" s="52"/>
      <c r="CI1679" s="52"/>
      <c r="CJ1679" s="52"/>
      <c r="CK1679" s="52"/>
      <c r="CL1679" s="52"/>
      <c r="CM1679" s="52"/>
      <c r="CN1679" s="52"/>
      <c r="CO1679" s="52"/>
      <c r="CP1679" s="52"/>
      <c r="CQ1679" s="52"/>
      <c r="CR1679" s="52"/>
      <c r="CS1679" s="52"/>
      <c r="CT1679" s="52"/>
      <c r="CU1679" s="52"/>
      <c r="CV1679" s="52"/>
      <c r="CW1679" s="52"/>
      <c r="CX1679" s="52"/>
      <c r="CY1679" s="52"/>
      <c r="CZ1679" s="52"/>
      <c r="DA1679" s="52"/>
      <c r="DB1679" s="52"/>
      <c r="DC1679" s="52"/>
      <c r="DD1679" s="52"/>
      <c r="DE1679" s="52"/>
      <c r="DF1679" s="52"/>
      <c r="DG1679" s="52"/>
      <c r="DH1679" s="52"/>
      <c r="DI1679" s="52"/>
      <c r="DJ1679" s="52"/>
      <c r="DK1679" s="52"/>
      <c r="DL1679" s="52"/>
      <c r="DM1679" s="52"/>
      <c r="DN1679" s="52"/>
      <c r="DO1679" s="52"/>
      <c r="DP1679" s="52"/>
      <c r="DQ1679" s="52"/>
      <c r="DR1679" s="52"/>
      <c r="DS1679" s="52"/>
      <c r="DT1679" s="52"/>
      <c r="DU1679" s="52"/>
      <c r="DV1679" s="52"/>
      <c r="DW1679" s="52"/>
      <c r="DX1679" s="52"/>
      <c r="DY1679" s="52"/>
      <c r="DZ1679" s="52"/>
      <c r="EA1679" s="52"/>
    </row>
    <row r="1680" spans="1:131" s="43" customFormat="1" x14ac:dyDescent="0.2">
      <c r="A1680" s="42"/>
      <c r="B1680" s="42"/>
      <c r="C1680" s="42"/>
      <c r="D1680" s="42"/>
      <c r="E1680" s="42"/>
      <c r="F1680" s="42"/>
      <c r="G1680" s="54"/>
      <c r="H1680" s="42"/>
      <c r="I1680" s="42"/>
      <c r="J1680" s="55"/>
      <c r="K1680" s="55"/>
      <c r="L1680" s="55"/>
      <c r="M1680" s="56"/>
      <c r="N1680" s="57"/>
      <c r="O1680" s="57"/>
      <c r="P1680" s="42"/>
      <c r="Q1680" s="42"/>
      <c r="R1680" s="42"/>
      <c r="S1680" s="42"/>
      <c r="T1680" s="57"/>
      <c r="U1680" s="57"/>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c r="CL1680" s="52"/>
      <c r="CM1680" s="52"/>
      <c r="CN1680" s="52"/>
      <c r="CO1680" s="52"/>
      <c r="CP1680" s="52"/>
      <c r="CQ1680" s="52"/>
      <c r="CR1680" s="52"/>
      <c r="CS1680" s="52"/>
      <c r="CT1680" s="52"/>
      <c r="CU1680" s="52"/>
      <c r="CV1680" s="52"/>
      <c r="CW1680" s="52"/>
      <c r="CX1680" s="52"/>
      <c r="CY1680" s="52"/>
      <c r="CZ1680" s="52"/>
      <c r="DA1680" s="52"/>
      <c r="DB1680" s="52"/>
      <c r="DC1680" s="52"/>
      <c r="DD1680" s="52"/>
      <c r="DE1680" s="52"/>
      <c r="DF1680" s="52"/>
      <c r="DG1680" s="52"/>
      <c r="DH1680" s="52"/>
      <c r="DI1680" s="52"/>
      <c r="DJ1680" s="52"/>
      <c r="DK1680" s="52"/>
      <c r="DL1680" s="52"/>
      <c r="DM1680" s="52"/>
      <c r="DN1680" s="52"/>
      <c r="DO1680" s="52"/>
      <c r="DP1680" s="52"/>
      <c r="DQ1680" s="52"/>
      <c r="DR1680" s="52"/>
      <c r="DS1680" s="52"/>
      <c r="DT1680" s="52"/>
      <c r="DU1680" s="52"/>
      <c r="DV1680" s="52"/>
      <c r="DW1680" s="52"/>
      <c r="DX1680" s="52"/>
      <c r="DY1680" s="52"/>
      <c r="DZ1680" s="52"/>
      <c r="EA1680" s="52"/>
    </row>
    <row r="1681" spans="1:131" s="43" customFormat="1" x14ac:dyDescent="0.2">
      <c r="A1681" s="42"/>
      <c r="B1681" s="42"/>
      <c r="C1681" s="42"/>
      <c r="D1681" s="42"/>
      <c r="E1681" s="42"/>
      <c r="F1681" s="42"/>
      <c r="G1681" s="54"/>
      <c r="H1681" s="42"/>
      <c r="I1681" s="42"/>
      <c r="J1681" s="55"/>
      <c r="K1681" s="55"/>
      <c r="L1681" s="55"/>
      <c r="M1681" s="56"/>
      <c r="N1681" s="57"/>
      <c r="O1681" s="57"/>
      <c r="P1681" s="42"/>
      <c r="Q1681" s="42"/>
      <c r="R1681" s="42"/>
      <c r="S1681" s="42"/>
      <c r="T1681" s="57"/>
      <c r="U1681" s="57"/>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c r="BK1681" s="52"/>
      <c r="BL1681" s="52"/>
      <c r="BM1681" s="52"/>
      <c r="BN1681" s="52"/>
      <c r="BO1681" s="52"/>
      <c r="BP1681" s="52"/>
      <c r="BQ1681" s="52"/>
      <c r="BR1681" s="52"/>
      <c r="BS1681" s="52"/>
      <c r="BT1681" s="52"/>
      <c r="BU1681" s="52"/>
      <c r="BV1681" s="52"/>
      <c r="BW1681" s="52"/>
      <c r="BX1681" s="52"/>
      <c r="BY1681" s="52"/>
      <c r="BZ1681" s="52"/>
      <c r="CA1681" s="52"/>
      <c r="CB1681" s="52"/>
      <c r="CC1681" s="52"/>
      <c r="CD1681" s="52"/>
      <c r="CE1681" s="52"/>
      <c r="CF1681" s="52"/>
      <c r="CG1681" s="52"/>
      <c r="CH1681" s="52"/>
      <c r="CI1681" s="52"/>
      <c r="CJ1681" s="52"/>
      <c r="CK1681" s="52"/>
      <c r="CL1681" s="52"/>
      <c r="CM1681" s="52"/>
      <c r="CN1681" s="52"/>
      <c r="CO1681" s="52"/>
      <c r="CP1681" s="52"/>
      <c r="CQ1681" s="52"/>
      <c r="CR1681" s="52"/>
      <c r="CS1681" s="52"/>
      <c r="CT1681" s="52"/>
      <c r="CU1681" s="52"/>
      <c r="CV1681" s="52"/>
      <c r="CW1681" s="52"/>
      <c r="CX1681" s="52"/>
      <c r="CY1681" s="52"/>
      <c r="CZ1681" s="52"/>
      <c r="DA1681" s="52"/>
      <c r="DB1681" s="52"/>
      <c r="DC1681" s="52"/>
      <c r="DD1681" s="52"/>
      <c r="DE1681" s="52"/>
      <c r="DF1681" s="52"/>
      <c r="DG1681" s="52"/>
      <c r="DH1681" s="52"/>
      <c r="DI1681" s="52"/>
      <c r="DJ1681" s="52"/>
      <c r="DK1681" s="52"/>
      <c r="DL1681" s="52"/>
      <c r="DM1681" s="52"/>
      <c r="DN1681" s="52"/>
      <c r="DO1681" s="52"/>
      <c r="DP1681" s="52"/>
      <c r="DQ1681" s="52"/>
      <c r="DR1681" s="52"/>
      <c r="DS1681" s="52"/>
      <c r="DT1681" s="52"/>
      <c r="DU1681" s="52"/>
      <c r="DV1681" s="52"/>
      <c r="DW1681" s="52"/>
      <c r="DX1681" s="52"/>
      <c r="DY1681" s="52"/>
      <c r="DZ1681" s="52"/>
      <c r="EA1681" s="52"/>
    </row>
    <row r="1682" spans="1:131" s="43" customFormat="1" x14ac:dyDescent="0.2">
      <c r="A1682" s="42"/>
      <c r="B1682" s="42"/>
      <c r="C1682" s="42"/>
      <c r="D1682" s="42"/>
      <c r="E1682" s="42"/>
      <c r="F1682" s="42"/>
      <c r="G1682" s="54"/>
      <c r="H1682" s="42"/>
      <c r="I1682" s="42"/>
      <c r="J1682" s="55"/>
      <c r="K1682" s="55"/>
      <c r="L1682" s="55"/>
      <c r="M1682" s="56"/>
      <c r="N1682" s="57"/>
      <c r="O1682" s="57"/>
      <c r="P1682" s="42"/>
      <c r="Q1682" s="42"/>
      <c r="R1682" s="42"/>
      <c r="S1682" s="42"/>
      <c r="T1682" s="57"/>
      <c r="U1682" s="57"/>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c r="CL1682" s="52"/>
      <c r="CM1682" s="52"/>
      <c r="CN1682" s="52"/>
      <c r="CO1682" s="52"/>
      <c r="CP1682" s="52"/>
      <c r="CQ1682" s="52"/>
      <c r="CR1682" s="52"/>
      <c r="CS1682" s="52"/>
      <c r="CT1682" s="52"/>
      <c r="CU1682" s="52"/>
      <c r="CV1682" s="52"/>
      <c r="CW1682" s="52"/>
      <c r="CX1682" s="52"/>
      <c r="CY1682" s="52"/>
      <c r="CZ1682" s="52"/>
      <c r="DA1682" s="52"/>
      <c r="DB1682" s="52"/>
      <c r="DC1682" s="52"/>
      <c r="DD1682" s="52"/>
      <c r="DE1682" s="52"/>
      <c r="DF1682" s="52"/>
      <c r="DG1682" s="52"/>
      <c r="DH1682" s="52"/>
      <c r="DI1682" s="52"/>
      <c r="DJ1682" s="52"/>
      <c r="DK1682" s="52"/>
      <c r="DL1682" s="52"/>
      <c r="DM1682" s="52"/>
      <c r="DN1682" s="52"/>
      <c r="DO1682" s="52"/>
      <c r="DP1682" s="52"/>
      <c r="DQ1682" s="52"/>
      <c r="DR1682" s="52"/>
      <c r="DS1682" s="52"/>
      <c r="DT1682" s="52"/>
      <c r="DU1682" s="52"/>
      <c r="DV1682" s="52"/>
      <c r="DW1682" s="52"/>
      <c r="DX1682" s="52"/>
      <c r="DY1682" s="52"/>
      <c r="DZ1682" s="52"/>
      <c r="EA1682" s="52"/>
    </row>
    <row r="1683" spans="1:131" s="43" customFormat="1" x14ac:dyDescent="0.2">
      <c r="A1683" s="42"/>
      <c r="B1683" s="42"/>
      <c r="C1683" s="42"/>
      <c r="D1683" s="42"/>
      <c r="E1683" s="42"/>
      <c r="F1683" s="42"/>
      <c r="G1683" s="54"/>
      <c r="H1683" s="42"/>
      <c r="I1683" s="42"/>
      <c r="J1683" s="55"/>
      <c r="K1683" s="55"/>
      <c r="L1683" s="55"/>
      <c r="M1683" s="56"/>
      <c r="N1683" s="57"/>
      <c r="O1683" s="57"/>
      <c r="P1683" s="42"/>
      <c r="Q1683" s="42"/>
      <c r="R1683" s="42"/>
      <c r="S1683" s="42"/>
      <c r="T1683" s="57"/>
      <c r="U1683" s="57"/>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c r="BK1683" s="52"/>
      <c r="BL1683" s="52"/>
      <c r="BM1683" s="52"/>
      <c r="BN1683" s="52"/>
      <c r="BO1683" s="52"/>
      <c r="BP1683" s="52"/>
      <c r="BQ1683" s="52"/>
      <c r="BR1683" s="52"/>
      <c r="BS1683" s="52"/>
      <c r="BT1683" s="52"/>
      <c r="BU1683" s="52"/>
      <c r="BV1683" s="52"/>
      <c r="BW1683" s="52"/>
      <c r="BX1683" s="52"/>
      <c r="BY1683" s="52"/>
      <c r="BZ1683" s="52"/>
      <c r="CA1683" s="52"/>
      <c r="CB1683" s="52"/>
      <c r="CC1683" s="52"/>
      <c r="CD1683" s="52"/>
      <c r="CE1683" s="52"/>
      <c r="CF1683" s="52"/>
      <c r="CG1683" s="52"/>
      <c r="CH1683" s="52"/>
      <c r="CI1683" s="52"/>
      <c r="CJ1683" s="52"/>
      <c r="CK1683" s="52"/>
      <c r="CL1683" s="52"/>
      <c r="CM1683" s="52"/>
      <c r="CN1683" s="52"/>
      <c r="CO1683" s="52"/>
      <c r="CP1683" s="52"/>
      <c r="CQ1683" s="52"/>
      <c r="CR1683" s="52"/>
      <c r="CS1683" s="52"/>
      <c r="CT1683" s="52"/>
      <c r="CU1683" s="52"/>
      <c r="CV1683" s="52"/>
      <c r="CW1683" s="52"/>
      <c r="CX1683" s="52"/>
      <c r="CY1683" s="52"/>
      <c r="CZ1683" s="52"/>
      <c r="DA1683" s="52"/>
      <c r="DB1683" s="52"/>
      <c r="DC1683" s="52"/>
      <c r="DD1683" s="52"/>
      <c r="DE1683" s="52"/>
      <c r="DF1683" s="52"/>
      <c r="DG1683" s="52"/>
      <c r="DH1683" s="52"/>
      <c r="DI1683" s="52"/>
      <c r="DJ1683" s="52"/>
      <c r="DK1683" s="52"/>
      <c r="DL1683" s="52"/>
      <c r="DM1683" s="52"/>
      <c r="DN1683" s="52"/>
      <c r="DO1683" s="52"/>
      <c r="DP1683" s="52"/>
      <c r="DQ1683" s="52"/>
      <c r="DR1683" s="52"/>
      <c r="DS1683" s="52"/>
      <c r="DT1683" s="52"/>
      <c r="DU1683" s="52"/>
      <c r="DV1683" s="52"/>
      <c r="DW1683" s="52"/>
      <c r="DX1683" s="52"/>
      <c r="DY1683" s="52"/>
      <c r="DZ1683" s="52"/>
      <c r="EA1683" s="52"/>
    </row>
    <row r="1684" spans="1:131" s="43" customFormat="1" x14ac:dyDescent="0.2">
      <c r="A1684" s="42"/>
      <c r="B1684" s="42"/>
      <c r="C1684" s="42"/>
      <c r="D1684" s="42"/>
      <c r="E1684" s="42"/>
      <c r="F1684" s="42"/>
      <c r="G1684" s="54"/>
      <c r="H1684" s="42"/>
      <c r="I1684" s="42"/>
      <c r="J1684" s="55"/>
      <c r="K1684" s="55"/>
      <c r="L1684" s="55"/>
      <c r="M1684" s="56"/>
      <c r="N1684" s="57"/>
      <c r="O1684" s="57"/>
      <c r="P1684" s="42"/>
      <c r="Q1684" s="42"/>
      <c r="R1684" s="42"/>
      <c r="S1684" s="42"/>
      <c r="T1684" s="57"/>
      <c r="U1684" s="57"/>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c r="CL1684" s="52"/>
      <c r="CM1684" s="52"/>
      <c r="CN1684" s="52"/>
      <c r="CO1684" s="52"/>
      <c r="CP1684" s="52"/>
      <c r="CQ1684" s="52"/>
      <c r="CR1684" s="52"/>
      <c r="CS1684" s="52"/>
      <c r="CT1684" s="52"/>
      <c r="CU1684" s="52"/>
      <c r="CV1684" s="52"/>
      <c r="CW1684" s="52"/>
      <c r="CX1684" s="52"/>
      <c r="CY1684" s="52"/>
      <c r="CZ1684" s="52"/>
      <c r="DA1684" s="52"/>
      <c r="DB1684" s="52"/>
      <c r="DC1684" s="52"/>
      <c r="DD1684" s="52"/>
      <c r="DE1684" s="52"/>
      <c r="DF1684" s="52"/>
      <c r="DG1684" s="52"/>
      <c r="DH1684" s="52"/>
      <c r="DI1684" s="52"/>
      <c r="DJ1684" s="52"/>
      <c r="DK1684" s="52"/>
      <c r="DL1684" s="52"/>
      <c r="DM1684" s="52"/>
      <c r="DN1684" s="52"/>
      <c r="DO1684" s="52"/>
      <c r="DP1684" s="52"/>
      <c r="DQ1684" s="52"/>
      <c r="DR1684" s="52"/>
      <c r="DS1684" s="52"/>
      <c r="DT1684" s="52"/>
      <c r="DU1684" s="52"/>
      <c r="DV1684" s="52"/>
      <c r="DW1684" s="52"/>
      <c r="DX1684" s="52"/>
      <c r="DY1684" s="52"/>
      <c r="DZ1684" s="52"/>
      <c r="EA1684" s="52"/>
    </row>
    <row r="1685" spans="1:131" s="43" customFormat="1" x14ac:dyDescent="0.2">
      <c r="A1685" s="42"/>
      <c r="B1685" s="42"/>
      <c r="C1685" s="42"/>
      <c r="D1685" s="42"/>
      <c r="E1685" s="42"/>
      <c r="F1685" s="42"/>
      <c r="G1685" s="54"/>
      <c r="H1685" s="42"/>
      <c r="I1685" s="42"/>
      <c r="J1685" s="55"/>
      <c r="K1685" s="55"/>
      <c r="L1685" s="55"/>
      <c r="M1685" s="56"/>
      <c r="N1685" s="57"/>
      <c r="O1685" s="57"/>
      <c r="P1685" s="42"/>
      <c r="Q1685" s="42"/>
      <c r="R1685" s="42"/>
      <c r="S1685" s="42"/>
      <c r="T1685" s="57"/>
      <c r="U1685" s="57"/>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c r="BK1685" s="52"/>
      <c r="BL1685" s="52"/>
      <c r="BM1685" s="52"/>
      <c r="BN1685" s="52"/>
      <c r="BO1685" s="52"/>
      <c r="BP1685" s="52"/>
      <c r="BQ1685" s="52"/>
      <c r="BR1685" s="52"/>
      <c r="BS1685" s="52"/>
      <c r="BT1685" s="52"/>
      <c r="BU1685" s="52"/>
      <c r="BV1685" s="52"/>
      <c r="BW1685" s="52"/>
      <c r="BX1685" s="52"/>
      <c r="BY1685" s="52"/>
      <c r="BZ1685" s="52"/>
      <c r="CA1685" s="52"/>
      <c r="CB1685" s="52"/>
      <c r="CC1685" s="52"/>
      <c r="CD1685" s="52"/>
      <c r="CE1685" s="52"/>
      <c r="CF1685" s="52"/>
      <c r="CG1685" s="52"/>
      <c r="CH1685" s="52"/>
      <c r="CI1685" s="52"/>
      <c r="CJ1685" s="52"/>
      <c r="CK1685" s="52"/>
      <c r="CL1685" s="52"/>
      <c r="CM1685" s="52"/>
      <c r="CN1685" s="52"/>
      <c r="CO1685" s="52"/>
      <c r="CP1685" s="52"/>
      <c r="CQ1685" s="52"/>
      <c r="CR1685" s="52"/>
      <c r="CS1685" s="52"/>
      <c r="CT1685" s="52"/>
      <c r="CU1685" s="52"/>
      <c r="CV1685" s="52"/>
      <c r="CW1685" s="52"/>
      <c r="CX1685" s="52"/>
      <c r="CY1685" s="52"/>
      <c r="CZ1685" s="52"/>
      <c r="DA1685" s="52"/>
      <c r="DB1685" s="52"/>
      <c r="DC1685" s="52"/>
      <c r="DD1685" s="52"/>
      <c r="DE1685" s="52"/>
      <c r="DF1685" s="52"/>
      <c r="DG1685" s="52"/>
      <c r="DH1685" s="52"/>
      <c r="DI1685" s="52"/>
      <c r="DJ1685" s="52"/>
      <c r="DK1685" s="52"/>
      <c r="DL1685" s="52"/>
      <c r="DM1685" s="52"/>
      <c r="DN1685" s="52"/>
      <c r="DO1685" s="52"/>
      <c r="DP1685" s="52"/>
      <c r="DQ1685" s="52"/>
      <c r="DR1685" s="52"/>
      <c r="DS1685" s="52"/>
      <c r="DT1685" s="52"/>
      <c r="DU1685" s="52"/>
      <c r="DV1685" s="52"/>
      <c r="DW1685" s="52"/>
      <c r="DX1685" s="52"/>
      <c r="DY1685" s="52"/>
      <c r="DZ1685" s="52"/>
      <c r="EA1685" s="52"/>
    </row>
    <row r="1686" spans="1:131" s="43" customFormat="1" x14ac:dyDescent="0.2">
      <c r="A1686" s="42"/>
      <c r="B1686" s="42"/>
      <c r="C1686" s="42"/>
      <c r="D1686" s="42"/>
      <c r="E1686" s="42"/>
      <c r="F1686" s="42"/>
      <c r="G1686" s="54"/>
      <c r="H1686" s="42"/>
      <c r="I1686" s="42"/>
      <c r="J1686" s="55"/>
      <c r="K1686" s="55"/>
      <c r="L1686" s="55"/>
      <c r="M1686" s="56"/>
      <c r="N1686" s="57"/>
      <c r="O1686" s="57"/>
      <c r="P1686" s="42"/>
      <c r="Q1686" s="42"/>
      <c r="R1686" s="42"/>
      <c r="S1686" s="42"/>
      <c r="T1686" s="57"/>
      <c r="U1686" s="57"/>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c r="CL1686" s="52"/>
      <c r="CM1686" s="52"/>
      <c r="CN1686" s="52"/>
      <c r="CO1686" s="52"/>
      <c r="CP1686" s="52"/>
      <c r="CQ1686" s="52"/>
      <c r="CR1686" s="52"/>
      <c r="CS1686" s="52"/>
      <c r="CT1686" s="52"/>
      <c r="CU1686" s="52"/>
      <c r="CV1686" s="52"/>
      <c r="CW1686" s="52"/>
      <c r="CX1686" s="52"/>
      <c r="CY1686" s="52"/>
      <c r="CZ1686" s="52"/>
      <c r="DA1686" s="52"/>
      <c r="DB1686" s="52"/>
      <c r="DC1686" s="52"/>
      <c r="DD1686" s="52"/>
      <c r="DE1686" s="52"/>
      <c r="DF1686" s="52"/>
      <c r="DG1686" s="52"/>
      <c r="DH1686" s="52"/>
      <c r="DI1686" s="52"/>
      <c r="DJ1686" s="52"/>
      <c r="DK1686" s="52"/>
      <c r="DL1686" s="52"/>
      <c r="DM1686" s="52"/>
      <c r="DN1686" s="52"/>
      <c r="DO1686" s="52"/>
      <c r="DP1686" s="52"/>
      <c r="DQ1686" s="52"/>
      <c r="DR1686" s="52"/>
      <c r="DS1686" s="52"/>
      <c r="DT1686" s="52"/>
      <c r="DU1686" s="52"/>
      <c r="DV1686" s="52"/>
      <c r="DW1686" s="52"/>
      <c r="DX1686" s="52"/>
      <c r="DY1686" s="52"/>
      <c r="DZ1686" s="52"/>
      <c r="EA1686" s="52"/>
    </row>
    <row r="1687" spans="1:131" s="43" customFormat="1" x14ac:dyDescent="0.2">
      <c r="A1687" s="42"/>
      <c r="B1687" s="42"/>
      <c r="C1687" s="42"/>
      <c r="D1687" s="42"/>
      <c r="E1687" s="42"/>
      <c r="F1687" s="42"/>
      <c r="G1687" s="54"/>
      <c r="H1687" s="42"/>
      <c r="I1687" s="42"/>
      <c r="J1687" s="55"/>
      <c r="K1687" s="55"/>
      <c r="L1687" s="55"/>
      <c r="M1687" s="56"/>
      <c r="N1687" s="57"/>
      <c r="O1687" s="57"/>
      <c r="P1687" s="42"/>
      <c r="Q1687" s="42"/>
      <c r="R1687" s="42"/>
      <c r="S1687" s="42"/>
      <c r="T1687" s="57"/>
      <c r="U1687" s="57"/>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c r="BK1687" s="52"/>
      <c r="BL1687" s="52"/>
      <c r="BM1687" s="52"/>
      <c r="BN1687" s="52"/>
      <c r="BO1687" s="52"/>
      <c r="BP1687" s="52"/>
      <c r="BQ1687" s="52"/>
      <c r="BR1687" s="52"/>
      <c r="BS1687" s="52"/>
      <c r="BT1687" s="52"/>
      <c r="BU1687" s="52"/>
      <c r="BV1687" s="52"/>
      <c r="BW1687" s="52"/>
      <c r="BX1687" s="52"/>
      <c r="BY1687" s="52"/>
      <c r="BZ1687" s="52"/>
      <c r="CA1687" s="52"/>
      <c r="CB1687" s="52"/>
      <c r="CC1687" s="52"/>
      <c r="CD1687" s="52"/>
      <c r="CE1687" s="52"/>
      <c r="CF1687" s="52"/>
      <c r="CG1687" s="52"/>
      <c r="CH1687" s="52"/>
      <c r="CI1687" s="52"/>
      <c r="CJ1687" s="52"/>
      <c r="CK1687" s="52"/>
      <c r="CL1687" s="52"/>
      <c r="CM1687" s="52"/>
      <c r="CN1687" s="52"/>
      <c r="CO1687" s="52"/>
      <c r="CP1687" s="52"/>
      <c r="CQ1687" s="52"/>
      <c r="CR1687" s="52"/>
      <c r="CS1687" s="52"/>
      <c r="CT1687" s="52"/>
      <c r="CU1687" s="52"/>
      <c r="CV1687" s="52"/>
      <c r="CW1687" s="52"/>
      <c r="CX1687" s="52"/>
      <c r="CY1687" s="52"/>
      <c r="CZ1687" s="52"/>
      <c r="DA1687" s="52"/>
      <c r="DB1687" s="52"/>
      <c r="DC1687" s="52"/>
      <c r="DD1687" s="52"/>
      <c r="DE1687" s="52"/>
      <c r="DF1687" s="52"/>
      <c r="DG1687" s="52"/>
      <c r="DH1687" s="52"/>
      <c r="DI1687" s="52"/>
      <c r="DJ1687" s="52"/>
      <c r="DK1687" s="52"/>
      <c r="DL1687" s="52"/>
      <c r="DM1687" s="52"/>
      <c r="DN1687" s="52"/>
      <c r="DO1687" s="52"/>
      <c r="DP1687" s="52"/>
      <c r="DQ1687" s="52"/>
      <c r="DR1687" s="52"/>
      <c r="DS1687" s="52"/>
      <c r="DT1687" s="52"/>
      <c r="DU1687" s="52"/>
      <c r="DV1687" s="52"/>
      <c r="DW1687" s="52"/>
      <c r="DX1687" s="52"/>
      <c r="DY1687" s="52"/>
      <c r="DZ1687" s="52"/>
      <c r="EA1687" s="52"/>
    </row>
    <row r="1688" spans="1:131" s="43" customFormat="1" x14ac:dyDescent="0.2">
      <c r="A1688" s="42"/>
      <c r="B1688" s="42"/>
      <c r="C1688" s="42"/>
      <c r="D1688" s="42"/>
      <c r="E1688" s="42"/>
      <c r="F1688" s="42"/>
      <c r="G1688" s="54"/>
      <c r="H1688" s="42"/>
      <c r="I1688" s="42"/>
      <c r="J1688" s="55"/>
      <c r="K1688" s="55"/>
      <c r="L1688" s="55"/>
      <c r="M1688" s="56"/>
      <c r="N1688" s="57"/>
      <c r="O1688" s="57"/>
      <c r="P1688" s="42"/>
      <c r="Q1688" s="42"/>
      <c r="R1688" s="42"/>
      <c r="S1688" s="42"/>
      <c r="T1688" s="57"/>
      <c r="U1688" s="57"/>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c r="CL1688" s="52"/>
      <c r="CM1688" s="52"/>
      <c r="CN1688" s="52"/>
      <c r="CO1688" s="52"/>
      <c r="CP1688" s="52"/>
      <c r="CQ1688" s="52"/>
      <c r="CR1688" s="52"/>
      <c r="CS1688" s="52"/>
      <c r="CT1688" s="52"/>
      <c r="CU1688" s="52"/>
      <c r="CV1688" s="52"/>
      <c r="CW1688" s="52"/>
      <c r="CX1688" s="52"/>
      <c r="CY1688" s="52"/>
      <c r="CZ1688" s="52"/>
      <c r="DA1688" s="52"/>
      <c r="DB1688" s="52"/>
      <c r="DC1688" s="52"/>
      <c r="DD1688" s="52"/>
      <c r="DE1688" s="52"/>
      <c r="DF1688" s="52"/>
      <c r="DG1688" s="52"/>
      <c r="DH1688" s="52"/>
      <c r="DI1688" s="52"/>
      <c r="DJ1688" s="52"/>
      <c r="DK1688" s="52"/>
      <c r="DL1688" s="52"/>
      <c r="DM1688" s="52"/>
      <c r="DN1688" s="52"/>
      <c r="DO1688" s="52"/>
      <c r="DP1688" s="52"/>
      <c r="DQ1688" s="52"/>
      <c r="DR1688" s="52"/>
      <c r="DS1688" s="52"/>
      <c r="DT1688" s="52"/>
      <c r="DU1688" s="52"/>
      <c r="DV1688" s="52"/>
      <c r="DW1688" s="52"/>
      <c r="DX1688" s="52"/>
      <c r="DY1688" s="52"/>
      <c r="DZ1688" s="52"/>
      <c r="EA1688" s="52"/>
    </row>
    <row r="1689" spans="1:131" s="43" customFormat="1" x14ac:dyDescent="0.2">
      <c r="A1689" s="42"/>
      <c r="B1689" s="42"/>
      <c r="C1689" s="42"/>
      <c r="D1689" s="42"/>
      <c r="E1689" s="42"/>
      <c r="F1689" s="42"/>
      <c r="G1689" s="54"/>
      <c r="H1689" s="42"/>
      <c r="I1689" s="42"/>
      <c r="J1689" s="55"/>
      <c r="K1689" s="55"/>
      <c r="L1689" s="55"/>
      <c r="M1689" s="56"/>
      <c r="N1689" s="57"/>
      <c r="O1689" s="57"/>
      <c r="P1689" s="42"/>
      <c r="Q1689" s="42"/>
      <c r="R1689" s="42"/>
      <c r="S1689" s="42"/>
      <c r="T1689" s="57"/>
      <c r="U1689" s="57"/>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c r="BK1689" s="52"/>
      <c r="BL1689" s="52"/>
      <c r="BM1689" s="52"/>
      <c r="BN1689" s="52"/>
      <c r="BO1689" s="52"/>
      <c r="BP1689" s="52"/>
      <c r="BQ1689" s="52"/>
      <c r="BR1689" s="52"/>
      <c r="BS1689" s="52"/>
      <c r="BT1689" s="52"/>
      <c r="BU1689" s="52"/>
      <c r="BV1689" s="52"/>
      <c r="BW1689" s="52"/>
      <c r="BX1689" s="52"/>
      <c r="BY1689" s="52"/>
      <c r="BZ1689" s="52"/>
      <c r="CA1689" s="52"/>
      <c r="CB1689" s="52"/>
      <c r="CC1689" s="52"/>
      <c r="CD1689" s="52"/>
      <c r="CE1689" s="52"/>
      <c r="CF1689" s="52"/>
      <c r="CG1689" s="52"/>
      <c r="CH1689" s="52"/>
      <c r="CI1689" s="52"/>
      <c r="CJ1689" s="52"/>
      <c r="CK1689" s="52"/>
      <c r="CL1689" s="52"/>
      <c r="CM1689" s="52"/>
      <c r="CN1689" s="52"/>
      <c r="CO1689" s="52"/>
      <c r="CP1689" s="52"/>
      <c r="CQ1689" s="52"/>
      <c r="CR1689" s="52"/>
      <c r="CS1689" s="52"/>
      <c r="CT1689" s="52"/>
      <c r="CU1689" s="52"/>
      <c r="CV1689" s="52"/>
      <c r="CW1689" s="52"/>
      <c r="CX1689" s="52"/>
      <c r="CY1689" s="52"/>
      <c r="CZ1689" s="52"/>
      <c r="DA1689" s="52"/>
      <c r="DB1689" s="52"/>
      <c r="DC1689" s="52"/>
      <c r="DD1689" s="52"/>
      <c r="DE1689" s="52"/>
      <c r="DF1689" s="52"/>
      <c r="DG1689" s="52"/>
      <c r="DH1689" s="52"/>
      <c r="DI1689" s="52"/>
      <c r="DJ1689" s="52"/>
      <c r="DK1689" s="52"/>
      <c r="DL1689" s="52"/>
      <c r="DM1689" s="52"/>
      <c r="DN1689" s="52"/>
      <c r="DO1689" s="52"/>
      <c r="DP1689" s="52"/>
      <c r="DQ1689" s="52"/>
      <c r="DR1689" s="52"/>
      <c r="DS1689" s="52"/>
      <c r="DT1689" s="52"/>
      <c r="DU1689" s="52"/>
      <c r="DV1689" s="52"/>
      <c r="DW1689" s="52"/>
      <c r="DX1689" s="52"/>
      <c r="DY1689" s="52"/>
      <c r="DZ1689" s="52"/>
      <c r="EA1689" s="52"/>
    </row>
    <row r="1690" spans="1:131" s="43" customFormat="1" x14ac:dyDescent="0.2">
      <c r="A1690" s="42"/>
      <c r="B1690" s="42"/>
      <c r="C1690" s="42"/>
      <c r="D1690" s="42"/>
      <c r="E1690" s="42"/>
      <c r="F1690" s="42"/>
      <c r="G1690" s="54"/>
      <c r="H1690" s="42"/>
      <c r="I1690" s="42"/>
      <c r="J1690" s="55"/>
      <c r="K1690" s="55"/>
      <c r="L1690" s="55"/>
      <c r="M1690" s="56"/>
      <c r="N1690" s="57"/>
      <c r="O1690" s="57"/>
      <c r="P1690" s="42"/>
      <c r="Q1690" s="42"/>
      <c r="R1690" s="42"/>
      <c r="S1690" s="42"/>
      <c r="T1690" s="57"/>
      <c r="U1690" s="57"/>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c r="CL1690" s="52"/>
      <c r="CM1690" s="52"/>
      <c r="CN1690" s="52"/>
      <c r="CO1690" s="52"/>
      <c r="CP1690" s="52"/>
      <c r="CQ1690" s="52"/>
      <c r="CR1690" s="52"/>
      <c r="CS1690" s="52"/>
      <c r="CT1690" s="52"/>
      <c r="CU1690" s="52"/>
      <c r="CV1690" s="52"/>
      <c r="CW1690" s="52"/>
      <c r="CX1690" s="52"/>
      <c r="CY1690" s="52"/>
      <c r="CZ1690" s="52"/>
      <c r="DA1690" s="52"/>
      <c r="DB1690" s="52"/>
      <c r="DC1690" s="52"/>
      <c r="DD1690" s="52"/>
      <c r="DE1690" s="52"/>
      <c r="DF1690" s="52"/>
      <c r="DG1690" s="52"/>
      <c r="DH1690" s="52"/>
      <c r="DI1690" s="52"/>
      <c r="DJ1690" s="52"/>
      <c r="DK1690" s="52"/>
      <c r="DL1690" s="52"/>
      <c r="DM1690" s="52"/>
      <c r="DN1690" s="52"/>
      <c r="DO1690" s="52"/>
      <c r="DP1690" s="52"/>
      <c r="DQ1690" s="52"/>
      <c r="DR1690" s="52"/>
      <c r="DS1690" s="52"/>
      <c r="DT1690" s="52"/>
      <c r="DU1690" s="52"/>
      <c r="DV1690" s="52"/>
      <c r="DW1690" s="52"/>
      <c r="DX1690" s="52"/>
      <c r="DY1690" s="52"/>
      <c r="DZ1690" s="52"/>
      <c r="EA1690" s="52"/>
    </row>
    <row r="1691" spans="1:131" s="43" customFormat="1" x14ac:dyDescent="0.2">
      <c r="A1691" s="42"/>
      <c r="B1691" s="42"/>
      <c r="C1691" s="42"/>
      <c r="D1691" s="42"/>
      <c r="E1691" s="42"/>
      <c r="F1691" s="42"/>
      <c r="G1691" s="54"/>
      <c r="H1691" s="42"/>
      <c r="I1691" s="42"/>
      <c r="J1691" s="55"/>
      <c r="K1691" s="55"/>
      <c r="L1691" s="55"/>
      <c r="M1691" s="56"/>
      <c r="N1691" s="57"/>
      <c r="O1691" s="57"/>
      <c r="P1691" s="42"/>
      <c r="Q1691" s="42"/>
      <c r="R1691" s="42"/>
      <c r="S1691" s="42"/>
      <c r="T1691" s="57"/>
      <c r="U1691" s="57"/>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c r="BK1691" s="52"/>
      <c r="BL1691" s="52"/>
      <c r="BM1691" s="52"/>
      <c r="BN1691" s="52"/>
      <c r="BO1691" s="52"/>
      <c r="BP1691" s="52"/>
      <c r="BQ1691" s="52"/>
      <c r="BR1691" s="52"/>
      <c r="BS1691" s="52"/>
      <c r="BT1691" s="52"/>
      <c r="BU1691" s="52"/>
      <c r="BV1691" s="52"/>
      <c r="BW1691" s="52"/>
      <c r="BX1691" s="52"/>
      <c r="BY1691" s="52"/>
      <c r="BZ1691" s="52"/>
      <c r="CA1691" s="52"/>
      <c r="CB1691" s="52"/>
      <c r="CC1691" s="52"/>
      <c r="CD1691" s="52"/>
      <c r="CE1691" s="52"/>
      <c r="CF1691" s="52"/>
      <c r="CG1691" s="52"/>
      <c r="CH1691" s="52"/>
      <c r="CI1691" s="52"/>
      <c r="CJ1691" s="52"/>
      <c r="CK1691" s="52"/>
      <c r="CL1691" s="52"/>
      <c r="CM1691" s="52"/>
      <c r="CN1691" s="52"/>
      <c r="CO1691" s="52"/>
      <c r="CP1691" s="52"/>
      <c r="CQ1691" s="52"/>
      <c r="CR1691" s="52"/>
      <c r="CS1691" s="52"/>
      <c r="CT1691" s="52"/>
      <c r="CU1691" s="52"/>
      <c r="CV1691" s="52"/>
      <c r="CW1691" s="52"/>
      <c r="CX1691" s="52"/>
      <c r="CY1691" s="52"/>
      <c r="CZ1691" s="52"/>
      <c r="DA1691" s="52"/>
      <c r="DB1691" s="52"/>
      <c r="DC1691" s="52"/>
      <c r="DD1691" s="52"/>
      <c r="DE1691" s="52"/>
      <c r="DF1691" s="52"/>
      <c r="DG1691" s="52"/>
      <c r="DH1691" s="52"/>
      <c r="DI1691" s="52"/>
      <c r="DJ1691" s="52"/>
      <c r="DK1691" s="52"/>
      <c r="DL1691" s="52"/>
      <c r="DM1691" s="52"/>
      <c r="DN1691" s="52"/>
      <c r="DO1691" s="52"/>
      <c r="DP1691" s="52"/>
      <c r="DQ1691" s="52"/>
      <c r="DR1691" s="52"/>
      <c r="DS1691" s="52"/>
      <c r="DT1691" s="52"/>
      <c r="DU1691" s="52"/>
      <c r="DV1691" s="52"/>
      <c r="DW1691" s="52"/>
      <c r="DX1691" s="52"/>
      <c r="DY1691" s="52"/>
      <c r="DZ1691" s="52"/>
      <c r="EA1691" s="52"/>
    </row>
    <row r="1692" spans="1:131" s="43" customFormat="1" x14ac:dyDescent="0.2">
      <c r="A1692" s="42"/>
      <c r="B1692" s="42"/>
      <c r="C1692" s="42"/>
      <c r="D1692" s="42"/>
      <c r="E1692" s="42"/>
      <c r="F1692" s="42"/>
      <c r="G1692" s="54"/>
      <c r="H1692" s="42"/>
      <c r="I1692" s="42"/>
      <c r="J1692" s="55"/>
      <c r="K1692" s="55"/>
      <c r="L1692" s="55"/>
      <c r="M1692" s="56"/>
      <c r="N1692" s="57"/>
      <c r="O1692" s="57"/>
      <c r="P1692" s="42"/>
      <c r="Q1692" s="42"/>
      <c r="R1692" s="42"/>
      <c r="S1692" s="42"/>
      <c r="T1692" s="57"/>
      <c r="U1692" s="57"/>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c r="CL1692" s="52"/>
      <c r="CM1692" s="52"/>
      <c r="CN1692" s="52"/>
      <c r="CO1692" s="52"/>
      <c r="CP1692" s="52"/>
      <c r="CQ1692" s="52"/>
      <c r="CR1692" s="52"/>
      <c r="CS1692" s="52"/>
      <c r="CT1692" s="52"/>
      <c r="CU1692" s="52"/>
      <c r="CV1692" s="52"/>
      <c r="CW1692" s="52"/>
      <c r="CX1692" s="52"/>
      <c r="CY1692" s="52"/>
      <c r="CZ1692" s="52"/>
      <c r="DA1692" s="52"/>
      <c r="DB1692" s="52"/>
      <c r="DC1692" s="52"/>
      <c r="DD1692" s="52"/>
      <c r="DE1692" s="52"/>
      <c r="DF1692" s="52"/>
      <c r="DG1692" s="52"/>
      <c r="DH1692" s="52"/>
      <c r="DI1692" s="52"/>
      <c r="DJ1692" s="52"/>
      <c r="DK1692" s="52"/>
      <c r="DL1692" s="52"/>
      <c r="DM1692" s="52"/>
      <c r="DN1692" s="52"/>
      <c r="DO1692" s="52"/>
      <c r="DP1692" s="52"/>
      <c r="DQ1692" s="52"/>
      <c r="DR1692" s="52"/>
      <c r="DS1692" s="52"/>
      <c r="DT1692" s="52"/>
      <c r="DU1692" s="52"/>
      <c r="DV1692" s="52"/>
      <c r="DW1692" s="52"/>
      <c r="DX1692" s="52"/>
      <c r="DY1692" s="52"/>
      <c r="DZ1692" s="52"/>
      <c r="EA1692" s="52"/>
    </row>
    <row r="1693" spans="1:131" s="43" customFormat="1" x14ac:dyDescent="0.2">
      <c r="A1693" s="42"/>
      <c r="B1693" s="42"/>
      <c r="C1693" s="42"/>
      <c r="D1693" s="42"/>
      <c r="E1693" s="42"/>
      <c r="F1693" s="42"/>
      <c r="G1693" s="54"/>
      <c r="H1693" s="42"/>
      <c r="I1693" s="42"/>
      <c r="J1693" s="55"/>
      <c r="K1693" s="55"/>
      <c r="L1693" s="55"/>
      <c r="M1693" s="56"/>
      <c r="N1693" s="57"/>
      <c r="O1693" s="57"/>
      <c r="P1693" s="42"/>
      <c r="Q1693" s="42"/>
      <c r="R1693" s="42"/>
      <c r="S1693" s="42"/>
      <c r="T1693" s="57"/>
      <c r="U1693" s="57"/>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c r="DC1693" s="52"/>
      <c r="DD1693" s="52"/>
      <c r="DE1693" s="52"/>
      <c r="DF1693" s="52"/>
      <c r="DG1693" s="52"/>
      <c r="DH1693" s="52"/>
      <c r="DI1693" s="52"/>
      <c r="DJ1693" s="52"/>
      <c r="DK1693" s="52"/>
      <c r="DL1693" s="52"/>
      <c r="DM1693" s="52"/>
      <c r="DN1693" s="52"/>
      <c r="DO1693" s="52"/>
      <c r="DP1693" s="52"/>
      <c r="DQ1693" s="52"/>
      <c r="DR1693" s="52"/>
      <c r="DS1693" s="52"/>
      <c r="DT1693" s="52"/>
      <c r="DU1693" s="52"/>
      <c r="DV1693" s="52"/>
      <c r="DW1693" s="52"/>
      <c r="DX1693" s="52"/>
      <c r="DY1693" s="52"/>
      <c r="DZ1693" s="52"/>
      <c r="EA1693" s="52"/>
    </row>
    <row r="1694" spans="1:131" s="43" customFormat="1" x14ac:dyDescent="0.2">
      <c r="A1694" s="42"/>
      <c r="B1694" s="42"/>
      <c r="C1694" s="42"/>
      <c r="D1694" s="42"/>
      <c r="E1694" s="42"/>
      <c r="F1694" s="42"/>
      <c r="G1694" s="54"/>
      <c r="H1694" s="42"/>
      <c r="I1694" s="42"/>
      <c r="J1694" s="55"/>
      <c r="K1694" s="55"/>
      <c r="L1694" s="55"/>
      <c r="M1694" s="56"/>
      <c r="N1694" s="57"/>
      <c r="O1694" s="57"/>
      <c r="P1694" s="42"/>
      <c r="Q1694" s="42"/>
      <c r="R1694" s="42"/>
      <c r="S1694" s="42"/>
      <c r="T1694" s="57"/>
      <c r="U1694" s="57"/>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c r="DC1694" s="52"/>
      <c r="DD1694" s="52"/>
      <c r="DE1694" s="52"/>
      <c r="DF1694" s="52"/>
      <c r="DG1694" s="52"/>
      <c r="DH1694" s="52"/>
      <c r="DI1694" s="52"/>
      <c r="DJ1694" s="52"/>
      <c r="DK1694" s="52"/>
      <c r="DL1694" s="52"/>
      <c r="DM1694" s="52"/>
      <c r="DN1694" s="52"/>
      <c r="DO1694" s="52"/>
      <c r="DP1694" s="52"/>
      <c r="DQ1694" s="52"/>
      <c r="DR1694" s="52"/>
      <c r="DS1694" s="52"/>
      <c r="DT1694" s="52"/>
      <c r="DU1694" s="52"/>
      <c r="DV1694" s="52"/>
      <c r="DW1694" s="52"/>
      <c r="DX1694" s="52"/>
      <c r="DY1694" s="52"/>
      <c r="DZ1694" s="52"/>
      <c r="EA1694" s="52"/>
    </row>
    <row r="1695" spans="1:131" s="43" customFormat="1" x14ac:dyDescent="0.2">
      <c r="A1695" s="42"/>
      <c r="B1695" s="42"/>
      <c r="C1695" s="42"/>
      <c r="D1695" s="42"/>
      <c r="E1695" s="42"/>
      <c r="F1695" s="42"/>
      <c r="G1695" s="54"/>
      <c r="H1695" s="42"/>
      <c r="I1695" s="42"/>
      <c r="J1695" s="55"/>
      <c r="K1695" s="55"/>
      <c r="L1695" s="55"/>
      <c r="M1695" s="56"/>
      <c r="N1695" s="57"/>
      <c r="O1695" s="57"/>
      <c r="P1695" s="42"/>
      <c r="Q1695" s="42"/>
      <c r="R1695" s="42"/>
      <c r="S1695" s="42"/>
      <c r="T1695" s="57"/>
      <c r="U1695" s="57"/>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c r="DC1695" s="52"/>
      <c r="DD1695" s="52"/>
      <c r="DE1695" s="52"/>
      <c r="DF1695" s="52"/>
      <c r="DG1695" s="52"/>
      <c r="DH1695" s="52"/>
      <c r="DI1695" s="52"/>
      <c r="DJ1695" s="52"/>
      <c r="DK1695" s="52"/>
      <c r="DL1695" s="52"/>
      <c r="DM1695" s="52"/>
      <c r="DN1695" s="52"/>
      <c r="DO1695" s="52"/>
      <c r="DP1695" s="52"/>
      <c r="DQ1695" s="52"/>
      <c r="DR1695" s="52"/>
      <c r="DS1695" s="52"/>
      <c r="DT1695" s="52"/>
      <c r="DU1695" s="52"/>
      <c r="DV1695" s="52"/>
      <c r="DW1695" s="52"/>
      <c r="DX1695" s="52"/>
      <c r="DY1695" s="52"/>
      <c r="DZ1695" s="52"/>
      <c r="EA1695" s="52"/>
    </row>
    <row r="1696" spans="1:131" s="43" customFormat="1" x14ac:dyDescent="0.2">
      <c r="A1696" s="42"/>
      <c r="B1696" s="42"/>
      <c r="C1696" s="42"/>
      <c r="D1696" s="42"/>
      <c r="E1696" s="42"/>
      <c r="F1696" s="42"/>
      <c r="G1696" s="54"/>
      <c r="H1696" s="42"/>
      <c r="I1696" s="42"/>
      <c r="J1696" s="55"/>
      <c r="K1696" s="55"/>
      <c r="L1696" s="55"/>
      <c r="M1696" s="56"/>
      <c r="N1696" s="57"/>
      <c r="O1696" s="57"/>
      <c r="P1696" s="42"/>
      <c r="Q1696" s="42"/>
      <c r="R1696" s="42"/>
      <c r="S1696" s="42"/>
      <c r="T1696" s="57"/>
      <c r="U1696" s="57"/>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c r="DC1696" s="52"/>
      <c r="DD1696" s="52"/>
      <c r="DE1696" s="52"/>
      <c r="DF1696" s="52"/>
      <c r="DG1696" s="52"/>
      <c r="DH1696" s="52"/>
      <c r="DI1696" s="52"/>
      <c r="DJ1696" s="52"/>
      <c r="DK1696" s="52"/>
      <c r="DL1696" s="52"/>
      <c r="DM1696" s="52"/>
      <c r="DN1696" s="52"/>
      <c r="DO1696" s="52"/>
      <c r="DP1696" s="52"/>
      <c r="DQ1696" s="52"/>
      <c r="DR1696" s="52"/>
      <c r="DS1696" s="52"/>
      <c r="DT1696" s="52"/>
      <c r="DU1696" s="52"/>
      <c r="DV1696" s="52"/>
      <c r="DW1696" s="52"/>
      <c r="DX1696" s="52"/>
      <c r="DY1696" s="52"/>
      <c r="DZ1696" s="52"/>
      <c r="EA1696" s="52"/>
    </row>
    <row r="1697" spans="1:131" s="43" customFormat="1" x14ac:dyDescent="0.2">
      <c r="A1697" s="42"/>
      <c r="B1697" s="42"/>
      <c r="C1697" s="42"/>
      <c r="D1697" s="42"/>
      <c r="E1697" s="42"/>
      <c r="F1697" s="42"/>
      <c r="G1697" s="54"/>
      <c r="H1697" s="42"/>
      <c r="I1697" s="42"/>
      <c r="J1697" s="55"/>
      <c r="K1697" s="55"/>
      <c r="L1697" s="55"/>
      <c r="M1697" s="56"/>
      <c r="N1697" s="57"/>
      <c r="O1697" s="57"/>
      <c r="P1697" s="42"/>
      <c r="Q1697" s="42"/>
      <c r="R1697" s="42"/>
      <c r="S1697" s="42"/>
      <c r="T1697" s="57"/>
      <c r="U1697" s="57"/>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c r="DC1697" s="52"/>
      <c r="DD1697" s="52"/>
      <c r="DE1697" s="52"/>
      <c r="DF1697" s="52"/>
      <c r="DG1697" s="52"/>
      <c r="DH1697" s="52"/>
      <c r="DI1697" s="52"/>
      <c r="DJ1697" s="52"/>
      <c r="DK1697" s="52"/>
      <c r="DL1697" s="52"/>
      <c r="DM1697" s="52"/>
      <c r="DN1697" s="52"/>
      <c r="DO1697" s="52"/>
      <c r="DP1697" s="52"/>
      <c r="DQ1697" s="52"/>
      <c r="DR1697" s="52"/>
      <c r="DS1697" s="52"/>
      <c r="DT1697" s="52"/>
      <c r="DU1697" s="52"/>
      <c r="DV1697" s="52"/>
      <c r="DW1697" s="52"/>
      <c r="DX1697" s="52"/>
      <c r="DY1697" s="52"/>
      <c r="DZ1697" s="52"/>
      <c r="EA1697" s="52"/>
    </row>
    <row r="1698" spans="1:131" s="43" customFormat="1" x14ac:dyDescent="0.2">
      <c r="A1698" s="42"/>
      <c r="B1698" s="42"/>
      <c r="C1698" s="42"/>
      <c r="D1698" s="42"/>
      <c r="E1698" s="42"/>
      <c r="F1698" s="42"/>
      <c r="G1698" s="54"/>
      <c r="H1698" s="42"/>
      <c r="I1698" s="42"/>
      <c r="J1698" s="55"/>
      <c r="K1698" s="55"/>
      <c r="L1698" s="55"/>
      <c r="M1698" s="56"/>
      <c r="N1698" s="57"/>
      <c r="O1698" s="57"/>
      <c r="P1698" s="42"/>
      <c r="Q1698" s="42"/>
      <c r="R1698" s="42"/>
      <c r="S1698" s="42"/>
      <c r="T1698" s="57"/>
      <c r="U1698" s="57"/>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c r="DC1698" s="52"/>
      <c r="DD1698" s="52"/>
      <c r="DE1698" s="52"/>
      <c r="DF1698" s="52"/>
      <c r="DG1698" s="52"/>
      <c r="DH1698" s="52"/>
      <c r="DI1698" s="52"/>
      <c r="DJ1698" s="52"/>
      <c r="DK1698" s="52"/>
      <c r="DL1698" s="52"/>
      <c r="DM1698" s="52"/>
      <c r="DN1698" s="52"/>
      <c r="DO1698" s="52"/>
      <c r="DP1698" s="52"/>
      <c r="DQ1698" s="52"/>
      <c r="DR1698" s="52"/>
      <c r="DS1698" s="52"/>
      <c r="DT1698" s="52"/>
      <c r="DU1698" s="52"/>
      <c r="DV1698" s="52"/>
      <c r="DW1698" s="52"/>
      <c r="DX1698" s="52"/>
      <c r="DY1698" s="52"/>
      <c r="DZ1698" s="52"/>
      <c r="EA1698" s="52"/>
    </row>
    <row r="1699" spans="1:131" s="43" customFormat="1" x14ac:dyDescent="0.2">
      <c r="A1699" s="42"/>
      <c r="B1699" s="42"/>
      <c r="C1699" s="42"/>
      <c r="D1699" s="42"/>
      <c r="E1699" s="42"/>
      <c r="F1699" s="42"/>
      <c r="G1699" s="54"/>
      <c r="H1699" s="42"/>
      <c r="I1699" s="42"/>
      <c r="J1699" s="55"/>
      <c r="K1699" s="55"/>
      <c r="L1699" s="55"/>
      <c r="M1699" s="56"/>
      <c r="N1699" s="57"/>
      <c r="O1699" s="57"/>
      <c r="P1699" s="42"/>
      <c r="Q1699" s="42"/>
      <c r="R1699" s="42"/>
      <c r="S1699" s="42"/>
      <c r="T1699" s="57"/>
      <c r="U1699" s="57"/>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c r="DC1699" s="52"/>
      <c r="DD1699" s="52"/>
      <c r="DE1699" s="52"/>
      <c r="DF1699" s="52"/>
      <c r="DG1699" s="52"/>
      <c r="DH1699" s="52"/>
      <c r="DI1699" s="52"/>
      <c r="DJ1699" s="52"/>
      <c r="DK1699" s="52"/>
      <c r="DL1699" s="52"/>
      <c r="DM1699" s="52"/>
      <c r="DN1699" s="52"/>
      <c r="DO1699" s="52"/>
      <c r="DP1699" s="52"/>
      <c r="DQ1699" s="52"/>
      <c r="DR1699" s="52"/>
      <c r="DS1699" s="52"/>
      <c r="DT1699" s="52"/>
      <c r="DU1699" s="52"/>
      <c r="DV1699" s="52"/>
      <c r="DW1699" s="52"/>
      <c r="DX1699" s="52"/>
      <c r="DY1699" s="52"/>
      <c r="DZ1699" s="52"/>
      <c r="EA1699" s="52"/>
    </row>
    <row r="1700" spans="1:131" s="43" customFormat="1" x14ac:dyDescent="0.2">
      <c r="A1700" s="42"/>
      <c r="B1700" s="42"/>
      <c r="C1700" s="42"/>
      <c r="D1700" s="42"/>
      <c r="E1700" s="42"/>
      <c r="F1700" s="42"/>
      <c r="G1700" s="54"/>
      <c r="H1700" s="42"/>
      <c r="I1700" s="42"/>
      <c r="J1700" s="55"/>
      <c r="K1700" s="55"/>
      <c r="L1700" s="55"/>
      <c r="M1700" s="56"/>
      <c r="N1700" s="57"/>
      <c r="O1700" s="57"/>
      <c r="P1700" s="42"/>
      <c r="Q1700" s="42"/>
      <c r="R1700" s="42"/>
      <c r="S1700" s="42"/>
      <c r="T1700" s="57"/>
      <c r="U1700" s="57"/>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c r="DC1700" s="52"/>
      <c r="DD1700" s="52"/>
      <c r="DE1700" s="52"/>
      <c r="DF1700" s="52"/>
      <c r="DG1700" s="52"/>
      <c r="DH1700" s="52"/>
      <c r="DI1700" s="52"/>
      <c r="DJ1700" s="52"/>
      <c r="DK1700" s="52"/>
      <c r="DL1700" s="52"/>
      <c r="DM1700" s="52"/>
      <c r="DN1700" s="52"/>
      <c r="DO1700" s="52"/>
      <c r="DP1700" s="52"/>
      <c r="DQ1700" s="52"/>
      <c r="DR1700" s="52"/>
      <c r="DS1700" s="52"/>
      <c r="DT1700" s="52"/>
      <c r="DU1700" s="52"/>
      <c r="DV1700" s="52"/>
      <c r="DW1700" s="52"/>
      <c r="DX1700" s="52"/>
      <c r="DY1700" s="52"/>
      <c r="DZ1700" s="52"/>
      <c r="EA1700" s="52"/>
    </row>
    <row r="1701" spans="1:131" s="43" customFormat="1" x14ac:dyDescent="0.2">
      <c r="A1701" s="42"/>
      <c r="B1701" s="42"/>
      <c r="C1701" s="42"/>
      <c r="D1701" s="42"/>
      <c r="E1701" s="42"/>
      <c r="F1701" s="42"/>
      <c r="G1701" s="54"/>
      <c r="H1701" s="42"/>
      <c r="I1701" s="42"/>
      <c r="J1701" s="55"/>
      <c r="K1701" s="55"/>
      <c r="L1701" s="55"/>
      <c r="M1701" s="56"/>
      <c r="N1701" s="57"/>
      <c r="O1701" s="57"/>
      <c r="P1701" s="42"/>
      <c r="Q1701" s="42"/>
      <c r="R1701" s="42"/>
      <c r="S1701" s="42"/>
      <c r="T1701" s="57"/>
      <c r="U1701" s="57"/>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c r="BK1701" s="52"/>
      <c r="BL1701" s="52"/>
      <c r="BM1701" s="52"/>
      <c r="BN1701" s="52"/>
      <c r="BO1701" s="52"/>
      <c r="BP1701" s="52"/>
      <c r="BQ1701" s="52"/>
      <c r="BR1701" s="52"/>
      <c r="BS1701" s="52"/>
      <c r="BT1701" s="52"/>
      <c r="BU1701" s="52"/>
      <c r="BV1701" s="52"/>
      <c r="BW1701" s="52"/>
      <c r="BX1701" s="52"/>
      <c r="BY1701" s="52"/>
      <c r="BZ1701" s="52"/>
      <c r="CA1701" s="52"/>
      <c r="CB1701" s="52"/>
      <c r="CC1701" s="52"/>
      <c r="CD1701" s="52"/>
      <c r="CE1701" s="52"/>
      <c r="CF1701" s="52"/>
      <c r="CG1701" s="52"/>
      <c r="CH1701" s="52"/>
      <c r="CI1701" s="52"/>
      <c r="CJ1701" s="52"/>
      <c r="CK1701" s="52"/>
      <c r="CL1701" s="52"/>
      <c r="CM1701" s="52"/>
      <c r="CN1701" s="52"/>
      <c r="CO1701" s="52"/>
      <c r="CP1701" s="52"/>
      <c r="CQ1701" s="52"/>
      <c r="CR1701" s="52"/>
      <c r="CS1701" s="52"/>
      <c r="CT1701" s="52"/>
      <c r="CU1701" s="52"/>
      <c r="CV1701" s="52"/>
      <c r="CW1701" s="52"/>
      <c r="CX1701" s="52"/>
      <c r="CY1701" s="52"/>
      <c r="CZ1701" s="52"/>
      <c r="DA1701" s="52"/>
      <c r="DB1701" s="52"/>
      <c r="DC1701" s="52"/>
      <c r="DD1701" s="52"/>
      <c r="DE1701" s="52"/>
      <c r="DF1701" s="52"/>
      <c r="DG1701" s="52"/>
      <c r="DH1701" s="52"/>
      <c r="DI1701" s="52"/>
      <c r="DJ1701" s="52"/>
      <c r="DK1701" s="52"/>
      <c r="DL1701" s="52"/>
      <c r="DM1701" s="52"/>
      <c r="DN1701" s="52"/>
      <c r="DO1701" s="52"/>
      <c r="DP1701" s="52"/>
      <c r="DQ1701" s="52"/>
      <c r="DR1701" s="52"/>
      <c r="DS1701" s="52"/>
      <c r="DT1701" s="52"/>
      <c r="DU1701" s="52"/>
      <c r="DV1701" s="52"/>
      <c r="DW1701" s="52"/>
      <c r="DX1701" s="52"/>
      <c r="DY1701" s="52"/>
      <c r="DZ1701" s="52"/>
      <c r="EA1701" s="52"/>
    </row>
    <row r="1702" spans="1:131" s="43" customFormat="1" x14ac:dyDescent="0.2">
      <c r="A1702" s="42"/>
      <c r="B1702" s="42"/>
      <c r="C1702" s="42"/>
      <c r="D1702" s="42"/>
      <c r="E1702" s="42"/>
      <c r="F1702" s="42"/>
      <c r="G1702" s="54"/>
      <c r="H1702" s="42"/>
      <c r="I1702" s="42"/>
      <c r="J1702" s="55"/>
      <c r="K1702" s="55"/>
      <c r="L1702" s="55"/>
      <c r="M1702" s="56"/>
      <c r="N1702" s="57"/>
      <c r="O1702" s="57"/>
      <c r="P1702" s="42"/>
      <c r="Q1702" s="42"/>
      <c r="R1702" s="42"/>
      <c r="S1702" s="42"/>
      <c r="T1702" s="57"/>
      <c r="U1702" s="57"/>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c r="DC1702" s="52"/>
      <c r="DD1702" s="52"/>
      <c r="DE1702" s="52"/>
      <c r="DF1702" s="52"/>
      <c r="DG1702" s="52"/>
      <c r="DH1702" s="52"/>
      <c r="DI1702" s="52"/>
      <c r="DJ1702" s="52"/>
      <c r="DK1702" s="52"/>
      <c r="DL1702" s="52"/>
      <c r="DM1702" s="52"/>
      <c r="DN1702" s="52"/>
      <c r="DO1702" s="52"/>
      <c r="DP1702" s="52"/>
      <c r="DQ1702" s="52"/>
      <c r="DR1702" s="52"/>
      <c r="DS1702" s="52"/>
      <c r="DT1702" s="52"/>
      <c r="DU1702" s="52"/>
      <c r="DV1702" s="52"/>
      <c r="DW1702" s="52"/>
      <c r="DX1702" s="52"/>
      <c r="DY1702" s="52"/>
      <c r="DZ1702" s="52"/>
      <c r="EA1702" s="52"/>
    </row>
    <row r="1703" spans="1:131" s="43" customFormat="1" x14ac:dyDescent="0.2">
      <c r="A1703" s="42"/>
      <c r="B1703" s="42"/>
      <c r="C1703" s="42"/>
      <c r="D1703" s="42"/>
      <c r="E1703" s="42"/>
      <c r="F1703" s="42"/>
      <c r="G1703" s="54"/>
      <c r="H1703" s="42"/>
      <c r="I1703" s="42"/>
      <c r="J1703" s="55"/>
      <c r="K1703" s="55"/>
      <c r="L1703" s="55"/>
      <c r="M1703" s="56"/>
      <c r="N1703" s="57"/>
      <c r="O1703" s="57"/>
      <c r="P1703" s="42"/>
      <c r="Q1703" s="42"/>
      <c r="R1703" s="42"/>
      <c r="S1703" s="42"/>
      <c r="T1703" s="57"/>
      <c r="U1703" s="57"/>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c r="BK1703" s="52"/>
      <c r="BL1703" s="52"/>
      <c r="BM1703" s="52"/>
      <c r="BN1703" s="52"/>
      <c r="BO1703" s="52"/>
      <c r="BP1703" s="52"/>
      <c r="BQ1703" s="52"/>
      <c r="BR1703" s="52"/>
      <c r="BS1703" s="52"/>
      <c r="BT1703" s="52"/>
      <c r="BU1703" s="52"/>
      <c r="BV1703" s="52"/>
      <c r="BW1703" s="52"/>
      <c r="BX1703" s="52"/>
      <c r="BY1703" s="52"/>
      <c r="BZ1703" s="52"/>
      <c r="CA1703" s="52"/>
      <c r="CB1703" s="52"/>
      <c r="CC1703" s="52"/>
      <c r="CD1703" s="52"/>
      <c r="CE1703" s="52"/>
      <c r="CF1703" s="52"/>
      <c r="CG1703" s="52"/>
      <c r="CH1703" s="52"/>
      <c r="CI1703" s="52"/>
      <c r="CJ1703" s="52"/>
      <c r="CK1703" s="52"/>
      <c r="CL1703" s="52"/>
      <c r="CM1703" s="52"/>
      <c r="CN1703" s="52"/>
      <c r="CO1703" s="52"/>
      <c r="CP1703" s="52"/>
      <c r="CQ1703" s="52"/>
      <c r="CR1703" s="52"/>
      <c r="CS1703" s="52"/>
      <c r="CT1703" s="52"/>
      <c r="CU1703" s="52"/>
      <c r="CV1703" s="52"/>
      <c r="CW1703" s="52"/>
      <c r="CX1703" s="52"/>
      <c r="CY1703" s="52"/>
      <c r="CZ1703" s="52"/>
      <c r="DA1703" s="52"/>
      <c r="DB1703" s="52"/>
      <c r="DC1703" s="52"/>
      <c r="DD1703" s="52"/>
      <c r="DE1703" s="52"/>
      <c r="DF1703" s="52"/>
      <c r="DG1703" s="52"/>
      <c r="DH1703" s="52"/>
      <c r="DI1703" s="52"/>
      <c r="DJ1703" s="52"/>
      <c r="DK1703" s="52"/>
      <c r="DL1703" s="52"/>
      <c r="DM1703" s="52"/>
      <c r="DN1703" s="52"/>
      <c r="DO1703" s="52"/>
      <c r="DP1703" s="52"/>
      <c r="DQ1703" s="52"/>
      <c r="DR1703" s="52"/>
      <c r="DS1703" s="52"/>
      <c r="DT1703" s="52"/>
      <c r="DU1703" s="52"/>
      <c r="DV1703" s="52"/>
      <c r="DW1703" s="52"/>
      <c r="DX1703" s="52"/>
      <c r="DY1703" s="52"/>
      <c r="DZ1703" s="52"/>
      <c r="EA1703" s="52"/>
    </row>
    <row r="1704" spans="1:131" s="43" customFormat="1" x14ac:dyDescent="0.2">
      <c r="A1704" s="42"/>
      <c r="B1704" s="42"/>
      <c r="C1704" s="42"/>
      <c r="D1704" s="42"/>
      <c r="E1704" s="42"/>
      <c r="F1704" s="42"/>
      <c r="G1704" s="54"/>
      <c r="H1704" s="42"/>
      <c r="I1704" s="42"/>
      <c r="J1704" s="55"/>
      <c r="K1704" s="55"/>
      <c r="L1704" s="55"/>
      <c r="M1704" s="56"/>
      <c r="N1704" s="57"/>
      <c r="O1704" s="57"/>
      <c r="P1704" s="42"/>
      <c r="Q1704" s="42"/>
      <c r="R1704" s="42"/>
      <c r="S1704" s="42"/>
      <c r="T1704" s="57"/>
      <c r="U1704" s="57"/>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c r="CL1704" s="52"/>
      <c r="CM1704" s="52"/>
      <c r="CN1704" s="52"/>
      <c r="CO1704" s="52"/>
      <c r="CP1704" s="52"/>
      <c r="CQ1704" s="52"/>
      <c r="CR1704" s="52"/>
      <c r="CS1704" s="52"/>
      <c r="CT1704" s="52"/>
      <c r="CU1704" s="52"/>
      <c r="CV1704" s="52"/>
      <c r="CW1704" s="52"/>
      <c r="CX1704" s="52"/>
      <c r="CY1704" s="52"/>
      <c r="CZ1704" s="52"/>
      <c r="DA1704" s="52"/>
      <c r="DB1704" s="52"/>
      <c r="DC1704" s="52"/>
      <c r="DD1704" s="52"/>
      <c r="DE1704" s="52"/>
      <c r="DF1704" s="52"/>
      <c r="DG1704" s="52"/>
      <c r="DH1704" s="52"/>
      <c r="DI1704" s="52"/>
      <c r="DJ1704" s="52"/>
      <c r="DK1704" s="52"/>
      <c r="DL1704" s="52"/>
      <c r="DM1704" s="52"/>
      <c r="DN1704" s="52"/>
      <c r="DO1704" s="52"/>
      <c r="DP1704" s="52"/>
      <c r="DQ1704" s="52"/>
      <c r="DR1704" s="52"/>
      <c r="DS1704" s="52"/>
      <c r="DT1704" s="52"/>
      <c r="DU1704" s="52"/>
      <c r="DV1704" s="52"/>
      <c r="DW1704" s="52"/>
      <c r="DX1704" s="52"/>
      <c r="DY1704" s="52"/>
      <c r="DZ1704" s="52"/>
      <c r="EA1704" s="52"/>
    </row>
    <row r="1705" spans="1:131" s="43" customFormat="1" x14ac:dyDescent="0.2">
      <c r="A1705" s="42"/>
      <c r="B1705" s="42"/>
      <c r="C1705" s="42"/>
      <c r="D1705" s="42"/>
      <c r="E1705" s="42"/>
      <c r="F1705" s="42"/>
      <c r="G1705" s="54"/>
      <c r="H1705" s="42"/>
      <c r="I1705" s="42"/>
      <c r="J1705" s="55"/>
      <c r="K1705" s="55"/>
      <c r="L1705" s="55"/>
      <c r="M1705" s="56"/>
      <c r="N1705" s="57"/>
      <c r="O1705" s="57"/>
      <c r="P1705" s="42"/>
      <c r="Q1705" s="42"/>
      <c r="R1705" s="42"/>
      <c r="S1705" s="42"/>
      <c r="T1705" s="57"/>
      <c r="U1705" s="57"/>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c r="DC1705" s="52"/>
      <c r="DD1705" s="52"/>
      <c r="DE1705" s="52"/>
      <c r="DF1705" s="52"/>
      <c r="DG1705" s="52"/>
      <c r="DH1705" s="52"/>
      <c r="DI1705" s="52"/>
      <c r="DJ1705" s="52"/>
      <c r="DK1705" s="52"/>
      <c r="DL1705" s="52"/>
      <c r="DM1705" s="52"/>
      <c r="DN1705" s="52"/>
      <c r="DO1705" s="52"/>
      <c r="DP1705" s="52"/>
      <c r="DQ1705" s="52"/>
      <c r="DR1705" s="52"/>
      <c r="DS1705" s="52"/>
      <c r="DT1705" s="52"/>
      <c r="DU1705" s="52"/>
      <c r="DV1705" s="52"/>
      <c r="DW1705" s="52"/>
      <c r="DX1705" s="52"/>
      <c r="DY1705" s="52"/>
      <c r="DZ1705" s="52"/>
      <c r="EA1705" s="52"/>
    </row>
    <row r="1706" spans="1:131" s="43" customFormat="1" x14ac:dyDescent="0.2">
      <c r="A1706" s="42"/>
      <c r="B1706" s="42"/>
      <c r="C1706" s="42"/>
      <c r="D1706" s="42"/>
      <c r="E1706" s="42"/>
      <c r="F1706" s="42"/>
      <c r="G1706" s="54"/>
      <c r="H1706" s="42"/>
      <c r="I1706" s="42"/>
      <c r="J1706" s="55"/>
      <c r="K1706" s="55"/>
      <c r="L1706" s="55"/>
      <c r="M1706" s="56"/>
      <c r="N1706" s="57"/>
      <c r="O1706" s="57"/>
      <c r="P1706" s="42"/>
      <c r="Q1706" s="42"/>
      <c r="R1706" s="42"/>
      <c r="S1706" s="42"/>
      <c r="T1706" s="57"/>
      <c r="U1706" s="57"/>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c r="DC1706" s="52"/>
      <c r="DD1706" s="52"/>
      <c r="DE1706" s="52"/>
      <c r="DF1706" s="52"/>
      <c r="DG1706" s="52"/>
      <c r="DH1706" s="52"/>
      <c r="DI1706" s="52"/>
      <c r="DJ1706" s="52"/>
      <c r="DK1706" s="52"/>
      <c r="DL1706" s="52"/>
      <c r="DM1706" s="52"/>
      <c r="DN1706" s="52"/>
      <c r="DO1706" s="52"/>
      <c r="DP1706" s="52"/>
      <c r="DQ1706" s="52"/>
      <c r="DR1706" s="52"/>
      <c r="DS1706" s="52"/>
      <c r="DT1706" s="52"/>
      <c r="DU1706" s="52"/>
      <c r="DV1706" s="52"/>
      <c r="DW1706" s="52"/>
      <c r="DX1706" s="52"/>
      <c r="DY1706" s="52"/>
      <c r="DZ1706" s="52"/>
      <c r="EA1706" s="52"/>
    </row>
    <row r="1707" spans="1:131" s="43" customFormat="1" x14ac:dyDescent="0.2">
      <c r="A1707" s="42"/>
      <c r="B1707" s="42"/>
      <c r="C1707" s="42"/>
      <c r="D1707" s="42"/>
      <c r="E1707" s="42"/>
      <c r="F1707" s="42"/>
      <c r="G1707" s="54"/>
      <c r="H1707" s="42"/>
      <c r="I1707" s="42"/>
      <c r="J1707" s="55"/>
      <c r="K1707" s="55"/>
      <c r="L1707" s="55"/>
      <c r="M1707" s="56"/>
      <c r="N1707" s="57"/>
      <c r="O1707" s="57"/>
      <c r="P1707" s="42"/>
      <c r="Q1707" s="42"/>
      <c r="R1707" s="42"/>
      <c r="S1707" s="42"/>
      <c r="T1707" s="57"/>
      <c r="U1707" s="57"/>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c r="DC1707" s="52"/>
      <c r="DD1707" s="52"/>
      <c r="DE1707" s="52"/>
      <c r="DF1707" s="52"/>
      <c r="DG1707" s="52"/>
      <c r="DH1707" s="52"/>
      <c r="DI1707" s="52"/>
      <c r="DJ1707" s="52"/>
      <c r="DK1707" s="52"/>
      <c r="DL1707" s="52"/>
      <c r="DM1707" s="52"/>
      <c r="DN1707" s="52"/>
      <c r="DO1707" s="52"/>
      <c r="DP1707" s="52"/>
      <c r="DQ1707" s="52"/>
      <c r="DR1707" s="52"/>
      <c r="DS1707" s="52"/>
      <c r="DT1707" s="52"/>
      <c r="DU1707" s="52"/>
      <c r="DV1707" s="52"/>
      <c r="DW1707" s="52"/>
      <c r="DX1707" s="52"/>
      <c r="DY1707" s="52"/>
      <c r="DZ1707" s="52"/>
      <c r="EA1707" s="52"/>
    </row>
    <row r="1708" spans="1:131" s="43" customFormat="1" x14ac:dyDescent="0.2">
      <c r="A1708" s="42"/>
      <c r="B1708" s="42"/>
      <c r="C1708" s="42"/>
      <c r="D1708" s="42"/>
      <c r="E1708" s="42"/>
      <c r="F1708" s="42"/>
      <c r="G1708" s="54"/>
      <c r="H1708" s="42"/>
      <c r="I1708" s="42"/>
      <c r="J1708" s="55"/>
      <c r="K1708" s="55"/>
      <c r="L1708" s="55"/>
      <c r="M1708" s="56"/>
      <c r="N1708" s="57"/>
      <c r="O1708" s="57"/>
      <c r="P1708" s="42"/>
      <c r="Q1708" s="42"/>
      <c r="R1708" s="42"/>
      <c r="S1708" s="42"/>
      <c r="T1708" s="57"/>
      <c r="U1708" s="57"/>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c r="DC1708" s="52"/>
      <c r="DD1708" s="52"/>
      <c r="DE1708" s="52"/>
      <c r="DF1708" s="52"/>
      <c r="DG1708" s="52"/>
      <c r="DH1708" s="52"/>
      <c r="DI1708" s="52"/>
      <c r="DJ1708" s="52"/>
      <c r="DK1708" s="52"/>
      <c r="DL1708" s="52"/>
      <c r="DM1708" s="52"/>
      <c r="DN1708" s="52"/>
      <c r="DO1708" s="52"/>
      <c r="DP1708" s="52"/>
      <c r="DQ1708" s="52"/>
      <c r="DR1708" s="52"/>
      <c r="DS1708" s="52"/>
      <c r="DT1708" s="52"/>
      <c r="DU1708" s="52"/>
      <c r="DV1708" s="52"/>
      <c r="DW1708" s="52"/>
      <c r="DX1708" s="52"/>
      <c r="DY1708" s="52"/>
      <c r="DZ1708" s="52"/>
      <c r="EA1708" s="52"/>
    </row>
    <row r="1709" spans="1:131" s="43" customFormat="1" x14ac:dyDescent="0.2">
      <c r="A1709" s="42"/>
      <c r="B1709" s="42"/>
      <c r="C1709" s="42"/>
      <c r="D1709" s="42"/>
      <c r="E1709" s="42"/>
      <c r="F1709" s="42"/>
      <c r="G1709" s="54"/>
      <c r="H1709" s="42"/>
      <c r="I1709" s="42"/>
      <c r="J1709" s="55"/>
      <c r="K1709" s="55"/>
      <c r="L1709" s="55"/>
      <c r="M1709" s="56"/>
      <c r="N1709" s="57"/>
      <c r="O1709" s="57"/>
      <c r="P1709" s="42"/>
      <c r="Q1709" s="42"/>
      <c r="R1709" s="42"/>
      <c r="S1709" s="42"/>
      <c r="T1709" s="57"/>
      <c r="U1709" s="57"/>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c r="BK1709" s="52"/>
      <c r="BL1709" s="52"/>
      <c r="BM1709" s="52"/>
      <c r="BN1709" s="52"/>
      <c r="BO1709" s="52"/>
      <c r="BP1709" s="52"/>
      <c r="BQ1709" s="52"/>
      <c r="BR1709" s="52"/>
      <c r="BS1709" s="52"/>
      <c r="BT1709" s="52"/>
      <c r="BU1709" s="52"/>
      <c r="BV1709" s="52"/>
      <c r="BW1709" s="52"/>
      <c r="BX1709" s="52"/>
      <c r="BY1709" s="52"/>
      <c r="BZ1709" s="52"/>
      <c r="CA1709" s="52"/>
      <c r="CB1709" s="52"/>
      <c r="CC1709" s="52"/>
      <c r="CD1709" s="52"/>
      <c r="CE1709" s="52"/>
      <c r="CF1709" s="52"/>
      <c r="CG1709" s="52"/>
      <c r="CH1709" s="52"/>
      <c r="CI1709" s="52"/>
      <c r="CJ1709" s="52"/>
      <c r="CK1709" s="52"/>
      <c r="CL1709" s="52"/>
      <c r="CM1709" s="52"/>
      <c r="CN1709" s="52"/>
      <c r="CO1709" s="52"/>
      <c r="CP1709" s="52"/>
      <c r="CQ1709" s="52"/>
      <c r="CR1709" s="52"/>
      <c r="CS1709" s="52"/>
      <c r="CT1709" s="52"/>
      <c r="CU1709" s="52"/>
      <c r="CV1709" s="52"/>
      <c r="CW1709" s="52"/>
      <c r="CX1709" s="52"/>
      <c r="CY1709" s="52"/>
      <c r="CZ1709" s="52"/>
      <c r="DA1709" s="52"/>
      <c r="DB1709" s="52"/>
      <c r="DC1709" s="52"/>
      <c r="DD1709" s="52"/>
      <c r="DE1709" s="52"/>
      <c r="DF1709" s="52"/>
      <c r="DG1709" s="52"/>
      <c r="DH1709" s="52"/>
      <c r="DI1709" s="52"/>
      <c r="DJ1709" s="52"/>
      <c r="DK1709" s="52"/>
      <c r="DL1709" s="52"/>
      <c r="DM1709" s="52"/>
      <c r="DN1709" s="52"/>
      <c r="DO1709" s="52"/>
      <c r="DP1709" s="52"/>
      <c r="DQ1709" s="52"/>
      <c r="DR1709" s="52"/>
      <c r="DS1709" s="52"/>
      <c r="DT1709" s="52"/>
      <c r="DU1709" s="52"/>
      <c r="DV1709" s="52"/>
      <c r="DW1709" s="52"/>
      <c r="DX1709" s="52"/>
      <c r="DY1709" s="52"/>
      <c r="DZ1709" s="52"/>
      <c r="EA1709" s="52"/>
    </row>
    <row r="1710" spans="1:131" s="43" customFormat="1" x14ac:dyDescent="0.2">
      <c r="A1710" s="42"/>
      <c r="B1710" s="42"/>
      <c r="C1710" s="42"/>
      <c r="D1710" s="42"/>
      <c r="E1710" s="42"/>
      <c r="F1710" s="42"/>
      <c r="G1710" s="54"/>
      <c r="H1710" s="42"/>
      <c r="I1710" s="42"/>
      <c r="J1710" s="55"/>
      <c r="K1710" s="55"/>
      <c r="L1710" s="55"/>
      <c r="M1710" s="56"/>
      <c r="N1710" s="57"/>
      <c r="O1710" s="57"/>
      <c r="P1710" s="42"/>
      <c r="Q1710" s="42"/>
      <c r="R1710" s="42"/>
      <c r="S1710" s="42"/>
      <c r="T1710" s="57"/>
      <c r="U1710" s="57"/>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c r="BK1710" s="52"/>
      <c r="BL1710" s="52"/>
      <c r="BM1710" s="52"/>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c r="CL1710" s="52"/>
      <c r="CM1710" s="52"/>
      <c r="CN1710" s="52"/>
      <c r="CO1710" s="52"/>
      <c r="CP1710" s="52"/>
      <c r="CQ1710" s="52"/>
      <c r="CR1710" s="52"/>
      <c r="CS1710" s="52"/>
      <c r="CT1710" s="52"/>
      <c r="CU1710" s="52"/>
      <c r="CV1710" s="52"/>
      <c r="CW1710" s="52"/>
      <c r="CX1710" s="52"/>
      <c r="CY1710" s="52"/>
      <c r="CZ1710" s="52"/>
      <c r="DA1710" s="52"/>
      <c r="DB1710" s="52"/>
      <c r="DC1710" s="52"/>
      <c r="DD1710" s="52"/>
      <c r="DE1710" s="52"/>
      <c r="DF1710" s="52"/>
      <c r="DG1710" s="52"/>
      <c r="DH1710" s="52"/>
      <c r="DI1710" s="52"/>
      <c r="DJ1710" s="52"/>
      <c r="DK1710" s="52"/>
      <c r="DL1710" s="52"/>
      <c r="DM1710" s="52"/>
      <c r="DN1710" s="52"/>
      <c r="DO1710" s="52"/>
      <c r="DP1710" s="52"/>
      <c r="DQ1710" s="52"/>
      <c r="DR1710" s="52"/>
      <c r="DS1710" s="52"/>
      <c r="DT1710" s="52"/>
      <c r="DU1710" s="52"/>
      <c r="DV1710" s="52"/>
      <c r="DW1710" s="52"/>
      <c r="DX1710" s="52"/>
      <c r="DY1710" s="52"/>
      <c r="DZ1710" s="52"/>
      <c r="EA1710" s="52"/>
    </row>
    <row r="1711" spans="1:131" s="43" customFormat="1" x14ac:dyDescent="0.2">
      <c r="A1711" s="42"/>
      <c r="B1711" s="42"/>
      <c r="C1711" s="42"/>
      <c r="D1711" s="42"/>
      <c r="E1711" s="42"/>
      <c r="F1711" s="42"/>
      <c r="G1711" s="54"/>
      <c r="H1711" s="42"/>
      <c r="I1711" s="42"/>
      <c r="J1711" s="55"/>
      <c r="K1711" s="55"/>
      <c r="L1711" s="55"/>
      <c r="M1711" s="56"/>
      <c r="N1711" s="57"/>
      <c r="O1711" s="57"/>
      <c r="P1711" s="42"/>
      <c r="Q1711" s="42"/>
      <c r="R1711" s="42"/>
      <c r="S1711" s="42"/>
      <c r="T1711" s="57"/>
      <c r="U1711" s="57"/>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c r="BK1711" s="52"/>
      <c r="BL1711" s="52"/>
      <c r="BM1711" s="52"/>
      <c r="BN1711" s="52"/>
      <c r="BO1711" s="52"/>
      <c r="BP1711" s="52"/>
      <c r="BQ1711" s="52"/>
      <c r="BR1711" s="52"/>
      <c r="BS1711" s="52"/>
      <c r="BT1711" s="52"/>
      <c r="BU1711" s="52"/>
      <c r="BV1711" s="52"/>
      <c r="BW1711" s="52"/>
      <c r="BX1711" s="52"/>
      <c r="BY1711" s="52"/>
      <c r="BZ1711" s="52"/>
      <c r="CA1711" s="52"/>
      <c r="CB1711" s="52"/>
      <c r="CC1711" s="52"/>
      <c r="CD1711" s="52"/>
      <c r="CE1711" s="52"/>
      <c r="CF1711" s="52"/>
      <c r="CG1711" s="52"/>
      <c r="CH1711" s="52"/>
      <c r="CI1711" s="52"/>
      <c r="CJ1711" s="52"/>
      <c r="CK1711" s="52"/>
      <c r="CL1711" s="52"/>
      <c r="CM1711" s="52"/>
      <c r="CN1711" s="52"/>
      <c r="CO1711" s="52"/>
      <c r="CP1711" s="52"/>
      <c r="CQ1711" s="52"/>
      <c r="CR1711" s="52"/>
      <c r="CS1711" s="52"/>
      <c r="CT1711" s="52"/>
      <c r="CU1711" s="52"/>
      <c r="CV1711" s="52"/>
      <c r="CW1711" s="52"/>
      <c r="CX1711" s="52"/>
      <c r="CY1711" s="52"/>
      <c r="CZ1711" s="52"/>
      <c r="DA1711" s="52"/>
      <c r="DB1711" s="52"/>
      <c r="DC1711" s="52"/>
      <c r="DD1711" s="52"/>
      <c r="DE1711" s="52"/>
      <c r="DF1711" s="52"/>
      <c r="DG1711" s="52"/>
      <c r="DH1711" s="52"/>
      <c r="DI1711" s="52"/>
      <c r="DJ1711" s="52"/>
      <c r="DK1711" s="52"/>
      <c r="DL1711" s="52"/>
      <c r="DM1711" s="52"/>
      <c r="DN1711" s="52"/>
      <c r="DO1711" s="52"/>
      <c r="DP1711" s="52"/>
      <c r="DQ1711" s="52"/>
      <c r="DR1711" s="52"/>
      <c r="DS1711" s="52"/>
      <c r="DT1711" s="52"/>
      <c r="DU1711" s="52"/>
      <c r="DV1711" s="52"/>
      <c r="DW1711" s="52"/>
      <c r="DX1711" s="52"/>
      <c r="DY1711" s="52"/>
      <c r="DZ1711" s="52"/>
      <c r="EA1711" s="52"/>
    </row>
    <row r="1712" spans="1:131" s="43" customFormat="1" x14ac:dyDescent="0.2">
      <c r="A1712" s="42"/>
      <c r="B1712" s="42"/>
      <c r="C1712" s="42"/>
      <c r="D1712" s="42"/>
      <c r="E1712" s="42"/>
      <c r="F1712" s="42"/>
      <c r="G1712" s="54"/>
      <c r="H1712" s="42"/>
      <c r="I1712" s="42"/>
      <c r="J1712" s="55"/>
      <c r="K1712" s="55"/>
      <c r="L1712" s="55"/>
      <c r="M1712" s="56"/>
      <c r="N1712" s="57"/>
      <c r="O1712" s="57"/>
      <c r="P1712" s="42"/>
      <c r="Q1712" s="42"/>
      <c r="R1712" s="42"/>
      <c r="S1712" s="42"/>
      <c r="T1712" s="57"/>
      <c r="U1712" s="57"/>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c r="BK1712" s="52"/>
      <c r="BL1712" s="52"/>
      <c r="BM1712" s="52"/>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c r="CL1712" s="52"/>
      <c r="CM1712" s="52"/>
      <c r="CN1712" s="52"/>
      <c r="CO1712" s="52"/>
      <c r="CP1712" s="52"/>
      <c r="CQ1712" s="52"/>
      <c r="CR1712" s="52"/>
      <c r="CS1712" s="52"/>
      <c r="CT1712" s="52"/>
      <c r="CU1712" s="52"/>
      <c r="CV1712" s="52"/>
      <c r="CW1712" s="52"/>
      <c r="CX1712" s="52"/>
      <c r="CY1712" s="52"/>
      <c r="CZ1712" s="52"/>
      <c r="DA1712" s="52"/>
      <c r="DB1712" s="52"/>
      <c r="DC1712" s="52"/>
      <c r="DD1712" s="52"/>
      <c r="DE1712" s="52"/>
      <c r="DF1712" s="52"/>
      <c r="DG1712" s="52"/>
      <c r="DH1712" s="52"/>
      <c r="DI1712" s="52"/>
      <c r="DJ1712" s="52"/>
      <c r="DK1712" s="52"/>
      <c r="DL1712" s="52"/>
      <c r="DM1712" s="52"/>
      <c r="DN1712" s="52"/>
      <c r="DO1712" s="52"/>
      <c r="DP1712" s="52"/>
      <c r="DQ1712" s="52"/>
      <c r="DR1712" s="52"/>
      <c r="DS1712" s="52"/>
      <c r="DT1712" s="52"/>
      <c r="DU1712" s="52"/>
      <c r="DV1712" s="52"/>
      <c r="DW1712" s="52"/>
      <c r="DX1712" s="52"/>
      <c r="DY1712" s="52"/>
      <c r="DZ1712" s="52"/>
      <c r="EA1712" s="52"/>
    </row>
    <row r="1713" spans="1:131" s="43" customFormat="1" x14ac:dyDescent="0.2">
      <c r="A1713" s="42"/>
      <c r="B1713" s="42"/>
      <c r="C1713" s="42"/>
      <c r="D1713" s="42"/>
      <c r="E1713" s="42"/>
      <c r="F1713" s="42"/>
      <c r="G1713" s="54"/>
      <c r="H1713" s="42"/>
      <c r="I1713" s="42"/>
      <c r="J1713" s="55"/>
      <c r="K1713" s="55"/>
      <c r="L1713" s="55"/>
      <c r="M1713" s="56"/>
      <c r="N1713" s="57"/>
      <c r="O1713" s="57"/>
      <c r="P1713" s="42"/>
      <c r="Q1713" s="42"/>
      <c r="R1713" s="42"/>
      <c r="S1713" s="42"/>
      <c r="T1713" s="57"/>
      <c r="U1713" s="57"/>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c r="BK1713" s="52"/>
      <c r="BL1713" s="52"/>
      <c r="BM1713" s="52"/>
      <c r="BN1713" s="52"/>
      <c r="BO1713" s="52"/>
      <c r="BP1713" s="52"/>
      <c r="BQ1713" s="52"/>
      <c r="BR1713" s="52"/>
      <c r="BS1713" s="52"/>
      <c r="BT1713" s="52"/>
      <c r="BU1713" s="52"/>
      <c r="BV1713" s="52"/>
      <c r="BW1713" s="52"/>
      <c r="BX1713" s="52"/>
      <c r="BY1713" s="52"/>
      <c r="BZ1713" s="52"/>
      <c r="CA1713" s="52"/>
      <c r="CB1713" s="52"/>
      <c r="CC1713" s="52"/>
      <c r="CD1713" s="52"/>
      <c r="CE1713" s="52"/>
      <c r="CF1713" s="52"/>
      <c r="CG1713" s="52"/>
      <c r="CH1713" s="52"/>
      <c r="CI1713" s="52"/>
      <c r="CJ1713" s="52"/>
      <c r="CK1713" s="52"/>
      <c r="CL1713" s="52"/>
      <c r="CM1713" s="52"/>
      <c r="CN1713" s="52"/>
      <c r="CO1713" s="52"/>
      <c r="CP1713" s="52"/>
      <c r="CQ1713" s="52"/>
      <c r="CR1713" s="52"/>
      <c r="CS1713" s="52"/>
      <c r="CT1713" s="52"/>
      <c r="CU1713" s="52"/>
      <c r="CV1713" s="52"/>
      <c r="CW1713" s="52"/>
      <c r="CX1713" s="52"/>
      <c r="CY1713" s="52"/>
      <c r="CZ1713" s="52"/>
      <c r="DA1713" s="52"/>
      <c r="DB1713" s="52"/>
      <c r="DC1713" s="52"/>
      <c r="DD1713" s="52"/>
      <c r="DE1713" s="52"/>
      <c r="DF1713" s="52"/>
      <c r="DG1713" s="52"/>
      <c r="DH1713" s="52"/>
      <c r="DI1713" s="52"/>
      <c r="DJ1713" s="52"/>
      <c r="DK1713" s="52"/>
      <c r="DL1713" s="52"/>
      <c r="DM1713" s="52"/>
      <c r="DN1713" s="52"/>
      <c r="DO1713" s="52"/>
      <c r="DP1713" s="52"/>
      <c r="DQ1713" s="52"/>
      <c r="DR1713" s="52"/>
      <c r="DS1713" s="52"/>
      <c r="DT1713" s="52"/>
      <c r="DU1713" s="52"/>
      <c r="DV1713" s="52"/>
      <c r="DW1713" s="52"/>
      <c r="DX1713" s="52"/>
      <c r="DY1713" s="52"/>
      <c r="DZ1713" s="52"/>
      <c r="EA1713" s="52"/>
    </row>
    <row r="1714" spans="1:131" s="43" customFormat="1" x14ac:dyDescent="0.2">
      <c r="A1714" s="42"/>
      <c r="B1714" s="42"/>
      <c r="C1714" s="42"/>
      <c r="D1714" s="42"/>
      <c r="E1714" s="42"/>
      <c r="F1714" s="42"/>
      <c r="G1714" s="54"/>
      <c r="H1714" s="42"/>
      <c r="I1714" s="42"/>
      <c r="J1714" s="55"/>
      <c r="K1714" s="55"/>
      <c r="L1714" s="55"/>
      <c r="M1714" s="56"/>
      <c r="N1714" s="57"/>
      <c r="O1714" s="57"/>
      <c r="P1714" s="42"/>
      <c r="Q1714" s="42"/>
      <c r="R1714" s="42"/>
      <c r="S1714" s="42"/>
      <c r="T1714" s="57"/>
      <c r="U1714" s="57"/>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c r="DC1714" s="52"/>
      <c r="DD1714" s="52"/>
      <c r="DE1714" s="52"/>
      <c r="DF1714" s="52"/>
      <c r="DG1714" s="52"/>
      <c r="DH1714" s="52"/>
      <c r="DI1714" s="52"/>
      <c r="DJ1714" s="52"/>
      <c r="DK1714" s="52"/>
      <c r="DL1714" s="52"/>
      <c r="DM1714" s="52"/>
      <c r="DN1714" s="52"/>
      <c r="DO1714" s="52"/>
      <c r="DP1714" s="52"/>
      <c r="DQ1714" s="52"/>
      <c r="DR1714" s="52"/>
      <c r="DS1714" s="52"/>
      <c r="DT1714" s="52"/>
      <c r="DU1714" s="52"/>
      <c r="DV1714" s="52"/>
      <c r="DW1714" s="52"/>
      <c r="DX1714" s="52"/>
      <c r="DY1714" s="52"/>
      <c r="DZ1714" s="52"/>
      <c r="EA1714" s="52"/>
    </row>
    <row r="1715" spans="1:131" s="43" customFormat="1" x14ac:dyDescent="0.2">
      <c r="A1715" s="42"/>
      <c r="B1715" s="42"/>
      <c r="C1715" s="42"/>
      <c r="D1715" s="42"/>
      <c r="E1715" s="42"/>
      <c r="F1715" s="42"/>
      <c r="G1715" s="54"/>
      <c r="H1715" s="42"/>
      <c r="I1715" s="42"/>
      <c r="J1715" s="55"/>
      <c r="K1715" s="55"/>
      <c r="L1715" s="55"/>
      <c r="M1715" s="56"/>
      <c r="N1715" s="57"/>
      <c r="O1715" s="57"/>
      <c r="P1715" s="42"/>
      <c r="Q1715" s="42"/>
      <c r="R1715" s="42"/>
      <c r="S1715" s="42"/>
      <c r="T1715" s="57"/>
      <c r="U1715" s="57"/>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c r="BK1715" s="52"/>
      <c r="BL1715" s="52"/>
      <c r="BM1715" s="52"/>
      <c r="BN1715" s="52"/>
      <c r="BO1715" s="52"/>
      <c r="BP1715" s="52"/>
      <c r="BQ1715" s="52"/>
      <c r="BR1715" s="52"/>
      <c r="BS1715" s="52"/>
      <c r="BT1715" s="52"/>
      <c r="BU1715" s="52"/>
      <c r="BV1715" s="52"/>
      <c r="BW1715" s="52"/>
      <c r="BX1715" s="52"/>
      <c r="BY1715" s="52"/>
      <c r="BZ1715" s="52"/>
      <c r="CA1715" s="52"/>
      <c r="CB1715" s="52"/>
      <c r="CC1715" s="52"/>
      <c r="CD1715" s="52"/>
      <c r="CE1715" s="52"/>
      <c r="CF1715" s="52"/>
      <c r="CG1715" s="52"/>
      <c r="CH1715" s="52"/>
      <c r="CI1715" s="52"/>
      <c r="CJ1715" s="52"/>
      <c r="CK1715" s="52"/>
      <c r="CL1715" s="52"/>
      <c r="CM1715" s="52"/>
      <c r="CN1715" s="52"/>
      <c r="CO1715" s="52"/>
      <c r="CP1715" s="52"/>
      <c r="CQ1715" s="52"/>
      <c r="CR1715" s="52"/>
      <c r="CS1715" s="52"/>
      <c r="CT1715" s="52"/>
      <c r="CU1715" s="52"/>
      <c r="CV1715" s="52"/>
      <c r="CW1715" s="52"/>
      <c r="CX1715" s="52"/>
      <c r="CY1715" s="52"/>
      <c r="CZ1715" s="52"/>
      <c r="DA1715" s="52"/>
      <c r="DB1715" s="52"/>
      <c r="DC1715" s="52"/>
      <c r="DD1715" s="52"/>
      <c r="DE1715" s="52"/>
      <c r="DF1715" s="52"/>
      <c r="DG1715" s="52"/>
      <c r="DH1715" s="52"/>
      <c r="DI1715" s="52"/>
      <c r="DJ1715" s="52"/>
      <c r="DK1715" s="52"/>
      <c r="DL1715" s="52"/>
      <c r="DM1715" s="52"/>
      <c r="DN1715" s="52"/>
      <c r="DO1715" s="52"/>
      <c r="DP1715" s="52"/>
      <c r="DQ1715" s="52"/>
      <c r="DR1715" s="52"/>
      <c r="DS1715" s="52"/>
      <c r="DT1715" s="52"/>
      <c r="DU1715" s="52"/>
      <c r="DV1715" s="52"/>
      <c r="DW1715" s="52"/>
      <c r="DX1715" s="52"/>
      <c r="DY1715" s="52"/>
      <c r="DZ1715" s="52"/>
      <c r="EA1715" s="52"/>
    </row>
    <row r="1716" spans="1:131" s="43" customFormat="1" x14ac:dyDescent="0.2">
      <c r="A1716" s="42"/>
      <c r="B1716" s="42"/>
      <c r="C1716" s="42"/>
      <c r="D1716" s="42"/>
      <c r="E1716" s="42"/>
      <c r="F1716" s="42"/>
      <c r="G1716" s="54"/>
      <c r="H1716" s="42"/>
      <c r="I1716" s="42"/>
      <c r="J1716" s="55"/>
      <c r="K1716" s="55"/>
      <c r="L1716" s="55"/>
      <c r="M1716" s="56"/>
      <c r="N1716" s="57"/>
      <c r="O1716" s="57"/>
      <c r="P1716" s="42"/>
      <c r="Q1716" s="42"/>
      <c r="R1716" s="42"/>
      <c r="S1716" s="42"/>
      <c r="T1716" s="57"/>
      <c r="U1716" s="57"/>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2"/>
      <c r="DU1716" s="52"/>
      <c r="DV1716" s="52"/>
      <c r="DW1716" s="52"/>
      <c r="DX1716" s="52"/>
      <c r="DY1716" s="52"/>
      <c r="DZ1716" s="52"/>
      <c r="EA1716" s="52"/>
    </row>
    <row r="1717" spans="1:131" s="43" customFormat="1" x14ac:dyDescent="0.2">
      <c r="A1717" s="42"/>
      <c r="B1717" s="42"/>
      <c r="C1717" s="42"/>
      <c r="D1717" s="42"/>
      <c r="E1717" s="42"/>
      <c r="F1717" s="42"/>
      <c r="G1717" s="54"/>
      <c r="H1717" s="42"/>
      <c r="I1717" s="42"/>
      <c r="J1717" s="55"/>
      <c r="K1717" s="55"/>
      <c r="L1717" s="55"/>
      <c r="M1717" s="56"/>
      <c r="N1717" s="57"/>
      <c r="O1717" s="57"/>
      <c r="P1717" s="42"/>
      <c r="Q1717" s="42"/>
      <c r="R1717" s="42"/>
      <c r="S1717" s="42"/>
      <c r="T1717" s="57"/>
      <c r="U1717" s="57"/>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c r="BK1717" s="52"/>
      <c r="BL1717" s="52"/>
      <c r="BM1717" s="52"/>
      <c r="BN1717" s="52"/>
      <c r="BO1717" s="52"/>
      <c r="BP1717" s="52"/>
      <c r="BQ1717" s="52"/>
      <c r="BR1717" s="52"/>
      <c r="BS1717" s="52"/>
      <c r="BT1717" s="52"/>
      <c r="BU1717" s="52"/>
      <c r="BV1717" s="52"/>
      <c r="BW1717" s="52"/>
      <c r="BX1717" s="52"/>
      <c r="BY1717" s="52"/>
      <c r="BZ1717" s="52"/>
      <c r="CA1717" s="52"/>
      <c r="CB1717" s="52"/>
      <c r="CC1717" s="52"/>
      <c r="CD1717" s="52"/>
      <c r="CE1717" s="52"/>
      <c r="CF1717" s="52"/>
      <c r="CG1717" s="52"/>
      <c r="CH1717" s="52"/>
      <c r="CI1717" s="52"/>
      <c r="CJ1717" s="52"/>
      <c r="CK1717" s="52"/>
      <c r="CL1717" s="52"/>
      <c r="CM1717" s="52"/>
      <c r="CN1717" s="52"/>
      <c r="CO1717" s="52"/>
      <c r="CP1717" s="52"/>
      <c r="CQ1717" s="52"/>
      <c r="CR1717" s="52"/>
      <c r="CS1717" s="52"/>
      <c r="CT1717" s="52"/>
      <c r="CU1717" s="52"/>
      <c r="CV1717" s="52"/>
      <c r="CW1717" s="52"/>
      <c r="CX1717" s="52"/>
      <c r="CY1717" s="52"/>
      <c r="CZ1717" s="52"/>
      <c r="DA1717" s="52"/>
      <c r="DB1717" s="52"/>
      <c r="DC1717" s="52"/>
      <c r="DD1717" s="52"/>
      <c r="DE1717" s="52"/>
      <c r="DF1717" s="52"/>
      <c r="DG1717" s="52"/>
      <c r="DH1717" s="52"/>
      <c r="DI1717" s="52"/>
      <c r="DJ1717" s="52"/>
      <c r="DK1717" s="52"/>
      <c r="DL1717" s="52"/>
      <c r="DM1717" s="52"/>
      <c r="DN1717" s="52"/>
      <c r="DO1717" s="52"/>
      <c r="DP1717" s="52"/>
      <c r="DQ1717" s="52"/>
      <c r="DR1717" s="52"/>
      <c r="DS1717" s="52"/>
      <c r="DT1717" s="52"/>
      <c r="DU1717" s="52"/>
      <c r="DV1717" s="52"/>
      <c r="DW1717" s="52"/>
      <c r="DX1717" s="52"/>
      <c r="DY1717" s="52"/>
      <c r="DZ1717" s="52"/>
      <c r="EA1717" s="52"/>
    </row>
    <row r="1718" spans="1:131" s="43" customFormat="1" x14ac:dyDescent="0.2">
      <c r="A1718" s="42"/>
      <c r="B1718" s="42"/>
      <c r="C1718" s="42"/>
      <c r="D1718" s="42"/>
      <c r="E1718" s="42"/>
      <c r="F1718" s="42"/>
      <c r="G1718" s="54"/>
      <c r="H1718" s="42"/>
      <c r="I1718" s="42"/>
      <c r="J1718" s="55"/>
      <c r="K1718" s="55"/>
      <c r="L1718" s="55"/>
      <c r="M1718" s="56"/>
      <c r="N1718" s="57"/>
      <c r="O1718" s="57"/>
      <c r="P1718" s="42"/>
      <c r="Q1718" s="42"/>
      <c r="R1718" s="42"/>
      <c r="S1718" s="42"/>
      <c r="T1718" s="57"/>
      <c r="U1718" s="57"/>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c r="BK1718" s="52"/>
      <c r="BL1718" s="52"/>
      <c r="BM1718" s="52"/>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c r="CL1718" s="52"/>
      <c r="CM1718" s="52"/>
      <c r="CN1718" s="52"/>
      <c r="CO1718" s="52"/>
      <c r="CP1718" s="52"/>
      <c r="CQ1718" s="52"/>
      <c r="CR1718" s="52"/>
      <c r="CS1718" s="52"/>
      <c r="CT1718" s="52"/>
      <c r="CU1718" s="52"/>
      <c r="CV1718" s="52"/>
      <c r="CW1718" s="52"/>
      <c r="CX1718" s="52"/>
      <c r="CY1718" s="52"/>
      <c r="CZ1718" s="52"/>
      <c r="DA1718" s="52"/>
      <c r="DB1718" s="52"/>
      <c r="DC1718" s="52"/>
      <c r="DD1718" s="52"/>
      <c r="DE1718" s="52"/>
      <c r="DF1718" s="52"/>
      <c r="DG1718" s="52"/>
      <c r="DH1718" s="52"/>
      <c r="DI1718" s="52"/>
      <c r="DJ1718" s="52"/>
      <c r="DK1718" s="52"/>
      <c r="DL1718" s="52"/>
      <c r="DM1718" s="52"/>
      <c r="DN1718" s="52"/>
      <c r="DO1718" s="52"/>
      <c r="DP1718" s="52"/>
      <c r="DQ1718" s="52"/>
      <c r="DR1718" s="52"/>
      <c r="DS1718" s="52"/>
      <c r="DT1718" s="52"/>
      <c r="DU1718" s="52"/>
      <c r="DV1718" s="52"/>
      <c r="DW1718" s="52"/>
      <c r="DX1718" s="52"/>
      <c r="DY1718" s="52"/>
      <c r="DZ1718" s="52"/>
      <c r="EA1718" s="52"/>
    </row>
    <row r="1719" spans="1:131" s="43" customFormat="1" x14ac:dyDescent="0.2">
      <c r="A1719" s="42"/>
      <c r="B1719" s="42"/>
      <c r="C1719" s="42"/>
      <c r="D1719" s="42"/>
      <c r="E1719" s="42"/>
      <c r="F1719" s="42"/>
      <c r="G1719" s="54"/>
      <c r="H1719" s="42"/>
      <c r="I1719" s="42"/>
      <c r="J1719" s="55"/>
      <c r="K1719" s="55"/>
      <c r="L1719" s="55"/>
      <c r="M1719" s="56"/>
      <c r="N1719" s="57"/>
      <c r="O1719" s="57"/>
      <c r="P1719" s="42"/>
      <c r="Q1719" s="42"/>
      <c r="R1719" s="42"/>
      <c r="S1719" s="42"/>
      <c r="T1719" s="57"/>
      <c r="U1719" s="57"/>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c r="BK1719" s="52"/>
      <c r="BL1719" s="52"/>
      <c r="BM1719" s="52"/>
      <c r="BN1719" s="52"/>
      <c r="BO1719" s="52"/>
      <c r="BP1719" s="52"/>
      <c r="BQ1719" s="52"/>
      <c r="BR1719" s="52"/>
      <c r="BS1719" s="52"/>
      <c r="BT1719" s="52"/>
      <c r="BU1719" s="52"/>
      <c r="BV1719" s="52"/>
      <c r="BW1719" s="52"/>
      <c r="BX1719" s="52"/>
      <c r="BY1719" s="52"/>
      <c r="BZ1719" s="52"/>
      <c r="CA1719" s="52"/>
      <c r="CB1719" s="52"/>
      <c r="CC1719" s="52"/>
      <c r="CD1719" s="52"/>
      <c r="CE1719" s="52"/>
      <c r="CF1719" s="52"/>
      <c r="CG1719" s="52"/>
      <c r="CH1719" s="52"/>
      <c r="CI1719" s="52"/>
      <c r="CJ1719" s="52"/>
      <c r="CK1719" s="52"/>
      <c r="CL1719" s="52"/>
      <c r="CM1719" s="52"/>
      <c r="CN1719" s="52"/>
      <c r="CO1719" s="52"/>
      <c r="CP1719" s="52"/>
      <c r="CQ1719" s="52"/>
      <c r="CR1719" s="52"/>
      <c r="CS1719" s="52"/>
      <c r="CT1719" s="52"/>
      <c r="CU1719" s="52"/>
      <c r="CV1719" s="52"/>
      <c r="CW1719" s="52"/>
      <c r="CX1719" s="52"/>
      <c r="CY1719" s="52"/>
      <c r="CZ1719" s="52"/>
      <c r="DA1719" s="52"/>
      <c r="DB1719" s="52"/>
      <c r="DC1719" s="52"/>
      <c r="DD1719" s="52"/>
      <c r="DE1719" s="52"/>
      <c r="DF1719" s="52"/>
      <c r="DG1719" s="52"/>
      <c r="DH1719" s="52"/>
      <c r="DI1719" s="52"/>
      <c r="DJ1719" s="52"/>
      <c r="DK1719" s="52"/>
      <c r="DL1719" s="52"/>
      <c r="DM1719" s="52"/>
      <c r="DN1719" s="52"/>
      <c r="DO1719" s="52"/>
      <c r="DP1719" s="52"/>
      <c r="DQ1719" s="52"/>
      <c r="DR1719" s="52"/>
      <c r="DS1719" s="52"/>
      <c r="DT1719" s="52"/>
      <c r="DU1719" s="52"/>
      <c r="DV1719" s="52"/>
      <c r="DW1719" s="52"/>
      <c r="DX1719" s="52"/>
      <c r="DY1719" s="52"/>
      <c r="DZ1719" s="52"/>
      <c r="EA1719" s="52"/>
    </row>
    <row r="1720" spans="1:131" s="43" customFormat="1" x14ac:dyDescent="0.2">
      <c r="A1720" s="42"/>
      <c r="B1720" s="42"/>
      <c r="C1720" s="42"/>
      <c r="D1720" s="42"/>
      <c r="E1720" s="42"/>
      <c r="F1720" s="42"/>
      <c r="G1720" s="54"/>
      <c r="H1720" s="42"/>
      <c r="I1720" s="42"/>
      <c r="J1720" s="55"/>
      <c r="K1720" s="55"/>
      <c r="L1720" s="55"/>
      <c r="M1720" s="56"/>
      <c r="N1720" s="57"/>
      <c r="O1720" s="57"/>
      <c r="P1720" s="42"/>
      <c r="Q1720" s="42"/>
      <c r="R1720" s="42"/>
      <c r="S1720" s="42"/>
      <c r="T1720" s="57"/>
      <c r="U1720" s="57"/>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c r="BK1720" s="52"/>
      <c r="BL1720" s="52"/>
      <c r="BM1720" s="52"/>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c r="CL1720" s="52"/>
      <c r="CM1720" s="52"/>
      <c r="CN1720" s="52"/>
      <c r="CO1720" s="52"/>
      <c r="CP1720" s="52"/>
      <c r="CQ1720" s="52"/>
      <c r="CR1720" s="52"/>
      <c r="CS1720" s="52"/>
      <c r="CT1720" s="52"/>
      <c r="CU1720" s="52"/>
      <c r="CV1720" s="52"/>
      <c r="CW1720" s="52"/>
      <c r="CX1720" s="52"/>
      <c r="CY1720" s="52"/>
      <c r="CZ1720" s="52"/>
      <c r="DA1720" s="52"/>
      <c r="DB1720" s="52"/>
      <c r="DC1720" s="52"/>
      <c r="DD1720" s="52"/>
      <c r="DE1720" s="52"/>
      <c r="DF1720" s="52"/>
      <c r="DG1720" s="52"/>
      <c r="DH1720" s="52"/>
      <c r="DI1720" s="52"/>
      <c r="DJ1720" s="52"/>
      <c r="DK1720" s="52"/>
      <c r="DL1720" s="52"/>
      <c r="DM1720" s="52"/>
      <c r="DN1720" s="52"/>
      <c r="DO1720" s="52"/>
      <c r="DP1720" s="52"/>
      <c r="DQ1720" s="52"/>
      <c r="DR1720" s="52"/>
      <c r="DS1720" s="52"/>
      <c r="DT1720" s="52"/>
      <c r="DU1720" s="52"/>
      <c r="DV1720" s="52"/>
      <c r="DW1720" s="52"/>
      <c r="DX1720" s="52"/>
      <c r="DY1720" s="52"/>
      <c r="DZ1720" s="52"/>
      <c r="EA1720" s="52"/>
    </row>
    <row r="1721" spans="1:131" s="43" customFormat="1" x14ac:dyDescent="0.2">
      <c r="A1721" s="42"/>
      <c r="B1721" s="42"/>
      <c r="C1721" s="42"/>
      <c r="D1721" s="42"/>
      <c r="E1721" s="42"/>
      <c r="F1721" s="42"/>
      <c r="G1721" s="54"/>
      <c r="H1721" s="42"/>
      <c r="I1721" s="42"/>
      <c r="J1721" s="55"/>
      <c r="K1721" s="55"/>
      <c r="L1721" s="55"/>
      <c r="M1721" s="56"/>
      <c r="N1721" s="57"/>
      <c r="O1721" s="57"/>
      <c r="P1721" s="42"/>
      <c r="Q1721" s="42"/>
      <c r="R1721" s="42"/>
      <c r="S1721" s="42"/>
      <c r="T1721" s="57"/>
      <c r="U1721" s="57"/>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c r="BK1721" s="52"/>
      <c r="BL1721" s="52"/>
      <c r="BM1721" s="52"/>
      <c r="BN1721" s="52"/>
      <c r="BO1721" s="52"/>
      <c r="BP1721" s="52"/>
      <c r="BQ1721" s="52"/>
      <c r="BR1721" s="52"/>
      <c r="BS1721" s="52"/>
      <c r="BT1721" s="52"/>
      <c r="BU1721" s="52"/>
      <c r="BV1721" s="52"/>
      <c r="BW1721" s="52"/>
      <c r="BX1721" s="52"/>
      <c r="BY1721" s="52"/>
      <c r="BZ1721" s="52"/>
      <c r="CA1721" s="52"/>
      <c r="CB1721" s="52"/>
      <c r="CC1721" s="52"/>
      <c r="CD1721" s="52"/>
      <c r="CE1721" s="52"/>
      <c r="CF1721" s="52"/>
      <c r="CG1721" s="52"/>
      <c r="CH1721" s="52"/>
      <c r="CI1721" s="52"/>
      <c r="CJ1721" s="52"/>
      <c r="CK1721" s="52"/>
      <c r="CL1721" s="52"/>
      <c r="CM1721" s="52"/>
      <c r="CN1721" s="52"/>
      <c r="CO1721" s="52"/>
      <c r="CP1721" s="52"/>
      <c r="CQ1721" s="52"/>
      <c r="CR1721" s="52"/>
      <c r="CS1721" s="52"/>
      <c r="CT1721" s="52"/>
      <c r="CU1721" s="52"/>
      <c r="CV1721" s="52"/>
      <c r="CW1721" s="52"/>
      <c r="CX1721" s="52"/>
      <c r="CY1721" s="52"/>
      <c r="CZ1721" s="52"/>
      <c r="DA1721" s="52"/>
      <c r="DB1721" s="52"/>
      <c r="DC1721" s="52"/>
      <c r="DD1721" s="52"/>
      <c r="DE1721" s="52"/>
      <c r="DF1721" s="52"/>
      <c r="DG1721" s="52"/>
      <c r="DH1721" s="52"/>
      <c r="DI1721" s="52"/>
      <c r="DJ1721" s="52"/>
      <c r="DK1721" s="52"/>
      <c r="DL1721" s="52"/>
      <c r="DM1721" s="52"/>
      <c r="DN1721" s="52"/>
      <c r="DO1721" s="52"/>
      <c r="DP1721" s="52"/>
      <c r="DQ1721" s="52"/>
      <c r="DR1721" s="52"/>
      <c r="DS1721" s="52"/>
      <c r="DT1721" s="52"/>
      <c r="DU1721" s="52"/>
      <c r="DV1721" s="52"/>
      <c r="DW1721" s="52"/>
      <c r="DX1721" s="52"/>
      <c r="DY1721" s="52"/>
      <c r="DZ1721" s="52"/>
      <c r="EA1721" s="52"/>
    </row>
    <row r="1722" spans="1:131" s="43" customFormat="1" x14ac:dyDescent="0.2">
      <c r="A1722" s="42"/>
      <c r="B1722" s="42"/>
      <c r="C1722" s="42"/>
      <c r="D1722" s="42"/>
      <c r="E1722" s="42"/>
      <c r="F1722" s="42"/>
      <c r="G1722" s="54"/>
      <c r="H1722" s="42"/>
      <c r="I1722" s="42"/>
      <c r="J1722" s="55"/>
      <c r="K1722" s="55"/>
      <c r="L1722" s="55"/>
      <c r="M1722" s="56"/>
      <c r="N1722" s="57"/>
      <c r="O1722" s="57"/>
      <c r="P1722" s="42"/>
      <c r="Q1722" s="42"/>
      <c r="R1722" s="42"/>
      <c r="S1722" s="42"/>
      <c r="T1722" s="57"/>
      <c r="U1722" s="57"/>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c r="BK1722" s="52"/>
      <c r="BL1722" s="52"/>
      <c r="BM1722" s="52"/>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c r="CL1722" s="52"/>
      <c r="CM1722" s="52"/>
      <c r="CN1722" s="52"/>
      <c r="CO1722" s="52"/>
      <c r="CP1722" s="52"/>
      <c r="CQ1722" s="52"/>
      <c r="CR1722" s="52"/>
      <c r="CS1722" s="52"/>
      <c r="CT1722" s="52"/>
      <c r="CU1722" s="52"/>
      <c r="CV1722" s="52"/>
      <c r="CW1722" s="52"/>
      <c r="CX1722" s="52"/>
      <c r="CY1722" s="52"/>
      <c r="CZ1722" s="52"/>
      <c r="DA1722" s="52"/>
      <c r="DB1722" s="52"/>
      <c r="DC1722" s="52"/>
      <c r="DD1722" s="52"/>
      <c r="DE1722" s="52"/>
      <c r="DF1722" s="52"/>
      <c r="DG1722" s="52"/>
      <c r="DH1722" s="52"/>
      <c r="DI1722" s="52"/>
      <c r="DJ1722" s="52"/>
      <c r="DK1722" s="52"/>
      <c r="DL1722" s="52"/>
      <c r="DM1722" s="52"/>
      <c r="DN1722" s="52"/>
      <c r="DO1722" s="52"/>
      <c r="DP1722" s="52"/>
      <c r="DQ1722" s="52"/>
      <c r="DR1722" s="52"/>
      <c r="DS1722" s="52"/>
      <c r="DT1722" s="52"/>
      <c r="DU1722" s="52"/>
      <c r="DV1722" s="52"/>
      <c r="DW1722" s="52"/>
      <c r="DX1722" s="52"/>
      <c r="DY1722" s="52"/>
      <c r="DZ1722" s="52"/>
      <c r="EA1722" s="52"/>
    </row>
    <row r="1723" spans="1:131" s="43" customFormat="1" x14ac:dyDescent="0.2">
      <c r="A1723" s="42"/>
      <c r="B1723" s="42"/>
      <c r="C1723" s="42"/>
      <c r="D1723" s="42"/>
      <c r="E1723" s="42"/>
      <c r="F1723" s="42"/>
      <c r="G1723" s="54"/>
      <c r="H1723" s="42"/>
      <c r="I1723" s="42"/>
      <c r="J1723" s="55"/>
      <c r="K1723" s="55"/>
      <c r="L1723" s="55"/>
      <c r="M1723" s="56"/>
      <c r="N1723" s="57"/>
      <c r="O1723" s="57"/>
      <c r="P1723" s="42"/>
      <c r="Q1723" s="42"/>
      <c r="R1723" s="42"/>
      <c r="S1723" s="42"/>
      <c r="T1723" s="57"/>
      <c r="U1723" s="57"/>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c r="DC1723" s="52"/>
      <c r="DD1723" s="52"/>
      <c r="DE1723" s="52"/>
      <c r="DF1723" s="52"/>
      <c r="DG1723" s="52"/>
      <c r="DH1723" s="52"/>
      <c r="DI1723" s="52"/>
      <c r="DJ1723" s="52"/>
      <c r="DK1723" s="52"/>
      <c r="DL1723" s="52"/>
      <c r="DM1723" s="52"/>
      <c r="DN1723" s="52"/>
      <c r="DO1723" s="52"/>
      <c r="DP1723" s="52"/>
      <c r="DQ1723" s="52"/>
      <c r="DR1723" s="52"/>
      <c r="DS1723" s="52"/>
      <c r="DT1723" s="52"/>
      <c r="DU1723" s="52"/>
      <c r="DV1723" s="52"/>
      <c r="DW1723" s="52"/>
      <c r="DX1723" s="52"/>
      <c r="DY1723" s="52"/>
      <c r="DZ1723" s="52"/>
      <c r="EA1723" s="52"/>
    </row>
    <row r="1724" spans="1:131" s="43" customFormat="1" x14ac:dyDescent="0.2">
      <c r="A1724" s="42"/>
      <c r="B1724" s="42"/>
      <c r="C1724" s="42"/>
      <c r="D1724" s="42"/>
      <c r="E1724" s="42"/>
      <c r="F1724" s="42"/>
      <c r="G1724" s="54"/>
      <c r="H1724" s="42"/>
      <c r="I1724" s="42"/>
      <c r="J1724" s="55"/>
      <c r="K1724" s="55"/>
      <c r="L1724" s="55"/>
      <c r="M1724" s="56"/>
      <c r="N1724" s="57"/>
      <c r="O1724" s="57"/>
      <c r="P1724" s="42"/>
      <c r="Q1724" s="42"/>
      <c r="R1724" s="42"/>
      <c r="S1724" s="42"/>
      <c r="T1724" s="57"/>
      <c r="U1724" s="57"/>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c r="DC1724" s="52"/>
      <c r="DD1724" s="52"/>
      <c r="DE1724" s="52"/>
      <c r="DF1724" s="52"/>
      <c r="DG1724" s="52"/>
      <c r="DH1724" s="52"/>
      <c r="DI1724" s="52"/>
      <c r="DJ1724" s="52"/>
      <c r="DK1724" s="52"/>
      <c r="DL1724" s="52"/>
      <c r="DM1724" s="52"/>
      <c r="DN1724" s="52"/>
      <c r="DO1724" s="52"/>
      <c r="DP1724" s="52"/>
      <c r="DQ1724" s="52"/>
      <c r="DR1724" s="52"/>
      <c r="DS1724" s="52"/>
      <c r="DT1724" s="52"/>
      <c r="DU1724" s="52"/>
      <c r="DV1724" s="52"/>
      <c r="DW1724" s="52"/>
      <c r="DX1724" s="52"/>
      <c r="DY1724" s="52"/>
      <c r="DZ1724" s="52"/>
      <c r="EA1724" s="52"/>
    </row>
    <row r="1725" spans="1:131" s="43" customFormat="1" x14ac:dyDescent="0.2">
      <c r="A1725" s="42"/>
      <c r="B1725" s="42"/>
      <c r="C1725" s="42"/>
      <c r="D1725" s="42"/>
      <c r="E1725" s="42"/>
      <c r="F1725" s="42"/>
      <c r="G1725" s="54"/>
      <c r="H1725" s="42"/>
      <c r="I1725" s="42"/>
      <c r="J1725" s="55"/>
      <c r="K1725" s="55"/>
      <c r="L1725" s="55"/>
      <c r="M1725" s="56"/>
      <c r="N1725" s="57"/>
      <c r="O1725" s="57"/>
      <c r="P1725" s="42"/>
      <c r="Q1725" s="42"/>
      <c r="R1725" s="42"/>
      <c r="S1725" s="42"/>
      <c r="T1725" s="57"/>
      <c r="U1725" s="57"/>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c r="BK1725" s="52"/>
      <c r="BL1725" s="52"/>
      <c r="BM1725" s="52"/>
      <c r="BN1725" s="52"/>
      <c r="BO1725" s="52"/>
      <c r="BP1725" s="52"/>
      <c r="BQ1725" s="52"/>
      <c r="BR1725" s="52"/>
      <c r="BS1725" s="52"/>
      <c r="BT1725" s="52"/>
      <c r="BU1725" s="52"/>
      <c r="BV1725" s="52"/>
      <c r="BW1725" s="52"/>
      <c r="BX1725" s="52"/>
      <c r="BY1725" s="52"/>
      <c r="BZ1725" s="52"/>
      <c r="CA1725" s="52"/>
      <c r="CB1725" s="52"/>
      <c r="CC1725" s="52"/>
      <c r="CD1725" s="52"/>
      <c r="CE1725" s="52"/>
      <c r="CF1725" s="52"/>
      <c r="CG1725" s="52"/>
      <c r="CH1725" s="52"/>
      <c r="CI1725" s="52"/>
      <c r="CJ1725" s="52"/>
      <c r="CK1725" s="52"/>
      <c r="CL1725" s="52"/>
      <c r="CM1725" s="52"/>
      <c r="CN1725" s="52"/>
      <c r="CO1725" s="52"/>
      <c r="CP1725" s="52"/>
      <c r="CQ1725" s="52"/>
      <c r="CR1725" s="52"/>
      <c r="CS1725" s="52"/>
      <c r="CT1725" s="52"/>
      <c r="CU1725" s="52"/>
      <c r="CV1725" s="52"/>
      <c r="CW1725" s="52"/>
      <c r="CX1725" s="52"/>
      <c r="CY1725" s="52"/>
      <c r="CZ1725" s="52"/>
      <c r="DA1725" s="52"/>
      <c r="DB1725" s="52"/>
      <c r="DC1725" s="52"/>
      <c r="DD1725" s="52"/>
      <c r="DE1725" s="52"/>
      <c r="DF1725" s="52"/>
      <c r="DG1725" s="52"/>
      <c r="DH1725" s="52"/>
      <c r="DI1725" s="52"/>
      <c r="DJ1725" s="52"/>
      <c r="DK1725" s="52"/>
      <c r="DL1725" s="52"/>
      <c r="DM1725" s="52"/>
      <c r="DN1725" s="52"/>
      <c r="DO1725" s="52"/>
      <c r="DP1725" s="52"/>
      <c r="DQ1725" s="52"/>
      <c r="DR1725" s="52"/>
      <c r="DS1725" s="52"/>
      <c r="DT1725" s="52"/>
      <c r="DU1725" s="52"/>
      <c r="DV1725" s="52"/>
      <c r="DW1725" s="52"/>
      <c r="DX1725" s="52"/>
      <c r="DY1725" s="52"/>
      <c r="DZ1725" s="52"/>
      <c r="EA1725" s="52"/>
    </row>
    <row r="1726" spans="1:131" s="43" customFormat="1" x14ac:dyDescent="0.2">
      <c r="A1726" s="42"/>
      <c r="B1726" s="42"/>
      <c r="C1726" s="42"/>
      <c r="D1726" s="42"/>
      <c r="E1726" s="42"/>
      <c r="F1726" s="42"/>
      <c r="G1726" s="54"/>
      <c r="H1726" s="42"/>
      <c r="I1726" s="42"/>
      <c r="J1726" s="55"/>
      <c r="K1726" s="55"/>
      <c r="L1726" s="55"/>
      <c r="M1726" s="56"/>
      <c r="N1726" s="57"/>
      <c r="O1726" s="57"/>
      <c r="P1726" s="42"/>
      <c r="Q1726" s="42"/>
      <c r="R1726" s="42"/>
      <c r="S1726" s="42"/>
      <c r="T1726" s="57"/>
      <c r="U1726" s="57"/>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c r="BK1726" s="52"/>
      <c r="BL1726" s="52"/>
      <c r="BM1726" s="52"/>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c r="CL1726" s="52"/>
      <c r="CM1726" s="52"/>
      <c r="CN1726" s="52"/>
      <c r="CO1726" s="52"/>
      <c r="CP1726" s="52"/>
      <c r="CQ1726" s="52"/>
      <c r="CR1726" s="52"/>
      <c r="CS1726" s="52"/>
      <c r="CT1726" s="52"/>
      <c r="CU1726" s="52"/>
      <c r="CV1726" s="52"/>
      <c r="CW1726" s="52"/>
      <c r="CX1726" s="52"/>
      <c r="CY1726" s="52"/>
      <c r="CZ1726" s="52"/>
      <c r="DA1726" s="52"/>
      <c r="DB1726" s="52"/>
      <c r="DC1726" s="52"/>
      <c r="DD1726" s="52"/>
      <c r="DE1726" s="52"/>
      <c r="DF1726" s="52"/>
      <c r="DG1726" s="52"/>
      <c r="DH1726" s="52"/>
      <c r="DI1726" s="52"/>
      <c r="DJ1726" s="52"/>
      <c r="DK1726" s="52"/>
      <c r="DL1726" s="52"/>
      <c r="DM1726" s="52"/>
      <c r="DN1726" s="52"/>
      <c r="DO1726" s="52"/>
      <c r="DP1726" s="52"/>
      <c r="DQ1726" s="52"/>
      <c r="DR1726" s="52"/>
      <c r="DS1726" s="52"/>
      <c r="DT1726" s="52"/>
      <c r="DU1726" s="52"/>
      <c r="DV1726" s="52"/>
      <c r="DW1726" s="52"/>
      <c r="DX1726" s="52"/>
      <c r="DY1726" s="52"/>
      <c r="DZ1726" s="52"/>
      <c r="EA1726" s="52"/>
    </row>
    <row r="1727" spans="1:131" s="43" customFormat="1" x14ac:dyDescent="0.2">
      <c r="A1727" s="42"/>
      <c r="B1727" s="42"/>
      <c r="C1727" s="42"/>
      <c r="D1727" s="42"/>
      <c r="E1727" s="42"/>
      <c r="F1727" s="42"/>
      <c r="G1727" s="54"/>
      <c r="H1727" s="42"/>
      <c r="I1727" s="42"/>
      <c r="J1727" s="55"/>
      <c r="K1727" s="55"/>
      <c r="L1727" s="55"/>
      <c r="M1727" s="56"/>
      <c r="N1727" s="57"/>
      <c r="O1727" s="57"/>
      <c r="P1727" s="42"/>
      <c r="Q1727" s="42"/>
      <c r="R1727" s="42"/>
      <c r="S1727" s="42"/>
      <c r="T1727" s="57"/>
      <c r="U1727" s="57"/>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c r="BK1727" s="52"/>
      <c r="BL1727" s="52"/>
      <c r="BM1727" s="52"/>
      <c r="BN1727" s="52"/>
      <c r="BO1727" s="52"/>
      <c r="BP1727" s="52"/>
      <c r="BQ1727" s="52"/>
      <c r="BR1727" s="52"/>
      <c r="BS1727" s="52"/>
      <c r="BT1727" s="52"/>
      <c r="BU1727" s="52"/>
      <c r="BV1727" s="52"/>
      <c r="BW1727" s="52"/>
      <c r="BX1727" s="52"/>
      <c r="BY1727" s="52"/>
      <c r="BZ1727" s="52"/>
      <c r="CA1727" s="52"/>
      <c r="CB1727" s="52"/>
      <c r="CC1727" s="52"/>
      <c r="CD1727" s="52"/>
      <c r="CE1727" s="52"/>
      <c r="CF1727" s="52"/>
      <c r="CG1727" s="52"/>
      <c r="CH1727" s="52"/>
      <c r="CI1727" s="52"/>
      <c r="CJ1727" s="52"/>
      <c r="CK1727" s="52"/>
      <c r="CL1727" s="52"/>
      <c r="CM1727" s="52"/>
      <c r="CN1727" s="52"/>
      <c r="CO1727" s="52"/>
      <c r="CP1727" s="52"/>
      <c r="CQ1727" s="52"/>
      <c r="CR1727" s="52"/>
      <c r="CS1727" s="52"/>
      <c r="CT1727" s="52"/>
      <c r="CU1727" s="52"/>
      <c r="CV1727" s="52"/>
      <c r="CW1727" s="52"/>
      <c r="CX1727" s="52"/>
      <c r="CY1727" s="52"/>
      <c r="CZ1727" s="52"/>
      <c r="DA1727" s="52"/>
      <c r="DB1727" s="52"/>
      <c r="DC1727" s="52"/>
      <c r="DD1727" s="52"/>
      <c r="DE1727" s="52"/>
      <c r="DF1727" s="52"/>
      <c r="DG1727" s="52"/>
      <c r="DH1727" s="52"/>
      <c r="DI1727" s="52"/>
      <c r="DJ1727" s="52"/>
      <c r="DK1727" s="52"/>
      <c r="DL1727" s="52"/>
      <c r="DM1727" s="52"/>
      <c r="DN1727" s="52"/>
      <c r="DO1727" s="52"/>
      <c r="DP1727" s="52"/>
      <c r="DQ1727" s="52"/>
      <c r="DR1727" s="52"/>
      <c r="DS1727" s="52"/>
      <c r="DT1727" s="52"/>
      <c r="DU1727" s="52"/>
      <c r="DV1727" s="52"/>
      <c r="DW1727" s="52"/>
      <c r="DX1727" s="52"/>
      <c r="DY1727" s="52"/>
      <c r="DZ1727" s="52"/>
      <c r="EA1727" s="52"/>
    </row>
    <row r="1728" spans="1:131" s="43" customFormat="1" x14ac:dyDescent="0.2">
      <c r="A1728" s="42"/>
      <c r="B1728" s="42"/>
      <c r="C1728" s="42"/>
      <c r="D1728" s="42"/>
      <c r="E1728" s="42"/>
      <c r="F1728" s="42"/>
      <c r="G1728" s="54"/>
      <c r="H1728" s="42"/>
      <c r="I1728" s="42"/>
      <c r="J1728" s="55"/>
      <c r="K1728" s="55"/>
      <c r="L1728" s="55"/>
      <c r="M1728" s="56"/>
      <c r="N1728" s="57"/>
      <c r="O1728" s="57"/>
      <c r="P1728" s="42"/>
      <c r="Q1728" s="42"/>
      <c r="R1728" s="42"/>
      <c r="S1728" s="42"/>
      <c r="T1728" s="57"/>
      <c r="U1728" s="57"/>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c r="BK1728" s="52"/>
      <c r="BL1728" s="52"/>
      <c r="BM1728" s="52"/>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c r="CL1728" s="52"/>
      <c r="CM1728" s="52"/>
      <c r="CN1728" s="52"/>
      <c r="CO1728" s="52"/>
      <c r="CP1728" s="52"/>
      <c r="CQ1728" s="52"/>
      <c r="CR1728" s="52"/>
      <c r="CS1728" s="52"/>
      <c r="CT1728" s="52"/>
      <c r="CU1728" s="52"/>
      <c r="CV1728" s="52"/>
      <c r="CW1728" s="52"/>
      <c r="CX1728" s="52"/>
      <c r="CY1728" s="52"/>
      <c r="CZ1728" s="52"/>
      <c r="DA1728" s="52"/>
      <c r="DB1728" s="52"/>
      <c r="DC1728" s="52"/>
      <c r="DD1728" s="52"/>
      <c r="DE1728" s="52"/>
      <c r="DF1728" s="52"/>
      <c r="DG1728" s="52"/>
      <c r="DH1728" s="52"/>
      <c r="DI1728" s="52"/>
      <c r="DJ1728" s="52"/>
      <c r="DK1728" s="52"/>
      <c r="DL1728" s="52"/>
      <c r="DM1728" s="52"/>
      <c r="DN1728" s="52"/>
      <c r="DO1728" s="52"/>
      <c r="DP1728" s="52"/>
      <c r="DQ1728" s="52"/>
      <c r="DR1728" s="52"/>
      <c r="DS1728" s="52"/>
      <c r="DT1728" s="52"/>
      <c r="DU1728" s="52"/>
      <c r="DV1728" s="52"/>
      <c r="DW1728" s="52"/>
      <c r="DX1728" s="52"/>
      <c r="DY1728" s="52"/>
      <c r="DZ1728" s="52"/>
      <c r="EA1728" s="52"/>
    </row>
    <row r="1729" spans="1:131" s="43" customFormat="1" x14ac:dyDescent="0.2">
      <c r="A1729" s="42"/>
      <c r="B1729" s="42"/>
      <c r="C1729" s="42"/>
      <c r="D1729" s="42"/>
      <c r="E1729" s="42"/>
      <c r="F1729" s="42"/>
      <c r="G1729" s="54"/>
      <c r="H1729" s="42"/>
      <c r="I1729" s="42"/>
      <c r="J1729" s="55"/>
      <c r="K1729" s="55"/>
      <c r="L1729" s="55"/>
      <c r="M1729" s="56"/>
      <c r="N1729" s="57"/>
      <c r="O1729" s="57"/>
      <c r="P1729" s="42"/>
      <c r="Q1729" s="42"/>
      <c r="R1729" s="42"/>
      <c r="S1729" s="42"/>
      <c r="T1729" s="57"/>
      <c r="U1729" s="57"/>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c r="BK1729" s="52"/>
      <c r="BL1729" s="52"/>
      <c r="BM1729" s="52"/>
      <c r="BN1729" s="52"/>
      <c r="BO1729" s="52"/>
      <c r="BP1729" s="52"/>
      <c r="BQ1729" s="52"/>
      <c r="BR1729" s="52"/>
      <c r="BS1729" s="52"/>
      <c r="BT1729" s="52"/>
      <c r="BU1729" s="52"/>
      <c r="BV1729" s="52"/>
      <c r="BW1729" s="52"/>
      <c r="BX1729" s="52"/>
      <c r="BY1729" s="52"/>
      <c r="BZ1729" s="52"/>
      <c r="CA1729" s="52"/>
      <c r="CB1729" s="52"/>
      <c r="CC1729" s="52"/>
      <c r="CD1729" s="52"/>
      <c r="CE1729" s="52"/>
      <c r="CF1729" s="52"/>
      <c r="CG1729" s="52"/>
      <c r="CH1729" s="52"/>
      <c r="CI1729" s="52"/>
      <c r="CJ1729" s="52"/>
      <c r="CK1729" s="52"/>
      <c r="CL1729" s="52"/>
      <c r="CM1729" s="52"/>
      <c r="CN1729" s="52"/>
      <c r="CO1729" s="52"/>
      <c r="CP1729" s="52"/>
      <c r="CQ1729" s="52"/>
      <c r="CR1729" s="52"/>
      <c r="CS1729" s="52"/>
      <c r="CT1729" s="52"/>
      <c r="CU1729" s="52"/>
      <c r="CV1729" s="52"/>
      <c r="CW1729" s="52"/>
      <c r="CX1729" s="52"/>
      <c r="CY1729" s="52"/>
      <c r="CZ1729" s="52"/>
      <c r="DA1729" s="52"/>
      <c r="DB1729" s="52"/>
      <c r="DC1729" s="52"/>
      <c r="DD1729" s="52"/>
      <c r="DE1729" s="52"/>
      <c r="DF1729" s="52"/>
      <c r="DG1729" s="52"/>
      <c r="DH1729" s="52"/>
      <c r="DI1729" s="52"/>
      <c r="DJ1729" s="52"/>
      <c r="DK1729" s="52"/>
      <c r="DL1729" s="52"/>
      <c r="DM1729" s="52"/>
      <c r="DN1729" s="52"/>
      <c r="DO1729" s="52"/>
      <c r="DP1729" s="52"/>
      <c r="DQ1729" s="52"/>
      <c r="DR1729" s="52"/>
      <c r="DS1729" s="52"/>
      <c r="DT1729" s="52"/>
      <c r="DU1729" s="52"/>
      <c r="DV1729" s="52"/>
      <c r="DW1729" s="52"/>
      <c r="DX1729" s="52"/>
      <c r="DY1729" s="52"/>
      <c r="DZ1729" s="52"/>
      <c r="EA1729" s="52"/>
    </row>
    <row r="1730" spans="1:131" s="43" customFormat="1" x14ac:dyDescent="0.2">
      <c r="A1730" s="42"/>
      <c r="B1730" s="42"/>
      <c r="C1730" s="42"/>
      <c r="D1730" s="42"/>
      <c r="E1730" s="42"/>
      <c r="F1730" s="42"/>
      <c r="G1730" s="54"/>
      <c r="H1730" s="42"/>
      <c r="I1730" s="42"/>
      <c r="J1730" s="55"/>
      <c r="K1730" s="55"/>
      <c r="L1730" s="55"/>
      <c r="M1730" s="56"/>
      <c r="N1730" s="57"/>
      <c r="O1730" s="57"/>
      <c r="P1730" s="42"/>
      <c r="Q1730" s="42"/>
      <c r="R1730" s="42"/>
      <c r="S1730" s="42"/>
      <c r="T1730" s="57"/>
      <c r="U1730" s="57"/>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c r="BK1730" s="52"/>
      <c r="BL1730" s="52"/>
      <c r="BM1730" s="52"/>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c r="CL1730" s="52"/>
      <c r="CM1730" s="52"/>
      <c r="CN1730" s="52"/>
      <c r="CO1730" s="52"/>
      <c r="CP1730" s="52"/>
      <c r="CQ1730" s="52"/>
      <c r="CR1730" s="52"/>
      <c r="CS1730" s="52"/>
      <c r="CT1730" s="52"/>
      <c r="CU1730" s="52"/>
      <c r="CV1730" s="52"/>
      <c r="CW1730" s="52"/>
      <c r="CX1730" s="52"/>
      <c r="CY1730" s="52"/>
      <c r="CZ1730" s="52"/>
      <c r="DA1730" s="52"/>
      <c r="DB1730" s="52"/>
      <c r="DC1730" s="52"/>
      <c r="DD1730" s="52"/>
      <c r="DE1730" s="52"/>
      <c r="DF1730" s="52"/>
      <c r="DG1730" s="52"/>
      <c r="DH1730" s="52"/>
      <c r="DI1730" s="52"/>
      <c r="DJ1730" s="52"/>
      <c r="DK1730" s="52"/>
      <c r="DL1730" s="52"/>
      <c r="DM1730" s="52"/>
      <c r="DN1730" s="52"/>
      <c r="DO1730" s="52"/>
      <c r="DP1730" s="52"/>
      <c r="DQ1730" s="52"/>
      <c r="DR1730" s="52"/>
      <c r="DS1730" s="52"/>
      <c r="DT1730" s="52"/>
      <c r="DU1730" s="52"/>
      <c r="DV1730" s="52"/>
      <c r="DW1730" s="52"/>
      <c r="DX1730" s="52"/>
      <c r="DY1730" s="52"/>
      <c r="DZ1730" s="52"/>
      <c r="EA1730" s="52"/>
    </row>
    <row r="1731" spans="1:131" s="43" customFormat="1" x14ac:dyDescent="0.2">
      <c r="A1731" s="42"/>
      <c r="B1731" s="42"/>
      <c r="C1731" s="42"/>
      <c r="D1731" s="42"/>
      <c r="E1731" s="42"/>
      <c r="F1731" s="42"/>
      <c r="G1731" s="54"/>
      <c r="H1731" s="42"/>
      <c r="I1731" s="42"/>
      <c r="J1731" s="55"/>
      <c r="K1731" s="55"/>
      <c r="L1731" s="55"/>
      <c r="M1731" s="56"/>
      <c r="N1731" s="57"/>
      <c r="O1731" s="57"/>
      <c r="P1731" s="42"/>
      <c r="Q1731" s="42"/>
      <c r="R1731" s="42"/>
      <c r="S1731" s="42"/>
      <c r="T1731" s="57"/>
      <c r="U1731" s="57"/>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c r="BK1731" s="52"/>
      <c r="BL1731" s="52"/>
      <c r="BM1731" s="52"/>
      <c r="BN1731" s="52"/>
      <c r="BO1731" s="52"/>
      <c r="BP1731" s="52"/>
      <c r="BQ1731" s="52"/>
      <c r="BR1731" s="52"/>
      <c r="BS1731" s="52"/>
      <c r="BT1731" s="52"/>
      <c r="BU1731" s="52"/>
      <c r="BV1731" s="52"/>
      <c r="BW1731" s="52"/>
      <c r="BX1731" s="52"/>
      <c r="BY1731" s="52"/>
      <c r="BZ1731" s="52"/>
      <c r="CA1731" s="52"/>
      <c r="CB1731" s="52"/>
      <c r="CC1731" s="52"/>
      <c r="CD1731" s="52"/>
      <c r="CE1731" s="52"/>
      <c r="CF1731" s="52"/>
      <c r="CG1731" s="52"/>
      <c r="CH1731" s="52"/>
      <c r="CI1731" s="52"/>
      <c r="CJ1731" s="52"/>
      <c r="CK1731" s="52"/>
      <c r="CL1731" s="52"/>
      <c r="CM1731" s="52"/>
      <c r="CN1731" s="52"/>
      <c r="CO1731" s="52"/>
      <c r="CP1731" s="52"/>
      <c r="CQ1731" s="52"/>
      <c r="CR1731" s="52"/>
      <c r="CS1731" s="52"/>
      <c r="CT1731" s="52"/>
      <c r="CU1731" s="52"/>
      <c r="CV1731" s="52"/>
      <c r="CW1731" s="52"/>
      <c r="CX1731" s="52"/>
      <c r="CY1731" s="52"/>
      <c r="CZ1731" s="52"/>
      <c r="DA1731" s="52"/>
      <c r="DB1731" s="52"/>
      <c r="DC1731" s="52"/>
      <c r="DD1731" s="52"/>
      <c r="DE1731" s="52"/>
      <c r="DF1731" s="52"/>
      <c r="DG1731" s="52"/>
      <c r="DH1731" s="52"/>
      <c r="DI1731" s="52"/>
      <c r="DJ1731" s="52"/>
      <c r="DK1731" s="52"/>
      <c r="DL1731" s="52"/>
      <c r="DM1731" s="52"/>
      <c r="DN1731" s="52"/>
      <c r="DO1731" s="52"/>
      <c r="DP1731" s="52"/>
      <c r="DQ1731" s="52"/>
      <c r="DR1731" s="52"/>
      <c r="DS1731" s="52"/>
      <c r="DT1731" s="52"/>
      <c r="DU1731" s="52"/>
      <c r="DV1731" s="52"/>
      <c r="DW1731" s="52"/>
      <c r="DX1731" s="52"/>
      <c r="DY1731" s="52"/>
      <c r="DZ1731" s="52"/>
      <c r="EA1731" s="52"/>
    </row>
    <row r="1732" spans="1:131" s="43" customFormat="1" x14ac:dyDescent="0.2">
      <c r="A1732" s="42"/>
      <c r="B1732" s="42"/>
      <c r="C1732" s="42"/>
      <c r="D1732" s="42"/>
      <c r="E1732" s="42"/>
      <c r="F1732" s="42"/>
      <c r="G1732" s="54"/>
      <c r="H1732" s="42"/>
      <c r="I1732" s="42"/>
      <c r="J1732" s="55"/>
      <c r="K1732" s="55"/>
      <c r="L1732" s="55"/>
      <c r="M1732" s="56"/>
      <c r="N1732" s="57"/>
      <c r="O1732" s="57"/>
      <c r="P1732" s="42"/>
      <c r="Q1732" s="42"/>
      <c r="R1732" s="42"/>
      <c r="S1732" s="42"/>
      <c r="T1732" s="57"/>
      <c r="U1732" s="57"/>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c r="DC1732" s="52"/>
      <c r="DD1732" s="52"/>
      <c r="DE1732" s="52"/>
      <c r="DF1732" s="52"/>
      <c r="DG1732" s="52"/>
      <c r="DH1732" s="52"/>
      <c r="DI1732" s="52"/>
      <c r="DJ1732" s="52"/>
      <c r="DK1732" s="52"/>
      <c r="DL1732" s="52"/>
      <c r="DM1732" s="52"/>
      <c r="DN1732" s="52"/>
      <c r="DO1732" s="52"/>
      <c r="DP1732" s="52"/>
      <c r="DQ1732" s="52"/>
      <c r="DR1732" s="52"/>
      <c r="DS1732" s="52"/>
      <c r="DT1732" s="52"/>
      <c r="DU1732" s="52"/>
      <c r="DV1732" s="52"/>
      <c r="DW1732" s="52"/>
      <c r="DX1732" s="52"/>
      <c r="DY1732" s="52"/>
      <c r="DZ1732" s="52"/>
      <c r="EA1732" s="52"/>
    </row>
    <row r="1733" spans="1:131" s="43" customFormat="1" x14ac:dyDescent="0.2">
      <c r="A1733" s="42"/>
      <c r="B1733" s="42"/>
      <c r="C1733" s="42"/>
      <c r="D1733" s="42"/>
      <c r="E1733" s="42"/>
      <c r="F1733" s="42"/>
      <c r="G1733" s="54"/>
      <c r="H1733" s="42"/>
      <c r="I1733" s="42"/>
      <c r="J1733" s="55"/>
      <c r="K1733" s="55"/>
      <c r="L1733" s="55"/>
      <c r="M1733" s="56"/>
      <c r="N1733" s="57"/>
      <c r="O1733" s="57"/>
      <c r="P1733" s="42"/>
      <c r="Q1733" s="42"/>
      <c r="R1733" s="42"/>
      <c r="S1733" s="42"/>
      <c r="T1733" s="57"/>
      <c r="U1733" s="57"/>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c r="DC1733" s="52"/>
      <c r="DD1733" s="52"/>
      <c r="DE1733" s="52"/>
      <c r="DF1733" s="52"/>
      <c r="DG1733" s="52"/>
      <c r="DH1733" s="52"/>
      <c r="DI1733" s="52"/>
      <c r="DJ1733" s="52"/>
      <c r="DK1733" s="52"/>
      <c r="DL1733" s="52"/>
      <c r="DM1733" s="52"/>
      <c r="DN1733" s="52"/>
      <c r="DO1733" s="52"/>
      <c r="DP1733" s="52"/>
      <c r="DQ1733" s="52"/>
      <c r="DR1733" s="52"/>
      <c r="DS1733" s="52"/>
      <c r="DT1733" s="52"/>
      <c r="DU1733" s="52"/>
      <c r="DV1733" s="52"/>
      <c r="DW1733" s="52"/>
      <c r="DX1733" s="52"/>
      <c r="DY1733" s="52"/>
      <c r="DZ1733" s="52"/>
      <c r="EA1733" s="52"/>
    </row>
    <row r="1734" spans="1:131" s="43" customFormat="1" x14ac:dyDescent="0.2">
      <c r="A1734" s="42"/>
      <c r="B1734" s="42"/>
      <c r="C1734" s="42"/>
      <c r="D1734" s="42"/>
      <c r="E1734" s="42"/>
      <c r="F1734" s="42"/>
      <c r="G1734" s="54"/>
      <c r="H1734" s="42"/>
      <c r="I1734" s="42"/>
      <c r="J1734" s="55"/>
      <c r="K1734" s="55"/>
      <c r="L1734" s="55"/>
      <c r="M1734" s="56"/>
      <c r="N1734" s="57"/>
      <c r="O1734" s="57"/>
      <c r="P1734" s="42"/>
      <c r="Q1734" s="42"/>
      <c r="R1734" s="42"/>
      <c r="S1734" s="42"/>
      <c r="T1734" s="57"/>
      <c r="U1734" s="57"/>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c r="BK1734" s="52"/>
      <c r="BL1734" s="52"/>
      <c r="BM1734" s="52"/>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c r="CL1734" s="52"/>
      <c r="CM1734" s="52"/>
      <c r="CN1734" s="52"/>
      <c r="CO1734" s="52"/>
      <c r="CP1734" s="52"/>
      <c r="CQ1734" s="52"/>
      <c r="CR1734" s="52"/>
      <c r="CS1734" s="52"/>
      <c r="CT1734" s="52"/>
      <c r="CU1734" s="52"/>
      <c r="CV1734" s="52"/>
      <c r="CW1734" s="52"/>
      <c r="CX1734" s="52"/>
      <c r="CY1734" s="52"/>
      <c r="CZ1734" s="52"/>
      <c r="DA1734" s="52"/>
      <c r="DB1734" s="52"/>
      <c r="DC1734" s="52"/>
      <c r="DD1734" s="52"/>
      <c r="DE1734" s="52"/>
      <c r="DF1734" s="52"/>
      <c r="DG1734" s="52"/>
      <c r="DH1734" s="52"/>
      <c r="DI1734" s="52"/>
      <c r="DJ1734" s="52"/>
      <c r="DK1734" s="52"/>
      <c r="DL1734" s="52"/>
      <c r="DM1734" s="52"/>
      <c r="DN1734" s="52"/>
      <c r="DO1734" s="52"/>
      <c r="DP1734" s="52"/>
      <c r="DQ1734" s="52"/>
      <c r="DR1734" s="52"/>
      <c r="DS1734" s="52"/>
      <c r="DT1734" s="52"/>
      <c r="DU1734" s="52"/>
      <c r="DV1734" s="52"/>
      <c r="DW1734" s="52"/>
      <c r="DX1734" s="52"/>
      <c r="DY1734" s="52"/>
      <c r="DZ1734" s="52"/>
      <c r="EA1734" s="52"/>
    </row>
    <row r="1735" spans="1:131" s="43" customFormat="1" x14ac:dyDescent="0.2">
      <c r="A1735" s="42"/>
      <c r="B1735" s="42"/>
      <c r="C1735" s="42"/>
      <c r="D1735" s="42"/>
      <c r="E1735" s="42"/>
      <c r="F1735" s="42"/>
      <c r="G1735" s="54"/>
      <c r="H1735" s="42"/>
      <c r="I1735" s="42"/>
      <c r="J1735" s="55"/>
      <c r="K1735" s="55"/>
      <c r="L1735" s="55"/>
      <c r="M1735" s="56"/>
      <c r="N1735" s="57"/>
      <c r="O1735" s="57"/>
      <c r="P1735" s="42"/>
      <c r="Q1735" s="42"/>
      <c r="R1735" s="42"/>
      <c r="S1735" s="42"/>
      <c r="T1735" s="57"/>
      <c r="U1735" s="57"/>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c r="BK1735" s="52"/>
      <c r="BL1735" s="52"/>
      <c r="BM1735" s="52"/>
      <c r="BN1735" s="52"/>
      <c r="BO1735" s="52"/>
      <c r="BP1735" s="52"/>
      <c r="BQ1735" s="52"/>
      <c r="BR1735" s="52"/>
      <c r="BS1735" s="52"/>
      <c r="BT1735" s="52"/>
      <c r="BU1735" s="52"/>
      <c r="BV1735" s="52"/>
      <c r="BW1735" s="52"/>
      <c r="BX1735" s="52"/>
      <c r="BY1735" s="52"/>
      <c r="BZ1735" s="52"/>
      <c r="CA1735" s="52"/>
      <c r="CB1735" s="52"/>
      <c r="CC1735" s="52"/>
      <c r="CD1735" s="52"/>
      <c r="CE1735" s="52"/>
      <c r="CF1735" s="52"/>
      <c r="CG1735" s="52"/>
      <c r="CH1735" s="52"/>
      <c r="CI1735" s="52"/>
      <c r="CJ1735" s="52"/>
      <c r="CK1735" s="52"/>
      <c r="CL1735" s="52"/>
      <c r="CM1735" s="52"/>
      <c r="CN1735" s="52"/>
      <c r="CO1735" s="52"/>
      <c r="CP1735" s="52"/>
      <c r="CQ1735" s="52"/>
      <c r="CR1735" s="52"/>
      <c r="CS1735" s="52"/>
      <c r="CT1735" s="52"/>
      <c r="CU1735" s="52"/>
      <c r="CV1735" s="52"/>
      <c r="CW1735" s="52"/>
      <c r="CX1735" s="52"/>
      <c r="CY1735" s="52"/>
      <c r="CZ1735" s="52"/>
      <c r="DA1735" s="52"/>
      <c r="DB1735" s="52"/>
      <c r="DC1735" s="52"/>
      <c r="DD1735" s="52"/>
      <c r="DE1735" s="52"/>
      <c r="DF1735" s="52"/>
      <c r="DG1735" s="52"/>
      <c r="DH1735" s="52"/>
      <c r="DI1735" s="52"/>
      <c r="DJ1735" s="52"/>
      <c r="DK1735" s="52"/>
      <c r="DL1735" s="52"/>
      <c r="DM1735" s="52"/>
      <c r="DN1735" s="52"/>
      <c r="DO1735" s="52"/>
      <c r="DP1735" s="52"/>
      <c r="DQ1735" s="52"/>
      <c r="DR1735" s="52"/>
      <c r="DS1735" s="52"/>
      <c r="DT1735" s="52"/>
      <c r="DU1735" s="52"/>
      <c r="DV1735" s="52"/>
      <c r="DW1735" s="52"/>
      <c r="DX1735" s="52"/>
      <c r="DY1735" s="52"/>
      <c r="DZ1735" s="52"/>
      <c r="EA1735" s="52"/>
    </row>
    <row r="1736" spans="1:131" s="43" customFormat="1" x14ac:dyDescent="0.2">
      <c r="A1736" s="42"/>
      <c r="B1736" s="42"/>
      <c r="C1736" s="42"/>
      <c r="D1736" s="42"/>
      <c r="E1736" s="42"/>
      <c r="F1736" s="42"/>
      <c r="G1736" s="54"/>
      <c r="H1736" s="42"/>
      <c r="I1736" s="42"/>
      <c r="J1736" s="55"/>
      <c r="K1736" s="55"/>
      <c r="L1736" s="55"/>
      <c r="M1736" s="56"/>
      <c r="N1736" s="57"/>
      <c r="O1736" s="57"/>
      <c r="P1736" s="42"/>
      <c r="Q1736" s="42"/>
      <c r="R1736" s="42"/>
      <c r="S1736" s="42"/>
      <c r="T1736" s="57"/>
      <c r="U1736" s="57"/>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c r="BK1736" s="52"/>
      <c r="BL1736" s="52"/>
      <c r="BM1736" s="52"/>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c r="CL1736" s="52"/>
      <c r="CM1736" s="52"/>
      <c r="CN1736" s="52"/>
      <c r="CO1736" s="52"/>
      <c r="CP1736" s="52"/>
      <c r="CQ1736" s="52"/>
      <c r="CR1736" s="52"/>
      <c r="CS1736" s="52"/>
      <c r="CT1736" s="52"/>
      <c r="CU1736" s="52"/>
      <c r="CV1736" s="52"/>
      <c r="CW1736" s="52"/>
      <c r="CX1736" s="52"/>
      <c r="CY1736" s="52"/>
      <c r="CZ1736" s="52"/>
      <c r="DA1736" s="52"/>
      <c r="DB1736" s="52"/>
      <c r="DC1736" s="52"/>
      <c r="DD1736" s="52"/>
      <c r="DE1736" s="52"/>
      <c r="DF1736" s="52"/>
      <c r="DG1736" s="52"/>
      <c r="DH1736" s="52"/>
      <c r="DI1736" s="52"/>
      <c r="DJ1736" s="52"/>
      <c r="DK1736" s="52"/>
      <c r="DL1736" s="52"/>
      <c r="DM1736" s="52"/>
      <c r="DN1736" s="52"/>
      <c r="DO1736" s="52"/>
      <c r="DP1736" s="52"/>
      <c r="DQ1736" s="52"/>
      <c r="DR1736" s="52"/>
      <c r="DS1736" s="52"/>
      <c r="DT1736" s="52"/>
      <c r="DU1736" s="52"/>
      <c r="DV1736" s="52"/>
      <c r="DW1736" s="52"/>
      <c r="DX1736" s="52"/>
      <c r="DY1736" s="52"/>
      <c r="DZ1736" s="52"/>
      <c r="EA1736" s="52"/>
    </row>
    <row r="1737" spans="1:131" s="43" customFormat="1" x14ac:dyDescent="0.2">
      <c r="A1737" s="42"/>
      <c r="B1737" s="42"/>
      <c r="C1737" s="42"/>
      <c r="D1737" s="42"/>
      <c r="E1737" s="42"/>
      <c r="F1737" s="42"/>
      <c r="G1737" s="54"/>
      <c r="H1737" s="42"/>
      <c r="I1737" s="42"/>
      <c r="J1737" s="55"/>
      <c r="K1737" s="55"/>
      <c r="L1737" s="55"/>
      <c r="M1737" s="56"/>
      <c r="N1737" s="57"/>
      <c r="O1737" s="57"/>
      <c r="P1737" s="42"/>
      <c r="Q1737" s="42"/>
      <c r="R1737" s="42"/>
      <c r="S1737" s="42"/>
      <c r="T1737" s="57"/>
      <c r="U1737" s="57"/>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c r="BK1737" s="52"/>
      <c r="BL1737" s="52"/>
      <c r="BM1737" s="52"/>
      <c r="BN1737" s="52"/>
      <c r="BO1737" s="52"/>
      <c r="BP1737" s="52"/>
      <c r="BQ1737" s="52"/>
      <c r="BR1737" s="52"/>
      <c r="BS1737" s="52"/>
      <c r="BT1737" s="52"/>
      <c r="BU1737" s="52"/>
      <c r="BV1737" s="52"/>
      <c r="BW1737" s="52"/>
      <c r="BX1737" s="52"/>
      <c r="BY1737" s="52"/>
      <c r="BZ1737" s="52"/>
      <c r="CA1737" s="52"/>
      <c r="CB1737" s="52"/>
      <c r="CC1737" s="52"/>
      <c r="CD1737" s="52"/>
      <c r="CE1737" s="52"/>
      <c r="CF1737" s="52"/>
      <c r="CG1737" s="52"/>
      <c r="CH1737" s="52"/>
      <c r="CI1737" s="52"/>
      <c r="CJ1737" s="52"/>
      <c r="CK1737" s="52"/>
      <c r="CL1737" s="52"/>
      <c r="CM1737" s="52"/>
      <c r="CN1737" s="52"/>
      <c r="CO1737" s="52"/>
      <c r="CP1737" s="52"/>
      <c r="CQ1737" s="52"/>
      <c r="CR1737" s="52"/>
      <c r="CS1737" s="52"/>
      <c r="CT1737" s="52"/>
      <c r="CU1737" s="52"/>
      <c r="CV1737" s="52"/>
      <c r="CW1737" s="52"/>
      <c r="CX1737" s="52"/>
      <c r="CY1737" s="52"/>
      <c r="CZ1737" s="52"/>
      <c r="DA1737" s="52"/>
      <c r="DB1737" s="52"/>
      <c r="DC1737" s="52"/>
      <c r="DD1737" s="52"/>
      <c r="DE1737" s="52"/>
      <c r="DF1737" s="52"/>
      <c r="DG1737" s="52"/>
      <c r="DH1737" s="52"/>
      <c r="DI1737" s="52"/>
      <c r="DJ1737" s="52"/>
      <c r="DK1737" s="52"/>
      <c r="DL1737" s="52"/>
      <c r="DM1737" s="52"/>
      <c r="DN1737" s="52"/>
      <c r="DO1737" s="52"/>
      <c r="DP1737" s="52"/>
      <c r="DQ1737" s="52"/>
      <c r="DR1737" s="52"/>
      <c r="DS1737" s="52"/>
      <c r="DT1737" s="52"/>
      <c r="DU1737" s="52"/>
      <c r="DV1737" s="52"/>
      <c r="DW1737" s="52"/>
      <c r="DX1737" s="52"/>
      <c r="DY1737" s="52"/>
      <c r="DZ1737" s="52"/>
      <c r="EA1737" s="52"/>
    </row>
    <row r="1738" spans="1:131" s="43" customFormat="1" x14ac:dyDescent="0.2">
      <c r="A1738" s="42"/>
      <c r="B1738" s="42"/>
      <c r="C1738" s="42"/>
      <c r="D1738" s="42"/>
      <c r="E1738" s="42"/>
      <c r="F1738" s="42"/>
      <c r="G1738" s="54"/>
      <c r="H1738" s="42"/>
      <c r="I1738" s="42"/>
      <c r="J1738" s="55"/>
      <c r="K1738" s="55"/>
      <c r="L1738" s="55"/>
      <c r="M1738" s="56"/>
      <c r="N1738" s="57"/>
      <c r="O1738" s="57"/>
      <c r="P1738" s="42"/>
      <c r="Q1738" s="42"/>
      <c r="R1738" s="42"/>
      <c r="S1738" s="42"/>
      <c r="T1738" s="57"/>
      <c r="U1738" s="57"/>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c r="BK1738" s="52"/>
      <c r="BL1738" s="52"/>
      <c r="BM1738" s="52"/>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c r="CL1738" s="52"/>
      <c r="CM1738" s="52"/>
      <c r="CN1738" s="52"/>
      <c r="CO1738" s="52"/>
      <c r="CP1738" s="52"/>
      <c r="CQ1738" s="52"/>
      <c r="CR1738" s="52"/>
      <c r="CS1738" s="52"/>
      <c r="CT1738" s="52"/>
      <c r="CU1738" s="52"/>
      <c r="CV1738" s="52"/>
      <c r="CW1738" s="52"/>
      <c r="CX1738" s="52"/>
      <c r="CY1738" s="52"/>
      <c r="CZ1738" s="52"/>
      <c r="DA1738" s="52"/>
      <c r="DB1738" s="52"/>
      <c r="DC1738" s="52"/>
      <c r="DD1738" s="52"/>
      <c r="DE1738" s="52"/>
      <c r="DF1738" s="52"/>
      <c r="DG1738" s="52"/>
      <c r="DH1738" s="52"/>
      <c r="DI1738" s="52"/>
      <c r="DJ1738" s="52"/>
      <c r="DK1738" s="52"/>
      <c r="DL1738" s="52"/>
      <c r="DM1738" s="52"/>
      <c r="DN1738" s="52"/>
      <c r="DO1738" s="52"/>
      <c r="DP1738" s="52"/>
      <c r="DQ1738" s="52"/>
      <c r="DR1738" s="52"/>
      <c r="DS1738" s="52"/>
      <c r="DT1738" s="52"/>
      <c r="DU1738" s="52"/>
      <c r="DV1738" s="52"/>
      <c r="DW1738" s="52"/>
      <c r="DX1738" s="52"/>
      <c r="DY1738" s="52"/>
      <c r="DZ1738" s="52"/>
      <c r="EA1738" s="52"/>
    </row>
    <row r="1739" spans="1:131" s="43" customFormat="1" x14ac:dyDescent="0.2">
      <c r="A1739" s="42"/>
      <c r="B1739" s="42"/>
      <c r="C1739" s="42"/>
      <c r="D1739" s="42"/>
      <c r="E1739" s="42"/>
      <c r="F1739" s="42"/>
      <c r="G1739" s="54"/>
      <c r="H1739" s="42"/>
      <c r="I1739" s="42"/>
      <c r="J1739" s="55"/>
      <c r="K1739" s="55"/>
      <c r="L1739" s="55"/>
      <c r="M1739" s="56"/>
      <c r="N1739" s="57"/>
      <c r="O1739" s="57"/>
      <c r="P1739" s="42"/>
      <c r="Q1739" s="42"/>
      <c r="R1739" s="42"/>
      <c r="S1739" s="42"/>
      <c r="T1739" s="57"/>
      <c r="U1739" s="57"/>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c r="BK1739" s="52"/>
      <c r="BL1739" s="52"/>
      <c r="BM1739" s="52"/>
      <c r="BN1739" s="52"/>
      <c r="BO1739" s="52"/>
      <c r="BP1739" s="52"/>
      <c r="BQ1739" s="52"/>
      <c r="BR1739" s="52"/>
      <c r="BS1739" s="52"/>
      <c r="BT1739" s="52"/>
      <c r="BU1739" s="52"/>
      <c r="BV1739" s="52"/>
      <c r="BW1739" s="52"/>
      <c r="BX1739" s="52"/>
      <c r="BY1739" s="52"/>
      <c r="BZ1739" s="52"/>
      <c r="CA1739" s="52"/>
      <c r="CB1739" s="52"/>
      <c r="CC1739" s="52"/>
      <c r="CD1739" s="52"/>
      <c r="CE1739" s="52"/>
      <c r="CF1739" s="52"/>
      <c r="CG1739" s="52"/>
      <c r="CH1739" s="52"/>
      <c r="CI1739" s="52"/>
      <c r="CJ1739" s="52"/>
      <c r="CK1739" s="52"/>
      <c r="CL1739" s="52"/>
      <c r="CM1739" s="52"/>
      <c r="CN1739" s="52"/>
      <c r="CO1739" s="52"/>
      <c r="CP1739" s="52"/>
      <c r="CQ1739" s="52"/>
      <c r="CR1739" s="52"/>
      <c r="CS1739" s="52"/>
      <c r="CT1739" s="52"/>
      <c r="CU1739" s="52"/>
      <c r="CV1739" s="52"/>
      <c r="CW1739" s="52"/>
      <c r="CX1739" s="52"/>
      <c r="CY1739" s="52"/>
      <c r="CZ1739" s="52"/>
      <c r="DA1739" s="52"/>
      <c r="DB1739" s="52"/>
      <c r="DC1739" s="52"/>
      <c r="DD1739" s="52"/>
      <c r="DE1739" s="52"/>
      <c r="DF1739" s="52"/>
      <c r="DG1739" s="52"/>
      <c r="DH1739" s="52"/>
      <c r="DI1739" s="52"/>
      <c r="DJ1739" s="52"/>
      <c r="DK1739" s="52"/>
      <c r="DL1739" s="52"/>
      <c r="DM1739" s="52"/>
      <c r="DN1739" s="52"/>
      <c r="DO1739" s="52"/>
      <c r="DP1739" s="52"/>
      <c r="DQ1739" s="52"/>
      <c r="DR1739" s="52"/>
      <c r="DS1739" s="52"/>
      <c r="DT1739" s="52"/>
      <c r="DU1739" s="52"/>
      <c r="DV1739" s="52"/>
      <c r="DW1739" s="52"/>
      <c r="DX1739" s="52"/>
      <c r="DY1739" s="52"/>
      <c r="DZ1739" s="52"/>
      <c r="EA1739" s="52"/>
    </row>
    <row r="1740" spans="1:131" s="43" customFormat="1" x14ac:dyDescent="0.2">
      <c r="A1740" s="42"/>
      <c r="B1740" s="42"/>
      <c r="C1740" s="42"/>
      <c r="D1740" s="42"/>
      <c r="E1740" s="42"/>
      <c r="F1740" s="42"/>
      <c r="G1740" s="54"/>
      <c r="H1740" s="42"/>
      <c r="I1740" s="42"/>
      <c r="J1740" s="55"/>
      <c r="K1740" s="55"/>
      <c r="L1740" s="55"/>
      <c r="M1740" s="56"/>
      <c r="N1740" s="57"/>
      <c r="O1740" s="57"/>
      <c r="P1740" s="42"/>
      <c r="Q1740" s="42"/>
      <c r="R1740" s="42"/>
      <c r="S1740" s="42"/>
      <c r="T1740" s="57"/>
      <c r="U1740" s="57"/>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c r="BK1740" s="52"/>
      <c r="BL1740" s="52"/>
      <c r="BM1740" s="52"/>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c r="CL1740" s="52"/>
      <c r="CM1740" s="52"/>
      <c r="CN1740" s="52"/>
      <c r="CO1740" s="52"/>
      <c r="CP1740" s="52"/>
      <c r="CQ1740" s="52"/>
      <c r="CR1740" s="52"/>
      <c r="CS1740" s="52"/>
      <c r="CT1740" s="52"/>
      <c r="CU1740" s="52"/>
      <c r="CV1740" s="52"/>
      <c r="CW1740" s="52"/>
      <c r="CX1740" s="52"/>
      <c r="CY1740" s="52"/>
      <c r="CZ1740" s="52"/>
      <c r="DA1740" s="52"/>
      <c r="DB1740" s="52"/>
      <c r="DC1740" s="52"/>
      <c r="DD1740" s="52"/>
      <c r="DE1740" s="52"/>
      <c r="DF1740" s="52"/>
      <c r="DG1740" s="52"/>
      <c r="DH1740" s="52"/>
      <c r="DI1740" s="52"/>
      <c r="DJ1740" s="52"/>
      <c r="DK1740" s="52"/>
      <c r="DL1740" s="52"/>
      <c r="DM1740" s="52"/>
      <c r="DN1740" s="52"/>
      <c r="DO1740" s="52"/>
      <c r="DP1740" s="52"/>
      <c r="DQ1740" s="52"/>
      <c r="DR1740" s="52"/>
      <c r="DS1740" s="52"/>
      <c r="DT1740" s="52"/>
      <c r="DU1740" s="52"/>
      <c r="DV1740" s="52"/>
      <c r="DW1740" s="52"/>
      <c r="DX1740" s="52"/>
      <c r="DY1740" s="52"/>
      <c r="DZ1740" s="52"/>
      <c r="EA1740" s="52"/>
    </row>
    <row r="1741" spans="1:131" s="43" customFormat="1" x14ac:dyDescent="0.2">
      <c r="A1741" s="42"/>
      <c r="B1741" s="42"/>
      <c r="C1741" s="42"/>
      <c r="D1741" s="42"/>
      <c r="E1741" s="42"/>
      <c r="F1741" s="42"/>
      <c r="G1741" s="54"/>
      <c r="H1741" s="42"/>
      <c r="I1741" s="42"/>
      <c r="J1741" s="55"/>
      <c r="K1741" s="55"/>
      <c r="L1741" s="55"/>
      <c r="M1741" s="56"/>
      <c r="N1741" s="57"/>
      <c r="O1741" s="57"/>
      <c r="P1741" s="42"/>
      <c r="Q1741" s="42"/>
      <c r="R1741" s="42"/>
      <c r="S1741" s="42"/>
      <c r="T1741" s="57"/>
      <c r="U1741" s="57"/>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c r="BK1741" s="52"/>
      <c r="BL1741" s="52"/>
      <c r="BM1741" s="52"/>
      <c r="BN1741" s="52"/>
      <c r="BO1741" s="52"/>
      <c r="BP1741" s="52"/>
      <c r="BQ1741" s="52"/>
      <c r="BR1741" s="52"/>
      <c r="BS1741" s="52"/>
      <c r="BT1741" s="52"/>
      <c r="BU1741" s="52"/>
      <c r="BV1741" s="52"/>
      <c r="BW1741" s="52"/>
      <c r="BX1741" s="52"/>
      <c r="BY1741" s="52"/>
      <c r="BZ1741" s="52"/>
      <c r="CA1741" s="52"/>
      <c r="CB1741" s="52"/>
      <c r="CC1741" s="52"/>
      <c r="CD1741" s="52"/>
      <c r="CE1741" s="52"/>
      <c r="CF1741" s="52"/>
      <c r="CG1741" s="52"/>
      <c r="CH1741" s="52"/>
      <c r="CI1741" s="52"/>
      <c r="CJ1741" s="52"/>
      <c r="CK1741" s="52"/>
      <c r="CL1741" s="52"/>
      <c r="CM1741" s="52"/>
      <c r="CN1741" s="52"/>
      <c r="CO1741" s="52"/>
      <c r="CP1741" s="52"/>
      <c r="CQ1741" s="52"/>
      <c r="CR1741" s="52"/>
      <c r="CS1741" s="52"/>
      <c r="CT1741" s="52"/>
      <c r="CU1741" s="52"/>
      <c r="CV1741" s="52"/>
      <c r="CW1741" s="52"/>
      <c r="CX1741" s="52"/>
      <c r="CY1741" s="52"/>
      <c r="CZ1741" s="52"/>
      <c r="DA1741" s="52"/>
      <c r="DB1741" s="52"/>
      <c r="DC1741" s="52"/>
      <c r="DD1741" s="52"/>
      <c r="DE1741" s="52"/>
      <c r="DF1741" s="52"/>
      <c r="DG1741" s="52"/>
      <c r="DH1741" s="52"/>
      <c r="DI1741" s="52"/>
      <c r="DJ1741" s="52"/>
      <c r="DK1741" s="52"/>
      <c r="DL1741" s="52"/>
      <c r="DM1741" s="52"/>
      <c r="DN1741" s="52"/>
      <c r="DO1741" s="52"/>
      <c r="DP1741" s="52"/>
      <c r="DQ1741" s="52"/>
      <c r="DR1741" s="52"/>
      <c r="DS1741" s="52"/>
      <c r="DT1741" s="52"/>
      <c r="DU1741" s="52"/>
      <c r="DV1741" s="52"/>
      <c r="DW1741" s="52"/>
      <c r="DX1741" s="52"/>
      <c r="DY1741" s="52"/>
      <c r="DZ1741" s="52"/>
      <c r="EA1741" s="52"/>
    </row>
    <row r="1742" spans="1:131" s="43" customFormat="1" x14ac:dyDescent="0.2">
      <c r="A1742" s="42"/>
      <c r="B1742" s="42"/>
      <c r="C1742" s="42"/>
      <c r="D1742" s="42"/>
      <c r="E1742" s="42"/>
      <c r="F1742" s="42"/>
      <c r="G1742" s="54"/>
      <c r="H1742" s="42"/>
      <c r="I1742" s="42"/>
      <c r="J1742" s="55"/>
      <c r="K1742" s="55"/>
      <c r="L1742" s="55"/>
      <c r="M1742" s="56"/>
      <c r="N1742" s="57"/>
      <c r="O1742" s="57"/>
      <c r="P1742" s="42"/>
      <c r="Q1742" s="42"/>
      <c r="R1742" s="42"/>
      <c r="S1742" s="42"/>
      <c r="T1742" s="57"/>
      <c r="U1742" s="57"/>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c r="BK1742" s="52"/>
      <c r="BL1742" s="52"/>
      <c r="BM1742" s="52"/>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c r="CL1742" s="52"/>
      <c r="CM1742" s="52"/>
      <c r="CN1742" s="52"/>
      <c r="CO1742" s="52"/>
      <c r="CP1742" s="52"/>
      <c r="CQ1742" s="52"/>
      <c r="CR1742" s="52"/>
      <c r="CS1742" s="52"/>
      <c r="CT1742" s="52"/>
      <c r="CU1742" s="52"/>
      <c r="CV1742" s="52"/>
      <c r="CW1742" s="52"/>
      <c r="CX1742" s="52"/>
      <c r="CY1742" s="52"/>
      <c r="CZ1742" s="52"/>
      <c r="DA1742" s="52"/>
      <c r="DB1742" s="52"/>
      <c r="DC1742" s="52"/>
      <c r="DD1742" s="52"/>
      <c r="DE1742" s="52"/>
      <c r="DF1742" s="52"/>
      <c r="DG1742" s="52"/>
      <c r="DH1742" s="52"/>
      <c r="DI1742" s="52"/>
      <c r="DJ1742" s="52"/>
      <c r="DK1742" s="52"/>
      <c r="DL1742" s="52"/>
      <c r="DM1742" s="52"/>
      <c r="DN1742" s="52"/>
      <c r="DO1742" s="52"/>
      <c r="DP1742" s="52"/>
      <c r="DQ1742" s="52"/>
      <c r="DR1742" s="52"/>
      <c r="DS1742" s="52"/>
      <c r="DT1742" s="52"/>
      <c r="DU1742" s="52"/>
      <c r="DV1742" s="52"/>
      <c r="DW1742" s="52"/>
      <c r="DX1742" s="52"/>
      <c r="DY1742" s="52"/>
      <c r="DZ1742" s="52"/>
      <c r="EA1742" s="52"/>
    </row>
    <row r="1743" spans="1:131" s="43" customFormat="1" x14ac:dyDescent="0.2">
      <c r="A1743" s="42"/>
      <c r="B1743" s="42"/>
      <c r="C1743" s="42"/>
      <c r="D1743" s="42"/>
      <c r="E1743" s="42"/>
      <c r="F1743" s="42"/>
      <c r="G1743" s="54"/>
      <c r="H1743" s="42"/>
      <c r="I1743" s="42"/>
      <c r="J1743" s="55"/>
      <c r="K1743" s="55"/>
      <c r="L1743" s="55"/>
      <c r="M1743" s="56"/>
      <c r="N1743" s="57"/>
      <c r="O1743" s="57"/>
      <c r="P1743" s="42"/>
      <c r="Q1743" s="42"/>
      <c r="R1743" s="42"/>
      <c r="S1743" s="42"/>
      <c r="T1743" s="57"/>
      <c r="U1743" s="57"/>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c r="BK1743" s="52"/>
      <c r="BL1743" s="52"/>
      <c r="BM1743" s="52"/>
      <c r="BN1743" s="52"/>
      <c r="BO1743" s="52"/>
      <c r="BP1743" s="52"/>
      <c r="BQ1743" s="52"/>
      <c r="BR1743" s="52"/>
      <c r="BS1743" s="52"/>
      <c r="BT1743" s="52"/>
      <c r="BU1743" s="52"/>
      <c r="BV1743" s="52"/>
      <c r="BW1743" s="52"/>
      <c r="BX1743" s="52"/>
      <c r="BY1743" s="52"/>
      <c r="BZ1743" s="52"/>
      <c r="CA1743" s="52"/>
      <c r="CB1743" s="52"/>
      <c r="CC1743" s="52"/>
      <c r="CD1743" s="52"/>
      <c r="CE1743" s="52"/>
      <c r="CF1743" s="52"/>
      <c r="CG1743" s="52"/>
      <c r="CH1743" s="52"/>
      <c r="CI1743" s="52"/>
      <c r="CJ1743" s="52"/>
      <c r="CK1743" s="52"/>
      <c r="CL1743" s="52"/>
      <c r="CM1743" s="52"/>
      <c r="CN1743" s="52"/>
      <c r="CO1743" s="52"/>
      <c r="CP1743" s="52"/>
      <c r="CQ1743" s="52"/>
      <c r="CR1743" s="52"/>
      <c r="CS1743" s="52"/>
      <c r="CT1743" s="52"/>
      <c r="CU1743" s="52"/>
      <c r="CV1743" s="52"/>
      <c r="CW1743" s="52"/>
      <c r="CX1743" s="52"/>
      <c r="CY1743" s="52"/>
      <c r="CZ1743" s="52"/>
      <c r="DA1743" s="52"/>
      <c r="DB1743" s="52"/>
      <c r="DC1743" s="52"/>
      <c r="DD1743" s="52"/>
      <c r="DE1743" s="52"/>
      <c r="DF1743" s="52"/>
      <c r="DG1743" s="52"/>
      <c r="DH1743" s="52"/>
      <c r="DI1743" s="52"/>
      <c r="DJ1743" s="52"/>
      <c r="DK1743" s="52"/>
      <c r="DL1743" s="52"/>
      <c r="DM1743" s="52"/>
      <c r="DN1743" s="52"/>
      <c r="DO1743" s="52"/>
      <c r="DP1743" s="52"/>
      <c r="DQ1743" s="52"/>
      <c r="DR1743" s="52"/>
      <c r="DS1743" s="52"/>
      <c r="DT1743" s="52"/>
      <c r="DU1743" s="52"/>
      <c r="DV1743" s="52"/>
      <c r="DW1743" s="52"/>
      <c r="DX1743" s="52"/>
      <c r="DY1743" s="52"/>
      <c r="DZ1743" s="52"/>
      <c r="EA1743" s="52"/>
    </row>
    <row r="1744" spans="1:131" s="43" customFormat="1" x14ac:dyDescent="0.2">
      <c r="A1744" s="42"/>
      <c r="B1744" s="42"/>
      <c r="C1744" s="42"/>
      <c r="D1744" s="42"/>
      <c r="E1744" s="42"/>
      <c r="F1744" s="42"/>
      <c r="G1744" s="54"/>
      <c r="H1744" s="42"/>
      <c r="I1744" s="42"/>
      <c r="J1744" s="55"/>
      <c r="K1744" s="55"/>
      <c r="L1744" s="55"/>
      <c r="M1744" s="56"/>
      <c r="N1744" s="57"/>
      <c r="O1744" s="57"/>
      <c r="P1744" s="42"/>
      <c r="Q1744" s="42"/>
      <c r="R1744" s="42"/>
      <c r="S1744" s="42"/>
      <c r="T1744" s="57"/>
      <c r="U1744" s="57"/>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c r="BK1744" s="52"/>
      <c r="BL1744" s="52"/>
      <c r="BM1744" s="52"/>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c r="CL1744" s="52"/>
      <c r="CM1744" s="52"/>
      <c r="CN1744" s="52"/>
      <c r="CO1744" s="52"/>
      <c r="CP1744" s="52"/>
      <c r="CQ1744" s="52"/>
      <c r="CR1744" s="52"/>
      <c r="CS1744" s="52"/>
      <c r="CT1744" s="52"/>
      <c r="CU1744" s="52"/>
      <c r="CV1744" s="52"/>
      <c r="CW1744" s="52"/>
      <c r="CX1744" s="52"/>
      <c r="CY1744" s="52"/>
      <c r="CZ1744" s="52"/>
      <c r="DA1744" s="52"/>
      <c r="DB1744" s="52"/>
      <c r="DC1744" s="52"/>
      <c r="DD1744" s="52"/>
      <c r="DE1744" s="52"/>
      <c r="DF1744" s="52"/>
      <c r="DG1744" s="52"/>
      <c r="DH1744" s="52"/>
      <c r="DI1744" s="52"/>
      <c r="DJ1744" s="52"/>
      <c r="DK1744" s="52"/>
      <c r="DL1744" s="52"/>
      <c r="DM1744" s="52"/>
      <c r="DN1744" s="52"/>
      <c r="DO1744" s="52"/>
      <c r="DP1744" s="52"/>
      <c r="DQ1744" s="52"/>
      <c r="DR1744" s="52"/>
      <c r="DS1744" s="52"/>
      <c r="DT1744" s="52"/>
      <c r="DU1744" s="52"/>
      <c r="DV1744" s="52"/>
      <c r="DW1744" s="52"/>
      <c r="DX1744" s="52"/>
      <c r="DY1744" s="52"/>
      <c r="DZ1744" s="52"/>
      <c r="EA1744" s="52"/>
    </row>
    <row r="1745" spans="1:131" s="43" customFormat="1" x14ac:dyDescent="0.2">
      <c r="A1745" s="42"/>
      <c r="B1745" s="42"/>
      <c r="C1745" s="42"/>
      <c r="D1745" s="42"/>
      <c r="E1745" s="42"/>
      <c r="F1745" s="42"/>
      <c r="G1745" s="54"/>
      <c r="H1745" s="42"/>
      <c r="I1745" s="42"/>
      <c r="J1745" s="55"/>
      <c r="K1745" s="55"/>
      <c r="L1745" s="55"/>
      <c r="M1745" s="56"/>
      <c r="N1745" s="57"/>
      <c r="O1745" s="57"/>
      <c r="P1745" s="42"/>
      <c r="Q1745" s="42"/>
      <c r="R1745" s="42"/>
      <c r="S1745" s="42"/>
      <c r="T1745" s="57"/>
      <c r="U1745" s="57"/>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c r="BK1745" s="52"/>
      <c r="BL1745" s="52"/>
      <c r="BM1745" s="52"/>
      <c r="BN1745" s="52"/>
      <c r="BO1745" s="52"/>
      <c r="BP1745" s="52"/>
      <c r="BQ1745" s="52"/>
      <c r="BR1745" s="52"/>
      <c r="BS1745" s="52"/>
      <c r="BT1745" s="52"/>
      <c r="BU1745" s="52"/>
      <c r="BV1745" s="52"/>
      <c r="BW1745" s="52"/>
      <c r="BX1745" s="52"/>
      <c r="BY1745" s="52"/>
      <c r="BZ1745" s="52"/>
      <c r="CA1745" s="52"/>
      <c r="CB1745" s="52"/>
      <c r="CC1745" s="52"/>
      <c r="CD1745" s="52"/>
      <c r="CE1745" s="52"/>
      <c r="CF1745" s="52"/>
      <c r="CG1745" s="52"/>
      <c r="CH1745" s="52"/>
      <c r="CI1745" s="52"/>
      <c r="CJ1745" s="52"/>
      <c r="CK1745" s="52"/>
      <c r="CL1745" s="52"/>
      <c r="CM1745" s="52"/>
      <c r="CN1745" s="52"/>
      <c r="CO1745" s="52"/>
      <c r="CP1745" s="52"/>
      <c r="CQ1745" s="52"/>
      <c r="CR1745" s="52"/>
      <c r="CS1745" s="52"/>
      <c r="CT1745" s="52"/>
      <c r="CU1745" s="52"/>
      <c r="CV1745" s="52"/>
      <c r="CW1745" s="52"/>
      <c r="CX1745" s="52"/>
      <c r="CY1745" s="52"/>
      <c r="CZ1745" s="52"/>
      <c r="DA1745" s="52"/>
      <c r="DB1745" s="52"/>
      <c r="DC1745" s="52"/>
      <c r="DD1745" s="52"/>
      <c r="DE1745" s="52"/>
      <c r="DF1745" s="52"/>
      <c r="DG1745" s="52"/>
      <c r="DH1745" s="52"/>
      <c r="DI1745" s="52"/>
      <c r="DJ1745" s="52"/>
      <c r="DK1745" s="52"/>
      <c r="DL1745" s="52"/>
      <c r="DM1745" s="52"/>
      <c r="DN1745" s="52"/>
      <c r="DO1745" s="52"/>
      <c r="DP1745" s="52"/>
      <c r="DQ1745" s="52"/>
      <c r="DR1745" s="52"/>
      <c r="DS1745" s="52"/>
      <c r="DT1745" s="52"/>
      <c r="DU1745" s="52"/>
      <c r="DV1745" s="52"/>
      <c r="DW1745" s="52"/>
      <c r="DX1745" s="52"/>
      <c r="DY1745" s="52"/>
      <c r="DZ1745" s="52"/>
      <c r="EA1745" s="52"/>
    </row>
    <row r="1746" spans="1:131" s="43" customFormat="1" x14ac:dyDescent="0.2">
      <c r="A1746" s="42"/>
      <c r="B1746" s="42"/>
      <c r="C1746" s="42"/>
      <c r="D1746" s="42"/>
      <c r="E1746" s="42"/>
      <c r="F1746" s="42"/>
      <c r="G1746" s="54"/>
      <c r="H1746" s="42"/>
      <c r="I1746" s="42"/>
      <c r="J1746" s="55"/>
      <c r="K1746" s="55"/>
      <c r="L1746" s="55"/>
      <c r="M1746" s="56"/>
      <c r="N1746" s="57"/>
      <c r="O1746" s="57"/>
      <c r="P1746" s="42"/>
      <c r="Q1746" s="42"/>
      <c r="R1746" s="42"/>
      <c r="S1746" s="42"/>
      <c r="T1746" s="57"/>
      <c r="U1746" s="57"/>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c r="BK1746" s="52"/>
      <c r="BL1746" s="52"/>
      <c r="BM1746" s="52"/>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c r="CL1746" s="52"/>
      <c r="CM1746" s="52"/>
      <c r="CN1746" s="52"/>
      <c r="CO1746" s="52"/>
      <c r="CP1746" s="52"/>
      <c r="CQ1746" s="52"/>
      <c r="CR1746" s="52"/>
      <c r="CS1746" s="52"/>
      <c r="CT1746" s="52"/>
      <c r="CU1746" s="52"/>
      <c r="CV1746" s="52"/>
      <c r="CW1746" s="52"/>
      <c r="CX1746" s="52"/>
      <c r="CY1746" s="52"/>
      <c r="CZ1746" s="52"/>
      <c r="DA1746" s="52"/>
      <c r="DB1746" s="52"/>
      <c r="DC1746" s="52"/>
      <c r="DD1746" s="52"/>
      <c r="DE1746" s="52"/>
      <c r="DF1746" s="52"/>
      <c r="DG1746" s="52"/>
      <c r="DH1746" s="52"/>
      <c r="DI1746" s="52"/>
      <c r="DJ1746" s="52"/>
      <c r="DK1746" s="52"/>
      <c r="DL1746" s="52"/>
      <c r="DM1746" s="52"/>
      <c r="DN1746" s="52"/>
      <c r="DO1746" s="52"/>
      <c r="DP1746" s="52"/>
      <c r="DQ1746" s="52"/>
      <c r="DR1746" s="52"/>
      <c r="DS1746" s="52"/>
      <c r="DT1746" s="52"/>
      <c r="DU1746" s="52"/>
      <c r="DV1746" s="52"/>
      <c r="DW1746" s="52"/>
      <c r="DX1746" s="52"/>
      <c r="DY1746" s="52"/>
      <c r="DZ1746" s="52"/>
      <c r="EA1746" s="52"/>
    </row>
    <row r="1747" spans="1:131" s="43" customFormat="1" x14ac:dyDescent="0.2">
      <c r="A1747" s="42"/>
      <c r="B1747" s="42"/>
      <c r="C1747" s="42"/>
      <c r="D1747" s="42"/>
      <c r="E1747" s="42"/>
      <c r="F1747" s="42"/>
      <c r="G1747" s="54"/>
      <c r="H1747" s="42"/>
      <c r="I1747" s="42"/>
      <c r="J1747" s="55"/>
      <c r="K1747" s="55"/>
      <c r="L1747" s="55"/>
      <c r="M1747" s="56"/>
      <c r="N1747" s="57"/>
      <c r="O1747" s="57"/>
      <c r="P1747" s="42"/>
      <c r="Q1747" s="42"/>
      <c r="R1747" s="42"/>
      <c r="S1747" s="42"/>
      <c r="T1747" s="57"/>
      <c r="U1747" s="57"/>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c r="BK1747" s="52"/>
      <c r="BL1747" s="52"/>
      <c r="BM1747" s="52"/>
      <c r="BN1747" s="52"/>
      <c r="BO1747" s="52"/>
      <c r="BP1747" s="52"/>
      <c r="BQ1747" s="52"/>
      <c r="BR1747" s="52"/>
      <c r="BS1747" s="52"/>
      <c r="BT1747" s="52"/>
      <c r="BU1747" s="52"/>
      <c r="BV1747" s="52"/>
      <c r="BW1747" s="52"/>
      <c r="BX1747" s="52"/>
      <c r="BY1747" s="52"/>
      <c r="BZ1747" s="52"/>
      <c r="CA1747" s="52"/>
      <c r="CB1747" s="52"/>
      <c r="CC1747" s="52"/>
      <c r="CD1747" s="52"/>
      <c r="CE1747" s="52"/>
      <c r="CF1747" s="52"/>
      <c r="CG1747" s="52"/>
      <c r="CH1747" s="52"/>
      <c r="CI1747" s="52"/>
      <c r="CJ1747" s="52"/>
      <c r="CK1747" s="52"/>
      <c r="CL1747" s="52"/>
      <c r="CM1747" s="52"/>
      <c r="CN1747" s="52"/>
      <c r="CO1747" s="52"/>
      <c r="CP1747" s="52"/>
      <c r="CQ1747" s="52"/>
      <c r="CR1747" s="52"/>
      <c r="CS1747" s="52"/>
      <c r="CT1747" s="52"/>
      <c r="CU1747" s="52"/>
      <c r="CV1747" s="52"/>
      <c r="CW1747" s="52"/>
      <c r="CX1747" s="52"/>
      <c r="CY1747" s="52"/>
      <c r="CZ1747" s="52"/>
      <c r="DA1747" s="52"/>
      <c r="DB1747" s="52"/>
      <c r="DC1747" s="52"/>
      <c r="DD1747" s="52"/>
      <c r="DE1747" s="52"/>
      <c r="DF1747" s="52"/>
      <c r="DG1747" s="52"/>
      <c r="DH1747" s="52"/>
      <c r="DI1747" s="52"/>
      <c r="DJ1747" s="52"/>
      <c r="DK1747" s="52"/>
      <c r="DL1747" s="52"/>
      <c r="DM1747" s="52"/>
      <c r="DN1747" s="52"/>
      <c r="DO1747" s="52"/>
      <c r="DP1747" s="52"/>
      <c r="DQ1747" s="52"/>
      <c r="DR1747" s="52"/>
      <c r="DS1747" s="52"/>
      <c r="DT1747" s="52"/>
      <c r="DU1747" s="52"/>
      <c r="DV1747" s="52"/>
      <c r="DW1747" s="52"/>
      <c r="DX1747" s="52"/>
      <c r="DY1747" s="52"/>
      <c r="DZ1747" s="52"/>
      <c r="EA1747" s="52"/>
    </row>
    <row r="1748" spans="1:131" s="43" customFormat="1" x14ac:dyDescent="0.2">
      <c r="A1748" s="42"/>
      <c r="B1748" s="42"/>
      <c r="C1748" s="42"/>
      <c r="D1748" s="42"/>
      <c r="E1748" s="42"/>
      <c r="F1748" s="42"/>
      <c r="G1748" s="54"/>
      <c r="H1748" s="42"/>
      <c r="I1748" s="42"/>
      <c r="J1748" s="55"/>
      <c r="K1748" s="55"/>
      <c r="L1748" s="55"/>
      <c r="M1748" s="56"/>
      <c r="N1748" s="57"/>
      <c r="O1748" s="57"/>
      <c r="P1748" s="42"/>
      <c r="Q1748" s="42"/>
      <c r="R1748" s="42"/>
      <c r="S1748" s="42"/>
      <c r="T1748" s="57"/>
      <c r="U1748" s="57"/>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c r="BK1748" s="52"/>
      <c r="BL1748" s="52"/>
      <c r="BM1748" s="52"/>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c r="CL1748" s="52"/>
      <c r="CM1748" s="52"/>
      <c r="CN1748" s="52"/>
      <c r="CO1748" s="52"/>
      <c r="CP1748" s="52"/>
      <c r="CQ1748" s="52"/>
      <c r="CR1748" s="52"/>
      <c r="CS1748" s="52"/>
      <c r="CT1748" s="52"/>
      <c r="CU1748" s="52"/>
      <c r="CV1748" s="52"/>
      <c r="CW1748" s="52"/>
      <c r="CX1748" s="52"/>
      <c r="CY1748" s="52"/>
      <c r="CZ1748" s="52"/>
      <c r="DA1748" s="52"/>
      <c r="DB1748" s="52"/>
      <c r="DC1748" s="52"/>
      <c r="DD1748" s="52"/>
      <c r="DE1748" s="52"/>
      <c r="DF1748" s="52"/>
      <c r="DG1748" s="52"/>
      <c r="DH1748" s="52"/>
      <c r="DI1748" s="52"/>
      <c r="DJ1748" s="52"/>
      <c r="DK1748" s="52"/>
      <c r="DL1748" s="52"/>
      <c r="DM1748" s="52"/>
      <c r="DN1748" s="52"/>
      <c r="DO1748" s="52"/>
      <c r="DP1748" s="52"/>
      <c r="DQ1748" s="52"/>
      <c r="DR1748" s="52"/>
      <c r="DS1748" s="52"/>
      <c r="DT1748" s="52"/>
      <c r="DU1748" s="52"/>
      <c r="DV1748" s="52"/>
      <c r="DW1748" s="52"/>
      <c r="DX1748" s="52"/>
      <c r="DY1748" s="52"/>
      <c r="DZ1748" s="52"/>
      <c r="EA1748" s="52"/>
    </row>
    <row r="1749" spans="1:131" s="43" customFormat="1" x14ac:dyDescent="0.2">
      <c r="A1749" s="42"/>
      <c r="B1749" s="42"/>
      <c r="C1749" s="42"/>
      <c r="D1749" s="42"/>
      <c r="E1749" s="42"/>
      <c r="F1749" s="42"/>
      <c r="G1749" s="54"/>
      <c r="H1749" s="42"/>
      <c r="I1749" s="42"/>
      <c r="J1749" s="55"/>
      <c r="K1749" s="55"/>
      <c r="L1749" s="55"/>
      <c r="M1749" s="56"/>
      <c r="N1749" s="57"/>
      <c r="O1749" s="57"/>
      <c r="P1749" s="42"/>
      <c r="Q1749" s="42"/>
      <c r="R1749" s="42"/>
      <c r="S1749" s="42"/>
      <c r="T1749" s="57"/>
      <c r="U1749" s="57"/>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c r="BK1749" s="52"/>
      <c r="BL1749" s="52"/>
      <c r="BM1749" s="52"/>
      <c r="BN1749" s="52"/>
      <c r="BO1749" s="52"/>
      <c r="BP1749" s="52"/>
      <c r="BQ1749" s="52"/>
      <c r="BR1749" s="52"/>
      <c r="BS1749" s="52"/>
      <c r="BT1749" s="52"/>
      <c r="BU1749" s="52"/>
      <c r="BV1749" s="52"/>
      <c r="BW1749" s="52"/>
      <c r="BX1749" s="52"/>
      <c r="BY1749" s="52"/>
      <c r="BZ1749" s="52"/>
      <c r="CA1749" s="52"/>
      <c r="CB1749" s="52"/>
      <c r="CC1749" s="52"/>
      <c r="CD1749" s="52"/>
      <c r="CE1749" s="52"/>
      <c r="CF1749" s="52"/>
      <c r="CG1749" s="52"/>
      <c r="CH1749" s="52"/>
      <c r="CI1749" s="52"/>
      <c r="CJ1749" s="52"/>
      <c r="CK1749" s="52"/>
      <c r="CL1749" s="52"/>
      <c r="CM1749" s="52"/>
      <c r="CN1749" s="52"/>
      <c r="CO1749" s="52"/>
      <c r="CP1749" s="52"/>
      <c r="CQ1749" s="52"/>
      <c r="CR1749" s="52"/>
      <c r="CS1749" s="52"/>
      <c r="CT1749" s="52"/>
      <c r="CU1749" s="52"/>
      <c r="CV1749" s="52"/>
      <c r="CW1749" s="52"/>
      <c r="CX1749" s="52"/>
      <c r="CY1749" s="52"/>
      <c r="CZ1749" s="52"/>
      <c r="DA1749" s="52"/>
      <c r="DB1749" s="52"/>
      <c r="DC1749" s="52"/>
      <c r="DD1749" s="52"/>
      <c r="DE1749" s="52"/>
      <c r="DF1749" s="52"/>
      <c r="DG1749" s="52"/>
      <c r="DH1749" s="52"/>
      <c r="DI1749" s="52"/>
      <c r="DJ1749" s="52"/>
      <c r="DK1749" s="52"/>
      <c r="DL1749" s="52"/>
      <c r="DM1749" s="52"/>
      <c r="DN1749" s="52"/>
      <c r="DO1749" s="52"/>
      <c r="DP1749" s="52"/>
      <c r="DQ1749" s="52"/>
      <c r="DR1749" s="52"/>
      <c r="DS1749" s="52"/>
      <c r="DT1749" s="52"/>
      <c r="DU1749" s="52"/>
      <c r="DV1749" s="52"/>
      <c r="DW1749" s="52"/>
      <c r="DX1749" s="52"/>
      <c r="DY1749" s="52"/>
      <c r="DZ1749" s="52"/>
      <c r="EA1749" s="52"/>
    </row>
    <row r="1750" spans="1:131" s="43" customFormat="1" x14ac:dyDescent="0.2">
      <c r="A1750" s="42"/>
      <c r="B1750" s="42"/>
      <c r="C1750" s="42"/>
      <c r="D1750" s="42"/>
      <c r="E1750" s="42"/>
      <c r="F1750" s="42"/>
      <c r="G1750" s="54"/>
      <c r="H1750" s="42"/>
      <c r="I1750" s="42"/>
      <c r="J1750" s="55"/>
      <c r="K1750" s="55"/>
      <c r="L1750" s="55"/>
      <c r="M1750" s="56"/>
      <c r="N1750" s="57"/>
      <c r="O1750" s="57"/>
      <c r="P1750" s="42"/>
      <c r="Q1750" s="42"/>
      <c r="R1750" s="42"/>
      <c r="S1750" s="42"/>
      <c r="T1750" s="57"/>
      <c r="U1750" s="57"/>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c r="BK1750" s="52"/>
      <c r="BL1750" s="52"/>
      <c r="BM1750" s="52"/>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c r="CL1750" s="52"/>
      <c r="CM1750" s="52"/>
      <c r="CN1750" s="52"/>
      <c r="CO1750" s="52"/>
      <c r="CP1750" s="52"/>
      <c r="CQ1750" s="52"/>
      <c r="CR1750" s="52"/>
      <c r="CS1750" s="52"/>
      <c r="CT1750" s="52"/>
      <c r="CU1750" s="52"/>
      <c r="CV1750" s="52"/>
      <c r="CW1750" s="52"/>
      <c r="CX1750" s="52"/>
      <c r="CY1750" s="52"/>
      <c r="CZ1750" s="52"/>
      <c r="DA1750" s="52"/>
      <c r="DB1750" s="52"/>
      <c r="DC1750" s="52"/>
      <c r="DD1750" s="52"/>
      <c r="DE1750" s="52"/>
      <c r="DF1750" s="52"/>
      <c r="DG1750" s="52"/>
      <c r="DH1750" s="52"/>
      <c r="DI1750" s="52"/>
      <c r="DJ1750" s="52"/>
      <c r="DK1750" s="52"/>
      <c r="DL1750" s="52"/>
      <c r="DM1750" s="52"/>
      <c r="DN1750" s="52"/>
      <c r="DO1750" s="52"/>
      <c r="DP1750" s="52"/>
      <c r="DQ1750" s="52"/>
      <c r="DR1750" s="52"/>
      <c r="DS1750" s="52"/>
      <c r="DT1750" s="52"/>
      <c r="DU1750" s="52"/>
      <c r="DV1750" s="52"/>
      <c r="DW1750" s="52"/>
      <c r="DX1750" s="52"/>
      <c r="DY1750" s="52"/>
      <c r="DZ1750" s="52"/>
      <c r="EA1750" s="52"/>
    </row>
    <row r="1751" spans="1:131" s="43" customFormat="1" x14ac:dyDescent="0.2">
      <c r="A1751" s="42"/>
      <c r="B1751" s="42"/>
      <c r="C1751" s="42"/>
      <c r="D1751" s="42"/>
      <c r="E1751" s="42"/>
      <c r="F1751" s="42"/>
      <c r="G1751" s="54"/>
      <c r="H1751" s="42"/>
      <c r="I1751" s="42"/>
      <c r="J1751" s="55"/>
      <c r="K1751" s="55"/>
      <c r="L1751" s="55"/>
      <c r="M1751" s="56"/>
      <c r="N1751" s="57"/>
      <c r="O1751" s="57"/>
      <c r="P1751" s="42"/>
      <c r="Q1751" s="42"/>
      <c r="R1751" s="42"/>
      <c r="S1751" s="42"/>
      <c r="T1751" s="57"/>
      <c r="U1751" s="57"/>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c r="BK1751" s="52"/>
      <c r="BL1751" s="52"/>
      <c r="BM1751" s="52"/>
      <c r="BN1751" s="52"/>
      <c r="BO1751" s="52"/>
      <c r="BP1751" s="52"/>
      <c r="BQ1751" s="52"/>
      <c r="BR1751" s="52"/>
      <c r="BS1751" s="52"/>
      <c r="BT1751" s="52"/>
      <c r="BU1751" s="52"/>
      <c r="BV1751" s="52"/>
      <c r="BW1751" s="52"/>
      <c r="BX1751" s="52"/>
      <c r="BY1751" s="52"/>
      <c r="BZ1751" s="52"/>
      <c r="CA1751" s="52"/>
      <c r="CB1751" s="52"/>
      <c r="CC1751" s="52"/>
      <c r="CD1751" s="52"/>
      <c r="CE1751" s="52"/>
      <c r="CF1751" s="52"/>
      <c r="CG1751" s="52"/>
      <c r="CH1751" s="52"/>
      <c r="CI1751" s="52"/>
      <c r="CJ1751" s="52"/>
      <c r="CK1751" s="52"/>
      <c r="CL1751" s="52"/>
      <c r="CM1751" s="52"/>
      <c r="CN1751" s="52"/>
      <c r="CO1751" s="52"/>
      <c r="CP1751" s="52"/>
      <c r="CQ1751" s="52"/>
      <c r="CR1751" s="52"/>
      <c r="CS1751" s="52"/>
      <c r="CT1751" s="52"/>
      <c r="CU1751" s="52"/>
      <c r="CV1751" s="52"/>
      <c r="CW1751" s="52"/>
      <c r="CX1751" s="52"/>
      <c r="CY1751" s="52"/>
      <c r="CZ1751" s="52"/>
      <c r="DA1751" s="52"/>
      <c r="DB1751" s="52"/>
      <c r="DC1751" s="52"/>
      <c r="DD1751" s="52"/>
      <c r="DE1751" s="52"/>
      <c r="DF1751" s="52"/>
      <c r="DG1751" s="52"/>
      <c r="DH1751" s="52"/>
      <c r="DI1751" s="52"/>
      <c r="DJ1751" s="52"/>
      <c r="DK1751" s="52"/>
      <c r="DL1751" s="52"/>
      <c r="DM1751" s="52"/>
      <c r="DN1751" s="52"/>
      <c r="DO1751" s="52"/>
      <c r="DP1751" s="52"/>
      <c r="DQ1751" s="52"/>
      <c r="DR1751" s="52"/>
      <c r="DS1751" s="52"/>
      <c r="DT1751" s="52"/>
      <c r="DU1751" s="52"/>
      <c r="DV1751" s="52"/>
      <c r="DW1751" s="52"/>
      <c r="DX1751" s="52"/>
      <c r="DY1751" s="52"/>
      <c r="DZ1751" s="52"/>
      <c r="EA1751" s="52"/>
    </row>
    <row r="1752" spans="1:131" s="43" customFormat="1" x14ac:dyDescent="0.2">
      <c r="A1752" s="42"/>
      <c r="B1752" s="42"/>
      <c r="C1752" s="42"/>
      <c r="D1752" s="42"/>
      <c r="E1752" s="42"/>
      <c r="F1752" s="42"/>
      <c r="G1752" s="54"/>
      <c r="H1752" s="42"/>
      <c r="I1752" s="42"/>
      <c r="J1752" s="55"/>
      <c r="K1752" s="55"/>
      <c r="L1752" s="55"/>
      <c r="M1752" s="56"/>
      <c r="N1752" s="57"/>
      <c r="O1752" s="57"/>
      <c r="P1752" s="42"/>
      <c r="Q1752" s="42"/>
      <c r="R1752" s="42"/>
      <c r="S1752" s="42"/>
      <c r="T1752" s="57"/>
      <c r="U1752" s="57"/>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c r="BK1752" s="52"/>
      <c r="BL1752" s="52"/>
      <c r="BM1752" s="52"/>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c r="CL1752" s="52"/>
      <c r="CM1752" s="52"/>
      <c r="CN1752" s="52"/>
      <c r="CO1752" s="52"/>
      <c r="CP1752" s="52"/>
      <c r="CQ1752" s="52"/>
      <c r="CR1752" s="52"/>
      <c r="CS1752" s="52"/>
      <c r="CT1752" s="52"/>
      <c r="CU1752" s="52"/>
      <c r="CV1752" s="52"/>
      <c r="CW1752" s="52"/>
      <c r="CX1752" s="52"/>
      <c r="CY1752" s="52"/>
      <c r="CZ1752" s="52"/>
      <c r="DA1752" s="52"/>
      <c r="DB1752" s="52"/>
      <c r="DC1752" s="52"/>
      <c r="DD1752" s="52"/>
      <c r="DE1752" s="52"/>
      <c r="DF1752" s="52"/>
      <c r="DG1752" s="52"/>
      <c r="DH1752" s="52"/>
      <c r="DI1752" s="52"/>
      <c r="DJ1752" s="52"/>
      <c r="DK1752" s="52"/>
      <c r="DL1752" s="52"/>
      <c r="DM1752" s="52"/>
      <c r="DN1752" s="52"/>
      <c r="DO1752" s="52"/>
      <c r="DP1752" s="52"/>
      <c r="DQ1752" s="52"/>
      <c r="DR1752" s="52"/>
      <c r="DS1752" s="52"/>
      <c r="DT1752" s="52"/>
      <c r="DU1752" s="52"/>
      <c r="DV1752" s="52"/>
      <c r="DW1752" s="52"/>
      <c r="DX1752" s="52"/>
      <c r="DY1752" s="52"/>
      <c r="DZ1752" s="52"/>
      <c r="EA1752" s="52"/>
    </row>
    <row r="1753" spans="1:131" s="43" customFormat="1" x14ac:dyDescent="0.2">
      <c r="A1753" s="42"/>
      <c r="B1753" s="42"/>
      <c r="C1753" s="42"/>
      <c r="D1753" s="42"/>
      <c r="E1753" s="42"/>
      <c r="F1753" s="42"/>
      <c r="G1753" s="54"/>
      <c r="H1753" s="42"/>
      <c r="I1753" s="42"/>
      <c r="J1753" s="55"/>
      <c r="K1753" s="55"/>
      <c r="L1753" s="55"/>
      <c r="M1753" s="56"/>
      <c r="N1753" s="57"/>
      <c r="O1753" s="57"/>
      <c r="P1753" s="42"/>
      <c r="Q1753" s="42"/>
      <c r="R1753" s="42"/>
      <c r="S1753" s="42"/>
      <c r="T1753" s="57"/>
      <c r="U1753" s="57"/>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c r="BK1753" s="52"/>
      <c r="BL1753" s="52"/>
      <c r="BM1753" s="52"/>
      <c r="BN1753" s="52"/>
      <c r="BO1753" s="52"/>
      <c r="BP1753" s="52"/>
      <c r="BQ1753" s="52"/>
      <c r="BR1753" s="52"/>
      <c r="BS1753" s="52"/>
      <c r="BT1753" s="52"/>
      <c r="BU1753" s="52"/>
      <c r="BV1753" s="52"/>
      <c r="BW1753" s="52"/>
      <c r="BX1753" s="52"/>
      <c r="BY1753" s="52"/>
      <c r="BZ1753" s="52"/>
      <c r="CA1753" s="52"/>
      <c r="CB1753" s="52"/>
      <c r="CC1753" s="52"/>
      <c r="CD1753" s="52"/>
      <c r="CE1753" s="52"/>
      <c r="CF1753" s="52"/>
      <c r="CG1753" s="52"/>
      <c r="CH1753" s="52"/>
      <c r="CI1753" s="52"/>
      <c r="CJ1753" s="52"/>
      <c r="CK1753" s="52"/>
      <c r="CL1753" s="52"/>
      <c r="CM1753" s="52"/>
      <c r="CN1753" s="52"/>
      <c r="CO1753" s="52"/>
      <c r="CP1753" s="52"/>
      <c r="CQ1753" s="52"/>
      <c r="CR1753" s="52"/>
      <c r="CS1753" s="52"/>
      <c r="CT1753" s="52"/>
      <c r="CU1753" s="52"/>
      <c r="CV1753" s="52"/>
      <c r="CW1753" s="52"/>
      <c r="CX1753" s="52"/>
      <c r="CY1753" s="52"/>
      <c r="CZ1753" s="52"/>
      <c r="DA1753" s="52"/>
      <c r="DB1753" s="52"/>
      <c r="DC1753" s="52"/>
      <c r="DD1753" s="52"/>
      <c r="DE1753" s="52"/>
      <c r="DF1753" s="52"/>
      <c r="DG1753" s="52"/>
      <c r="DH1753" s="52"/>
      <c r="DI1753" s="52"/>
      <c r="DJ1753" s="52"/>
      <c r="DK1753" s="52"/>
      <c r="DL1753" s="52"/>
      <c r="DM1753" s="52"/>
      <c r="DN1753" s="52"/>
      <c r="DO1753" s="52"/>
      <c r="DP1753" s="52"/>
      <c r="DQ1753" s="52"/>
      <c r="DR1753" s="52"/>
      <c r="DS1753" s="52"/>
      <c r="DT1753" s="52"/>
      <c r="DU1753" s="52"/>
      <c r="DV1753" s="52"/>
      <c r="DW1753" s="52"/>
      <c r="DX1753" s="52"/>
      <c r="DY1753" s="52"/>
      <c r="DZ1753" s="52"/>
      <c r="EA1753" s="52"/>
    </row>
    <row r="1754" spans="1:131" s="43" customFormat="1" x14ac:dyDescent="0.2">
      <c r="A1754" s="42"/>
      <c r="B1754" s="42"/>
      <c r="C1754" s="42"/>
      <c r="D1754" s="42"/>
      <c r="E1754" s="42"/>
      <c r="F1754" s="42"/>
      <c r="G1754" s="54"/>
      <c r="H1754" s="42"/>
      <c r="I1754" s="42"/>
      <c r="J1754" s="55"/>
      <c r="K1754" s="55"/>
      <c r="L1754" s="55"/>
      <c r="M1754" s="56"/>
      <c r="N1754" s="57"/>
      <c r="O1754" s="57"/>
      <c r="P1754" s="42"/>
      <c r="Q1754" s="42"/>
      <c r="R1754" s="42"/>
      <c r="S1754" s="42"/>
      <c r="T1754" s="57"/>
      <c r="U1754" s="57"/>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c r="BK1754" s="52"/>
      <c r="BL1754" s="52"/>
      <c r="BM1754" s="52"/>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c r="CL1754" s="52"/>
      <c r="CM1754" s="52"/>
      <c r="CN1754" s="52"/>
      <c r="CO1754" s="52"/>
      <c r="CP1754" s="52"/>
      <c r="CQ1754" s="52"/>
      <c r="CR1754" s="52"/>
      <c r="CS1754" s="52"/>
      <c r="CT1754" s="52"/>
      <c r="CU1754" s="52"/>
      <c r="CV1754" s="52"/>
      <c r="CW1754" s="52"/>
      <c r="CX1754" s="52"/>
      <c r="CY1754" s="52"/>
      <c r="CZ1754" s="52"/>
      <c r="DA1754" s="52"/>
      <c r="DB1754" s="52"/>
      <c r="DC1754" s="52"/>
      <c r="DD1754" s="52"/>
      <c r="DE1754" s="52"/>
      <c r="DF1754" s="52"/>
      <c r="DG1754" s="52"/>
      <c r="DH1754" s="52"/>
      <c r="DI1754" s="52"/>
      <c r="DJ1754" s="52"/>
      <c r="DK1754" s="52"/>
      <c r="DL1754" s="52"/>
      <c r="DM1754" s="52"/>
      <c r="DN1754" s="52"/>
      <c r="DO1754" s="52"/>
      <c r="DP1754" s="52"/>
      <c r="DQ1754" s="52"/>
      <c r="DR1754" s="52"/>
      <c r="DS1754" s="52"/>
      <c r="DT1754" s="52"/>
      <c r="DU1754" s="52"/>
      <c r="DV1754" s="52"/>
      <c r="DW1754" s="52"/>
      <c r="DX1754" s="52"/>
      <c r="DY1754" s="52"/>
      <c r="DZ1754" s="52"/>
      <c r="EA1754" s="52"/>
    </row>
    <row r="1755" spans="1:131" s="43" customFormat="1" x14ac:dyDescent="0.2">
      <c r="A1755" s="42"/>
      <c r="B1755" s="42"/>
      <c r="C1755" s="42"/>
      <c r="D1755" s="42"/>
      <c r="E1755" s="42"/>
      <c r="F1755" s="42"/>
      <c r="G1755" s="54"/>
      <c r="H1755" s="42"/>
      <c r="I1755" s="42"/>
      <c r="J1755" s="55"/>
      <c r="K1755" s="55"/>
      <c r="L1755" s="55"/>
      <c r="M1755" s="56"/>
      <c r="N1755" s="57"/>
      <c r="O1755" s="57"/>
      <c r="P1755" s="42"/>
      <c r="Q1755" s="42"/>
      <c r="R1755" s="42"/>
      <c r="S1755" s="42"/>
      <c r="T1755" s="57"/>
      <c r="U1755" s="57"/>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52"/>
      <c r="DL1755" s="52"/>
      <c r="DM1755" s="52"/>
      <c r="DN1755" s="52"/>
      <c r="DO1755" s="52"/>
      <c r="DP1755" s="52"/>
      <c r="DQ1755" s="52"/>
      <c r="DR1755" s="52"/>
      <c r="DS1755" s="52"/>
      <c r="DT1755" s="52"/>
      <c r="DU1755" s="52"/>
      <c r="DV1755" s="52"/>
      <c r="DW1755" s="52"/>
      <c r="DX1755" s="52"/>
      <c r="DY1755" s="52"/>
      <c r="DZ1755" s="52"/>
      <c r="EA1755" s="52"/>
    </row>
    <row r="1756" spans="1:131" s="43" customFormat="1" x14ac:dyDescent="0.2">
      <c r="A1756" s="42"/>
      <c r="B1756" s="42"/>
      <c r="C1756" s="42"/>
      <c r="D1756" s="42"/>
      <c r="E1756" s="42"/>
      <c r="F1756" s="42"/>
      <c r="G1756" s="54"/>
      <c r="H1756" s="42"/>
      <c r="I1756" s="42"/>
      <c r="J1756" s="55"/>
      <c r="K1756" s="55"/>
      <c r="L1756" s="55"/>
      <c r="M1756" s="56"/>
      <c r="N1756" s="57"/>
      <c r="O1756" s="57"/>
      <c r="P1756" s="42"/>
      <c r="Q1756" s="42"/>
      <c r="R1756" s="42"/>
      <c r="S1756" s="42"/>
      <c r="T1756" s="57"/>
      <c r="U1756" s="57"/>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c r="BK1756" s="52"/>
      <c r="BL1756" s="52"/>
      <c r="BM1756" s="52"/>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c r="CL1756" s="52"/>
      <c r="CM1756" s="52"/>
      <c r="CN1756" s="52"/>
      <c r="CO1756" s="52"/>
      <c r="CP1756" s="52"/>
      <c r="CQ1756" s="52"/>
      <c r="CR1756" s="52"/>
      <c r="CS1756" s="52"/>
      <c r="CT1756" s="52"/>
      <c r="CU1756" s="52"/>
      <c r="CV1756" s="52"/>
      <c r="CW1756" s="52"/>
      <c r="CX1756" s="52"/>
      <c r="CY1756" s="52"/>
      <c r="CZ1756" s="52"/>
      <c r="DA1756" s="52"/>
      <c r="DB1756" s="52"/>
      <c r="DC1756" s="52"/>
      <c r="DD1756" s="52"/>
      <c r="DE1756" s="52"/>
      <c r="DF1756" s="52"/>
      <c r="DG1756" s="52"/>
      <c r="DH1756" s="52"/>
      <c r="DI1756" s="52"/>
      <c r="DJ1756" s="52"/>
      <c r="DK1756" s="52"/>
      <c r="DL1756" s="52"/>
      <c r="DM1756" s="52"/>
      <c r="DN1756" s="52"/>
      <c r="DO1756" s="52"/>
      <c r="DP1756" s="52"/>
      <c r="DQ1756" s="52"/>
      <c r="DR1756" s="52"/>
      <c r="DS1756" s="52"/>
      <c r="DT1756" s="52"/>
      <c r="DU1756" s="52"/>
      <c r="DV1756" s="52"/>
      <c r="DW1756" s="52"/>
      <c r="DX1756" s="52"/>
      <c r="DY1756" s="52"/>
      <c r="DZ1756" s="52"/>
      <c r="EA1756" s="52"/>
    </row>
    <row r="1757" spans="1:131" s="43" customFormat="1" x14ac:dyDescent="0.2">
      <c r="A1757" s="42"/>
      <c r="B1757" s="42"/>
      <c r="C1757" s="42"/>
      <c r="D1757" s="42"/>
      <c r="E1757" s="42"/>
      <c r="F1757" s="42"/>
      <c r="G1757" s="54"/>
      <c r="H1757" s="42"/>
      <c r="I1757" s="42"/>
      <c r="J1757" s="55"/>
      <c r="K1757" s="55"/>
      <c r="L1757" s="55"/>
      <c r="M1757" s="56"/>
      <c r="N1757" s="57"/>
      <c r="O1757" s="57"/>
      <c r="P1757" s="42"/>
      <c r="Q1757" s="42"/>
      <c r="R1757" s="42"/>
      <c r="S1757" s="42"/>
      <c r="T1757" s="57"/>
      <c r="U1757" s="57"/>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c r="BK1757" s="52"/>
      <c r="BL1757" s="52"/>
      <c r="BM1757" s="52"/>
      <c r="BN1757" s="52"/>
      <c r="BO1757" s="52"/>
      <c r="BP1757" s="52"/>
      <c r="BQ1757" s="52"/>
      <c r="BR1757" s="52"/>
      <c r="BS1757" s="52"/>
      <c r="BT1757" s="52"/>
      <c r="BU1757" s="52"/>
      <c r="BV1757" s="52"/>
      <c r="BW1757" s="52"/>
      <c r="BX1757" s="52"/>
      <c r="BY1757" s="52"/>
      <c r="BZ1757" s="52"/>
      <c r="CA1757" s="52"/>
      <c r="CB1757" s="52"/>
      <c r="CC1757" s="52"/>
      <c r="CD1757" s="52"/>
      <c r="CE1757" s="52"/>
      <c r="CF1757" s="52"/>
      <c r="CG1757" s="52"/>
      <c r="CH1757" s="52"/>
      <c r="CI1757" s="52"/>
      <c r="CJ1757" s="52"/>
      <c r="CK1757" s="52"/>
      <c r="CL1757" s="52"/>
      <c r="CM1757" s="52"/>
      <c r="CN1757" s="52"/>
      <c r="CO1757" s="52"/>
      <c r="CP1757" s="52"/>
      <c r="CQ1757" s="52"/>
      <c r="CR1757" s="52"/>
      <c r="CS1757" s="52"/>
      <c r="CT1757" s="52"/>
      <c r="CU1757" s="52"/>
      <c r="CV1757" s="52"/>
      <c r="CW1757" s="52"/>
      <c r="CX1757" s="52"/>
      <c r="CY1757" s="52"/>
      <c r="CZ1757" s="52"/>
      <c r="DA1757" s="52"/>
      <c r="DB1757" s="52"/>
      <c r="DC1757" s="52"/>
      <c r="DD1757" s="52"/>
      <c r="DE1757" s="52"/>
      <c r="DF1757" s="52"/>
      <c r="DG1757" s="52"/>
      <c r="DH1757" s="52"/>
      <c r="DI1757" s="52"/>
      <c r="DJ1757" s="52"/>
      <c r="DK1757" s="52"/>
      <c r="DL1757" s="52"/>
      <c r="DM1757" s="52"/>
      <c r="DN1757" s="52"/>
      <c r="DO1757" s="52"/>
      <c r="DP1757" s="52"/>
      <c r="DQ1757" s="52"/>
      <c r="DR1757" s="52"/>
      <c r="DS1757" s="52"/>
      <c r="DT1757" s="52"/>
      <c r="DU1757" s="52"/>
      <c r="DV1757" s="52"/>
      <c r="DW1757" s="52"/>
      <c r="DX1757" s="52"/>
      <c r="DY1757" s="52"/>
      <c r="DZ1757" s="52"/>
      <c r="EA1757" s="52"/>
    </row>
    <row r="1758" spans="1:131" s="43" customFormat="1" x14ac:dyDescent="0.2">
      <c r="A1758" s="42"/>
      <c r="B1758" s="42"/>
      <c r="C1758" s="42"/>
      <c r="D1758" s="42"/>
      <c r="E1758" s="42"/>
      <c r="F1758" s="42"/>
      <c r="G1758" s="54"/>
      <c r="H1758" s="42"/>
      <c r="I1758" s="42"/>
      <c r="J1758" s="55"/>
      <c r="K1758" s="55"/>
      <c r="L1758" s="55"/>
      <c r="M1758" s="56"/>
      <c r="N1758" s="57"/>
      <c r="O1758" s="57"/>
      <c r="P1758" s="42"/>
      <c r="Q1758" s="42"/>
      <c r="R1758" s="42"/>
      <c r="S1758" s="42"/>
      <c r="T1758" s="57"/>
      <c r="U1758" s="57"/>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c r="BK1758" s="52"/>
      <c r="BL1758" s="52"/>
      <c r="BM1758" s="52"/>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c r="CL1758" s="52"/>
      <c r="CM1758" s="52"/>
      <c r="CN1758" s="52"/>
      <c r="CO1758" s="52"/>
      <c r="CP1758" s="52"/>
      <c r="CQ1758" s="52"/>
      <c r="CR1758" s="52"/>
      <c r="CS1758" s="52"/>
      <c r="CT1758" s="52"/>
      <c r="CU1758" s="52"/>
      <c r="CV1758" s="52"/>
      <c r="CW1758" s="52"/>
      <c r="CX1758" s="52"/>
      <c r="CY1758" s="52"/>
      <c r="CZ1758" s="52"/>
      <c r="DA1758" s="52"/>
      <c r="DB1758" s="52"/>
      <c r="DC1758" s="52"/>
      <c r="DD1758" s="52"/>
      <c r="DE1758" s="52"/>
      <c r="DF1758" s="52"/>
      <c r="DG1758" s="52"/>
      <c r="DH1758" s="52"/>
      <c r="DI1758" s="52"/>
      <c r="DJ1758" s="52"/>
      <c r="DK1758" s="52"/>
      <c r="DL1758" s="52"/>
      <c r="DM1758" s="52"/>
      <c r="DN1758" s="52"/>
      <c r="DO1758" s="52"/>
      <c r="DP1758" s="52"/>
      <c r="DQ1758" s="52"/>
      <c r="DR1758" s="52"/>
      <c r="DS1758" s="52"/>
      <c r="DT1758" s="52"/>
      <c r="DU1758" s="52"/>
      <c r="DV1758" s="52"/>
      <c r="DW1758" s="52"/>
      <c r="DX1758" s="52"/>
      <c r="DY1758" s="52"/>
      <c r="DZ1758" s="52"/>
      <c r="EA1758" s="52"/>
    </row>
    <row r="1759" spans="1:131" s="43" customFormat="1" x14ac:dyDescent="0.2">
      <c r="A1759" s="42"/>
      <c r="B1759" s="42"/>
      <c r="C1759" s="42"/>
      <c r="D1759" s="42"/>
      <c r="E1759" s="42"/>
      <c r="F1759" s="42"/>
      <c r="G1759" s="54"/>
      <c r="H1759" s="42"/>
      <c r="I1759" s="42"/>
      <c r="J1759" s="55"/>
      <c r="K1759" s="55"/>
      <c r="L1759" s="55"/>
      <c r="M1759" s="56"/>
      <c r="N1759" s="57"/>
      <c r="O1759" s="57"/>
      <c r="P1759" s="42"/>
      <c r="Q1759" s="42"/>
      <c r="R1759" s="42"/>
      <c r="S1759" s="42"/>
      <c r="T1759" s="57"/>
      <c r="U1759" s="57"/>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c r="BK1759" s="52"/>
      <c r="BL1759" s="52"/>
      <c r="BM1759" s="52"/>
      <c r="BN1759" s="52"/>
      <c r="BO1759" s="52"/>
      <c r="BP1759" s="52"/>
      <c r="BQ1759" s="52"/>
      <c r="BR1759" s="52"/>
      <c r="BS1759" s="52"/>
      <c r="BT1759" s="52"/>
      <c r="BU1759" s="52"/>
      <c r="BV1759" s="52"/>
      <c r="BW1759" s="52"/>
      <c r="BX1759" s="52"/>
      <c r="BY1759" s="52"/>
      <c r="BZ1759" s="52"/>
      <c r="CA1759" s="52"/>
      <c r="CB1759" s="52"/>
      <c r="CC1759" s="52"/>
      <c r="CD1759" s="52"/>
      <c r="CE1759" s="52"/>
      <c r="CF1759" s="52"/>
      <c r="CG1759" s="52"/>
      <c r="CH1759" s="52"/>
      <c r="CI1759" s="52"/>
      <c r="CJ1759" s="52"/>
      <c r="CK1759" s="52"/>
      <c r="CL1759" s="52"/>
      <c r="CM1759" s="52"/>
      <c r="CN1759" s="52"/>
      <c r="CO1759" s="52"/>
      <c r="CP1759" s="52"/>
      <c r="CQ1759" s="52"/>
      <c r="CR1759" s="52"/>
      <c r="CS1759" s="52"/>
      <c r="CT1759" s="52"/>
      <c r="CU1759" s="52"/>
      <c r="CV1759" s="52"/>
      <c r="CW1759" s="52"/>
      <c r="CX1759" s="52"/>
      <c r="CY1759" s="52"/>
      <c r="CZ1759" s="52"/>
      <c r="DA1759" s="52"/>
      <c r="DB1759" s="52"/>
      <c r="DC1759" s="52"/>
      <c r="DD1759" s="52"/>
      <c r="DE1759" s="52"/>
      <c r="DF1759" s="52"/>
      <c r="DG1759" s="52"/>
      <c r="DH1759" s="52"/>
      <c r="DI1759" s="52"/>
      <c r="DJ1759" s="52"/>
      <c r="DK1759" s="52"/>
      <c r="DL1759" s="52"/>
      <c r="DM1759" s="52"/>
      <c r="DN1759" s="52"/>
      <c r="DO1759" s="52"/>
      <c r="DP1759" s="52"/>
      <c r="DQ1759" s="52"/>
      <c r="DR1759" s="52"/>
      <c r="DS1759" s="52"/>
      <c r="DT1759" s="52"/>
      <c r="DU1759" s="52"/>
      <c r="DV1759" s="52"/>
      <c r="DW1759" s="52"/>
      <c r="DX1759" s="52"/>
      <c r="DY1759" s="52"/>
      <c r="DZ1759" s="52"/>
      <c r="EA1759" s="52"/>
    </row>
    <row r="1760" spans="1:131" s="43" customFormat="1" x14ac:dyDescent="0.2">
      <c r="A1760" s="42"/>
      <c r="B1760" s="42"/>
      <c r="C1760" s="42"/>
      <c r="D1760" s="42"/>
      <c r="E1760" s="42"/>
      <c r="F1760" s="42"/>
      <c r="G1760" s="54"/>
      <c r="H1760" s="42"/>
      <c r="I1760" s="42"/>
      <c r="J1760" s="55"/>
      <c r="K1760" s="55"/>
      <c r="L1760" s="55"/>
      <c r="M1760" s="56"/>
      <c r="N1760" s="57"/>
      <c r="O1760" s="57"/>
      <c r="P1760" s="42"/>
      <c r="Q1760" s="42"/>
      <c r="R1760" s="42"/>
      <c r="S1760" s="42"/>
      <c r="T1760" s="57"/>
      <c r="U1760" s="57"/>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c r="BK1760" s="52"/>
      <c r="BL1760" s="52"/>
      <c r="BM1760" s="52"/>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c r="CL1760" s="52"/>
      <c r="CM1760" s="52"/>
      <c r="CN1760" s="52"/>
      <c r="CO1760" s="52"/>
      <c r="CP1760" s="52"/>
      <c r="CQ1760" s="52"/>
      <c r="CR1760" s="52"/>
      <c r="CS1760" s="52"/>
      <c r="CT1760" s="52"/>
      <c r="CU1760" s="52"/>
      <c r="CV1760" s="52"/>
      <c r="CW1760" s="52"/>
      <c r="CX1760" s="52"/>
      <c r="CY1760" s="52"/>
      <c r="CZ1760" s="52"/>
      <c r="DA1760" s="52"/>
      <c r="DB1760" s="52"/>
      <c r="DC1760" s="52"/>
      <c r="DD1760" s="52"/>
      <c r="DE1760" s="52"/>
      <c r="DF1760" s="52"/>
      <c r="DG1760" s="52"/>
      <c r="DH1760" s="52"/>
      <c r="DI1760" s="52"/>
      <c r="DJ1760" s="52"/>
      <c r="DK1760" s="52"/>
      <c r="DL1760" s="52"/>
      <c r="DM1760" s="52"/>
      <c r="DN1760" s="52"/>
      <c r="DO1760" s="52"/>
      <c r="DP1760" s="52"/>
      <c r="DQ1760" s="52"/>
      <c r="DR1760" s="52"/>
      <c r="DS1760" s="52"/>
      <c r="DT1760" s="52"/>
      <c r="DU1760" s="52"/>
      <c r="DV1760" s="52"/>
      <c r="DW1760" s="52"/>
      <c r="DX1760" s="52"/>
      <c r="DY1760" s="52"/>
      <c r="DZ1760" s="52"/>
      <c r="EA1760" s="52"/>
    </row>
    <row r="1761" spans="1:131" s="43" customFormat="1" x14ac:dyDescent="0.2">
      <c r="A1761" s="42"/>
      <c r="B1761" s="42"/>
      <c r="C1761" s="42"/>
      <c r="D1761" s="42"/>
      <c r="E1761" s="42"/>
      <c r="F1761" s="42"/>
      <c r="G1761" s="54"/>
      <c r="H1761" s="42"/>
      <c r="I1761" s="42"/>
      <c r="J1761" s="55"/>
      <c r="K1761" s="55"/>
      <c r="L1761" s="55"/>
      <c r="M1761" s="56"/>
      <c r="N1761" s="57"/>
      <c r="O1761" s="57"/>
      <c r="P1761" s="42"/>
      <c r="Q1761" s="42"/>
      <c r="R1761" s="42"/>
      <c r="S1761" s="42"/>
      <c r="T1761" s="57"/>
      <c r="U1761" s="57"/>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c r="BK1761" s="52"/>
      <c r="BL1761" s="52"/>
      <c r="BM1761" s="52"/>
      <c r="BN1761" s="52"/>
      <c r="BO1761" s="52"/>
      <c r="BP1761" s="52"/>
      <c r="BQ1761" s="52"/>
      <c r="BR1761" s="52"/>
      <c r="BS1761" s="52"/>
      <c r="BT1761" s="52"/>
      <c r="BU1761" s="52"/>
      <c r="BV1761" s="52"/>
      <c r="BW1761" s="52"/>
      <c r="BX1761" s="52"/>
      <c r="BY1761" s="52"/>
      <c r="BZ1761" s="52"/>
      <c r="CA1761" s="52"/>
      <c r="CB1761" s="52"/>
      <c r="CC1761" s="52"/>
      <c r="CD1761" s="52"/>
      <c r="CE1761" s="52"/>
      <c r="CF1761" s="52"/>
      <c r="CG1761" s="52"/>
      <c r="CH1761" s="52"/>
      <c r="CI1761" s="52"/>
      <c r="CJ1761" s="52"/>
      <c r="CK1761" s="52"/>
      <c r="CL1761" s="52"/>
      <c r="CM1761" s="52"/>
      <c r="CN1761" s="52"/>
      <c r="CO1761" s="52"/>
      <c r="CP1761" s="52"/>
      <c r="CQ1761" s="52"/>
      <c r="CR1761" s="52"/>
      <c r="CS1761" s="52"/>
      <c r="CT1761" s="52"/>
      <c r="CU1761" s="52"/>
      <c r="CV1761" s="52"/>
      <c r="CW1761" s="52"/>
      <c r="CX1761" s="52"/>
      <c r="CY1761" s="52"/>
      <c r="CZ1761" s="52"/>
      <c r="DA1761" s="52"/>
      <c r="DB1761" s="52"/>
      <c r="DC1761" s="52"/>
      <c r="DD1761" s="52"/>
      <c r="DE1761" s="52"/>
      <c r="DF1761" s="52"/>
      <c r="DG1761" s="52"/>
      <c r="DH1761" s="52"/>
      <c r="DI1761" s="52"/>
      <c r="DJ1761" s="52"/>
      <c r="DK1761" s="52"/>
      <c r="DL1761" s="52"/>
      <c r="DM1761" s="52"/>
      <c r="DN1761" s="52"/>
      <c r="DO1761" s="52"/>
      <c r="DP1761" s="52"/>
      <c r="DQ1761" s="52"/>
      <c r="DR1761" s="52"/>
      <c r="DS1761" s="52"/>
      <c r="DT1761" s="52"/>
      <c r="DU1761" s="52"/>
      <c r="DV1761" s="52"/>
      <c r="DW1761" s="52"/>
      <c r="DX1761" s="52"/>
      <c r="DY1761" s="52"/>
      <c r="DZ1761" s="52"/>
      <c r="EA1761" s="52"/>
    </row>
    <row r="1762" spans="1:131" s="43" customFormat="1" x14ac:dyDescent="0.2">
      <c r="A1762" s="42"/>
      <c r="B1762" s="42"/>
      <c r="C1762" s="42"/>
      <c r="D1762" s="42"/>
      <c r="E1762" s="42"/>
      <c r="F1762" s="42"/>
      <c r="G1762" s="54"/>
      <c r="H1762" s="42"/>
      <c r="I1762" s="42"/>
      <c r="J1762" s="55"/>
      <c r="K1762" s="55"/>
      <c r="L1762" s="55"/>
      <c r="M1762" s="56"/>
      <c r="N1762" s="57"/>
      <c r="O1762" s="57"/>
      <c r="P1762" s="42"/>
      <c r="Q1762" s="42"/>
      <c r="R1762" s="42"/>
      <c r="S1762" s="42"/>
      <c r="T1762" s="57"/>
      <c r="U1762" s="57"/>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c r="BK1762" s="52"/>
      <c r="BL1762" s="52"/>
      <c r="BM1762" s="52"/>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c r="CL1762" s="52"/>
      <c r="CM1762" s="52"/>
      <c r="CN1762" s="52"/>
      <c r="CO1762" s="52"/>
      <c r="CP1762" s="52"/>
      <c r="CQ1762" s="52"/>
      <c r="CR1762" s="52"/>
      <c r="CS1762" s="52"/>
      <c r="CT1762" s="52"/>
      <c r="CU1762" s="52"/>
      <c r="CV1762" s="52"/>
      <c r="CW1762" s="52"/>
      <c r="CX1762" s="52"/>
      <c r="CY1762" s="52"/>
      <c r="CZ1762" s="52"/>
      <c r="DA1762" s="52"/>
      <c r="DB1762" s="52"/>
      <c r="DC1762" s="52"/>
      <c r="DD1762" s="52"/>
      <c r="DE1762" s="52"/>
      <c r="DF1762" s="52"/>
      <c r="DG1762" s="52"/>
      <c r="DH1762" s="52"/>
      <c r="DI1762" s="52"/>
      <c r="DJ1762" s="52"/>
      <c r="DK1762" s="52"/>
      <c r="DL1762" s="52"/>
      <c r="DM1762" s="52"/>
      <c r="DN1762" s="52"/>
      <c r="DO1762" s="52"/>
      <c r="DP1762" s="52"/>
      <c r="DQ1762" s="52"/>
      <c r="DR1762" s="52"/>
      <c r="DS1762" s="52"/>
      <c r="DT1762" s="52"/>
      <c r="DU1762" s="52"/>
      <c r="DV1762" s="52"/>
      <c r="DW1762" s="52"/>
      <c r="DX1762" s="52"/>
      <c r="DY1762" s="52"/>
      <c r="DZ1762" s="52"/>
      <c r="EA1762" s="52"/>
    </row>
    <row r="1763" spans="1:131" s="43" customFormat="1" x14ac:dyDescent="0.2">
      <c r="A1763" s="42"/>
      <c r="B1763" s="42"/>
      <c r="C1763" s="42"/>
      <c r="D1763" s="42"/>
      <c r="E1763" s="42"/>
      <c r="F1763" s="42"/>
      <c r="G1763" s="54"/>
      <c r="H1763" s="42"/>
      <c r="I1763" s="42"/>
      <c r="J1763" s="55"/>
      <c r="K1763" s="55"/>
      <c r="L1763" s="55"/>
      <c r="M1763" s="56"/>
      <c r="N1763" s="57"/>
      <c r="O1763" s="57"/>
      <c r="P1763" s="42"/>
      <c r="Q1763" s="42"/>
      <c r="R1763" s="42"/>
      <c r="S1763" s="42"/>
      <c r="T1763" s="57"/>
      <c r="U1763" s="57"/>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c r="BK1763" s="52"/>
      <c r="BL1763" s="52"/>
      <c r="BM1763" s="52"/>
      <c r="BN1763" s="52"/>
      <c r="BO1763" s="52"/>
      <c r="BP1763" s="52"/>
      <c r="BQ1763" s="52"/>
      <c r="BR1763" s="52"/>
      <c r="BS1763" s="52"/>
      <c r="BT1763" s="52"/>
      <c r="BU1763" s="52"/>
      <c r="BV1763" s="52"/>
      <c r="BW1763" s="52"/>
      <c r="BX1763" s="52"/>
      <c r="BY1763" s="52"/>
      <c r="BZ1763" s="52"/>
      <c r="CA1763" s="52"/>
      <c r="CB1763" s="52"/>
      <c r="CC1763" s="52"/>
      <c r="CD1763" s="52"/>
      <c r="CE1763" s="52"/>
      <c r="CF1763" s="52"/>
      <c r="CG1763" s="52"/>
      <c r="CH1763" s="52"/>
      <c r="CI1763" s="52"/>
      <c r="CJ1763" s="52"/>
      <c r="CK1763" s="52"/>
      <c r="CL1763" s="52"/>
      <c r="CM1763" s="52"/>
      <c r="CN1763" s="52"/>
      <c r="CO1763" s="52"/>
      <c r="CP1763" s="52"/>
      <c r="CQ1763" s="52"/>
      <c r="CR1763" s="52"/>
      <c r="CS1763" s="52"/>
      <c r="CT1763" s="52"/>
      <c r="CU1763" s="52"/>
      <c r="CV1763" s="52"/>
      <c r="CW1763" s="52"/>
      <c r="CX1763" s="52"/>
      <c r="CY1763" s="52"/>
      <c r="CZ1763" s="52"/>
      <c r="DA1763" s="52"/>
      <c r="DB1763" s="52"/>
      <c r="DC1763" s="52"/>
      <c r="DD1763" s="52"/>
      <c r="DE1763" s="52"/>
      <c r="DF1763" s="52"/>
      <c r="DG1763" s="52"/>
      <c r="DH1763" s="52"/>
      <c r="DI1763" s="52"/>
      <c r="DJ1763" s="52"/>
      <c r="DK1763" s="52"/>
      <c r="DL1763" s="52"/>
      <c r="DM1763" s="52"/>
      <c r="DN1763" s="52"/>
      <c r="DO1763" s="52"/>
      <c r="DP1763" s="52"/>
      <c r="DQ1763" s="52"/>
      <c r="DR1763" s="52"/>
      <c r="DS1763" s="52"/>
      <c r="DT1763" s="52"/>
      <c r="DU1763" s="52"/>
      <c r="DV1763" s="52"/>
      <c r="DW1763" s="52"/>
      <c r="DX1763" s="52"/>
      <c r="DY1763" s="52"/>
      <c r="DZ1763" s="52"/>
      <c r="EA1763" s="52"/>
    </row>
    <row r="1764" spans="1:131" s="43" customFormat="1" x14ac:dyDescent="0.2">
      <c r="A1764" s="42"/>
      <c r="B1764" s="42"/>
      <c r="C1764" s="42"/>
      <c r="D1764" s="42"/>
      <c r="E1764" s="42"/>
      <c r="F1764" s="42"/>
      <c r="G1764" s="54"/>
      <c r="H1764" s="42"/>
      <c r="I1764" s="42"/>
      <c r="J1764" s="55"/>
      <c r="K1764" s="55"/>
      <c r="L1764" s="55"/>
      <c r="M1764" s="56"/>
      <c r="N1764" s="57"/>
      <c r="O1764" s="57"/>
      <c r="P1764" s="42"/>
      <c r="Q1764" s="42"/>
      <c r="R1764" s="42"/>
      <c r="S1764" s="42"/>
      <c r="T1764" s="57"/>
      <c r="U1764" s="57"/>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c r="BK1764" s="52"/>
      <c r="BL1764" s="52"/>
      <c r="BM1764" s="52"/>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c r="CL1764" s="52"/>
      <c r="CM1764" s="52"/>
      <c r="CN1764" s="52"/>
      <c r="CO1764" s="52"/>
      <c r="CP1764" s="52"/>
      <c r="CQ1764" s="52"/>
      <c r="CR1764" s="52"/>
      <c r="CS1764" s="52"/>
      <c r="CT1764" s="52"/>
      <c r="CU1764" s="52"/>
      <c r="CV1764" s="52"/>
      <c r="CW1764" s="52"/>
      <c r="CX1764" s="52"/>
      <c r="CY1764" s="52"/>
      <c r="CZ1764" s="52"/>
      <c r="DA1764" s="52"/>
      <c r="DB1764" s="52"/>
      <c r="DC1764" s="52"/>
      <c r="DD1764" s="52"/>
      <c r="DE1764" s="52"/>
      <c r="DF1764" s="52"/>
      <c r="DG1764" s="52"/>
      <c r="DH1764" s="52"/>
      <c r="DI1764" s="52"/>
      <c r="DJ1764" s="52"/>
      <c r="DK1764" s="52"/>
      <c r="DL1764" s="52"/>
      <c r="DM1764" s="52"/>
      <c r="DN1764" s="52"/>
      <c r="DO1764" s="52"/>
      <c r="DP1764" s="52"/>
      <c r="DQ1764" s="52"/>
      <c r="DR1764" s="52"/>
      <c r="DS1764" s="52"/>
      <c r="DT1764" s="52"/>
      <c r="DU1764" s="52"/>
      <c r="DV1764" s="52"/>
      <c r="DW1764" s="52"/>
      <c r="DX1764" s="52"/>
      <c r="DY1764" s="52"/>
      <c r="DZ1764" s="52"/>
      <c r="EA1764" s="52"/>
    </row>
    <row r="1765" spans="1:131" s="43" customFormat="1" x14ac:dyDescent="0.2">
      <c r="A1765" s="42"/>
      <c r="B1765" s="42"/>
      <c r="C1765" s="42"/>
      <c r="D1765" s="42"/>
      <c r="E1765" s="42"/>
      <c r="F1765" s="42"/>
      <c r="G1765" s="54"/>
      <c r="H1765" s="42"/>
      <c r="I1765" s="42"/>
      <c r="J1765" s="55"/>
      <c r="K1765" s="55"/>
      <c r="L1765" s="55"/>
      <c r="M1765" s="56"/>
      <c r="N1765" s="57"/>
      <c r="O1765" s="57"/>
      <c r="P1765" s="42"/>
      <c r="Q1765" s="42"/>
      <c r="R1765" s="42"/>
      <c r="S1765" s="42"/>
      <c r="T1765" s="57"/>
      <c r="U1765" s="57"/>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c r="BK1765" s="52"/>
      <c r="BL1765" s="52"/>
      <c r="BM1765" s="52"/>
      <c r="BN1765" s="52"/>
      <c r="BO1765" s="52"/>
      <c r="BP1765" s="52"/>
      <c r="BQ1765" s="52"/>
      <c r="BR1765" s="52"/>
      <c r="BS1765" s="52"/>
      <c r="BT1765" s="52"/>
      <c r="BU1765" s="52"/>
      <c r="BV1765" s="52"/>
      <c r="BW1765" s="52"/>
      <c r="BX1765" s="52"/>
      <c r="BY1765" s="52"/>
      <c r="BZ1765" s="52"/>
      <c r="CA1765" s="52"/>
      <c r="CB1765" s="52"/>
      <c r="CC1765" s="52"/>
      <c r="CD1765" s="52"/>
      <c r="CE1765" s="52"/>
      <c r="CF1765" s="52"/>
      <c r="CG1765" s="52"/>
      <c r="CH1765" s="52"/>
      <c r="CI1765" s="52"/>
      <c r="CJ1765" s="52"/>
      <c r="CK1765" s="52"/>
      <c r="CL1765" s="52"/>
      <c r="CM1765" s="52"/>
      <c r="CN1765" s="52"/>
      <c r="CO1765" s="52"/>
      <c r="CP1765" s="52"/>
      <c r="CQ1765" s="52"/>
      <c r="CR1765" s="52"/>
      <c r="CS1765" s="52"/>
      <c r="CT1765" s="52"/>
      <c r="CU1765" s="52"/>
      <c r="CV1765" s="52"/>
      <c r="CW1765" s="52"/>
      <c r="CX1765" s="52"/>
      <c r="CY1765" s="52"/>
      <c r="CZ1765" s="52"/>
      <c r="DA1765" s="52"/>
      <c r="DB1765" s="52"/>
      <c r="DC1765" s="52"/>
      <c r="DD1765" s="52"/>
      <c r="DE1765" s="52"/>
      <c r="DF1765" s="52"/>
      <c r="DG1765" s="52"/>
      <c r="DH1765" s="52"/>
      <c r="DI1765" s="52"/>
      <c r="DJ1765" s="52"/>
      <c r="DK1765" s="52"/>
      <c r="DL1765" s="52"/>
      <c r="DM1765" s="52"/>
      <c r="DN1765" s="52"/>
      <c r="DO1765" s="52"/>
      <c r="DP1765" s="52"/>
      <c r="DQ1765" s="52"/>
      <c r="DR1765" s="52"/>
      <c r="DS1765" s="52"/>
      <c r="DT1765" s="52"/>
      <c r="DU1765" s="52"/>
      <c r="DV1765" s="52"/>
      <c r="DW1765" s="52"/>
      <c r="DX1765" s="52"/>
      <c r="DY1765" s="52"/>
      <c r="DZ1765" s="52"/>
      <c r="EA1765" s="52"/>
    </row>
    <row r="1766" spans="1:131" s="43" customFormat="1" x14ac:dyDescent="0.2">
      <c r="A1766" s="42"/>
      <c r="B1766" s="42"/>
      <c r="C1766" s="42"/>
      <c r="D1766" s="42"/>
      <c r="E1766" s="42"/>
      <c r="F1766" s="42"/>
      <c r="G1766" s="54"/>
      <c r="H1766" s="42"/>
      <c r="I1766" s="42"/>
      <c r="J1766" s="55"/>
      <c r="K1766" s="55"/>
      <c r="L1766" s="55"/>
      <c r="M1766" s="56"/>
      <c r="N1766" s="57"/>
      <c r="O1766" s="57"/>
      <c r="P1766" s="42"/>
      <c r="Q1766" s="42"/>
      <c r="R1766" s="42"/>
      <c r="S1766" s="42"/>
      <c r="T1766" s="57"/>
      <c r="U1766" s="57"/>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c r="BK1766" s="52"/>
      <c r="BL1766" s="52"/>
      <c r="BM1766" s="52"/>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c r="CL1766" s="52"/>
      <c r="CM1766" s="52"/>
      <c r="CN1766" s="52"/>
      <c r="CO1766" s="52"/>
      <c r="CP1766" s="52"/>
      <c r="CQ1766" s="52"/>
      <c r="CR1766" s="52"/>
      <c r="CS1766" s="52"/>
      <c r="CT1766" s="52"/>
      <c r="CU1766" s="52"/>
      <c r="CV1766" s="52"/>
      <c r="CW1766" s="52"/>
      <c r="CX1766" s="52"/>
      <c r="CY1766" s="52"/>
      <c r="CZ1766" s="52"/>
      <c r="DA1766" s="52"/>
      <c r="DB1766" s="52"/>
      <c r="DC1766" s="52"/>
      <c r="DD1766" s="52"/>
      <c r="DE1766" s="52"/>
      <c r="DF1766" s="52"/>
      <c r="DG1766" s="52"/>
      <c r="DH1766" s="52"/>
      <c r="DI1766" s="52"/>
      <c r="DJ1766" s="52"/>
      <c r="DK1766" s="52"/>
      <c r="DL1766" s="52"/>
      <c r="DM1766" s="52"/>
      <c r="DN1766" s="52"/>
      <c r="DO1766" s="52"/>
      <c r="DP1766" s="52"/>
      <c r="DQ1766" s="52"/>
      <c r="DR1766" s="52"/>
      <c r="DS1766" s="52"/>
      <c r="DT1766" s="52"/>
      <c r="DU1766" s="52"/>
      <c r="DV1766" s="52"/>
      <c r="DW1766" s="52"/>
      <c r="DX1766" s="52"/>
      <c r="DY1766" s="52"/>
      <c r="DZ1766" s="52"/>
      <c r="EA1766" s="52"/>
    </row>
    <row r="1767" spans="1:131" s="43" customFormat="1" x14ac:dyDescent="0.2">
      <c r="A1767" s="42"/>
      <c r="B1767" s="42"/>
      <c r="C1767" s="42"/>
      <c r="D1767" s="42"/>
      <c r="E1767" s="42"/>
      <c r="F1767" s="42"/>
      <c r="G1767" s="54"/>
      <c r="H1767" s="42"/>
      <c r="I1767" s="42"/>
      <c r="J1767" s="55"/>
      <c r="K1767" s="55"/>
      <c r="L1767" s="55"/>
      <c r="M1767" s="56"/>
      <c r="N1767" s="57"/>
      <c r="O1767" s="57"/>
      <c r="P1767" s="42"/>
      <c r="Q1767" s="42"/>
      <c r="R1767" s="42"/>
      <c r="S1767" s="42"/>
      <c r="T1767" s="57"/>
      <c r="U1767" s="57"/>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c r="DC1767" s="52"/>
      <c r="DD1767" s="52"/>
      <c r="DE1767" s="52"/>
      <c r="DF1767" s="52"/>
      <c r="DG1767" s="52"/>
      <c r="DH1767" s="52"/>
      <c r="DI1767" s="52"/>
      <c r="DJ1767" s="52"/>
      <c r="DK1767" s="52"/>
      <c r="DL1767" s="52"/>
      <c r="DM1767" s="52"/>
      <c r="DN1767" s="52"/>
      <c r="DO1767" s="52"/>
      <c r="DP1767" s="52"/>
      <c r="DQ1767" s="52"/>
      <c r="DR1767" s="52"/>
      <c r="DS1767" s="52"/>
      <c r="DT1767" s="52"/>
      <c r="DU1767" s="52"/>
      <c r="DV1767" s="52"/>
      <c r="DW1767" s="52"/>
      <c r="DX1767" s="52"/>
      <c r="DY1767" s="52"/>
      <c r="DZ1767" s="52"/>
      <c r="EA1767" s="52"/>
    </row>
    <row r="1768" spans="1:131" s="43" customFormat="1" x14ac:dyDescent="0.2">
      <c r="A1768" s="42"/>
      <c r="B1768" s="42"/>
      <c r="C1768" s="42"/>
      <c r="D1768" s="42"/>
      <c r="E1768" s="42"/>
      <c r="F1768" s="42"/>
      <c r="G1768" s="54"/>
      <c r="H1768" s="42"/>
      <c r="I1768" s="42"/>
      <c r="J1768" s="55"/>
      <c r="K1768" s="55"/>
      <c r="L1768" s="55"/>
      <c r="M1768" s="56"/>
      <c r="N1768" s="57"/>
      <c r="O1768" s="57"/>
      <c r="P1768" s="42"/>
      <c r="Q1768" s="42"/>
      <c r="R1768" s="42"/>
      <c r="S1768" s="42"/>
      <c r="T1768" s="57"/>
      <c r="U1768" s="57"/>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c r="BK1768" s="52"/>
      <c r="BL1768" s="52"/>
      <c r="BM1768" s="52"/>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c r="CL1768" s="52"/>
      <c r="CM1768" s="52"/>
      <c r="CN1768" s="52"/>
      <c r="CO1768" s="52"/>
      <c r="CP1768" s="52"/>
      <c r="CQ1768" s="52"/>
      <c r="CR1768" s="52"/>
      <c r="CS1768" s="52"/>
      <c r="CT1768" s="52"/>
      <c r="CU1768" s="52"/>
      <c r="CV1768" s="52"/>
      <c r="CW1768" s="52"/>
      <c r="CX1768" s="52"/>
      <c r="CY1768" s="52"/>
      <c r="CZ1768" s="52"/>
      <c r="DA1768" s="52"/>
      <c r="DB1768" s="52"/>
      <c r="DC1768" s="52"/>
      <c r="DD1768" s="52"/>
      <c r="DE1768" s="52"/>
      <c r="DF1768" s="52"/>
      <c r="DG1768" s="52"/>
      <c r="DH1768" s="52"/>
      <c r="DI1768" s="52"/>
      <c r="DJ1768" s="52"/>
      <c r="DK1768" s="52"/>
      <c r="DL1768" s="52"/>
      <c r="DM1768" s="52"/>
      <c r="DN1768" s="52"/>
      <c r="DO1768" s="52"/>
      <c r="DP1768" s="52"/>
      <c r="DQ1768" s="52"/>
      <c r="DR1768" s="52"/>
      <c r="DS1768" s="52"/>
      <c r="DT1768" s="52"/>
      <c r="DU1768" s="52"/>
      <c r="DV1768" s="52"/>
      <c r="DW1768" s="52"/>
      <c r="DX1768" s="52"/>
      <c r="DY1768" s="52"/>
      <c r="DZ1768" s="52"/>
      <c r="EA1768" s="52"/>
    </row>
    <row r="1769" spans="1:131" s="43" customFormat="1" x14ac:dyDescent="0.2">
      <c r="A1769" s="42"/>
      <c r="B1769" s="42"/>
      <c r="C1769" s="42"/>
      <c r="D1769" s="42"/>
      <c r="E1769" s="42"/>
      <c r="F1769" s="42"/>
      <c r="G1769" s="54"/>
      <c r="H1769" s="42"/>
      <c r="I1769" s="42"/>
      <c r="J1769" s="55"/>
      <c r="K1769" s="55"/>
      <c r="L1769" s="55"/>
      <c r="M1769" s="56"/>
      <c r="N1769" s="57"/>
      <c r="O1769" s="57"/>
      <c r="P1769" s="42"/>
      <c r="Q1769" s="42"/>
      <c r="R1769" s="42"/>
      <c r="S1769" s="42"/>
      <c r="T1769" s="57"/>
      <c r="U1769" s="57"/>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c r="BK1769" s="52"/>
      <c r="BL1769" s="52"/>
      <c r="BM1769" s="52"/>
      <c r="BN1769" s="52"/>
      <c r="BO1769" s="52"/>
      <c r="BP1769" s="52"/>
      <c r="BQ1769" s="52"/>
      <c r="BR1769" s="52"/>
      <c r="BS1769" s="52"/>
      <c r="BT1769" s="52"/>
      <c r="BU1769" s="52"/>
      <c r="BV1769" s="52"/>
      <c r="BW1769" s="52"/>
      <c r="BX1769" s="52"/>
      <c r="BY1769" s="52"/>
      <c r="BZ1769" s="52"/>
      <c r="CA1769" s="52"/>
      <c r="CB1769" s="52"/>
      <c r="CC1769" s="52"/>
      <c r="CD1769" s="52"/>
      <c r="CE1769" s="52"/>
      <c r="CF1769" s="52"/>
      <c r="CG1769" s="52"/>
      <c r="CH1769" s="52"/>
      <c r="CI1769" s="52"/>
      <c r="CJ1769" s="52"/>
      <c r="CK1769" s="52"/>
      <c r="CL1769" s="52"/>
      <c r="CM1769" s="52"/>
      <c r="CN1769" s="52"/>
      <c r="CO1769" s="52"/>
      <c r="CP1769" s="52"/>
      <c r="CQ1769" s="52"/>
      <c r="CR1769" s="52"/>
      <c r="CS1769" s="52"/>
      <c r="CT1769" s="52"/>
      <c r="CU1769" s="52"/>
      <c r="CV1769" s="52"/>
      <c r="CW1769" s="52"/>
      <c r="CX1769" s="52"/>
      <c r="CY1769" s="52"/>
      <c r="CZ1769" s="52"/>
      <c r="DA1769" s="52"/>
      <c r="DB1769" s="52"/>
      <c r="DC1769" s="52"/>
      <c r="DD1769" s="52"/>
      <c r="DE1769" s="52"/>
      <c r="DF1769" s="52"/>
      <c r="DG1769" s="52"/>
      <c r="DH1769" s="52"/>
      <c r="DI1769" s="52"/>
      <c r="DJ1769" s="52"/>
      <c r="DK1769" s="52"/>
      <c r="DL1769" s="52"/>
      <c r="DM1769" s="52"/>
      <c r="DN1769" s="52"/>
      <c r="DO1769" s="52"/>
      <c r="DP1769" s="52"/>
      <c r="DQ1769" s="52"/>
      <c r="DR1769" s="52"/>
      <c r="DS1769" s="52"/>
      <c r="DT1769" s="52"/>
      <c r="DU1769" s="52"/>
      <c r="DV1769" s="52"/>
      <c r="DW1769" s="52"/>
      <c r="DX1769" s="52"/>
      <c r="DY1769" s="52"/>
      <c r="DZ1769" s="52"/>
      <c r="EA1769" s="52"/>
    </row>
    <row r="1770" spans="1:131" s="43" customFormat="1" x14ac:dyDescent="0.2">
      <c r="A1770" s="42"/>
      <c r="B1770" s="42"/>
      <c r="C1770" s="42"/>
      <c r="D1770" s="42"/>
      <c r="E1770" s="42"/>
      <c r="F1770" s="42"/>
      <c r="G1770" s="54"/>
      <c r="H1770" s="42"/>
      <c r="I1770" s="42"/>
      <c r="J1770" s="55"/>
      <c r="K1770" s="55"/>
      <c r="L1770" s="55"/>
      <c r="M1770" s="56"/>
      <c r="N1770" s="57"/>
      <c r="O1770" s="57"/>
      <c r="P1770" s="42"/>
      <c r="Q1770" s="42"/>
      <c r="R1770" s="42"/>
      <c r="S1770" s="42"/>
      <c r="T1770" s="57"/>
      <c r="U1770" s="57"/>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c r="BK1770" s="52"/>
      <c r="BL1770" s="52"/>
      <c r="BM1770" s="52"/>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c r="CL1770" s="52"/>
      <c r="CM1770" s="52"/>
      <c r="CN1770" s="52"/>
      <c r="CO1770" s="52"/>
      <c r="CP1770" s="52"/>
      <c r="CQ1770" s="52"/>
      <c r="CR1770" s="52"/>
      <c r="CS1770" s="52"/>
      <c r="CT1770" s="52"/>
      <c r="CU1770" s="52"/>
      <c r="CV1770" s="52"/>
      <c r="CW1770" s="52"/>
      <c r="CX1770" s="52"/>
      <c r="CY1770" s="52"/>
      <c r="CZ1770" s="52"/>
      <c r="DA1770" s="52"/>
      <c r="DB1770" s="52"/>
      <c r="DC1770" s="52"/>
      <c r="DD1770" s="52"/>
      <c r="DE1770" s="52"/>
      <c r="DF1770" s="52"/>
      <c r="DG1770" s="52"/>
      <c r="DH1770" s="52"/>
      <c r="DI1770" s="52"/>
      <c r="DJ1770" s="52"/>
      <c r="DK1770" s="52"/>
      <c r="DL1770" s="52"/>
      <c r="DM1770" s="52"/>
      <c r="DN1770" s="52"/>
      <c r="DO1770" s="52"/>
      <c r="DP1770" s="52"/>
      <c r="DQ1770" s="52"/>
      <c r="DR1770" s="52"/>
      <c r="DS1770" s="52"/>
      <c r="DT1770" s="52"/>
      <c r="DU1770" s="52"/>
      <c r="DV1770" s="52"/>
      <c r="DW1770" s="52"/>
      <c r="DX1770" s="52"/>
      <c r="DY1770" s="52"/>
      <c r="DZ1770" s="52"/>
      <c r="EA1770" s="52"/>
    </row>
    <row r="1771" spans="1:131" s="43" customFormat="1" x14ac:dyDescent="0.2">
      <c r="A1771" s="42"/>
      <c r="B1771" s="42"/>
      <c r="C1771" s="42"/>
      <c r="D1771" s="42"/>
      <c r="E1771" s="42"/>
      <c r="F1771" s="42"/>
      <c r="G1771" s="54"/>
      <c r="H1771" s="42"/>
      <c r="I1771" s="42"/>
      <c r="J1771" s="55"/>
      <c r="K1771" s="55"/>
      <c r="L1771" s="55"/>
      <c r="M1771" s="56"/>
      <c r="N1771" s="57"/>
      <c r="O1771" s="57"/>
      <c r="P1771" s="42"/>
      <c r="Q1771" s="42"/>
      <c r="R1771" s="42"/>
      <c r="S1771" s="42"/>
      <c r="T1771" s="57"/>
      <c r="U1771" s="57"/>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c r="BK1771" s="52"/>
      <c r="BL1771" s="52"/>
      <c r="BM1771" s="52"/>
      <c r="BN1771" s="52"/>
      <c r="BO1771" s="52"/>
      <c r="BP1771" s="52"/>
      <c r="BQ1771" s="52"/>
      <c r="BR1771" s="52"/>
      <c r="BS1771" s="52"/>
      <c r="BT1771" s="52"/>
      <c r="BU1771" s="52"/>
      <c r="BV1771" s="52"/>
      <c r="BW1771" s="52"/>
      <c r="BX1771" s="52"/>
      <c r="BY1771" s="52"/>
      <c r="BZ1771" s="52"/>
      <c r="CA1771" s="52"/>
      <c r="CB1771" s="52"/>
      <c r="CC1771" s="52"/>
      <c r="CD1771" s="52"/>
      <c r="CE1771" s="52"/>
      <c r="CF1771" s="52"/>
      <c r="CG1771" s="52"/>
      <c r="CH1771" s="52"/>
      <c r="CI1771" s="52"/>
      <c r="CJ1771" s="52"/>
      <c r="CK1771" s="52"/>
      <c r="CL1771" s="52"/>
      <c r="CM1771" s="52"/>
      <c r="CN1771" s="52"/>
      <c r="CO1771" s="52"/>
      <c r="CP1771" s="52"/>
      <c r="CQ1771" s="52"/>
      <c r="CR1771" s="52"/>
      <c r="CS1771" s="52"/>
      <c r="CT1771" s="52"/>
      <c r="CU1771" s="52"/>
      <c r="CV1771" s="52"/>
      <c r="CW1771" s="52"/>
      <c r="CX1771" s="52"/>
      <c r="CY1771" s="52"/>
      <c r="CZ1771" s="52"/>
      <c r="DA1771" s="52"/>
      <c r="DB1771" s="52"/>
      <c r="DC1771" s="52"/>
      <c r="DD1771" s="52"/>
      <c r="DE1771" s="52"/>
      <c r="DF1771" s="52"/>
      <c r="DG1771" s="52"/>
      <c r="DH1771" s="52"/>
      <c r="DI1771" s="52"/>
      <c r="DJ1771" s="52"/>
      <c r="DK1771" s="52"/>
      <c r="DL1771" s="52"/>
      <c r="DM1771" s="52"/>
      <c r="DN1771" s="52"/>
      <c r="DO1771" s="52"/>
      <c r="DP1771" s="52"/>
      <c r="DQ1771" s="52"/>
      <c r="DR1771" s="52"/>
      <c r="DS1771" s="52"/>
      <c r="DT1771" s="52"/>
      <c r="DU1771" s="52"/>
      <c r="DV1771" s="52"/>
      <c r="DW1771" s="52"/>
      <c r="DX1771" s="52"/>
      <c r="DY1771" s="52"/>
      <c r="DZ1771" s="52"/>
      <c r="EA1771" s="52"/>
    </row>
    <row r="1772" spans="1:131" s="43" customFormat="1" x14ac:dyDescent="0.2">
      <c r="A1772" s="42"/>
      <c r="B1772" s="42"/>
      <c r="C1772" s="42"/>
      <c r="D1772" s="42"/>
      <c r="E1772" s="42"/>
      <c r="F1772" s="42"/>
      <c r="G1772" s="54"/>
      <c r="H1772" s="42"/>
      <c r="I1772" s="42"/>
      <c r="J1772" s="55"/>
      <c r="K1772" s="55"/>
      <c r="L1772" s="55"/>
      <c r="M1772" s="56"/>
      <c r="N1772" s="57"/>
      <c r="O1772" s="57"/>
      <c r="P1772" s="42"/>
      <c r="Q1772" s="42"/>
      <c r="R1772" s="42"/>
      <c r="S1772" s="42"/>
      <c r="T1772" s="57"/>
      <c r="U1772" s="57"/>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c r="BK1772" s="52"/>
      <c r="BL1772" s="52"/>
      <c r="BM1772" s="52"/>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c r="CL1772" s="52"/>
      <c r="CM1772" s="52"/>
      <c r="CN1772" s="52"/>
      <c r="CO1772" s="52"/>
      <c r="CP1772" s="52"/>
      <c r="CQ1772" s="52"/>
      <c r="CR1772" s="52"/>
      <c r="CS1772" s="52"/>
      <c r="CT1772" s="52"/>
      <c r="CU1772" s="52"/>
      <c r="CV1772" s="52"/>
      <c r="CW1772" s="52"/>
      <c r="CX1772" s="52"/>
      <c r="CY1772" s="52"/>
      <c r="CZ1772" s="52"/>
      <c r="DA1772" s="52"/>
      <c r="DB1772" s="52"/>
      <c r="DC1772" s="52"/>
      <c r="DD1772" s="52"/>
      <c r="DE1772" s="52"/>
      <c r="DF1772" s="52"/>
      <c r="DG1772" s="52"/>
      <c r="DH1772" s="52"/>
      <c r="DI1772" s="52"/>
      <c r="DJ1772" s="52"/>
      <c r="DK1772" s="52"/>
      <c r="DL1772" s="52"/>
      <c r="DM1772" s="52"/>
      <c r="DN1772" s="52"/>
      <c r="DO1772" s="52"/>
      <c r="DP1772" s="52"/>
      <c r="DQ1772" s="52"/>
      <c r="DR1772" s="52"/>
      <c r="DS1772" s="52"/>
      <c r="DT1772" s="52"/>
      <c r="DU1772" s="52"/>
      <c r="DV1772" s="52"/>
      <c r="DW1772" s="52"/>
      <c r="DX1772" s="52"/>
      <c r="DY1772" s="52"/>
      <c r="DZ1772" s="52"/>
      <c r="EA1772" s="52"/>
    </row>
    <row r="1773" spans="1:131" s="43" customFormat="1" x14ac:dyDescent="0.2">
      <c r="A1773" s="42"/>
      <c r="B1773" s="42"/>
      <c r="C1773" s="42"/>
      <c r="D1773" s="42"/>
      <c r="E1773" s="42"/>
      <c r="F1773" s="42"/>
      <c r="G1773" s="54"/>
      <c r="H1773" s="42"/>
      <c r="I1773" s="42"/>
      <c r="J1773" s="55"/>
      <c r="K1773" s="55"/>
      <c r="L1773" s="55"/>
      <c r="M1773" s="56"/>
      <c r="N1773" s="57"/>
      <c r="O1773" s="57"/>
      <c r="P1773" s="42"/>
      <c r="Q1773" s="42"/>
      <c r="R1773" s="42"/>
      <c r="S1773" s="42"/>
      <c r="T1773" s="57"/>
      <c r="U1773" s="57"/>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c r="BK1773" s="52"/>
      <c r="BL1773" s="52"/>
      <c r="BM1773" s="52"/>
      <c r="BN1773" s="52"/>
      <c r="BO1773" s="52"/>
      <c r="BP1773" s="52"/>
      <c r="BQ1773" s="52"/>
      <c r="BR1773" s="52"/>
      <c r="BS1773" s="52"/>
      <c r="BT1773" s="52"/>
      <c r="BU1773" s="52"/>
      <c r="BV1773" s="52"/>
      <c r="BW1773" s="52"/>
      <c r="BX1773" s="52"/>
      <c r="BY1773" s="52"/>
      <c r="BZ1773" s="52"/>
      <c r="CA1773" s="52"/>
      <c r="CB1773" s="52"/>
      <c r="CC1773" s="52"/>
      <c r="CD1773" s="52"/>
      <c r="CE1773" s="52"/>
      <c r="CF1773" s="52"/>
      <c r="CG1773" s="52"/>
      <c r="CH1773" s="52"/>
      <c r="CI1773" s="52"/>
      <c r="CJ1773" s="52"/>
      <c r="CK1773" s="52"/>
      <c r="CL1773" s="52"/>
      <c r="CM1773" s="52"/>
      <c r="CN1773" s="52"/>
      <c r="CO1773" s="52"/>
      <c r="CP1773" s="52"/>
      <c r="CQ1773" s="52"/>
      <c r="CR1773" s="52"/>
      <c r="CS1773" s="52"/>
      <c r="CT1773" s="52"/>
      <c r="CU1773" s="52"/>
      <c r="CV1773" s="52"/>
      <c r="CW1773" s="52"/>
      <c r="CX1773" s="52"/>
      <c r="CY1773" s="52"/>
      <c r="CZ1773" s="52"/>
      <c r="DA1773" s="52"/>
      <c r="DB1773" s="52"/>
      <c r="DC1773" s="52"/>
      <c r="DD1773" s="52"/>
      <c r="DE1773" s="52"/>
      <c r="DF1773" s="52"/>
      <c r="DG1773" s="52"/>
      <c r="DH1773" s="52"/>
      <c r="DI1773" s="52"/>
      <c r="DJ1773" s="52"/>
      <c r="DK1773" s="52"/>
      <c r="DL1773" s="52"/>
      <c r="DM1773" s="52"/>
      <c r="DN1773" s="52"/>
      <c r="DO1773" s="52"/>
      <c r="DP1773" s="52"/>
      <c r="DQ1773" s="52"/>
      <c r="DR1773" s="52"/>
      <c r="DS1773" s="52"/>
      <c r="DT1773" s="52"/>
      <c r="DU1773" s="52"/>
      <c r="DV1773" s="52"/>
      <c r="DW1773" s="52"/>
      <c r="DX1773" s="52"/>
      <c r="DY1773" s="52"/>
      <c r="DZ1773" s="52"/>
      <c r="EA1773" s="52"/>
    </row>
    <row r="1774" spans="1:131" s="43" customFormat="1" x14ac:dyDescent="0.2">
      <c r="A1774" s="42"/>
      <c r="B1774" s="42"/>
      <c r="C1774" s="42"/>
      <c r="D1774" s="42"/>
      <c r="E1774" s="42"/>
      <c r="F1774" s="42"/>
      <c r="G1774" s="54"/>
      <c r="H1774" s="42"/>
      <c r="I1774" s="42"/>
      <c r="J1774" s="55"/>
      <c r="K1774" s="55"/>
      <c r="L1774" s="55"/>
      <c r="M1774" s="56"/>
      <c r="N1774" s="57"/>
      <c r="O1774" s="57"/>
      <c r="P1774" s="42"/>
      <c r="Q1774" s="42"/>
      <c r="R1774" s="42"/>
      <c r="S1774" s="42"/>
      <c r="T1774" s="57"/>
      <c r="U1774" s="57"/>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c r="BK1774" s="52"/>
      <c r="BL1774" s="52"/>
      <c r="BM1774" s="52"/>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c r="CL1774" s="52"/>
      <c r="CM1774" s="52"/>
      <c r="CN1774" s="52"/>
      <c r="CO1774" s="52"/>
      <c r="CP1774" s="52"/>
      <c r="CQ1774" s="52"/>
      <c r="CR1774" s="52"/>
      <c r="CS1774" s="52"/>
      <c r="CT1774" s="52"/>
      <c r="CU1774" s="52"/>
      <c r="CV1774" s="52"/>
      <c r="CW1774" s="52"/>
      <c r="CX1774" s="52"/>
      <c r="CY1774" s="52"/>
      <c r="CZ1774" s="52"/>
      <c r="DA1774" s="52"/>
      <c r="DB1774" s="52"/>
      <c r="DC1774" s="52"/>
      <c r="DD1774" s="52"/>
      <c r="DE1774" s="52"/>
      <c r="DF1774" s="52"/>
      <c r="DG1774" s="52"/>
      <c r="DH1774" s="52"/>
      <c r="DI1774" s="52"/>
      <c r="DJ1774" s="52"/>
      <c r="DK1774" s="52"/>
      <c r="DL1774" s="52"/>
      <c r="DM1774" s="52"/>
      <c r="DN1774" s="52"/>
      <c r="DO1774" s="52"/>
      <c r="DP1774" s="52"/>
      <c r="DQ1774" s="52"/>
      <c r="DR1774" s="52"/>
      <c r="DS1774" s="52"/>
      <c r="DT1774" s="52"/>
      <c r="DU1774" s="52"/>
      <c r="DV1774" s="52"/>
      <c r="DW1774" s="52"/>
      <c r="DX1774" s="52"/>
      <c r="DY1774" s="52"/>
      <c r="DZ1774" s="52"/>
      <c r="EA1774" s="52"/>
    </row>
    <row r="1775" spans="1:131" s="43" customFormat="1" x14ac:dyDescent="0.2">
      <c r="A1775" s="42"/>
      <c r="B1775" s="42"/>
      <c r="C1775" s="42"/>
      <c r="D1775" s="42"/>
      <c r="E1775" s="42"/>
      <c r="F1775" s="42"/>
      <c r="G1775" s="54"/>
      <c r="H1775" s="42"/>
      <c r="I1775" s="42"/>
      <c r="J1775" s="55"/>
      <c r="K1775" s="55"/>
      <c r="L1775" s="55"/>
      <c r="M1775" s="56"/>
      <c r="N1775" s="57"/>
      <c r="O1775" s="57"/>
      <c r="P1775" s="42"/>
      <c r="Q1775" s="42"/>
      <c r="R1775" s="42"/>
      <c r="S1775" s="42"/>
      <c r="T1775" s="57"/>
      <c r="U1775" s="57"/>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c r="BK1775" s="52"/>
      <c r="BL1775" s="52"/>
      <c r="BM1775" s="52"/>
      <c r="BN1775" s="52"/>
      <c r="BO1775" s="52"/>
      <c r="BP1775" s="52"/>
      <c r="BQ1775" s="52"/>
      <c r="BR1775" s="52"/>
      <c r="BS1775" s="52"/>
      <c r="BT1775" s="52"/>
      <c r="BU1775" s="52"/>
      <c r="BV1775" s="52"/>
      <c r="BW1775" s="52"/>
      <c r="BX1775" s="52"/>
      <c r="BY1775" s="52"/>
      <c r="BZ1775" s="52"/>
      <c r="CA1775" s="52"/>
      <c r="CB1775" s="52"/>
      <c r="CC1775" s="52"/>
      <c r="CD1775" s="52"/>
      <c r="CE1775" s="52"/>
      <c r="CF1775" s="52"/>
      <c r="CG1775" s="52"/>
      <c r="CH1775" s="52"/>
      <c r="CI1775" s="52"/>
      <c r="CJ1775" s="52"/>
      <c r="CK1775" s="52"/>
      <c r="CL1775" s="52"/>
      <c r="CM1775" s="52"/>
      <c r="CN1775" s="52"/>
      <c r="CO1775" s="52"/>
      <c r="CP1775" s="52"/>
      <c r="CQ1775" s="52"/>
      <c r="CR1775" s="52"/>
      <c r="CS1775" s="52"/>
      <c r="CT1775" s="52"/>
      <c r="CU1775" s="52"/>
      <c r="CV1775" s="52"/>
      <c r="CW1775" s="52"/>
      <c r="CX1775" s="52"/>
      <c r="CY1775" s="52"/>
      <c r="CZ1775" s="52"/>
      <c r="DA1775" s="52"/>
      <c r="DB1775" s="52"/>
      <c r="DC1775" s="52"/>
      <c r="DD1775" s="52"/>
      <c r="DE1775" s="52"/>
      <c r="DF1775" s="52"/>
      <c r="DG1775" s="52"/>
      <c r="DH1775" s="52"/>
      <c r="DI1775" s="52"/>
      <c r="DJ1775" s="52"/>
      <c r="DK1775" s="52"/>
      <c r="DL1775" s="52"/>
      <c r="DM1775" s="52"/>
      <c r="DN1775" s="52"/>
      <c r="DO1775" s="52"/>
      <c r="DP1775" s="52"/>
      <c r="DQ1775" s="52"/>
      <c r="DR1775" s="52"/>
      <c r="DS1775" s="52"/>
      <c r="DT1775" s="52"/>
      <c r="DU1775" s="52"/>
      <c r="DV1775" s="52"/>
      <c r="DW1775" s="52"/>
      <c r="DX1775" s="52"/>
      <c r="DY1775" s="52"/>
      <c r="DZ1775" s="52"/>
      <c r="EA1775" s="52"/>
    </row>
    <row r="1776" spans="1:131" s="43" customFormat="1" x14ac:dyDescent="0.2">
      <c r="A1776" s="42"/>
      <c r="B1776" s="42"/>
      <c r="C1776" s="42"/>
      <c r="D1776" s="42"/>
      <c r="E1776" s="42"/>
      <c r="F1776" s="42"/>
      <c r="G1776" s="54"/>
      <c r="H1776" s="42"/>
      <c r="I1776" s="42"/>
      <c r="J1776" s="55"/>
      <c r="K1776" s="55"/>
      <c r="L1776" s="55"/>
      <c r="M1776" s="56"/>
      <c r="N1776" s="57"/>
      <c r="O1776" s="57"/>
      <c r="P1776" s="42"/>
      <c r="Q1776" s="42"/>
      <c r="R1776" s="42"/>
      <c r="S1776" s="42"/>
      <c r="T1776" s="57"/>
      <c r="U1776" s="57"/>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c r="DC1776" s="52"/>
      <c r="DD1776" s="52"/>
      <c r="DE1776" s="52"/>
      <c r="DF1776" s="52"/>
      <c r="DG1776" s="52"/>
      <c r="DH1776" s="52"/>
      <c r="DI1776" s="52"/>
      <c r="DJ1776" s="52"/>
      <c r="DK1776" s="52"/>
      <c r="DL1776" s="52"/>
      <c r="DM1776" s="52"/>
      <c r="DN1776" s="52"/>
      <c r="DO1776" s="52"/>
      <c r="DP1776" s="52"/>
      <c r="DQ1776" s="52"/>
      <c r="DR1776" s="52"/>
      <c r="DS1776" s="52"/>
      <c r="DT1776" s="52"/>
      <c r="DU1776" s="52"/>
      <c r="DV1776" s="52"/>
      <c r="DW1776" s="52"/>
      <c r="DX1776" s="52"/>
      <c r="DY1776" s="52"/>
      <c r="DZ1776" s="52"/>
      <c r="EA1776" s="52"/>
    </row>
    <row r="1777" spans="1:131" s="43" customFormat="1" x14ac:dyDescent="0.2">
      <c r="A1777" s="42"/>
      <c r="B1777" s="42"/>
      <c r="C1777" s="42"/>
      <c r="D1777" s="42"/>
      <c r="E1777" s="42"/>
      <c r="F1777" s="42"/>
      <c r="G1777" s="54"/>
      <c r="H1777" s="42"/>
      <c r="I1777" s="42"/>
      <c r="J1777" s="55"/>
      <c r="K1777" s="55"/>
      <c r="L1777" s="55"/>
      <c r="M1777" s="56"/>
      <c r="N1777" s="57"/>
      <c r="O1777" s="57"/>
      <c r="P1777" s="42"/>
      <c r="Q1777" s="42"/>
      <c r="R1777" s="42"/>
      <c r="S1777" s="42"/>
      <c r="T1777" s="57"/>
      <c r="U1777" s="57"/>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c r="BK1777" s="52"/>
      <c r="BL1777" s="52"/>
      <c r="BM1777" s="52"/>
      <c r="BN1777" s="52"/>
      <c r="BO1777" s="52"/>
      <c r="BP1777" s="52"/>
      <c r="BQ1777" s="52"/>
      <c r="BR1777" s="52"/>
      <c r="BS1777" s="52"/>
      <c r="BT1777" s="52"/>
      <c r="BU1777" s="52"/>
      <c r="BV1777" s="52"/>
      <c r="BW1777" s="52"/>
      <c r="BX1777" s="52"/>
      <c r="BY1777" s="52"/>
      <c r="BZ1777" s="52"/>
      <c r="CA1777" s="52"/>
      <c r="CB1777" s="52"/>
      <c r="CC1777" s="52"/>
      <c r="CD1777" s="52"/>
      <c r="CE1777" s="52"/>
      <c r="CF1777" s="52"/>
      <c r="CG1777" s="52"/>
      <c r="CH1777" s="52"/>
      <c r="CI1777" s="52"/>
      <c r="CJ1777" s="52"/>
      <c r="CK1777" s="52"/>
      <c r="CL1777" s="52"/>
      <c r="CM1777" s="52"/>
      <c r="CN1777" s="52"/>
      <c r="CO1777" s="52"/>
      <c r="CP1777" s="52"/>
      <c r="CQ1777" s="52"/>
      <c r="CR1777" s="52"/>
      <c r="CS1777" s="52"/>
      <c r="CT1777" s="52"/>
      <c r="CU1777" s="52"/>
      <c r="CV1777" s="52"/>
      <c r="CW1777" s="52"/>
      <c r="CX1777" s="52"/>
      <c r="CY1777" s="52"/>
      <c r="CZ1777" s="52"/>
      <c r="DA1777" s="52"/>
      <c r="DB1777" s="52"/>
      <c r="DC1777" s="52"/>
      <c r="DD1777" s="52"/>
      <c r="DE1777" s="52"/>
      <c r="DF1777" s="52"/>
      <c r="DG1777" s="52"/>
      <c r="DH1777" s="52"/>
      <c r="DI1777" s="52"/>
      <c r="DJ1777" s="52"/>
      <c r="DK1777" s="52"/>
      <c r="DL1777" s="52"/>
      <c r="DM1777" s="52"/>
      <c r="DN1777" s="52"/>
      <c r="DO1777" s="52"/>
      <c r="DP1777" s="52"/>
      <c r="DQ1777" s="52"/>
      <c r="DR1777" s="52"/>
      <c r="DS1777" s="52"/>
      <c r="DT1777" s="52"/>
      <c r="DU1777" s="52"/>
      <c r="DV1777" s="52"/>
      <c r="DW1777" s="52"/>
      <c r="DX1777" s="52"/>
      <c r="DY1777" s="52"/>
      <c r="DZ1777" s="52"/>
      <c r="EA1777" s="52"/>
    </row>
    <row r="1778" spans="1:131" s="43" customFormat="1" x14ac:dyDescent="0.2">
      <c r="A1778" s="42"/>
      <c r="B1778" s="42"/>
      <c r="C1778" s="42"/>
      <c r="D1778" s="42"/>
      <c r="E1778" s="42"/>
      <c r="F1778" s="42"/>
      <c r="G1778" s="54"/>
      <c r="H1778" s="42"/>
      <c r="I1778" s="42"/>
      <c r="J1778" s="55"/>
      <c r="K1778" s="55"/>
      <c r="L1778" s="55"/>
      <c r="M1778" s="56"/>
      <c r="N1778" s="57"/>
      <c r="O1778" s="57"/>
      <c r="P1778" s="42"/>
      <c r="Q1778" s="42"/>
      <c r="R1778" s="42"/>
      <c r="S1778" s="42"/>
      <c r="T1778" s="57"/>
      <c r="U1778" s="57"/>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c r="DC1778" s="52"/>
      <c r="DD1778" s="52"/>
      <c r="DE1778" s="52"/>
      <c r="DF1778" s="52"/>
      <c r="DG1778" s="52"/>
      <c r="DH1778" s="52"/>
      <c r="DI1778" s="52"/>
      <c r="DJ1778" s="52"/>
      <c r="DK1778" s="52"/>
      <c r="DL1778" s="52"/>
      <c r="DM1778" s="52"/>
      <c r="DN1778" s="52"/>
      <c r="DO1778" s="52"/>
      <c r="DP1778" s="52"/>
      <c r="DQ1778" s="52"/>
      <c r="DR1778" s="52"/>
      <c r="DS1778" s="52"/>
      <c r="DT1778" s="52"/>
      <c r="DU1778" s="52"/>
      <c r="DV1778" s="52"/>
      <c r="DW1778" s="52"/>
      <c r="DX1778" s="52"/>
      <c r="DY1778" s="52"/>
      <c r="DZ1778" s="52"/>
      <c r="EA1778" s="52"/>
    </row>
    <row r="1779" spans="1:131" s="43" customFormat="1" x14ac:dyDescent="0.2">
      <c r="A1779" s="42"/>
      <c r="B1779" s="42"/>
      <c r="C1779" s="42"/>
      <c r="D1779" s="42"/>
      <c r="E1779" s="42"/>
      <c r="F1779" s="42"/>
      <c r="G1779" s="54"/>
      <c r="H1779" s="42"/>
      <c r="I1779" s="42"/>
      <c r="J1779" s="55"/>
      <c r="K1779" s="55"/>
      <c r="L1779" s="55"/>
      <c r="M1779" s="56"/>
      <c r="N1779" s="57"/>
      <c r="O1779" s="57"/>
      <c r="P1779" s="42"/>
      <c r="Q1779" s="42"/>
      <c r="R1779" s="42"/>
      <c r="S1779" s="42"/>
      <c r="T1779" s="57"/>
      <c r="U1779" s="57"/>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c r="DC1779" s="52"/>
      <c r="DD1779" s="52"/>
      <c r="DE1779" s="52"/>
      <c r="DF1779" s="52"/>
      <c r="DG1779" s="52"/>
      <c r="DH1779" s="52"/>
      <c r="DI1779" s="52"/>
      <c r="DJ1779" s="52"/>
      <c r="DK1779" s="52"/>
      <c r="DL1779" s="52"/>
      <c r="DM1779" s="52"/>
      <c r="DN1779" s="52"/>
      <c r="DO1779" s="52"/>
      <c r="DP1779" s="52"/>
      <c r="DQ1779" s="52"/>
      <c r="DR1779" s="52"/>
      <c r="DS1779" s="52"/>
      <c r="DT1779" s="52"/>
      <c r="DU1779" s="52"/>
      <c r="DV1779" s="52"/>
      <c r="DW1779" s="52"/>
      <c r="DX1779" s="52"/>
      <c r="DY1779" s="52"/>
      <c r="DZ1779" s="52"/>
      <c r="EA1779" s="52"/>
    </row>
    <row r="1780" spans="1:131" s="43" customFormat="1" x14ac:dyDescent="0.2">
      <c r="A1780" s="42"/>
      <c r="B1780" s="42"/>
      <c r="C1780" s="42"/>
      <c r="D1780" s="42"/>
      <c r="E1780" s="42"/>
      <c r="F1780" s="42"/>
      <c r="G1780" s="54"/>
      <c r="H1780" s="42"/>
      <c r="I1780" s="42"/>
      <c r="J1780" s="55"/>
      <c r="K1780" s="55"/>
      <c r="L1780" s="55"/>
      <c r="M1780" s="56"/>
      <c r="N1780" s="57"/>
      <c r="O1780" s="57"/>
      <c r="P1780" s="42"/>
      <c r="Q1780" s="42"/>
      <c r="R1780" s="42"/>
      <c r="S1780" s="42"/>
      <c r="T1780" s="57"/>
      <c r="U1780" s="57"/>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c r="BK1780" s="52"/>
      <c r="BL1780" s="52"/>
      <c r="BM1780" s="52"/>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c r="CL1780" s="52"/>
      <c r="CM1780" s="52"/>
      <c r="CN1780" s="52"/>
      <c r="CO1780" s="52"/>
      <c r="CP1780" s="52"/>
      <c r="CQ1780" s="52"/>
      <c r="CR1780" s="52"/>
      <c r="CS1780" s="52"/>
      <c r="CT1780" s="52"/>
      <c r="CU1780" s="52"/>
      <c r="CV1780" s="52"/>
      <c r="CW1780" s="52"/>
      <c r="CX1780" s="52"/>
      <c r="CY1780" s="52"/>
      <c r="CZ1780" s="52"/>
      <c r="DA1780" s="52"/>
      <c r="DB1780" s="52"/>
      <c r="DC1780" s="52"/>
      <c r="DD1780" s="52"/>
      <c r="DE1780" s="52"/>
      <c r="DF1780" s="52"/>
      <c r="DG1780" s="52"/>
      <c r="DH1780" s="52"/>
      <c r="DI1780" s="52"/>
      <c r="DJ1780" s="52"/>
      <c r="DK1780" s="52"/>
      <c r="DL1780" s="52"/>
      <c r="DM1780" s="52"/>
      <c r="DN1780" s="52"/>
      <c r="DO1780" s="52"/>
      <c r="DP1780" s="52"/>
      <c r="DQ1780" s="52"/>
      <c r="DR1780" s="52"/>
      <c r="DS1780" s="52"/>
      <c r="DT1780" s="52"/>
      <c r="DU1780" s="52"/>
      <c r="DV1780" s="52"/>
      <c r="DW1780" s="52"/>
      <c r="DX1780" s="52"/>
      <c r="DY1780" s="52"/>
      <c r="DZ1780" s="52"/>
      <c r="EA1780" s="52"/>
    </row>
    <row r="1781" spans="1:131" s="43" customFormat="1" x14ac:dyDescent="0.2">
      <c r="A1781" s="42"/>
      <c r="B1781" s="42"/>
      <c r="C1781" s="42"/>
      <c r="D1781" s="42"/>
      <c r="E1781" s="42"/>
      <c r="F1781" s="42"/>
      <c r="G1781" s="54"/>
      <c r="H1781" s="42"/>
      <c r="I1781" s="42"/>
      <c r="J1781" s="55"/>
      <c r="K1781" s="55"/>
      <c r="L1781" s="55"/>
      <c r="M1781" s="56"/>
      <c r="N1781" s="57"/>
      <c r="O1781" s="57"/>
      <c r="P1781" s="42"/>
      <c r="Q1781" s="42"/>
      <c r="R1781" s="42"/>
      <c r="S1781" s="42"/>
      <c r="T1781" s="57"/>
      <c r="U1781" s="57"/>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c r="BK1781" s="52"/>
      <c r="BL1781" s="52"/>
      <c r="BM1781" s="52"/>
      <c r="BN1781" s="52"/>
      <c r="BO1781" s="52"/>
      <c r="BP1781" s="52"/>
      <c r="BQ1781" s="52"/>
      <c r="BR1781" s="52"/>
      <c r="BS1781" s="52"/>
      <c r="BT1781" s="52"/>
      <c r="BU1781" s="52"/>
      <c r="BV1781" s="52"/>
      <c r="BW1781" s="52"/>
      <c r="BX1781" s="52"/>
      <c r="BY1781" s="52"/>
      <c r="BZ1781" s="52"/>
      <c r="CA1781" s="52"/>
      <c r="CB1781" s="52"/>
      <c r="CC1781" s="52"/>
      <c r="CD1781" s="52"/>
      <c r="CE1781" s="52"/>
      <c r="CF1781" s="52"/>
      <c r="CG1781" s="52"/>
      <c r="CH1781" s="52"/>
      <c r="CI1781" s="52"/>
      <c r="CJ1781" s="52"/>
      <c r="CK1781" s="52"/>
      <c r="CL1781" s="52"/>
      <c r="CM1781" s="52"/>
      <c r="CN1781" s="52"/>
      <c r="CO1781" s="52"/>
      <c r="CP1781" s="52"/>
      <c r="CQ1781" s="52"/>
      <c r="CR1781" s="52"/>
      <c r="CS1781" s="52"/>
      <c r="CT1781" s="52"/>
      <c r="CU1781" s="52"/>
      <c r="CV1781" s="52"/>
      <c r="CW1781" s="52"/>
      <c r="CX1781" s="52"/>
      <c r="CY1781" s="52"/>
      <c r="CZ1781" s="52"/>
      <c r="DA1781" s="52"/>
      <c r="DB1781" s="52"/>
      <c r="DC1781" s="52"/>
      <c r="DD1781" s="52"/>
      <c r="DE1781" s="52"/>
      <c r="DF1781" s="52"/>
      <c r="DG1781" s="52"/>
      <c r="DH1781" s="52"/>
      <c r="DI1781" s="52"/>
      <c r="DJ1781" s="52"/>
      <c r="DK1781" s="52"/>
      <c r="DL1781" s="52"/>
      <c r="DM1781" s="52"/>
      <c r="DN1781" s="52"/>
      <c r="DO1781" s="52"/>
      <c r="DP1781" s="52"/>
      <c r="DQ1781" s="52"/>
      <c r="DR1781" s="52"/>
      <c r="DS1781" s="52"/>
      <c r="DT1781" s="52"/>
      <c r="DU1781" s="52"/>
      <c r="DV1781" s="52"/>
      <c r="DW1781" s="52"/>
      <c r="DX1781" s="52"/>
      <c r="DY1781" s="52"/>
      <c r="DZ1781" s="52"/>
      <c r="EA1781" s="52"/>
    </row>
    <row r="1782" spans="1:131" s="43" customFormat="1" x14ac:dyDescent="0.2">
      <c r="A1782" s="42"/>
      <c r="B1782" s="42"/>
      <c r="C1782" s="42"/>
      <c r="D1782" s="42"/>
      <c r="E1782" s="42"/>
      <c r="F1782" s="42"/>
      <c r="G1782" s="54"/>
      <c r="H1782" s="42"/>
      <c r="I1782" s="42"/>
      <c r="J1782" s="55"/>
      <c r="K1782" s="55"/>
      <c r="L1782" s="55"/>
      <c r="M1782" s="56"/>
      <c r="N1782" s="57"/>
      <c r="O1782" s="57"/>
      <c r="P1782" s="42"/>
      <c r="Q1782" s="42"/>
      <c r="R1782" s="42"/>
      <c r="S1782" s="42"/>
      <c r="T1782" s="57"/>
      <c r="U1782" s="57"/>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c r="BK1782" s="52"/>
      <c r="BL1782" s="52"/>
      <c r="BM1782" s="52"/>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c r="CL1782" s="52"/>
      <c r="CM1782" s="52"/>
      <c r="CN1782" s="52"/>
      <c r="CO1782" s="52"/>
      <c r="CP1782" s="52"/>
      <c r="CQ1782" s="52"/>
      <c r="CR1782" s="52"/>
      <c r="CS1782" s="52"/>
      <c r="CT1782" s="52"/>
      <c r="CU1782" s="52"/>
      <c r="CV1782" s="52"/>
      <c r="CW1782" s="52"/>
      <c r="CX1782" s="52"/>
      <c r="CY1782" s="52"/>
      <c r="CZ1782" s="52"/>
      <c r="DA1782" s="52"/>
      <c r="DB1782" s="52"/>
      <c r="DC1782" s="52"/>
      <c r="DD1782" s="52"/>
      <c r="DE1782" s="52"/>
      <c r="DF1782" s="52"/>
      <c r="DG1782" s="52"/>
      <c r="DH1782" s="52"/>
      <c r="DI1782" s="52"/>
      <c r="DJ1782" s="52"/>
      <c r="DK1782" s="52"/>
      <c r="DL1782" s="52"/>
      <c r="DM1782" s="52"/>
      <c r="DN1782" s="52"/>
      <c r="DO1782" s="52"/>
      <c r="DP1782" s="52"/>
      <c r="DQ1782" s="52"/>
      <c r="DR1782" s="52"/>
      <c r="DS1782" s="52"/>
      <c r="DT1782" s="52"/>
      <c r="DU1782" s="52"/>
      <c r="DV1782" s="52"/>
      <c r="DW1782" s="52"/>
      <c r="DX1782" s="52"/>
      <c r="DY1782" s="52"/>
      <c r="DZ1782" s="52"/>
      <c r="EA1782" s="52"/>
    </row>
    <row r="1783" spans="1:131" s="43" customFormat="1" x14ac:dyDescent="0.2">
      <c r="A1783" s="42"/>
      <c r="B1783" s="42"/>
      <c r="C1783" s="42"/>
      <c r="D1783" s="42"/>
      <c r="E1783" s="42"/>
      <c r="F1783" s="42"/>
      <c r="G1783" s="54"/>
      <c r="H1783" s="42"/>
      <c r="I1783" s="42"/>
      <c r="J1783" s="55"/>
      <c r="K1783" s="55"/>
      <c r="L1783" s="55"/>
      <c r="M1783" s="56"/>
      <c r="N1783" s="57"/>
      <c r="O1783" s="57"/>
      <c r="P1783" s="42"/>
      <c r="Q1783" s="42"/>
      <c r="R1783" s="42"/>
      <c r="S1783" s="42"/>
      <c r="T1783" s="57"/>
      <c r="U1783" s="57"/>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c r="BK1783" s="52"/>
      <c r="BL1783" s="52"/>
      <c r="BM1783" s="52"/>
      <c r="BN1783" s="52"/>
      <c r="BO1783" s="52"/>
      <c r="BP1783" s="52"/>
      <c r="BQ1783" s="52"/>
      <c r="BR1783" s="52"/>
      <c r="BS1783" s="52"/>
      <c r="BT1783" s="52"/>
      <c r="BU1783" s="52"/>
      <c r="BV1783" s="52"/>
      <c r="BW1783" s="52"/>
      <c r="BX1783" s="52"/>
      <c r="BY1783" s="52"/>
      <c r="BZ1783" s="52"/>
      <c r="CA1783" s="52"/>
      <c r="CB1783" s="52"/>
      <c r="CC1783" s="52"/>
      <c r="CD1783" s="52"/>
      <c r="CE1783" s="52"/>
      <c r="CF1783" s="52"/>
      <c r="CG1783" s="52"/>
      <c r="CH1783" s="52"/>
      <c r="CI1783" s="52"/>
      <c r="CJ1783" s="52"/>
      <c r="CK1783" s="52"/>
      <c r="CL1783" s="52"/>
      <c r="CM1783" s="52"/>
      <c r="CN1783" s="52"/>
      <c r="CO1783" s="52"/>
      <c r="CP1783" s="52"/>
      <c r="CQ1783" s="52"/>
      <c r="CR1783" s="52"/>
      <c r="CS1783" s="52"/>
      <c r="CT1783" s="52"/>
      <c r="CU1783" s="52"/>
      <c r="CV1783" s="52"/>
      <c r="CW1783" s="52"/>
      <c r="CX1783" s="52"/>
      <c r="CY1783" s="52"/>
      <c r="CZ1783" s="52"/>
      <c r="DA1783" s="52"/>
      <c r="DB1783" s="52"/>
      <c r="DC1783" s="52"/>
      <c r="DD1783" s="52"/>
      <c r="DE1783" s="52"/>
      <c r="DF1783" s="52"/>
      <c r="DG1783" s="52"/>
      <c r="DH1783" s="52"/>
      <c r="DI1783" s="52"/>
      <c r="DJ1783" s="52"/>
      <c r="DK1783" s="52"/>
      <c r="DL1783" s="52"/>
      <c r="DM1783" s="52"/>
      <c r="DN1783" s="52"/>
      <c r="DO1783" s="52"/>
      <c r="DP1783" s="52"/>
      <c r="DQ1783" s="52"/>
      <c r="DR1783" s="52"/>
      <c r="DS1783" s="52"/>
      <c r="DT1783" s="52"/>
      <c r="DU1783" s="52"/>
      <c r="DV1783" s="52"/>
      <c r="DW1783" s="52"/>
      <c r="DX1783" s="52"/>
      <c r="DY1783" s="52"/>
      <c r="DZ1783" s="52"/>
      <c r="EA1783" s="52"/>
    </row>
    <row r="1784" spans="1:131" s="43" customFormat="1" x14ac:dyDescent="0.2">
      <c r="A1784" s="42"/>
      <c r="B1784" s="42"/>
      <c r="C1784" s="42"/>
      <c r="D1784" s="42"/>
      <c r="E1784" s="42"/>
      <c r="F1784" s="42"/>
      <c r="G1784" s="54"/>
      <c r="H1784" s="42"/>
      <c r="I1784" s="42"/>
      <c r="J1784" s="55"/>
      <c r="K1784" s="55"/>
      <c r="L1784" s="55"/>
      <c r="M1784" s="56"/>
      <c r="N1784" s="57"/>
      <c r="O1784" s="57"/>
      <c r="P1784" s="42"/>
      <c r="Q1784" s="42"/>
      <c r="R1784" s="42"/>
      <c r="S1784" s="42"/>
      <c r="T1784" s="57"/>
      <c r="U1784" s="57"/>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c r="BK1784" s="52"/>
      <c r="BL1784" s="52"/>
      <c r="BM1784" s="52"/>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c r="CL1784" s="52"/>
      <c r="CM1784" s="52"/>
      <c r="CN1784" s="52"/>
      <c r="CO1784" s="52"/>
      <c r="CP1784" s="52"/>
      <c r="CQ1784" s="52"/>
      <c r="CR1784" s="52"/>
      <c r="CS1784" s="52"/>
      <c r="CT1784" s="52"/>
      <c r="CU1784" s="52"/>
      <c r="CV1784" s="52"/>
      <c r="CW1784" s="52"/>
      <c r="CX1784" s="52"/>
      <c r="CY1784" s="52"/>
      <c r="CZ1784" s="52"/>
      <c r="DA1784" s="52"/>
      <c r="DB1784" s="52"/>
      <c r="DC1784" s="52"/>
      <c r="DD1784" s="52"/>
      <c r="DE1784" s="52"/>
      <c r="DF1784" s="52"/>
      <c r="DG1784" s="52"/>
      <c r="DH1784" s="52"/>
      <c r="DI1784" s="52"/>
      <c r="DJ1784" s="52"/>
      <c r="DK1784" s="52"/>
      <c r="DL1784" s="52"/>
      <c r="DM1784" s="52"/>
      <c r="DN1784" s="52"/>
      <c r="DO1784" s="52"/>
      <c r="DP1784" s="52"/>
      <c r="DQ1784" s="52"/>
      <c r="DR1784" s="52"/>
      <c r="DS1784" s="52"/>
      <c r="DT1784" s="52"/>
      <c r="DU1784" s="52"/>
      <c r="DV1784" s="52"/>
      <c r="DW1784" s="52"/>
      <c r="DX1784" s="52"/>
      <c r="DY1784" s="52"/>
      <c r="DZ1784" s="52"/>
      <c r="EA1784" s="52"/>
    </row>
    <row r="1785" spans="1:131" s="43" customFormat="1" x14ac:dyDescent="0.2">
      <c r="A1785" s="42"/>
      <c r="B1785" s="42"/>
      <c r="C1785" s="42"/>
      <c r="D1785" s="42"/>
      <c r="E1785" s="42"/>
      <c r="F1785" s="42"/>
      <c r="G1785" s="54"/>
      <c r="H1785" s="42"/>
      <c r="I1785" s="42"/>
      <c r="J1785" s="55"/>
      <c r="K1785" s="55"/>
      <c r="L1785" s="55"/>
      <c r="M1785" s="56"/>
      <c r="N1785" s="57"/>
      <c r="O1785" s="57"/>
      <c r="P1785" s="42"/>
      <c r="Q1785" s="42"/>
      <c r="R1785" s="42"/>
      <c r="S1785" s="42"/>
      <c r="T1785" s="57"/>
      <c r="U1785" s="57"/>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c r="BK1785" s="52"/>
      <c r="BL1785" s="52"/>
      <c r="BM1785" s="52"/>
      <c r="BN1785" s="52"/>
      <c r="BO1785" s="52"/>
      <c r="BP1785" s="52"/>
      <c r="BQ1785" s="52"/>
      <c r="BR1785" s="52"/>
      <c r="BS1785" s="52"/>
      <c r="BT1785" s="52"/>
      <c r="BU1785" s="52"/>
      <c r="BV1785" s="52"/>
      <c r="BW1785" s="52"/>
      <c r="BX1785" s="52"/>
      <c r="BY1785" s="52"/>
      <c r="BZ1785" s="52"/>
      <c r="CA1785" s="52"/>
      <c r="CB1785" s="52"/>
      <c r="CC1785" s="52"/>
      <c r="CD1785" s="52"/>
      <c r="CE1785" s="52"/>
      <c r="CF1785" s="52"/>
      <c r="CG1785" s="52"/>
      <c r="CH1785" s="52"/>
      <c r="CI1785" s="52"/>
      <c r="CJ1785" s="52"/>
      <c r="CK1785" s="52"/>
      <c r="CL1785" s="52"/>
      <c r="CM1785" s="52"/>
      <c r="CN1785" s="52"/>
      <c r="CO1785" s="52"/>
      <c r="CP1785" s="52"/>
      <c r="CQ1785" s="52"/>
      <c r="CR1785" s="52"/>
      <c r="CS1785" s="52"/>
      <c r="CT1785" s="52"/>
      <c r="CU1785" s="52"/>
      <c r="CV1785" s="52"/>
      <c r="CW1785" s="52"/>
      <c r="CX1785" s="52"/>
      <c r="CY1785" s="52"/>
      <c r="CZ1785" s="52"/>
      <c r="DA1785" s="52"/>
      <c r="DB1785" s="52"/>
      <c r="DC1785" s="52"/>
      <c r="DD1785" s="52"/>
      <c r="DE1785" s="52"/>
      <c r="DF1785" s="52"/>
      <c r="DG1785" s="52"/>
      <c r="DH1785" s="52"/>
      <c r="DI1785" s="52"/>
      <c r="DJ1785" s="52"/>
      <c r="DK1785" s="52"/>
      <c r="DL1785" s="52"/>
      <c r="DM1785" s="52"/>
      <c r="DN1785" s="52"/>
      <c r="DO1785" s="52"/>
      <c r="DP1785" s="52"/>
      <c r="DQ1785" s="52"/>
      <c r="DR1785" s="52"/>
      <c r="DS1785" s="52"/>
      <c r="DT1785" s="52"/>
      <c r="DU1785" s="52"/>
      <c r="DV1785" s="52"/>
      <c r="DW1785" s="52"/>
      <c r="DX1785" s="52"/>
      <c r="DY1785" s="52"/>
      <c r="DZ1785" s="52"/>
      <c r="EA1785" s="52"/>
    </row>
    <row r="1786" spans="1:131" s="43" customFormat="1" x14ac:dyDescent="0.2">
      <c r="A1786" s="42"/>
      <c r="B1786" s="42"/>
      <c r="C1786" s="42"/>
      <c r="D1786" s="42"/>
      <c r="E1786" s="42"/>
      <c r="F1786" s="42"/>
      <c r="G1786" s="54"/>
      <c r="H1786" s="42"/>
      <c r="I1786" s="42"/>
      <c r="J1786" s="55"/>
      <c r="K1786" s="55"/>
      <c r="L1786" s="55"/>
      <c r="M1786" s="56"/>
      <c r="N1786" s="57"/>
      <c r="O1786" s="57"/>
      <c r="P1786" s="42"/>
      <c r="Q1786" s="42"/>
      <c r="R1786" s="42"/>
      <c r="S1786" s="42"/>
      <c r="T1786" s="57"/>
      <c r="U1786" s="57"/>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c r="BK1786" s="52"/>
      <c r="BL1786" s="52"/>
      <c r="BM1786" s="52"/>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c r="CL1786" s="52"/>
      <c r="CM1786" s="52"/>
      <c r="CN1786" s="52"/>
      <c r="CO1786" s="52"/>
      <c r="CP1786" s="52"/>
      <c r="CQ1786" s="52"/>
      <c r="CR1786" s="52"/>
      <c r="CS1786" s="52"/>
      <c r="CT1786" s="52"/>
      <c r="CU1786" s="52"/>
      <c r="CV1786" s="52"/>
      <c r="CW1786" s="52"/>
      <c r="CX1786" s="52"/>
      <c r="CY1786" s="52"/>
      <c r="CZ1786" s="52"/>
      <c r="DA1786" s="52"/>
      <c r="DB1786" s="52"/>
      <c r="DC1786" s="52"/>
      <c r="DD1786" s="52"/>
      <c r="DE1786" s="52"/>
      <c r="DF1786" s="52"/>
      <c r="DG1786" s="52"/>
      <c r="DH1786" s="52"/>
      <c r="DI1786" s="52"/>
      <c r="DJ1786" s="52"/>
      <c r="DK1786" s="52"/>
      <c r="DL1786" s="52"/>
      <c r="DM1786" s="52"/>
      <c r="DN1786" s="52"/>
      <c r="DO1786" s="52"/>
      <c r="DP1786" s="52"/>
      <c r="DQ1786" s="52"/>
      <c r="DR1786" s="52"/>
      <c r="DS1786" s="52"/>
      <c r="DT1786" s="52"/>
      <c r="DU1786" s="52"/>
      <c r="DV1786" s="52"/>
      <c r="DW1786" s="52"/>
      <c r="DX1786" s="52"/>
      <c r="DY1786" s="52"/>
      <c r="DZ1786" s="52"/>
      <c r="EA1786" s="52"/>
    </row>
    <row r="1787" spans="1:131" s="43" customFormat="1" x14ac:dyDescent="0.2">
      <c r="A1787" s="42"/>
      <c r="B1787" s="42"/>
      <c r="C1787" s="42"/>
      <c r="D1787" s="42"/>
      <c r="E1787" s="42"/>
      <c r="F1787" s="42"/>
      <c r="G1787" s="54"/>
      <c r="H1787" s="42"/>
      <c r="I1787" s="42"/>
      <c r="J1787" s="55"/>
      <c r="K1787" s="55"/>
      <c r="L1787" s="55"/>
      <c r="M1787" s="56"/>
      <c r="N1787" s="57"/>
      <c r="O1787" s="57"/>
      <c r="P1787" s="42"/>
      <c r="Q1787" s="42"/>
      <c r="R1787" s="42"/>
      <c r="S1787" s="42"/>
      <c r="T1787" s="57"/>
      <c r="U1787" s="57"/>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c r="BK1787" s="52"/>
      <c r="BL1787" s="52"/>
      <c r="BM1787" s="52"/>
      <c r="BN1787" s="52"/>
      <c r="BO1787" s="52"/>
      <c r="BP1787" s="52"/>
      <c r="BQ1787" s="52"/>
      <c r="BR1787" s="52"/>
      <c r="BS1787" s="52"/>
      <c r="BT1787" s="52"/>
      <c r="BU1787" s="52"/>
      <c r="BV1787" s="52"/>
      <c r="BW1787" s="52"/>
      <c r="BX1787" s="52"/>
      <c r="BY1787" s="52"/>
      <c r="BZ1787" s="52"/>
      <c r="CA1787" s="52"/>
      <c r="CB1787" s="52"/>
      <c r="CC1787" s="52"/>
      <c r="CD1787" s="52"/>
      <c r="CE1787" s="52"/>
      <c r="CF1787" s="52"/>
      <c r="CG1787" s="52"/>
      <c r="CH1787" s="52"/>
      <c r="CI1787" s="52"/>
      <c r="CJ1787" s="52"/>
      <c r="CK1787" s="52"/>
      <c r="CL1787" s="52"/>
      <c r="CM1787" s="52"/>
      <c r="CN1787" s="52"/>
      <c r="CO1787" s="52"/>
      <c r="CP1787" s="52"/>
      <c r="CQ1787" s="52"/>
      <c r="CR1787" s="52"/>
      <c r="CS1787" s="52"/>
      <c r="CT1787" s="52"/>
      <c r="CU1787" s="52"/>
      <c r="CV1787" s="52"/>
      <c r="CW1787" s="52"/>
      <c r="CX1787" s="52"/>
      <c r="CY1787" s="52"/>
      <c r="CZ1787" s="52"/>
      <c r="DA1787" s="52"/>
      <c r="DB1787" s="52"/>
      <c r="DC1787" s="52"/>
      <c r="DD1787" s="52"/>
      <c r="DE1787" s="52"/>
      <c r="DF1787" s="52"/>
      <c r="DG1787" s="52"/>
      <c r="DH1787" s="52"/>
      <c r="DI1787" s="52"/>
      <c r="DJ1787" s="52"/>
      <c r="DK1787" s="52"/>
      <c r="DL1787" s="52"/>
      <c r="DM1787" s="52"/>
      <c r="DN1787" s="52"/>
      <c r="DO1787" s="52"/>
      <c r="DP1787" s="52"/>
      <c r="DQ1787" s="52"/>
      <c r="DR1787" s="52"/>
      <c r="DS1787" s="52"/>
      <c r="DT1787" s="52"/>
      <c r="DU1787" s="52"/>
      <c r="DV1787" s="52"/>
      <c r="DW1787" s="52"/>
      <c r="DX1787" s="52"/>
      <c r="DY1787" s="52"/>
      <c r="DZ1787" s="52"/>
      <c r="EA1787" s="52"/>
    </row>
    <row r="1788" spans="1:131" s="43" customFormat="1" x14ac:dyDescent="0.2">
      <c r="A1788" s="42"/>
      <c r="B1788" s="42"/>
      <c r="C1788" s="42"/>
      <c r="D1788" s="42"/>
      <c r="E1788" s="42"/>
      <c r="F1788" s="42"/>
      <c r="G1788" s="54"/>
      <c r="H1788" s="42"/>
      <c r="I1788" s="42"/>
      <c r="J1788" s="55"/>
      <c r="K1788" s="55"/>
      <c r="L1788" s="55"/>
      <c r="M1788" s="56"/>
      <c r="N1788" s="57"/>
      <c r="O1788" s="57"/>
      <c r="P1788" s="42"/>
      <c r="Q1788" s="42"/>
      <c r="R1788" s="42"/>
      <c r="S1788" s="42"/>
      <c r="T1788" s="57"/>
      <c r="U1788" s="57"/>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c r="DC1788" s="52"/>
      <c r="DD1788" s="52"/>
      <c r="DE1788" s="52"/>
      <c r="DF1788" s="52"/>
      <c r="DG1788" s="52"/>
      <c r="DH1788" s="52"/>
      <c r="DI1788" s="52"/>
      <c r="DJ1788" s="52"/>
      <c r="DK1788" s="52"/>
      <c r="DL1788" s="52"/>
      <c r="DM1788" s="52"/>
      <c r="DN1788" s="52"/>
      <c r="DO1788" s="52"/>
      <c r="DP1788" s="52"/>
      <c r="DQ1788" s="52"/>
      <c r="DR1788" s="52"/>
      <c r="DS1788" s="52"/>
      <c r="DT1788" s="52"/>
      <c r="DU1788" s="52"/>
      <c r="DV1788" s="52"/>
      <c r="DW1788" s="52"/>
      <c r="DX1788" s="52"/>
      <c r="DY1788" s="52"/>
      <c r="DZ1788" s="52"/>
      <c r="EA1788" s="52"/>
    </row>
    <row r="1789" spans="1:131" s="43" customFormat="1" x14ac:dyDescent="0.2">
      <c r="A1789" s="42"/>
      <c r="B1789" s="42"/>
      <c r="C1789" s="42"/>
      <c r="D1789" s="42"/>
      <c r="E1789" s="42"/>
      <c r="F1789" s="42"/>
      <c r="G1789" s="54"/>
      <c r="H1789" s="42"/>
      <c r="I1789" s="42"/>
      <c r="J1789" s="55"/>
      <c r="K1789" s="55"/>
      <c r="L1789" s="55"/>
      <c r="M1789" s="56"/>
      <c r="N1789" s="57"/>
      <c r="O1789" s="57"/>
      <c r="P1789" s="42"/>
      <c r="Q1789" s="42"/>
      <c r="R1789" s="42"/>
      <c r="S1789" s="42"/>
      <c r="T1789" s="57"/>
      <c r="U1789" s="57"/>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c r="DC1789" s="52"/>
      <c r="DD1789" s="52"/>
      <c r="DE1789" s="52"/>
      <c r="DF1789" s="52"/>
      <c r="DG1789" s="52"/>
      <c r="DH1789" s="52"/>
      <c r="DI1789" s="52"/>
      <c r="DJ1789" s="52"/>
      <c r="DK1789" s="52"/>
      <c r="DL1789" s="52"/>
      <c r="DM1789" s="52"/>
      <c r="DN1789" s="52"/>
      <c r="DO1789" s="52"/>
      <c r="DP1789" s="52"/>
      <c r="DQ1789" s="52"/>
      <c r="DR1789" s="52"/>
      <c r="DS1789" s="52"/>
      <c r="DT1789" s="52"/>
      <c r="DU1789" s="52"/>
      <c r="DV1789" s="52"/>
      <c r="DW1789" s="52"/>
      <c r="DX1789" s="52"/>
      <c r="DY1789" s="52"/>
      <c r="DZ1789" s="52"/>
      <c r="EA1789" s="52"/>
    </row>
    <row r="1790" spans="1:131" s="43" customFormat="1" x14ac:dyDescent="0.2">
      <c r="A1790" s="42"/>
      <c r="B1790" s="42"/>
      <c r="C1790" s="42"/>
      <c r="D1790" s="42"/>
      <c r="E1790" s="42"/>
      <c r="F1790" s="42"/>
      <c r="G1790" s="54"/>
      <c r="H1790" s="42"/>
      <c r="I1790" s="42"/>
      <c r="J1790" s="55"/>
      <c r="K1790" s="55"/>
      <c r="L1790" s="55"/>
      <c r="M1790" s="56"/>
      <c r="N1790" s="57"/>
      <c r="O1790" s="57"/>
      <c r="P1790" s="42"/>
      <c r="Q1790" s="42"/>
      <c r="R1790" s="42"/>
      <c r="S1790" s="42"/>
      <c r="T1790" s="57"/>
      <c r="U1790" s="57"/>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c r="DC1790" s="52"/>
      <c r="DD1790" s="52"/>
      <c r="DE1790" s="52"/>
      <c r="DF1790" s="52"/>
      <c r="DG1790" s="52"/>
      <c r="DH1790" s="52"/>
      <c r="DI1790" s="52"/>
      <c r="DJ1790" s="52"/>
      <c r="DK1790" s="52"/>
      <c r="DL1790" s="52"/>
      <c r="DM1790" s="52"/>
      <c r="DN1790" s="52"/>
      <c r="DO1790" s="52"/>
      <c r="DP1790" s="52"/>
      <c r="DQ1790" s="52"/>
      <c r="DR1790" s="52"/>
      <c r="DS1790" s="52"/>
      <c r="DT1790" s="52"/>
      <c r="DU1790" s="52"/>
      <c r="DV1790" s="52"/>
      <c r="DW1790" s="52"/>
      <c r="DX1790" s="52"/>
      <c r="DY1790" s="52"/>
      <c r="DZ1790" s="52"/>
      <c r="EA1790" s="52"/>
    </row>
    <row r="1791" spans="1:131" s="43" customFormat="1" x14ac:dyDescent="0.2">
      <c r="A1791" s="42"/>
      <c r="B1791" s="42"/>
      <c r="C1791" s="42"/>
      <c r="D1791" s="42"/>
      <c r="E1791" s="42"/>
      <c r="F1791" s="42"/>
      <c r="G1791" s="54"/>
      <c r="H1791" s="42"/>
      <c r="I1791" s="42"/>
      <c r="J1791" s="55"/>
      <c r="K1791" s="55"/>
      <c r="L1791" s="55"/>
      <c r="M1791" s="56"/>
      <c r="N1791" s="57"/>
      <c r="O1791" s="57"/>
      <c r="P1791" s="42"/>
      <c r="Q1791" s="42"/>
      <c r="R1791" s="42"/>
      <c r="S1791" s="42"/>
      <c r="T1791" s="57"/>
      <c r="U1791" s="57"/>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c r="BK1791" s="52"/>
      <c r="BL1791" s="52"/>
      <c r="BM1791" s="52"/>
      <c r="BN1791" s="52"/>
      <c r="BO1791" s="52"/>
      <c r="BP1791" s="52"/>
      <c r="BQ1791" s="52"/>
      <c r="BR1791" s="52"/>
      <c r="BS1791" s="52"/>
      <c r="BT1791" s="52"/>
      <c r="BU1791" s="52"/>
      <c r="BV1791" s="52"/>
      <c r="BW1791" s="52"/>
      <c r="BX1791" s="52"/>
      <c r="BY1791" s="52"/>
      <c r="BZ1791" s="52"/>
      <c r="CA1791" s="52"/>
      <c r="CB1791" s="52"/>
      <c r="CC1791" s="52"/>
      <c r="CD1791" s="52"/>
      <c r="CE1791" s="52"/>
      <c r="CF1791" s="52"/>
      <c r="CG1791" s="52"/>
      <c r="CH1791" s="52"/>
      <c r="CI1791" s="52"/>
      <c r="CJ1791" s="52"/>
      <c r="CK1791" s="52"/>
      <c r="CL1791" s="52"/>
      <c r="CM1791" s="52"/>
      <c r="CN1791" s="52"/>
      <c r="CO1791" s="52"/>
      <c r="CP1791" s="52"/>
      <c r="CQ1791" s="52"/>
      <c r="CR1791" s="52"/>
      <c r="CS1791" s="52"/>
      <c r="CT1791" s="52"/>
      <c r="CU1791" s="52"/>
      <c r="CV1791" s="52"/>
      <c r="CW1791" s="52"/>
      <c r="CX1791" s="52"/>
      <c r="CY1791" s="52"/>
      <c r="CZ1791" s="52"/>
      <c r="DA1791" s="52"/>
      <c r="DB1791" s="52"/>
      <c r="DC1791" s="52"/>
      <c r="DD1791" s="52"/>
      <c r="DE1791" s="52"/>
      <c r="DF1791" s="52"/>
      <c r="DG1791" s="52"/>
      <c r="DH1791" s="52"/>
      <c r="DI1791" s="52"/>
      <c r="DJ1791" s="52"/>
      <c r="DK1791" s="52"/>
      <c r="DL1791" s="52"/>
      <c r="DM1791" s="52"/>
      <c r="DN1791" s="52"/>
      <c r="DO1791" s="52"/>
      <c r="DP1791" s="52"/>
      <c r="DQ1791" s="52"/>
      <c r="DR1791" s="52"/>
      <c r="DS1791" s="52"/>
      <c r="DT1791" s="52"/>
      <c r="DU1791" s="52"/>
      <c r="DV1791" s="52"/>
      <c r="DW1791" s="52"/>
      <c r="DX1791" s="52"/>
      <c r="DY1791" s="52"/>
      <c r="DZ1791" s="52"/>
      <c r="EA1791" s="52"/>
    </row>
    <row r="1792" spans="1:131" s="43" customFormat="1" x14ac:dyDescent="0.2">
      <c r="A1792" s="42"/>
      <c r="B1792" s="42"/>
      <c r="C1792" s="42"/>
      <c r="D1792" s="42"/>
      <c r="E1792" s="42"/>
      <c r="F1792" s="42"/>
      <c r="G1792" s="54"/>
      <c r="H1792" s="42"/>
      <c r="I1792" s="42"/>
      <c r="J1792" s="55"/>
      <c r="K1792" s="55"/>
      <c r="L1792" s="55"/>
      <c r="M1792" s="56"/>
      <c r="N1792" s="57"/>
      <c r="O1792" s="57"/>
      <c r="P1792" s="42"/>
      <c r="Q1792" s="42"/>
      <c r="R1792" s="42"/>
      <c r="S1792" s="42"/>
      <c r="T1792" s="57"/>
      <c r="U1792" s="57"/>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c r="BK1792" s="52"/>
      <c r="BL1792" s="52"/>
      <c r="BM1792" s="52"/>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c r="CL1792" s="52"/>
      <c r="CM1792" s="52"/>
      <c r="CN1792" s="52"/>
      <c r="CO1792" s="52"/>
      <c r="CP1792" s="52"/>
      <c r="CQ1792" s="52"/>
      <c r="CR1792" s="52"/>
      <c r="CS1792" s="52"/>
      <c r="CT1792" s="52"/>
      <c r="CU1792" s="52"/>
      <c r="CV1792" s="52"/>
      <c r="CW1792" s="52"/>
      <c r="CX1792" s="52"/>
      <c r="CY1792" s="52"/>
      <c r="CZ1792" s="52"/>
      <c r="DA1792" s="52"/>
      <c r="DB1792" s="52"/>
      <c r="DC1792" s="52"/>
      <c r="DD1792" s="52"/>
      <c r="DE1792" s="52"/>
      <c r="DF1792" s="52"/>
      <c r="DG1792" s="52"/>
      <c r="DH1792" s="52"/>
      <c r="DI1792" s="52"/>
      <c r="DJ1792" s="52"/>
      <c r="DK1792" s="52"/>
      <c r="DL1792" s="52"/>
      <c r="DM1792" s="52"/>
      <c r="DN1792" s="52"/>
      <c r="DO1792" s="52"/>
      <c r="DP1792" s="52"/>
      <c r="DQ1792" s="52"/>
      <c r="DR1792" s="52"/>
      <c r="DS1792" s="52"/>
      <c r="DT1792" s="52"/>
      <c r="DU1792" s="52"/>
      <c r="DV1792" s="52"/>
      <c r="DW1792" s="52"/>
      <c r="DX1792" s="52"/>
      <c r="DY1792" s="52"/>
      <c r="DZ1792" s="52"/>
      <c r="EA1792" s="52"/>
    </row>
    <row r="1793" spans="1:131" s="43" customFormat="1" x14ac:dyDescent="0.2">
      <c r="A1793" s="42"/>
      <c r="B1793" s="42"/>
      <c r="C1793" s="42"/>
      <c r="D1793" s="42"/>
      <c r="E1793" s="42"/>
      <c r="F1793" s="42"/>
      <c r="G1793" s="54"/>
      <c r="H1793" s="42"/>
      <c r="I1793" s="42"/>
      <c r="J1793" s="55"/>
      <c r="K1793" s="55"/>
      <c r="L1793" s="55"/>
      <c r="M1793" s="56"/>
      <c r="N1793" s="57"/>
      <c r="O1793" s="57"/>
      <c r="P1793" s="42"/>
      <c r="Q1793" s="42"/>
      <c r="R1793" s="42"/>
      <c r="S1793" s="42"/>
      <c r="T1793" s="57"/>
      <c r="U1793" s="57"/>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c r="DC1793" s="52"/>
      <c r="DD1793" s="52"/>
      <c r="DE1793" s="52"/>
      <c r="DF1793" s="52"/>
      <c r="DG1793" s="52"/>
      <c r="DH1793" s="52"/>
      <c r="DI1793" s="52"/>
      <c r="DJ1793" s="52"/>
      <c r="DK1793" s="52"/>
      <c r="DL1793" s="52"/>
      <c r="DM1793" s="52"/>
      <c r="DN1793" s="52"/>
      <c r="DO1793" s="52"/>
      <c r="DP1793" s="52"/>
      <c r="DQ1793" s="52"/>
      <c r="DR1793" s="52"/>
      <c r="DS1793" s="52"/>
      <c r="DT1793" s="52"/>
      <c r="DU1793" s="52"/>
      <c r="DV1793" s="52"/>
      <c r="DW1793" s="52"/>
      <c r="DX1793" s="52"/>
      <c r="DY1793" s="52"/>
      <c r="DZ1793" s="52"/>
      <c r="EA1793" s="52"/>
    </row>
    <row r="1794" spans="1:131" s="43" customFormat="1" x14ac:dyDescent="0.2">
      <c r="A1794" s="42"/>
      <c r="B1794" s="42"/>
      <c r="C1794" s="42"/>
      <c r="D1794" s="42"/>
      <c r="E1794" s="42"/>
      <c r="F1794" s="42"/>
      <c r="G1794" s="54"/>
      <c r="H1794" s="42"/>
      <c r="I1794" s="42"/>
      <c r="J1794" s="55"/>
      <c r="K1794" s="55"/>
      <c r="L1794" s="55"/>
      <c r="M1794" s="56"/>
      <c r="N1794" s="57"/>
      <c r="O1794" s="57"/>
      <c r="P1794" s="42"/>
      <c r="Q1794" s="42"/>
      <c r="R1794" s="42"/>
      <c r="S1794" s="42"/>
      <c r="T1794" s="57"/>
      <c r="U1794" s="57"/>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c r="BK1794" s="52"/>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52"/>
      <c r="DP1794" s="52"/>
      <c r="DQ1794" s="52"/>
      <c r="DR1794" s="52"/>
      <c r="DS1794" s="52"/>
      <c r="DT1794" s="52"/>
      <c r="DU1794" s="52"/>
      <c r="DV1794" s="52"/>
      <c r="DW1794" s="52"/>
      <c r="DX1794" s="52"/>
      <c r="DY1794" s="52"/>
      <c r="DZ1794" s="52"/>
      <c r="EA1794" s="52"/>
    </row>
    <row r="1795" spans="1:131" s="43" customFormat="1" x14ac:dyDescent="0.2">
      <c r="A1795" s="42"/>
      <c r="B1795" s="42"/>
      <c r="C1795" s="42"/>
      <c r="D1795" s="42"/>
      <c r="E1795" s="42"/>
      <c r="F1795" s="42"/>
      <c r="G1795" s="54"/>
      <c r="H1795" s="42"/>
      <c r="I1795" s="42"/>
      <c r="J1795" s="55"/>
      <c r="K1795" s="55"/>
      <c r="L1795" s="55"/>
      <c r="M1795" s="56"/>
      <c r="N1795" s="57"/>
      <c r="O1795" s="57"/>
      <c r="P1795" s="42"/>
      <c r="Q1795" s="42"/>
      <c r="R1795" s="42"/>
      <c r="S1795" s="42"/>
      <c r="T1795" s="57"/>
      <c r="U1795" s="57"/>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c r="BK1795" s="52"/>
      <c r="BL1795" s="52"/>
      <c r="BM1795" s="52"/>
      <c r="BN1795" s="52"/>
      <c r="BO1795" s="52"/>
      <c r="BP1795" s="52"/>
      <c r="BQ1795" s="52"/>
      <c r="BR1795" s="52"/>
      <c r="BS1795" s="52"/>
      <c r="BT1795" s="52"/>
      <c r="BU1795" s="52"/>
      <c r="BV1795" s="52"/>
      <c r="BW1795" s="52"/>
      <c r="BX1795" s="52"/>
      <c r="BY1795" s="52"/>
      <c r="BZ1795" s="52"/>
      <c r="CA1795" s="52"/>
      <c r="CB1795" s="52"/>
      <c r="CC1795" s="52"/>
      <c r="CD1795" s="52"/>
      <c r="CE1795" s="52"/>
      <c r="CF1795" s="52"/>
      <c r="CG1795" s="52"/>
      <c r="CH1795" s="52"/>
      <c r="CI1795" s="52"/>
      <c r="CJ1795" s="52"/>
      <c r="CK1795" s="52"/>
      <c r="CL1795" s="52"/>
      <c r="CM1795" s="52"/>
      <c r="CN1795" s="52"/>
      <c r="CO1795" s="52"/>
      <c r="CP1795" s="52"/>
      <c r="CQ1795" s="52"/>
      <c r="CR1795" s="52"/>
      <c r="CS1795" s="52"/>
      <c r="CT1795" s="52"/>
      <c r="CU1795" s="52"/>
      <c r="CV1795" s="52"/>
      <c r="CW1795" s="52"/>
      <c r="CX1795" s="52"/>
      <c r="CY1795" s="52"/>
      <c r="CZ1795" s="52"/>
      <c r="DA1795" s="52"/>
      <c r="DB1795" s="52"/>
      <c r="DC1795" s="52"/>
      <c r="DD1795" s="52"/>
      <c r="DE1795" s="52"/>
      <c r="DF1795" s="52"/>
      <c r="DG1795" s="52"/>
      <c r="DH1795" s="52"/>
      <c r="DI1795" s="52"/>
      <c r="DJ1795" s="52"/>
      <c r="DK1795" s="52"/>
      <c r="DL1795" s="52"/>
      <c r="DM1795" s="52"/>
      <c r="DN1795" s="52"/>
      <c r="DO1795" s="52"/>
      <c r="DP1795" s="52"/>
      <c r="DQ1795" s="52"/>
      <c r="DR1795" s="52"/>
      <c r="DS1795" s="52"/>
      <c r="DT1795" s="52"/>
      <c r="DU1795" s="52"/>
      <c r="DV1795" s="52"/>
      <c r="DW1795" s="52"/>
      <c r="DX1795" s="52"/>
      <c r="DY1795" s="52"/>
      <c r="DZ1795" s="52"/>
      <c r="EA1795" s="52"/>
    </row>
    <row r="1796" spans="1:131" s="43" customFormat="1" x14ac:dyDescent="0.2">
      <c r="A1796" s="42"/>
      <c r="B1796" s="42"/>
      <c r="C1796" s="42"/>
      <c r="D1796" s="42"/>
      <c r="E1796" s="42"/>
      <c r="F1796" s="42"/>
      <c r="G1796" s="54"/>
      <c r="H1796" s="42"/>
      <c r="I1796" s="42"/>
      <c r="J1796" s="55"/>
      <c r="K1796" s="55"/>
      <c r="L1796" s="55"/>
      <c r="M1796" s="56"/>
      <c r="N1796" s="57"/>
      <c r="O1796" s="57"/>
      <c r="P1796" s="42"/>
      <c r="Q1796" s="42"/>
      <c r="R1796" s="42"/>
      <c r="S1796" s="42"/>
      <c r="T1796" s="57"/>
      <c r="U1796" s="57"/>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c r="BK1796" s="52"/>
      <c r="BL1796" s="52"/>
      <c r="BM1796" s="52"/>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c r="CL1796" s="52"/>
      <c r="CM1796" s="52"/>
      <c r="CN1796" s="52"/>
      <c r="CO1796" s="52"/>
      <c r="CP1796" s="52"/>
      <c r="CQ1796" s="52"/>
      <c r="CR1796" s="52"/>
      <c r="CS1796" s="52"/>
      <c r="CT1796" s="52"/>
      <c r="CU1796" s="52"/>
      <c r="CV1796" s="52"/>
      <c r="CW1796" s="52"/>
      <c r="CX1796" s="52"/>
      <c r="CY1796" s="52"/>
      <c r="CZ1796" s="52"/>
      <c r="DA1796" s="52"/>
      <c r="DB1796" s="52"/>
      <c r="DC1796" s="52"/>
      <c r="DD1796" s="52"/>
      <c r="DE1796" s="52"/>
      <c r="DF1796" s="52"/>
      <c r="DG1796" s="52"/>
      <c r="DH1796" s="52"/>
      <c r="DI1796" s="52"/>
      <c r="DJ1796" s="52"/>
      <c r="DK1796" s="52"/>
      <c r="DL1796" s="52"/>
      <c r="DM1796" s="52"/>
      <c r="DN1796" s="52"/>
      <c r="DO1796" s="52"/>
      <c r="DP1796" s="52"/>
      <c r="DQ1796" s="52"/>
      <c r="DR1796" s="52"/>
      <c r="DS1796" s="52"/>
      <c r="DT1796" s="52"/>
      <c r="DU1796" s="52"/>
      <c r="DV1796" s="52"/>
      <c r="DW1796" s="52"/>
      <c r="DX1796" s="52"/>
      <c r="DY1796" s="52"/>
      <c r="DZ1796" s="52"/>
      <c r="EA1796" s="52"/>
    </row>
    <row r="1797" spans="1:131" s="43" customFormat="1" x14ac:dyDescent="0.2">
      <c r="A1797" s="42"/>
      <c r="B1797" s="42"/>
      <c r="C1797" s="42"/>
      <c r="D1797" s="42"/>
      <c r="E1797" s="42"/>
      <c r="F1797" s="42"/>
      <c r="G1797" s="54"/>
      <c r="H1797" s="42"/>
      <c r="I1797" s="42"/>
      <c r="J1797" s="55"/>
      <c r="K1797" s="55"/>
      <c r="L1797" s="55"/>
      <c r="M1797" s="56"/>
      <c r="N1797" s="57"/>
      <c r="O1797" s="57"/>
      <c r="P1797" s="42"/>
      <c r="Q1797" s="42"/>
      <c r="R1797" s="42"/>
      <c r="S1797" s="42"/>
      <c r="T1797" s="57"/>
      <c r="U1797" s="57"/>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c r="DC1797" s="52"/>
      <c r="DD1797" s="52"/>
      <c r="DE1797" s="52"/>
      <c r="DF1797" s="52"/>
      <c r="DG1797" s="52"/>
      <c r="DH1797" s="52"/>
      <c r="DI1797" s="52"/>
      <c r="DJ1797" s="52"/>
      <c r="DK1797" s="52"/>
      <c r="DL1797" s="52"/>
      <c r="DM1797" s="52"/>
      <c r="DN1797" s="52"/>
      <c r="DO1797" s="52"/>
      <c r="DP1797" s="52"/>
      <c r="DQ1797" s="52"/>
      <c r="DR1797" s="52"/>
      <c r="DS1797" s="52"/>
      <c r="DT1797" s="52"/>
      <c r="DU1797" s="52"/>
      <c r="DV1797" s="52"/>
      <c r="DW1797" s="52"/>
      <c r="DX1797" s="52"/>
      <c r="DY1797" s="52"/>
      <c r="DZ1797" s="52"/>
      <c r="EA1797" s="52"/>
    </row>
    <row r="1798" spans="1:131" s="43" customFormat="1" x14ac:dyDescent="0.2">
      <c r="A1798" s="42"/>
      <c r="B1798" s="42"/>
      <c r="C1798" s="42"/>
      <c r="D1798" s="42"/>
      <c r="E1798" s="42"/>
      <c r="F1798" s="42"/>
      <c r="G1798" s="54"/>
      <c r="H1798" s="42"/>
      <c r="I1798" s="42"/>
      <c r="J1798" s="55"/>
      <c r="K1798" s="55"/>
      <c r="L1798" s="55"/>
      <c r="M1798" s="56"/>
      <c r="N1798" s="57"/>
      <c r="O1798" s="57"/>
      <c r="P1798" s="42"/>
      <c r="Q1798" s="42"/>
      <c r="R1798" s="42"/>
      <c r="S1798" s="42"/>
      <c r="T1798" s="57"/>
      <c r="U1798" s="57"/>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c r="DC1798" s="52"/>
      <c r="DD1798" s="52"/>
      <c r="DE1798" s="52"/>
      <c r="DF1798" s="52"/>
      <c r="DG1798" s="52"/>
      <c r="DH1798" s="52"/>
      <c r="DI1798" s="52"/>
      <c r="DJ1798" s="52"/>
      <c r="DK1798" s="52"/>
      <c r="DL1798" s="52"/>
      <c r="DM1798" s="52"/>
      <c r="DN1798" s="52"/>
      <c r="DO1798" s="52"/>
      <c r="DP1798" s="52"/>
      <c r="DQ1798" s="52"/>
      <c r="DR1798" s="52"/>
      <c r="DS1798" s="52"/>
      <c r="DT1798" s="52"/>
      <c r="DU1798" s="52"/>
      <c r="DV1798" s="52"/>
      <c r="DW1798" s="52"/>
      <c r="DX1798" s="52"/>
      <c r="DY1798" s="52"/>
      <c r="DZ1798" s="52"/>
      <c r="EA1798" s="52"/>
    </row>
    <row r="1799" spans="1:131" s="43" customFormat="1" x14ac:dyDescent="0.2">
      <c r="A1799" s="42"/>
      <c r="B1799" s="42"/>
      <c r="C1799" s="42"/>
      <c r="D1799" s="42"/>
      <c r="E1799" s="42"/>
      <c r="F1799" s="42"/>
      <c r="G1799" s="54"/>
      <c r="H1799" s="42"/>
      <c r="I1799" s="42"/>
      <c r="J1799" s="55"/>
      <c r="K1799" s="55"/>
      <c r="L1799" s="55"/>
      <c r="M1799" s="56"/>
      <c r="N1799" s="57"/>
      <c r="O1799" s="57"/>
      <c r="P1799" s="42"/>
      <c r="Q1799" s="42"/>
      <c r="R1799" s="42"/>
      <c r="S1799" s="42"/>
      <c r="T1799" s="57"/>
      <c r="U1799" s="57"/>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c r="BK1799" s="52"/>
      <c r="BL1799" s="52"/>
      <c r="BM1799" s="52"/>
      <c r="BN1799" s="52"/>
      <c r="BO1799" s="52"/>
      <c r="BP1799" s="52"/>
      <c r="BQ1799" s="52"/>
      <c r="BR1799" s="52"/>
      <c r="BS1799" s="52"/>
      <c r="BT1799" s="52"/>
      <c r="BU1799" s="52"/>
      <c r="BV1799" s="52"/>
      <c r="BW1799" s="52"/>
      <c r="BX1799" s="52"/>
      <c r="BY1799" s="52"/>
      <c r="BZ1799" s="52"/>
      <c r="CA1799" s="52"/>
      <c r="CB1799" s="52"/>
      <c r="CC1799" s="52"/>
      <c r="CD1799" s="52"/>
      <c r="CE1799" s="52"/>
      <c r="CF1799" s="52"/>
      <c r="CG1799" s="52"/>
      <c r="CH1799" s="52"/>
      <c r="CI1799" s="52"/>
      <c r="CJ1799" s="52"/>
      <c r="CK1799" s="52"/>
      <c r="CL1799" s="52"/>
      <c r="CM1799" s="52"/>
      <c r="CN1799" s="52"/>
      <c r="CO1799" s="52"/>
      <c r="CP1799" s="52"/>
      <c r="CQ1799" s="52"/>
      <c r="CR1799" s="52"/>
      <c r="CS1799" s="52"/>
      <c r="CT1799" s="52"/>
      <c r="CU1799" s="52"/>
      <c r="CV1799" s="52"/>
      <c r="CW1799" s="52"/>
      <c r="CX1799" s="52"/>
      <c r="CY1799" s="52"/>
      <c r="CZ1799" s="52"/>
      <c r="DA1799" s="52"/>
      <c r="DB1799" s="52"/>
      <c r="DC1799" s="52"/>
      <c r="DD1799" s="52"/>
      <c r="DE1799" s="52"/>
      <c r="DF1799" s="52"/>
      <c r="DG1799" s="52"/>
      <c r="DH1799" s="52"/>
      <c r="DI1799" s="52"/>
      <c r="DJ1799" s="52"/>
      <c r="DK1799" s="52"/>
      <c r="DL1799" s="52"/>
      <c r="DM1799" s="52"/>
      <c r="DN1799" s="52"/>
      <c r="DO1799" s="52"/>
      <c r="DP1799" s="52"/>
      <c r="DQ1799" s="52"/>
      <c r="DR1799" s="52"/>
      <c r="DS1799" s="52"/>
      <c r="DT1799" s="52"/>
      <c r="DU1799" s="52"/>
      <c r="DV1799" s="52"/>
      <c r="DW1799" s="52"/>
      <c r="DX1799" s="52"/>
      <c r="DY1799" s="52"/>
      <c r="DZ1799" s="52"/>
      <c r="EA1799" s="52"/>
    </row>
    <row r="1800" spans="1:131" s="43" customFormat="1" x14ac:dyDescent="0.2">
      <c r="A1800" s="42"/>
      <c r="B1800" s="42"/>
      <c r="C1800" s="42"/>
      <c r="D1800" s="42"/>
      <c r="E1800" s="42"/>
      <c r="F1800" s="42"/>
      <c r="G1800" s="54"/>
      <c r="H1800" s="42"/>
      <c r="I1800" s="42"/>
      <c r="J1800" s="55"/>
      <c r="K1800" s="55"/>
      <c r="L1800" s="55"/>
      <c r="M1800" s="56"/>
      <c r="N1800" s="57"/>
      <c r="O1800" s="57"/>
      <c r="P1800" s="42"/>
      <c r="Q1800" s="42"/>
      <c r="R1800" s="42"/>
      <c r="S1800" s="42"/>
      <c r="T1800" s="57"/>
      <c r="U1800" s="57"/>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c r="BK1800" s="52"/>
      <c r="BL1800" s="52"/>
      <c r="BM1800" s="52"/>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c r="CL1800" s="52"/>
      <c r="CM1800" s="52"/>
      <c r="CN1800" s="52"/>
      <c r="CO1800" s="52"/>
      <c r="CP1800" s="52"/>
      <c r="CQ1800" s="52"/>
      <c r="CR1800" s="52"/>
      <c r="CS1800" s="52"/>
      <c r="CT1800" s="52"/>
      <c r="CU1800" s="52"/>
      <c r="CV1800" s="52"/>
      <c r="CW1800" s="52"/>
      <c r="CX1800" s="52"/>
      <c r="CY1800" s="52"/>
      <c r="CZ1800" s="52"/>
      <c r="DA1800" s="52"/>
      <c r="DB1800" s="52"/>
      <c r="DC1800" s="52"/>
      <c r="DD1800" s="52"/>
      <c r="DE1800" s="52"/>
      <c r="DF1800" s="52"/>
      <c r="DG1800" s="52"/>
      <c r="DH1800" s="52"/>
      <c r="DI1800" s="52"/>
      <c r="DJ1800" s="52"/>
      <c r="DK1800" s="52"/>
      <c r="DL1800" s="52"/>
      <c r="DM1800" s="52"/>
      <c r="DN1800" s="52"/>
      <c r="DO1800" s="52"/>
      <c r="DP1800" s="52"/>
      <c r="DQ1800" s="52"/>
      <c r="DR1800" s="52"/>
      <c r="DS1800" s="52"/>
      <c r="DT1800" s="52"/>
      <c r="DU1800" s="52"/>
      <c r="DV1800" s="52"/>
      <c r="DW1800" s="52"/>
      <c r="DX1800" s="52"/>
      <c r="DY1800" s="52"/>
      <c r="DZ1800" s="52"/>
      <c r="EA1800" s="52"/>
    </row>
    <row r="1801" spans="1:131" s="43" customFormat="1" x14ac:dyDescent="0.2">
      <c r="A1801" s="42"/>
      <c r="B1801" s="42"/>
      <c r="C1801" s="42"/>
      <c r="D1801" s="42"/>
      <c r="E1801" s="42"/>
      <c r="F1801" s="42"/>
      <c r="G1801" s="54"/>
      <c r="H1801" s="42"/>
      <c r="I1801" s="42"/>
      <c r="J1801" s="55"/>
      <c r="K1801" s="55"/>
      <c r="L1801" s="55"/>
      <c r="M1801" s="56"/>
      <c r="N1801" s="57"/>
      <c r="O1801" s="57"/>
      <c r="P1801" s="42"/>
      <c r="Q1801" s="42"/>
      <c r="R1801" s="42"/>
      <c r="S1801" s="42"/>
      <c r="T1801" s="57"/>
      <c r="U1801" s="57"/>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c r="DC1801" s="52"/>
      <c r="DD1801" s="52"/>
      <c r="DE1801" s="52"/>
      <c r="DF1801" s="52"/>
      <c r="DG1801" s="52"/>
      <c r="DH1801" s="52"/>
      <c r="DI1801" s="52"/>
      <c r="DJ1801" s="52"/>
      <c r="DK1801" s="52"/>
      <c r="DL1801" s="52"/>
      <c r="DM1801" s="52"/>
      <c r="DN1801" s="52"/>
      <c r="DO1801" s="52"/>
      <c r="DP1801" s="52"/>
      <c r="DQ1801" s="52"/>
      <c r="DR1801" s="52"/>
      <c r="DS1801" s="52"/>
      <c r="DT1801" s="52"/>
      <c r="DU1801" s="52"/>
      <c r="DV1801" s="52"/>
      <c r="DW1801" s="52"/>
      <c r="DX1801" s="52"/>
      <c r="DY1801" s="52"/>
      <c r="DZ1801" s="52"/>
      <c r="EA1801" s="52"/>
    </row>
    <row r="1802" spans="1:131" s="43" customFormat="1" x14ac:dyDescent="0.2">
      <c r="A1802" s="42"/>
      <c r="B1802" s="42"/>
      <c r="C1802" s="42"/>
      <c r="D1802" s="42"/>
      <c r="E1802" s="42"/>
      <c r="F1802" s="42"/>
      <c r="G1802" s="54"/>
      <c r="H1802" s="42"/>
      <c r="I1802" s="42"/>
      <c r="J1802" s="55"/>
      <c r="K1802" s="55"/>
      <c r="L1802" s="55"/>
      <c r="M1802" s="56"/>
      <c r="N1802" s="57"/>
      <c r="O1802" s="57"/>
      <c r="P1802" s="42"/>
      <c r="Q1802" s="42"/>
      <c r="R1802" s="42"/>
      <c r="S1802" s="42"/>
      <c r="T1802" s="57"/>
      <c r="U1802" s="57"/>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c r="DC1802" s="52"/>
      <c r="DD1802" s="52"/>
      <c r="DE1802" s="52"/>
      <c r="DF1802" s="52"/>
      <c r="DG1802" s="52"/>
      <c r="DH1802" s="52"/>
      <c r="DI1802" s="52"/>
      <c r="DJ1802" s="52"/>
      <c r="DK1802" s="52"/>
      <c r="DL1802" s="52"/>
      <c r="DM1802" s="52"/>
      <c r="DN1802" s="52"/>
      <c r="DO1802" s="52"/>
      <c r="DP1802" s="52"/>
      <c r="DQ1802" s="52"/>
      <c r="DR1802" s="52"/>
      <c r="DS1802" s="52"/>
      <c r="DT1802" s="52"/>
      <c r="DU1802" s="52"/>
      <c r="DV1802" s="52"/>
      <c r="DW1802" s="52"/>
      <c r="DX1802" s="52"/>
      <c r="DY1802" s="52"/>
      <c r="DZ1802" s="52"/>
      <c r="EA1802" s="52"/>
    </row>
    <row r="1803" spans="1:131" s="43" customFormat="1" x14ac:dyDescent="0.2">
      <c r="A1803" s="42"/>
      <c r="B1803" s="42"/>
      <c r="C1803" s="42"/>
      <c r="D1803" s="42"/>
      <c r="E1803" s="42"/>
      <c r="F1803" s="42"/>
      <c r="G1803" s="54"/>
      <c r="H1803" s="42"/>
      <c r="I1803" s="42"/>
      <c r="J1803" s="55"/>
      <c r="K1803" s="55"/>
      <c r="L1803" s="55"/>
      <c r="M1803" s="56"/>
      <c r="N1803" s="57"/>
      <c r="O1803" s="57"/>
      <c r="P1803" s="42"/>
      <c r="Q1803" s="42"/>
      <c r="R1803" s="42"/>
      <c r="S1803" s="42"/>
      <c r="T1803" s="57"/>
      <c r="U1803" s="57"/>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c r="DC1803" s="52"/>
      <c r="DD1803" s="52"/>
      <c r="DE1803" s="52"/>
      <c r="DF1803" s="52"/>
      <c r="DG1803" s="52"/>
      <c r="DH1803" s="52"/>
      <c r="DI1803" s="52"/>
      <c r="DJ1803" s="52"/>
      <c r="DK1803" s="52"/>
      <c r="DL1803" s="52"/>
      <c r="DM1803" s="52"/>
      <c r="DN1803" s="52"/>
      <c r="DO1803" s="52"/>
      <c r="DP1803" s="52"/>
      <c r="DQ1803" s="52"/>
      <c r="DR1803" s="52"/>
      <c r="DS1803" s="52"/>
      <c r="DT1803" s="52"/>
      <c r="DU1803" s="52"/>
      <c r="DV1803" s="52"/>
      <c r="DW1803" s="52"/>
      <c r="DX1803" s="52"/>
      <c r="DY1803" s="52"/>
      <c r="DZ1803" s="52"/>
      <c r="EA1803" s="52"/>
    </row>
    <row r="1804" spans="1:131" s="43" customFormat="1" x14ac:dyDescent="0.2">
      <c r="A1804" s="42"/>
      <c r="B1804" s="42"/>
      <c r="C1804" s="42"/>
      <c r="D1804" s="42"/>
      <c r="E1804" s="42"/>
      <c r="F1804" s="42"/>
      <c r="G1804" s="54"/>
      <c r="H1804" s="42"/>
      <c r="I1804" s="42"/>
      <c r="J1804" s="55"/>
      <c r="K1804" s="55"/>
      <c r="L1804" s="55"/>
      <c r="M1804" s="56"/>
      <c r="N1804" s="57"/>
      <c r="O1804" s="57"/>
      <c r="P1804" s="42"/>
      <c r="Q1804" s="42"/>
      <c r="R1804" s="42"/>
      <c r="S1804" s="42"/>
      <c r="T1804" s="57"/>
      <c r="U1804" s="57"/>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c r="DC1804" s="52"/>
      <c r="DD1804" s="52"/>
      <c r="DE1804" s="52"/>
      <c r="DF1804" s="52"/>
      <c r="DG1804" s="52"/>
      <c r="DH1804" s="52"/>
      <c r="DI1804" s="52"/>
      <c r="DJ1804" s="52"/>
      <c r="DK1804" s="52"/>
      <c r="DL1804" s="52"/>
      <c r="DM1804" s="52"/>
      <c r="DN1804" s="52"/>
      <c r="DO1804" s="52"/>
      <c r="DP1804" s="52"/>
      <c r="DQ1804" s="52"/>
      <c r="DR1804" s="52"/>
      <c r="DS1804" s="52"/>
      <c r="DT1804" s="52"/>
      <c r="DU1804" s="52"/>
      <c r="DV1804" s="52"/>
      <c r="DW1804" s="52"/>
      <c r="DX1804" s="52"/>
      <c r="DY1804" s="52"/>
      <c r="DZ1804" s="52"/>
      <c r="EA1804" s="52"/>
    </row>
    <row r="1805" spans="1:131" s="43" customFormat="1" x14ac:dyDescent="0.2">
      <c r="A1805" s="42"/>
      <c r="B1805" s="42"/>
      <c r="C1805" s="42"/>
      <c r="D1805" s="42"/>
      <c r="E1805" s="42"/>
      <c r="F1805" s="42"/>
      <c r="G1805" s="54"/>
      <c r="H1805" s="42"/>
      <c r="I1805" s="42"/>
      <c r="J1805" s="55"/>
      <c r="K1805" s="55"/>
      <c r="L1805" s="55"/>
      <c r="M1805" s="56"/>
      <c r="N1805" s="57"/>
      <c r="O1805" s="57"/>
      <c r="P1805" s="42"/>
      <c r="Q1805" s="42"/>
      <c r="R1805" s="42"/>
      <c r="S1805" s="42"/>
      <c r="T1805" s="57"/>
      <c r="U1805" s="57"/>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c r="BK1805" s="52"/>
      <c r="BL1805" s="52"/>
      <c r="BM1805" s="52"/>
      <c r="BN1805" s="52"/>
      <c r="BO1805" s="52"/>
      <c r="BP1805" s="52"/>
      <c r="BQ1805" s="52"/>
      <c r="BR1805" s="52"/>
      <c r="BS1805" s="52"/>
      <c r="BT1805" s="52"/>
      <c r="BU1805" s="52"/>
      <c r="BV1805" s="52"/>
      <c r="BW1805" s="52"/>
      <c r="BX1805" s="52"/>
      <c r="BY1805" s="52"/>
      <c r="BZ1805" s="52"/>
      <c r="CA1805" s="52"/>
      <c r="CB1805" s="52"/>
      <c r="CC1805" s="52"/>
      <c r="CD1805" s="52"/>
      <c r="CE1805" s="52"/>
      <c r="CF1805" s="52"/>
      <c r="CG1805" s="52"/>
      <c r="CH1805" s="52"/>
      <c r="CI1805" s="52"/>
      <c r="CJ1805" s="52"/>
      <c r="CK1805" s="52"/>
      <c r="CL1805" s="52"/>
      <c r="CM1805" s="52"/>
      <c r="CN1805" s="52"/>
      <c r="CO1805" s="52"/>
      <c r="CP1805" s="52"/>
      <c r="CQ1805" s="52"/>
      <c r="CR1805" s="52"/>
      <c r="CS1805" s="52"/>
      <c r="CT1805" s="52"/>
      <c r="CU1805" s="52"/>
      <c r="CV1805" s="52"/>
      <c r="CW1805" s="52"/>
      <c r="CX1805" s="52"/>
      <c r="CY1805" s="52"/>
      <c r="CZ1805" s="52"/>
      <c r="DA1805" s="52"/>
      <c r="DB1805" s="52"/>
      <c r="DC1805" s="52"/>
      <c r="DD1805" s="52"/>
      <c r="DE1805" s="52"/>
      <c r="DF1805" s="52"/>
      <c r="DG1805" s="52"/>
      <c r="DH1805" s="52"/>
      <c r="DI1805" s="52"/>
      <c r="DJ1805" s="52"/>
      <c r="DK1805" s="52"/>
      <c r="DL1805" s="52"/>
      <c r="DM1805" s="52"/>
      <c r="DN1805" s="52"/>
      <c r="DO1805" s="52"/>
      <c r="DP1805" s="52"/>
      <c r="DQ1805" s="52"/>
      <c r="DR1805" s="52"/>
      <c r="DS1805" s="52"/>
      <c r="DT1805" s="52"/>
      <c r="DU1805" s="52"/>
      <c r="DV1805" s="52"/>
      <c r="DW1805" s="52"/>
      <c r="DX1805" s="52"/>
      <c r="DY1805" s="52"/>
      <c r="DZ1805" s="52"/>
      <c r="EA1805" s="52"/>
    </row>
    <row r="1806" spans="1:131" s="43" customFormat="1" x14ac:dyDescent="0.2">
      <c r="A1806" s="42"/>
      <c r="B1806" s="42"/>
      <c r="C1806" s="42"/>
      <c r="D1806" s="42"/>
      <c r="E1806" s="42"/>
      <c r="F1806" s="42"/>
      <c r="G1806" s="54"/>
      <c r="H1806" s="42"/>
      <c r="I1806" s="42"/>
      <c r="J1806" s="55"/>
      <c r="K1806" s="55"/>
      <c r="L1806" s="55"/>
      <c r="M1806" s="56"/>
      <c r="N1806" s="57"/>
      <c r="O1806" s="57"/>
      <c r="P1806" s="42"/>
      <c r="Q1806" s="42"/>
      <c r="R1806" s="42"/>
      <c r="S1806" s="42"/>
      <c r="T1806" s="57"/>
      <c r="U1806" s="57"/>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c r="BK1806" s="52"/>
      <c r="BL1806" s="52"/>
      <c r="BM1806" s="52"/>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c r="CL1806" s="52"/>
      <c r="CM1806" s="52"/>
      <c r="CN1806" s="52"/>
      <c r="CO1806" s="52"/>
      <c r="CP1806" s="52"/>
      <c r="CQ1806" s="52"/>
      <c r="CR1806" s="52"/>
      <c r="CS1806" s="52"/>
      <c r="CT1806" s="52"/>
      <c r="CU1806" s="52"/>
      <c r="CV1806" s="52"/>
      <c r="CW1806" s="52"/>
      <c r="CX1806" s="52"/>
      <c r="CY1806" s="52"/>
      <c r="CZ1806" s="52"/>
      <c r="DA1806" s="52"/>
      <c r="DB1806" s="52"/>
      <c r="DC1806" s="52"/>
      <c r="DD1806" s="52"/>
      <c r="DE1806" s="52"/>
      <c r="DF1806" s="52"/>
      <c r="DG1806" s="52"/>
      <c r="DH1806" s="52"/>
      <c r="DI1806" s="52"/>
      <c r="DJ1806" s="52"/>
      <c r="DK1806" s="52"/>
      <c r="DL1806" s="52"/>
      <c r="DM1806" s="52"/>
      <c r="DN1806" s="52"/>
      <c r="DO1806" s="52"/>
      <c r="DP1806" s="52"/>
      <c r="DQ1806" s="52"/>
      <c r="DR1806" s="52"/>
      <c r="DS1806" s="52"/>
      <c r="DT1806" s="52"/>
      <c r="DU1806" s="52"/>
      <c r="DV1806" s="52"/>
      <c r="DW1806" s="52"/>
      <c r="DX1806" s="52"/>
      <c r="DY1806" s="52"/>
      <c r="DZ1806" s="52"/>
      <c r="EA1806" s="52"/>
    </row>
    <row r="1807" spans="1:131" s="43" customFormat="1" x14ac:dyDescent="0.2">
      <c r="A1807" s="42"/>
      <c r="B1807" s="42"/>
      <c r="C1807" s="42"/>
      <c r="D1807" s="42"/>
      <c r="E1807" s="42"/>
      <c r="F1807" s="42"/>
      <c r="G1807" s="54"/>
      <c r="H1807" s="42"/>
      <c r="I1807" s="42"/>
      <c r="J1807" s="55"/>
      <c r="K1807" s="55"/>
      <c r="L1807" s="55"/>
      <c r="M1807" s="56"/>
      <c r="N1807" s="57"/>
      <c r="O1807" s="57"/>
      <c r="P1807" s="42"/>
      <c r="Q1807" s="42"/>
      <c r="R1807" s="42"/>
      <c r="S1807" s="42"/>
      <c r="T1807" s="57"/>
      <c r="U1807" s="57"/>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c r="DC1807" s="52"/>
      <c r="DD1807" s="52"/>
      <c r="DE1807" s="52"/>
      <c r="DF1807" s="52"/>
      <c r="DG1807" s="52"/>
      <c r="DH1807" s="52"/>
      <c r="DI1807" s="52"/>
      <c r="DJ1807" s="52"/>
      <c r="DK1807" s="52"/>
      <c r="DL1807" s="52"/>
      <c r="DM1807" s="52"/>
      <c r="DN1807" s="52"/>
      <c r="DO1807" s="52"/>
      <c r="DP1807" s="52"/>
      <c r="DQ1807" s="52"/>
      <c r="DR1807" s="52"/>
      <c r="DS1807" s="52"/>
      <c r="DT1807" s="52"/>
      <c r="DU1807" s="52"/>
      <c r="DV1807" s="52"/>
      <c r="DW1807" s="52"/>
      <c r="DX1807" s="52"/>
      <c r="DY1807" s="52"/>
      <c r="DZ1807" s="52"/>
      <c r="EA1807" s="52"/>
    </row>
    <row r="1808" spans="1:131" s="43" customFormat="1" x14ac:dyDescent="0.2">
      <c r="A1808" s="42"/>
      <c r="B1808" s="42"/>
      <c r="C1808" s="42"/>
      <c r="D1808" s="42"/>
      <c r="E1808" s="42"/>
      <c r="F1808" s="42"/>
      <c r="G1808" s="54"/>
      <c r="H1808" s="42"/>
      <c r="I1808" s="42"/>
      <c r="J1808" s="55"/>
      <c r="K1808" s="55"/>
      <c r="L1808" s="55"/>
      <c r="M1808" s="56"/>
      <c r="N1808" s="57"/>
      <c r="O1808" s="57"/>
      <c r="P1808" s="42"/>
      <c r="Q1808" s="42"/>
      <c r="R1808" s="42"/>
      <c r="S1808" s="42"/>
      <c r="T1808" s="57"/>
      <c r="U1808" s="57"/>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c r="DC1808" s="52"/>
      <c r="DD1808" s="52"/>
      <c r="DE1808" s="52"/>
      <c r="DF1808" s="52"/>
      <c r="DG1808" s="52"/>
      <c r="DH1808" s="52"/>
      <c r="DI1808" s="52"/>
      <c r="DJ1808" s="52"/>
      <c r="DK1808" s="52"/>
      <c r="DL1808" s="52"/>
      <c r="DM1808" s="52"/>
      <c r="DN1808" s="52"/>
      <c r="DO1808" s="52"/>
      <c r="DP1808" s="52"/>
      <c r="DQ1808" s="52"/>
      <c r="DR1808" s="52"/>
      <c r="DS1808" s="52"/>
      <c r="DT1808" s="52"/>
      <c r="DU1808" s="52"/>
      <c r="DV1808" s="52"/>
      <c r="DW1808" s="52"/>
      <c r="DX1808" s="52"/>
      <c r="DY1808" s="52"/>
      <c r="DZ1808" s="52"/>
      <c r="EA1808" s="52"/>
    </row>
    <row r="1809" spans="1:131" s="43" customFormat="1" x14ac:dyDescent="0.2">
      <c r="A1809" s="42"/>
      <c r="B1809" s="42"/>
      <c r="C1809" s="42"/>
      <c r="D1809" s="42"/>
      <c r="E1809" s="42"/>
      <c r="F1809" s="42"/>
      <c r="G1809" s="54"/>
      <c r="H1809" s="42"/>
      <c r="I1809" s="42"/>
      <c r="J1809" s="55"/>
      <c r="K1809" s="55"/>
      <c r="L1809" s="55"/>
      <c r="M1809" s="56"/>
      <c r="N1809" s="57"/>
      <c r="O1809" s="57"/>
      <c r="P1809" s="42"/>
      <c r="Q1809" s="42"/>
      <c r="R1809" s="42"/>
      <c r="S1809" s="42"/>
      <c r="T1809" s="57"/>
      <c r="U1809" s="57"/>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c r="BK1809" s="52"/>
      <c r="BL1809" s="52"/>
      <c r="BM1809" s="52"/>
      <c r="BN1809" s="52"/>
      <c r="BO1809" s="52"/>
      <c r="BP1809" s="52"/>
      <c r="BQ1809" s="52"/>
      <c r="BR1809" s="52"/>
      <c r="BS1809" s="52"/>
      <c r="BT1809" s="52"/>
      <c r="BU1809" s="52"/>
      <c r="BV1809" s="52"/>
      <c r="BW1809" s="52"/>
      <c r="BX1809" s="52"/>
      <c r="BY1809" s="52"/>
      <c r="BZ1809" s="52"/>
      <c r="CA1809" s="52"/>
      <c r="CB1809" s="52"/>
      <c r="CC1809" s="52"/>
      <c r="CD1809" s="52"/>
      <c r="CE1809" s="52"/>
      <c r="CF1809" s="52"/>
      <c r="CG1809" s="52"/>
      <c r="CH1809" s="52"/>
      <c r="CI1809" s="52"/>
      <c r="CJ1809" s="52"/>
      <c r="CK1809" s="52"/>
      <c r="CL1809" s="52"/>
      <c r="CM1809" s="52"/>
      <c r="CN1809" s="52"/>
      <c r="CO1809" s="52"/>
      <c r="CP1809" s="52"/>
      <c r="CQ1809" s="52"/>
      <c r="CR1809" s="52"/>
      <c r="CS1809" s="52"/>
      <c r="CT1809" s="52"/>
      <c r="CU1809" s="52"/>
      <c r="CV1809" s="52"/>
      <c r="CW1809" s="52"/>
      <c r="CX1809" s="52"/>
      <c r="CY1809" s="52"/>
      <c r="CZ1809" s="52"/>
      <c r="DA1809" s="52"/>
      <c r="DB1809" s="52"/>
      <c r="DC1809" s="52"/>
      <c r="DD1809" s="52"/>
      <c r="DE1809" s="52"/>
      <c r="DF1809" s="52"/>
      <c r="DG1809" s="52"/>
      <c r="DH1809" s="52"/>
      <c r="DI1809" s="52"/>
      <c r="DJ1809" s="52"/>
      <c r="DK1809" s="52"/>
      <c r="DL1809" s="52"/>
      <c r="DM1809" s="52"/>
      <c r="DN1809" s="52"/>
      <c r="DO1809" s="52"/>
      <c r="DP1809" s="52"/>
      <c r="DQ1809" s="52"/>
      <c r="DR1809" s="52"/>
      <c r="DS1809" s="52"/>
      <c r="DT1809" s="52"/>
      <c r="DU1809" s="52"/>
      <c r="DV1809" s="52"/>
      <c r="DW1809" s="52"/>
      <c r="DX1809" s="52"/>
      <c r="DY1809" s="52"/>
      <c r="DZ1809" s="52"/>
      <c r="EA1809" s="52"/>
    </row>
    <row r="1810" spans="1:131" s="43" customFormat="1" x14ac:dyDescent="0.2">
      <c r="A1810" s="42"/>
      <c r="B1810" s="42"/>
      <c r="C1810" s="42"/>
      <c r="D1810" s="42"/>
      <c r="E1810" s="42"/>
      <c r="F1810" s="42"/>
      <c r="G1810" s="54"/>
      <c r="H1810" s="42"/>
      <c r="I1810" s="42"/>
      <c r="J1810" s="55"/>
      <c r="K1810" s="55"/>
      <c r="L1810" s="55"/>
      <c r="M1810" s="56"/>
      <c r="N1810" s="57"/>
      <c r="O1810" s="57"/>
      <c r="P1810" s="42"/>
      <c r="Q1810" s="42"/>
      <c r="R1810" s="42"/>
      <c r="S1810" s="42"/>
      <c r="T1810" s="57"/>
      <c r="U1810" s="57"/>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c r="BK1810" s="52"/>
      <c r="BL1810" s="52"/>
      <c r="BM1810" s="52"/>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c r="CL1810" s="52"/>
      <c r="CM1810" s="52"/>
      <c r="CN1810" s="52"/>
      <c r="CO1810" s="52"/>
      <c r="CP1810" s="52"/>
      <c r="CQ1810" s="52"/>
      <c r="CR1810" s="52"/>
      <c r="CS1810" s="52"/>
      <c r="CT1810" s="52"/>
      <c r="CU1810" s="52"/>
      <c r="CV1810" s="52"/>
      <c r="CW1810" s="52"/>
      <c r="CX1810" s="52"/>
      <c r="CY1810" s="52"/>
      <c r="CZ1810" s="52"/>
      <c r="DA1810" s="52"/>
      <c r="DB1810" s="52"/>
      <c r="DC1810" s="52"/>
      <c r="DD1810" s="52"/>
      <c r="DE1810" s="52"/>
      <c r="DF1810" s="52"/>
      <c r="DG1810" s="52"/>
      <c r="DH1810" s="52"/>
      <c r="DI1810" s="52"/>
      <c r="DJ1810" s="52"/>
      <c r="DK1810" s="52"/>
      <c r="DL1810" s="52"/>
      <c r="DM1810" s="52"/>
      <c r="DN1810" s="52"/>
      <c r="DO1810" s="52"/>
      <c r="DP1810" s="52"/>
      <c r="DQ1810" s="52"/>
      <c r="DR1810" s="52"/>
      <c r="DS1810" s="52"/>
      <c r="DT1810" s="52"/>
      <c r="DU1810" s="52"/>
      <c r="DV1810" s="52"/>
      <c r="DW1810" s="52"/>
      <c r="DX1810" s="52"/>
      <c r="DY1810" s="52"/>
      <c r="DZ1810" s="52"/>
      <c r="EA1810" s="52"/>
    </row>
    <row r="1811" spans="1:131" s="43" customFormat="1" x14ac:dyDescent="0.2">
      <c r="A1811" s="42"/>
      <c r="B1811" s="42"/>
      <c r="C1811" s="42"/>
      <c r="D1811" s="42"/>
      <c r="E1811" s="42"/>
      <c r="F1811" s="42"/>
      <c r="G1811" s="54"/>
      <c r="H1811" s="42"/>
      <c r="I1811" s="42"/>
      <c r="J1811" s="55"/>
      <c r="K1811" s="55"/>
      <c r="L1811" s="55"/>
      <c r="M1811" s="56"/>
      <c r="N1811" s="57"/>
      <c r="O1811" s="57"/>
      <c r="P1811" s="42"/>
      <c r="Q1811" s="42"/>
      <c r="R1811" s="42"/>
      <c r="S1811" s="42"/>
      <c r="T1811" s="57"/>
      <c r="U1811" s="57"/>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c r="BK1811" s="52"/>
      <c r="BL1811" s="52"/>
      <c r="BM1811" s="52"/>
      <c r="BN1811" s="52"/>
      <c r="BO1811" s="52"/>
      <c r="BP1811" s="52"/>
      <c r="BQ1811" s="52"/>
      <c r="BR1811" s="52"/>
      <c r="BS1811" s="52"/>
      <c r="BT1811" s="52"/>
      <c r="BU1811" s="52"/>
      <c r="BV1811" s="52"/>
      <c r="BW1811" s="52"/>
      <c r="BX1811" s="52"/>
      <c r="BY1811" s="52"/>
      <c r="BZ1811" s="52"/>
      <c r="CA1811" s="52"/>
      <c r="CB1811" s="52"/>
      <c r="CC1811" s="52"/>
      <c r="CD1811" s="52"/>
      <c r="CE1811" s="52"/>
      <c r="CF1811" s="52"/>
      <c r="CG1811" s="52"/>
      <c r="CH1811" s="52"/>
      <c r="CI1811" s="52"/>
      <c r="CJ1811" s="52"/>
      <c r="CK1811" s="52"/>
      <c r="CL1811" s="52"/>
      <c r="CM1811" s="52"/>
      <c r="CN1811" s="52"/>
      <c r="CO1811" s="52"/>
      <c r="CP1811" s="52"/>
      <c r="CQ1811" s="52"/>
      <c r="CR1811" s="52"/>
      <c r="CS1811" s="52"/>
      <c r="CT1811" s="52"/>
      <c r="CU1811" s="52"/>
      <c r="CV1811" s="52"/>
      <c r="CW1811" s="52"/>
      <c r="CX1811" s="52"/>
      <c r="CY1811" s="52"/>
      <c r="CZ1811" s="52"/>
      <c r="DA1811" s="52"/>
      <c r="DB1811" s="52"/>
      <c r="DC1811" s="52"/>
      <c r="DD1811" s="52"/>
      <c r="DE1811" s="52"/>
      <c r="DF1811" s="52"/>
      <c r="DG1811" s="52"/>
      <c r="DH1811" s="52"/>
      <c r="DI1811" s="52"/>
      <c r="DJ1811" s="52"/>
      <c r="DK1811" s="52"/>
      <c r="DL1811" s="52"/>
      <c r="DM1811" s="52"/>
      <c r="DN1811" s="52"/>
      <c r="DO1811" s="52"/>
      <c r="DP1811" s="52"/>
      <c r="DQ1811" s="52"/>
      <c r="DR1811" s="52"/>
      <c r="DS1811" s="52"/>
      <c r="DT1811" s="52"/>
      <c r="DU1811" s="52"/>
      <c r="DV1811" s="52"/>
      <c r="DW1811" s="52"/>
      <c r="DX1811" s="52"/>
      <c r="DY1811" s="52"/>
      <c r="DZ1811" s="52"/>
      <c r="EA1811" s="52"/>
    </row>
    <row r="1812" spans="1:131" s="43" customFormat="1" x14ac:dyDescent="0.2">
      <c r="A1812" s="42"/>
      <c r="B1812" s="42"/>
      <c r="C1812" s="42"/>
      <c r="D1812" s="42"/>
      <c r="E1812" s="42"/>
      <c r="F1812" s="42"/>
      <c r="G1812" s="54"/>
      <c r="H1812" s="42"/>
      <c r="I1812" s="42"/>
      <c r="J1812" s="55"/>
      <c r="K1812" s="55"/>
      <c r="L1812" s="55"/>
      <c r="M1812" s="56"/>
      <c r="N1812" s="57"/>
      <c r="O1812" s="57"/>
      <c r="P1812" s="42"/>
      <c r="Q1812" s="42"/>
      <c r="R1812" s="42"/>
      <c r="S1812" s="42"/>
      <c r="T1812" s="57"/>
      <c r="U1812" s="57"/>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c r="BK1812" s="52"/>
      <c r="BL1812" s="52"/>
      <c r="BM1812" s="52"/>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c r="CL1812" s="52"/>
      <c r="CM1812" s="52"/>
      <c r="CN1812" s="52"/>
      <c r="CO1812" s="52"/>
      <c r="CP1812" s="52"/>
      <c r="CQ1812" s="52"/>
      <c r="CR1812" s="52"/>
      <c r="CS1812" s="52"/>
      <c r="CT1812" s="52"/>
      <c r="CU1812" s="52"/>
      <c r="CV1812" s="52"/>
      <c r="CW1812" s="52"/>
      <c r="CX1812" s="52"/>
      <c r="CY1812" s="52"/>
      <c r="CZ1812" s="52"/>
      <c r="DA1812" s="52"/>
      <c r="DB1812" s="52"/>
      <c r="DC1812" s="52"/>
      <c r="DD1812" s="52"/>
      <c r="DE1812" s="52"/>
      <c r="DF1812" s="52"/>
      <c r="DG1812" s="52"/>
      <c r="DH1812" s="52"/>
      <c r="DI1812" s="52"/>
      <c r="DJ1812" s="52"/>
      <c r="DK1812" s="52"/>
      <c r="DL1812" s="52"/>
      <c r="DM1812" s="52"/>
      <c r="DN1812" s="52"/>
      <c r="DO1812" s="52"/>
      <c r="DP1812" s="52"/>
      <c r="DQ1812" s="52"/>
      <c r="DR1812" s="52"/>
      <c r="DS1812" s="52"/>
      <c r="DT1812" s="52"/>
      <c r="DU1812" s="52"/>
      <c r="DV1812" s="52"/>
      <c r="DW1812" s="52"/>
      <c r="DX1812" s="52"/>
      <c r="DY1812" s="52"/>
      <c r="DZ1812" s="52"/>
      <c r="EA1812" s="52"/>
    </row>
    <row r="1813" spans="1:131" s="43" customFormat="1" x14ac:dyDescent="0.2">
      <c r="A1813" s="42"/>
      <c r="B1813" s="42"/>
      <c r="C1813" s="42"/>
      <c r="D1813" s="42"/>
      <c r="E1813" s="42"/>
      <c r="F1813" s="42"/>
      <c r="G1813" s="54"/>
      <c r="H1813" s="42"/>
      <c r="I1813" s="42"/>
      <c r="J1813" s="55"/>
      <c r="K1813" s="55"/>
      <c r="L1813" s="55"/>
      <c r="M1813" s="56"/>
      <c r="N1813" s="57"/>
      <c r="O1813" s="57"/>
      <c r="P1813" s="42"/>
      <c r="Q1813" s="42"/>
      <c r="R1813" s="42"/>
      <c r="S1813" s="42"/>
      <c r="T1813" s="57"/>
      <c r="U1813" s="57"/>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c r="DC1813" s="52"/>
      <c r="DD1813" s="52"/>
      <c r="DE1813" s="52"/>
      <c r="DF1813" s="52"/>
      <c r="DG1813" s="52"/>
      <c r="DH1813" s="52"/>
      <c r="DI1813" s="52"/>
      <c r="DJ1813" s="52"/>
      <c r="DK1813" s="52"/>
      <c r="DL1813" s="52"/>
      <c r="DM1813" s="52"/>
      <c r="DN1813" s="52"/>
      <c r="DO1813" s="52"/>
      <c r="DP1813" s="52"/>
      <c r="DQ1813" s="52"/>
      <c r="DR1813" s="52"/>
      <c r="DS1813" s="52"/>
      <c r="DT1813" s="52"/>
      <c r="DU1813" s="52"/>
      <c r="DV1813" s="52"/>
      <c r="DW1813" s="52"/>
      <c r="DX1813" s="52"/>
      <c r="DY1813" s="52"/>
      <c r="DZ1813" s="52"/>
      <c r="EA1813" s="52"/>
    </row>
    <row r="1814" spans="1:131" s="43" customFormat="1" x14ac:dyDescent="0.2">
      <c r="A1814" s="42"/>
      <c r="B1814" s="42"/>
      <c r="C1814" s="42"/>
      <c r="D1814" s="42"/>
      <c r="E1814" s="42"/>
      <c r="F1814" s="42"/>
      <c r="G1814" s="54"/>
      <c r="H1814" s="42"/>
      <c r="I1814" s="42"/>
      <c r="J1814" s="55"/>
      <c r="K1814" s="55"/>
      <c r="L1814" s="55"/>
      <c r="M1814" s="56"/>
      <c r="N1814" s="57"/>
      <c r="O1814" s="57"/>
      <c r="P1814" s="42"/>
      <c r="Q1814" s="42"/>
      <c r="R1814" s="42"/>
      <c r="S1814" s="42"/>
      <c r="T1814" s="57"/>
      <c r="U1814" s="57"/>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c r="DC1814" s="52"/>
      <c r="DD1814" s="52"/>
      <c r="DE1814" s="52"/>
      <c r="DF1814" s="52"/>
      <c r="DG1814" s="52"/>
      <c r="DH1814" s="52"/>
      <c r="DI1814" s="52"/>
      <c r="DJ1814" s="52"/>
      <c r="DK1814" s="52"/>
      <c r="DL1814" s="52"/>
      <c r="DM1814" s="52"/>
      <c r="DN1814" s="52"/>
      <c r="DO1814" s="52"/>
      <c r="DP1814" s="52"/>
      <c r="DQ1814" s="52"/>
      <c r="DR1814" s="52"/>
      <c r="DS1814" s="52"/>
      <c r="DT1814" s="52"/>
      <c r="DU1814" s="52"/>
      <c r="DV1814" s="52"/>
      <c r="DW1814" s="52"/>
      <c r="DX1814" s="52"/>
      <c r="DY1814" s="52"/>
      <c r="DZ1814" s="52"/>
      <c r="EA1814" s="52"/>
    </row>
    <row r="1815" spans="1:131" s="43" customFormat="1" x14ac:dyDescent="0.2">
      <c r="A1815" s="42"/>
      <c r="B1815" s="42"/>
      <c r="C1815" s="42"/>
      <c r="D1815" s="42"/>
      <c r="E1815" s="42"/>
      <c r="F1815" s="42"/>
      <c r="G1815" s="54"/>
      <c r="H1815" s="42"/>
      <c r="I1815" s="42"/>
      <c r="J1815" s="55"/>
      <c r="K1815" s="55"/>
      <c r="L1815" s="55"/>
      <c r="M1815" s="56"/>
      <c r="N1815" s="57"/>
      <c r="O1815" s="57"/>
      <c r="P1815" s="42"/>
      <c r="Q1815" s="42"/>
      <c r="R1815" s="42"/>
      <c r="S1815" s="42"/>
      <c r="T1815" s="57"/>
      <c r="U1815" s="57"/>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c r="BK1815" s="52"/>
      <c r="BL1815" s="52"/>
      <c r="BM1815" s="52"/>
      <c r="BN1815" s="52"/>
      <c r="BO1815" s="52"/>
      <c r="BP1815" s="52"/>
      <c r="BQ1815" s="52"/>
      <c r="BR1815" s="52"/>
      <c r="BS1815" s="52"/>
      <c r="BT1815" s="52"/>
      <c r="BU1815" s="52"/>
      <c r="BV1815" s="52"/>
      <c r="BW1815" s="52"/>
      <c r="BX1815" s="52"/>
      <c r="BY1815" s="52"/>
      <c r="BZ1815" s="52"/>
      <c r="CA1815" s="52"/>
      <c r="CB1815" s="52"/>
      <c r="CC1815" s="52"/>
      <c r="CD1815" s="52"/>
      <c r="CE1815" s="52"/>
      <c r="CF1815" s="52"/>
      <c r="CG1815" s="52"/>
      <c r="CH1815" s="52"/>
      <c r="CI1815" s="52"/>
      <c r="CJ1815" s="52"/>
      <c r="CK1815" s="52"/>
      <c r="CL1815" s="52"/>
      <c r="CM1815" s="52"/>
      <c r="CN1815" s="52"/>
      <c r="CO1815" s="52"/>
      <c r="CP1815" s="52"/>
      <c r="CQ1815" s="52"/>
      <c r="CR1815" s="52"/>
      <c r="CS1815" s="52"/>
      <c r="CT1815" s="52"/>
      <c r="CU1815" s="52"/>
      <c r="CV1815" s="52"/>
      <c r="CW1815" s="52"/>
      <c r="CX1815" s="52"/>
      <c r="CY1815" s="52"/>
      <c r="CZ1815" s="52"/>
      <c r="DA1815" s="52"/>
      <c r="DB1815" s="52"/>
      <c r="DC1815" s="52"/>
      <c r="DD1815" s="52"/>
      <c r="DE1815" s="52"/>
      <c r="DF1815" s="52"/>
      <c r="DG1815" s="52"/>
      <c r="DH1815" s="52"/>
      <c r="DI1815" s="52"/>
      <c r="DJ1815" s="52"/>
      <c r="DK1815" s="52"/>
      <c r="DL1815" s="52"/>
      <c r="DM1815" s="52"/>
      <c r="DN1815" s="52"/>
      <c r="DO1815" s="52"/>
      <c r="DP1815" s="52"/>
      <c r="DQ1815" s="52"/>
      <c r="DR1815" s="52"/>
      <c r="DS1815" s="52"/>
      <c r="DT1815" s="52"/>
      <c r="DU1815" s="52"/>
      <c r="DV1815" s="52"/>
      <c r="DW1815" s="52"/>
      <c r="DX1815" s="52"/>
      <c r="DY1815" s="52"/>
      <c r="DZ1815" s="52"/>
      <c r="EA1815" s="52"/>
    </row>
    <row r="1816" spans="1:131" s="43" customFormat="1" x14ac:dyDescent="0.2">
      <c r="A1816" s="42"/>
      <c r="B1816" s="42"/>
      <c r="C1816" s="42"/>
      <c r="D1816" s="42"/>
      <c r="E1816" s="42"/>
      <c r="F1816" s="42"/>
      <c r="G1816" s="54"/>
      <c r="H1816" s="42"/>
      <c r="I1816" s="42"/>
      <c r="J1816" s="55"/>
      <c r="K1816" s="55"/>
      <c r="L1816" s="55"/>
      <c r="M1816" s="56"/>
      <c r="N1816" s="57"/>
      <c r="O1816" s="57"/>
      <c r="P1816" s="42"/>
      <c r="Q1816" s="42"/>
      <c r="R1816" s="42"/>
      <c r="S1816" s="42"/>
      <c r="T1816" s="57"/>
      <c r="U1816" s="57"/>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c r="BK1816" s="52"/>
      <c r="BL1816" s="52"/>
      <c r="BM1816" s="52"/>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c r="CL1816" s="52"/>
      <c r="CM1816" s="52"/>
      <c r="CN1816" s="52"/>
      <c r="CO1816" s="52"/>
      <c r="CP1816" s="52"/>
      <c r="CQ1816" s="52"/>
      <c r="CR1816" s="52"/>
      <c r="CS1816" s="52"/>
      <c r="CT1816" s="52"/>
      <c r="CU1816" s="52"/>
      <c r="CV1816" s="52"/>
      <c r="CW1816" s="52"/>
      <c r="CX1816" s="52"/>
      <c r="CY1816" s="52"/>
      <c r="CZ1816" s="52"/>
      <c r="DA1816" s="52"/>
      <c r="DB1816" s="52"/>
      <c r="DC1816" s="52"/>
      <c r="DD1816" s="52"/>
      <c r="DE1816" s="52"/>
      <c r="DF1816" s="52"/>
      <c r="DG1816" s="52"/>
      <c r="DH1816" s="52"/>
      <c r="DI1816" s="52"/>
      <c r="DJ1816" s="52"/>
      <c r="DK1816" s="52"/>
      <c r="DL1816" s="52"/>
      <c r="DM1816" s="52"/>
      <c r="DN1816" s="52"/>
      <c r="DO1816" s="52"/>
      <c r="DP1816" s="52"/>
      <c r="DQ1816" s="52"/>
      <c r="DR1816" s="52"/>
      <c r="DS1816" s="52"/>
      <c r="DT1816" s="52"/>
      <c r="DU1816" s="52"/>
      <c r="DV1816" s="52"/>
      <c r="DW1816" s="52"/>
      <c r="DX1816" s="52"/>
      <c r="DY1816" s="52"/>
      <c r="DZ1816" s="52"/>
      <c r="EA1816" s="52"/>
    </row>
    <row r="1817" spans="1:131" s="43" customFormat="1" x14ac:dyDescent="0.2">
      <c r="A1817" s="42"/>
      <c r="B1817" s="42"/>
      <c r="C1817" s="42"/>
      <c r="D1817" s="42"/>
      <c r="E1817" s="42"/>
      <c r="F1817" s="42"/>
      <c r="G1817" s="54"/>
      <c r="H1817" s="42"/>
      <c r="I1817" s="42"/>
      <c r="J1817" s="55"/>
      <c r="K1817" s="55"/>
      <c r="L1817" s="55"/>
      <c r="M1817" s="56"/>
      <c r="N1817" s="57"/>
      <c r="O1817" s="57"/>
      <c r="P1817" s="42"/>
      <c r="Q1817" s="42"/>
      <c r="R1817" s="42"/>
      <c r="S1817" s="42"/>
      <c r="T1817" s="57"/>
      <c r="U1817" s="57"/>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c r="BK1817" s="52"/>
      <c r="BL1817" s="52"/>
      <c r="BM1817" s="52"/>
      <c r="BN1817" s="52"/>
      <c r="BO1817" s="52"/>
      <c r="BP1817" s="52"/>
      <c r="BQ1817" s="52"/>
      <c r="BR1817" s="52"/>
      <c r="BS1817" s="52"/>
      <c r="BT1817" s="52"/>
      <c r="BU1817" s="52"/>
      <c r="BV1817" s="52"/>
      <c r="BW1817" s="52"/>
      <c r="BX1817" s="52"/>
      <c r="BY1817" s="52"/>
      <c r="BZ1817" s="52"/>
      <c r="CA1817" s="52"/>
      <c r="CB1817" s="52"/>
      <c r="CC1817" s="52"/>
      <c r="CD1817" s="52"/>
      <c r="CE1817" s="52"/>
      <c r="CF1817" s="52"/>
      <c r="CG1817" s="52"/>
      <c r="CH1817" s="52"/>
      <c r="CI1817" s="52"/>
      <c r="CJ1817" s="52"/>
      <c r="CK1817" s="52"/>
      <c r="CL1817" s="52"/>
      <c r="CM1817" s="52"/>
      <c r="CN1817" s="52"/>
      <c r="CO1817" s="52"/>
      <c r="CP1817" s="52"/>
      <c r="CQ1817" s="52"/>
      <c r="CR1817" s="52"/>
      <c r="CS1817" s="52"/>
      <c r="CT1817" s="52"/>
      <c r="CU1817" s="52"/>
      <c r="CV1817" s="52"/>
      <c r="CW1817" s="52"/>
      <c r="CX1817" s="52"/>
      <c r="CY1817" s="52"/>
      <c r="CZ1817" s="52"/>
      <c r="DA1817" s="52"/>
      <c r="DB1817" s="52"/>
      <c r="DC1817" s="52"/>
      <c r="DD1817" s="52"/>
      <c r="DE1817" s="52"/>
      <c r="DF1817" s="52"/>
      <c r="DG1817" s="52"/>
      <c r="DH1817" s="52"/>
      <c r="DI1817" s="52"/>
      <c r="DJ1817" s="52"/>
      <c r="DK1817" s="52"/>
      <c r="DL1817" s="52"/>
      <c r="DM1817" s="52"/>
      <c r="DN1817" s="52"/>
      <c r="DO1817" s="52"/>
      <c r="DP1817" s="52"/>
      <c r="DQ1817" s="52"/>
      <c r="DR1817" s="52"/>
      <c r="DS1817" s="52"/>
      <c r="DT1817" s="52"/>
      <c r="DU1817" s="52"/>
      <c r="DV1817" s="52"/>
      <c r="DW1817" s="52"/>
      <c r="DX1817" s="52"/>
      <c r="DY1817" s="52"/>
      <c r="DZ1817" s="52"/>
      <c r="EA1817" s="52"/>
    </row>
    <row r="1818" spans="1:131" s="43" customFormat="1" x14ac:dyDescent="0.2">
      <c r="A1818" s="42"/>
      <c r="B1818" s="42"/>
      <c r="C1818" s="42"/>
      <c r="D1818" s="42"/>
      <c r="E1818" s="42"/>
      <c r="F1818" s="42"/>
      <c r="G1818" s="54"/>
      <c r="H1818" s="42"/>
      <c r="I1818" s="42"/>
      <c r="J1818" s="55"/>
      <c r="K1818" s="55"/>
      <c r="L1818" s="55"/>
      <c r="M1818" s="56"/>
      <c r="N1818" s="57"/>
      <c r="O1818" s="57"/>
      <c r="P1818" s="42"/>
      <c r="Q1818" s="42"/>
      <c r="R1818" s="42"/>
      <c r="S1818" s="42"/>
      <c r="T1818" s="57"/>
      <c r="U1818" s="57"/>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c r="BK1818" s="52"/>
      <c r="BL1818" s="52"/>
      <c r="BM1818" s="52"/>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c r="CL1818" s="52"/>
      <c r="CM1818" s="52"/>
      <c r="CN1818" s="52"/>
      <c r="CO1818" s="52"/>
      <c r="CP1818" s="52"/>
      <c r="CQ1818" s="52"/>
      <c r="CR1818" s="52"/>
      <c r="CS1818" s="52"/>
      <c r="CT1818" s="52"/>
      <c r="CU1818" s="52"/>
      <c r="CV1818" s="52"/>
      <c r="CW1818" s="52"/>
      <c r="CX1818" s="52"/>
      <c r="CY1818" s="52"/>
      <c r="CZ1818" s="52"/>
      <c r="DA1818" s="52"/>
      <c r="DB1818" s="52"/>
      <c r="DC1818" s="52"/>
      <c r="DD1818" s="52"/>
      <c r="DE1818" s="52"/>
      <c r="DF1818" s="52"/>
      <c r="DG1818" s="52"/>
      <c r="DH1818" s="52"/>
      <c r="DI1818" s="52"/>
      <c r="DJ1818" s="52"/>
      <c r="DK1818" s="52"/>
      <c r="DL1818" s="52"/>
      <c r="DM1818" s="52"/>
      <c r="DN1818" s="52"/>
      <c r="DO1818" s="52"/>
      <c r="DP1818" s="52"/>
      <c r="DQ1818" s="52"/>
      <c r="DR1818" s="52"/>
      <c r="DS1818" s="52"/>
      <c r="DT1818" s="52"/>
      <c r="DU1818" s="52"/>
      <c r="DV1818" s="52"/>
      <c r="DW1818" s="52"/>
      <c r="DX1818" s="52"/>
      <c r="DY1818" s="52"/>
      <c r="DZ1818" s="52"/>
      <c r="EA1818" s="52"/>
    </row>
    <row r="1819" spans="1:131" s="43" customFormat="1" x14ac:dyDescent="0.2">
      <c r="A1819" s="42"/>
      <c r="B1819" s="42"/>
      <c r="C1819" s="42"/>
      <c r="D1819" s="42"/>
      <c r="E1819" s="42"/>
      <c r="F1819" s="42"/>
      <c r="G1819" s="54"/>
      <c r="H1819" s="42"/>
      <c r="I1819" s="42"/>
      <c r="J1819" s="55"/>
      <c r="K1819" s="55"/>
      <c r="L1819" s="55"/>
      <c r="M1819" s="56"/>
      <c r="N1819" s="57"/>
      <c r="O1819" s="57"/>
      <c r="P1819" s="42"/>
      <c r="Q1819" s="42"/>
      <c r="R1819" s="42"/>
      <c r="S1819" s="42"/>
      <c r="T1819" s="57"/>
      <c r="U1819" s="57"/>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c r="BK1819" s="52"/>
      <c r="BL1819" s="52"/>
      <c r="BM1819" s="52"/>
      <c r="BN1819" s="52"/>
      <c r="BO1819" s="52"/>
      <c r="BP1819" s="52"/>
      <c r="BQ1819" s="52"/>
      <c r="BR1819" s="52"/>
      <c r="BS1819" s="52"/>
      <c r="BT1819" s="52"/>
      <c r="BU1819" s="52"/>
      <c r="BV1819" s="52"/>
      <c r="BW1819" s="52"/>
      <c r="BX1819" s="52"/>
      <c r="BY1819" s="52"/>
      <c r="BZ1819" s="52"/>
      <c r="CA1819" s="52"/>
      <c r="CB1819" s="52"/>
      <c r="CC1819" s="52"/>
      <c r="CD1819" s="52"/>
      <c r="CE1819" s="52"/>
      <c r="CF1819" s="52"/>
      <c r="CG1819" s="52"/>
      <c r="CH1819" s="52"/>
      <c r="CI1819" s="52"/>
      <c r="CJ1819" s="52"/>
      <c r="CK1819" s="52"/>
      <c r="CL1819" s="52"/>
      <c r="CM1819" s="52"/>
      <c r="CN1819" s="52"/>
      <c r="CO1819" s="52"/>
      <c r="CP1819" s="52"/>
      <c r="CQ1819" s="52"/>
      <c r="CR1819" s="52"/>
      <c r="CS1819" s="52"/>
      <c r="CT1819" s="52"/>
      <c r="CU1819" s="52"/>
      <c r="CV1819" s="52"/>
      <c r="CW1819" s="52"/>
      <c r="CX1819" s="52"/>
      <c r="CY1819" s="52"/>
      <c r="CZ1819" s="52"/>
      <c r="DA1819" s="52"/>
      <c r="DB1819" s="52"/>
      <c r="DC1819" s="52"/>
      <c r="DD1819" s="52"/>
      <c r="DE1819" s="52"/>
      <c r="DF1819" s="52"/>
      <c r="DG1819" s="52"/>
      <c r="DH1819" s="52"/>
      <c r="DI1819" s="52"/>
      <c r="DJ1819" s="52"/>
      <c r="DK1819" s="52"/>
      <c r="DL1819" s="52"/>
      <c r="DM1819" s="52"/>
      <c r="DN1819" s="52"/>
      <c r="DO1819" s="52"/>
      <c r="DP1819" s="52"/>
      <c r="DQ1819" s="52"/>
      <c r="DR1819" s="52"/>
      <c r="DS1819" s="52"/>
      <c r="DT1819" s="52"/>
      <c r="DU1819" s="52"/>
      <c r="DV1819" s="52"/>
      <c r="DW1819" s="52"/>
      <c r="DX1819" s="52"/>
      <c r="DY1819" s="52"/>
      <c r="DZ1819" s="52"/>
      <c r="EA1819" s="52"/>
    </row>
    <row r="1820" spans="1:131" s="43" customFormat="1" x14ac:dyDescent="0.2">
      <c r="A1820" s="42"/>
      <c r="B1820" s="42"/>
      <c r="C1820" s="42"/>
      <c r="D1820" s="42"/>
      <c r="E1820" s="42"/>
      <c r="F1820" s="42"/>
      <c r="G1820" s="54"/>
      <c r="H1820" s="42"/>
      <c r="I1820" s="42"/>
      <c r="J1820" s="55"/>
      <c r="K1820" s="55"/>
      <c r="L1820" s="55"/>
      <c r="M1820" s="56"/>
      <c r="N1820" s="57"/>
      <c r="O1820" s="57"/>
      <c r="P1820" s="42"/>
      <c r="Q1820" s="42"/>
      <c r="R1820" s="42"/>
      <c r="S1820" s="42"/>
      <c r="T1820" s="57"/>
      <c r="U1820" s="57"/>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c r="BK1820" s="52"/>
      <c r="BL1820" s="52"/>
      <c r="BM1820" s="52"/>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c r="CL1820" s="52"/>
      <c r="CM1820" s="52"/>
      <c r="CN1820" s="52"/>
      <c r="CO1820" s="52"/>
      <c r="CP1820" s="52"/>
      <c r="CQ1820" s="52"/>
      <c r="CR1820" s="52"/>
      <c r="CS1820" s="52"/>
      <c r="CT1820" s="52"/>
      <c r="CU1820" s="52"/>
      <c r="CV1820" s="52"/>
      <c r="CW1820" s="52"/>
      <c r="CX1820" s="52"/>
      <c r="CY1820" s="52"/>
      <c r="CZ1820" s="52"/>
      <c r="DA1820" s="52"/>
      <c r="DB1820" s="52"/>
      <c r="DC1820" s="52"/>
      <c r="DD1820" s="52"/>
      <c r="DE1820" s="52"/>
      <c r="DF1820" s="52"/>
      <c r="DG1820" s="52"/>
      <c r="DH1820" s="52"/>
      <c r="DI1820" s="52"/>
      <c r="DJ1820" s="52"/>
      <c r="DK1820" s="52"/>
      <c r="DL1820" s="52"/>
      <c r="DM1820" s="52"/>
      <c r="DN1820" s="52"/>
      <c r="DO1820" s="52"/>
      <c r="DP1820" s="52"/>
      <c r="DQ1820" s="52"/>
      <c r="DR1820" s="52"/>
      <c r="DS1820" s="52"/>
      <c r="DT1820" s="52"/>
      <c r="DU1820" s="52"/>
      <c r="DV1820" s="52"/>
      <c r="DW1820" s="52"/>
      <c r="DX1820" s="52"/>
      <c r="DY1820" s="52"/>
      <c r="DZ1820" s="52"/>
      <c r="EA1820" s="52"/>
    </row>
    <row r="1821" spans="1:131" s="43" customFormat="1" x14ac:dyDescent="0.2">
      <c r="A1821" s="42"/>
      <c r="B1821" s="42"/>
      <c r="C1821" s="42"/>
      <c r="D1821" s="42"/>
      <c r="E1821" s="42"/>
      <c r="F1821" s="42"/>
      <c r="G1821" s="54"/>
      <c r="H1821" s="42"/>
      <c r="I1821" s="42"/>
      <c r="J1821" s="55"/>
      <c r="K1821" s="55"/>
      <c r="L1821" s="55"/>
      <c r="M1821" s="56"/>
      <c r="N1821" s="57"/>
      <c r="O1821" s="57"/>
      <c r="P1821" s="42"/>
      <c r="Q1821" s="42"/>
      <c r="R1821" s="42"/>
      <c r="S1821" s="42"/>
      <c r="T1821" s="57"/>
      <c r="U1821" s="57"/>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c r="BK1821" s="52"/>
      <c r="BL1821" s="52"/>
      <c r="BM1821" s="52"/>
      <c r="BN1821" s="52"/>
      <c r="BO1821" s="52"/>
      <c r="BP1821" s="52"/>
      <c r="BQ1821" s="52"/>
      <c r="BR1821" s="52"/>
      <c r="BS1821" s="52"/>
      <c r="BT1821" s="52"/>
      <c r="BU1821" s="52"/>
      <c r="BV1821" s="52"/>
      <c r="BW1821" s="52"/>
      <c r="BX1821" s="52"/>
      <c r="BY1821" s="52"/>
      <c r="BZ1821" s="52"/>
      <c r="CA1821" s="52"/>
      <c r="CB1821" s="52"/>
      <c r="CC1821" s="52"/>
      <c r="CD1821" s="52"/>
      <c r="CE1821" s="52"/>
      <c r="CF1821" s="52"/>
      <c r="CG1821" s="52"/>
      <c r="CH1821" s="52"/>
      <c r="CI1821" s="52"/>
      <c r="CJ1821" s="52"/>
      <c r="CK1821" s="52"/>
      <c r="CL1821" s="52"/>
      <c r="CM1821" s="52"/>
      <c r="CN1821" s="52"/>
      <c r="CO1821" s="52"/>
      <c r="CP1821" s="52"/>
      <c r="CQ1821" s="52"/>
      <c r="CR1821" s="52"/>
      <c r="CS1821" s="52"/>
      <c r="CT1821" s="52"/>
      <c r="CU1821" s="52"/>
      <c r="CV1821" s="52"/>
      <c r="CW1821" s="52"/>
      <c r="CX1821" s="52"/>
      <c r="CY1821" s="52"/>
      <c r="CZ1821" s="52"/>
      <c r="DA1821" s="52"/>
      <c r="DB1821" s="52"/>
      <c r="DC1821" s="52"/>
      <c r="DD1821" s="52"/>
      <c r="DE1821" s="52"/>
      <c r="DF1821" s="52"/>
      <c r="DG1821" s="52"/>
      <c r="DH1821" s="52"/>
      <c r="DI1821" s="52"/>
      <c r="DJ1821" s="52"/>
      <c r="DK1821" s="52"/>
      <c r="DL1821" s="52"/>
      <c r="DM1821" s="52"/>
      <c r="DN1821" s="52"/>
      <c r="DO1821" s="52"/>
      <c r="DP1821" s="52"/>
      <c r="DQ1821" s="52"/>
      <c r="DR1821" s="52"/>
      <c r="DS1821" s="52"/>
      <c r="DT1821" s="52"/>
      <c r="DU1821" s="52"/>
      <c r="DV1821" s="52"/>
      <c r="DW1821" s="52"/>
      <c r="DX1821" s="52"/>
      <c r="DY1821" s="52"/>
      <c r="DZ1821" s="52"/>
      <c r="EA1821" s="52"/>
    </row>
    <row r="1822" spans="1:131" s="43" customFormat="1" x14ac:dyDescent="0.2">
      <c r="A1822" s="42"/>
      <c r="B1822" s="42"/>
      <c r="C1822" s="42"/>
      <c r="D1822" s="42"/>
      <c r="E1822" s="42"/>
      <c r="F1822" s="42"/>
      <c r="G1822" s="54"/>
      <c r="H1822" s="42"/>
      <c r="I1822" s="42"/>
      <c r="J1822" s="55"/>
      <c r="K1822" s="55"/>
      <c r="L1822" s="55"/>
      <c r="M1822" s="56"/>
      <c r="N1822" s="57"/>
      <c r="O1822" s="57"/>
      <c r="P1822" s="42"/>
      <c r="Q1822" s="42"/>
      <c r="R1822" s="42"/>
      <c r="S1822" s="42"/>
      <c r="T1822" s="57"/>
      <c r="U1822" s="57"/>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c r="BK1822" s="52"/>
      <c r="BL1822" s="52"/>
      <c r="BM1822" s="52"/>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c r="CL1822" s="52"/>
      <c r="CM1822" s="52"/>
      <c r="CN1822" s="52"/>
      <c r="CO1822" s="52"/>
      <c r="CP1822" s="52"/>
      <c r="CQ1822" s="52"/>
      <c r="CR1822" s="52"/>
      <c r="CS1822" s="52"/>
      <c r="CT1822" s="52"/>
      <c r="CU1822" s="52"/>
      <c r="CV1822" s="52"/>
      <c r="CW1822" s="52"/>
      <c r="CX1822" s="52"/>
      <c r="CY1822" s="52"/>
      <c r="CZ1822" s="52"/>
      <c r="DA1822" s="52"/>
      <c r="DB1822" s="52"/>
      <c r="DC1822" s="52"/>
      <c r="DD1822" s="52"/>
      <c r="DE1822" s="52"/>
      <c r="DF1822" s="52"/>
      <c r="DG1822" s="52"/>
      <c r="DH1822" s="52"/>
      <c r="DI1822" s="52"/>
      <c r="DJ1822" s="52"/>
      <c r="DK1822" s="52"/>
      <c r="DL1822" s="52"/>
      <c r="DM1822" s="52"/>
      <c r="DN1822" s="52"/>
      <c r="DO1822" s="52"/>
      <c r="DP1822" s="52"/>
      <c r="DQ1822" s="52"/>
      <c r="DR1822" s="52"/>
      <c r="DS1822" s="52"/>
      <c r="DT1822" s="52"/>
      <c r="DU1822" s="52"/>
      <c r="DV1822" s="52"/>
      <c r="DW1822" s="52"/>
      <c r="DX1822" s="52"/>
      <c r="DY1822" s="52"/>
      <c r="DZ1822" s="52"/>
      <c r="EA1822" s="52"/>
    </row>
    <row r="1823" spans="1:131" s="43" customFormat="1" x14ac:dyDescent="0.2">
      <c r="A1823" s="42"/>
      <c r="B1823" s="42"/>
      <c r="C1823" s="42"/>
      <c r="D1823" s="42"/>
      <c r="E1823" s="42"/>
      <c r="F1823" s="42"/>
      <c r="G1823" s="54"/>
      <c r="H1823" s="42"/>
      <c r="I1823" s="42"/>
      <c r="J1823" s="55"/>
      <c r="K1823" s="55"/>
      <c r="L1823" s="55"/>
      <c r="M1823" s="56"/>
      <c r="N1823" s="57"/>
      <c r="O1823" s="57"/>
      <c r="P1823" s="42"/>
      <c r="Q1823" s="42"/>
      <c r="R1823" s="42"/>
      <c r="S1823" s="42"/>
      <c r="T1823" s="57"/>
      <c r="U1823" s="57"/>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c r="BK1823" s="52"/>
      <c r="BL1823" s="52"/>
      <c r="BM1823" s="52"/>
      <c r="BN1823" s="52"/>
      <c r="BO1823" s="52"/>
      <c r="BP1823" s="52"/>
      <c r="BQ1823" s="52"/>
      <c r="BR1823" s="52"/>
      <c r="BS1823" s="52"/>
      <c r="BT1823" s="52"/>
      <c r="BU1823" s="52"/>
      <c r="BV1823" s="52"/>
      <c r="BW1823" s="52"/>
      <c r="BX1823" s="52"/>
      <c r="BY1823" s="52"/>
      <c r="BZ1823" s="52"/>
      <c r="CA1823" s="52"/>
      <c r="CB1823" s="52"/>
      <c r="CC1823" s="52"/>
      <c r="CD1823" s="52"/>
      <c r="CE1823" s="52"/>
      <c r="CF1823" s="52"/>
      <c r="CG1823" s="52"/>
      <c r="CH1823" s="52"/>
      <c r="CI1823" s="52"/>
      <c r="CJ1823" s="52"/>
      <c r="CK1823" s="52"/>
      <c r="CL1823" s="52"/>
      <c r="CM1823" s="52"/>
      <c r="CN1823" s="52"/>
      <c r="CO1823" s="52"/>
      <c r="CP1823" s="52"/>
      <c r="CQ1823" s="52"/>
      <c r="CR1823" s="52"/>
      <c r="CS1823" s="52"/>
      <c r="CT1823" s="52"/>
      <c r="CU1823" s="52"/>
      <c r="CV1823" s="52"/>
      <c r="CW1823" s="52"/>
      <c r="CX1823" s="52"/>
      <c r="CY1823" s="52"/>
      <c r="CZ1823" s="52"/>
      <c r="DA1823" s="52"/>
      <c r="DB1823" s="52"/>
      <c r="DC1823" s="52"/>
      <c r="DD1823" s="52"/>
      <c r="DE1823" s="52"/>
      <c r="DF1823" s="52"/>
      <c r="DG1823" s="52"/>
      <c r="DH1823" s="52"/>
      <c r="DI1823" s="52"/>
      <c r="DJ1823" s="52"/>
      <c r="DK1823" s="52"/>
      <c r="DL1823" s="52"/>
      <c r="DM1823" s="52"/>
      <c r="DN1823" s="52"/>
      <c r="DO1823" s="52"/>
      <c r="DP1823" s="52"/>
      <c r="DQ1823" s="52"/>
      <c r="DR1823" s="52"/>
      <c r="DS1823" s="52"/>
      <c r="DT1823" s="52"/>
      <c r="DU1823" s="52"/>
      <c r="DV1823" s="52"/>
      <c r="DW1823" s="52"/>
      <c r="DX1823" s="52"/>
      <c r="DY1823" s="52"/>
      <c r="DZ1823" s="52"/>
      <c r="EA1823" s="52"/>
    </row>
    <row r="1824" spans="1:131" s="43" customFormat="1" x14ac:dyDescent="0.2">
      <c r="A1824" s="42"/>
      <c r="B1824" s="42"/>
      <c r="C1824" s="42"/>
      <c r="D1824" s="42"/>
      <c r="E1824" s="42"/>
      <c r="F1824" s="42"/>
      <c r="G1824" s="54"/>
      <c r="H1824" s="42"/>
      <c r="I1824" s="42"/>
      <c r="J1824" s="55"/>
      <c r="K1824" s="55"/>
      <c r="L1824" s="55"/>
      <c r="M1824" s="56"/>
      <c r="N1824" s="57"/>
      <c r="O1824" s="57"/>
      <c r="P1824" s="42"/>
      <c r="Q1824" s="42"/>
      <c r="R1824" s="42"/>
      <c r="S1824" s="42"/>
      <c r="T1824" s="57"/>
      <c r="U1824" s="57"/>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c r="BK1824" s="52"/>
      <c r="BL1824" s="52"/>
      <c r="BM1824" s="52"/>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c r="CL1824" s="52"/>
      <c r="CM1824" s="52"/>
      <c r="CN1824" s="52"/>
      <c r="CO1824" s="52"/>
      <c r="CP1824" s="52"/>
      <c r="CQ1824" s="52"/>
      <c r="CR1824" s="52"/>
      <c r="CS1824" s="52"/>
      <c r="CT1824" s="52"/>
      <c r="CU1824" s="52"/>
      <c r="CV1824" s="52"/>
      <c r="CW1824" s="52"/>
      <c r="CX1824" s="52"/>
      <c r="CY1824" s="52"/>
      <c r="CZ1824" s="52"/>
      <c r="DA1824" s="52"/>
      <c r="DB1824" s="52"/>
      <c r="DC1824" s="52"/>
      <c r="DD1824" s="52"/>
      <c r="DE1824" s="52"/>
      <c r="DF1824" s="52"/>
      <c r="DG1824" s="52"/>
      <c r="DH1824" s="52"/>
      <c r="DI1824" s="52"/>
      <c r="DJ1824" s="52"/>
      <c r="DK1824" s="52"/>
      <c r="DL1824" s="52"/>
      <c r="DM1824" s="52"/>
      <c r="DN1824" s="52"/>
      <c r="DO1824" s="52"/>
      <c r="DP1824" s="52"/>
      <c r="DQ1824" s="52"/>
      <c r="DR1824" s="52"/>
      <c r="DS1824" s="52"/>
      <c r="DT1824" s="52"/>
      <c r="DU1824" s="52"/>
      <c r="DV1824" s="52"/>
      <c r="DW1824" s="52"/>
      <c r="DX1824" s="52"/>
      <c r="DY1824" s="52"/>
      <c r="DZ1824" s="52"/>
      <c r="EA1824" s="52"/>
    </row>
    <row r="1825" spans="1:131" s="43" customFormat="1" x14ac:dyDescent="0.2">
      <c r="A1825" s="42"/>
      <c r="B1825" s="42"/>
      <c r="C1825" s="42"/>
      <c r="D1825" s="42"/>
      <c r="E1825" s="42"/>
      <c r="F1825" s="42"/>
      <c r="G1825" s="54"/>
      <c r="H1825" s="42"/>
      <c r="I1825" s="42"/>
      <c r="J1825" s="55"/>
      <c r="K1825" s="55"/>
      <c r="L1825" s="55"/>
      <c r="M1825" s="56"/>
      <c r="N1825" s="57"/>
      <c r="O1825" s="57"/>
      <c r="P1825" s="42"/>
      <c r="Q1825" s="42"/>
      <c r="R1825" s="42"/>
      <c r="S1825" s="42"/>
      <c r="T1825" s="57"/>
      <c r="U1825" s="57"/>
      <c r="V1825" s="52"/>
      <c r="W1825" s="52"/>
      <c r="X1825" s="52"/>
      <c r="Y1825" s="52"/>
      <c r="Z1825" s="52"/>
      <c r="AA1825" s="52"/>
      <c r="AB1825" s="52"/>
      <c r="AC1825" s="52"/>
      <c r="AD1825" s="52"/>
      <c r="AE1825" s="52"/>
      <c r="AF1825" s="52"/>
      <c r="AG1825" s="52"/>
      <c r="AH1825" s="52"/>
      <c r="AI1825" s="52"/>
      <c r="AJ1825" s="52"/>
      <c r="AK1825" s="52"/>
      <c r="AL1825" s="52"/>
      <c r="AM1825" s="52"/>
      <c r="AN1825" s="52"/>
      <c r="AO1825" s="52"/>
      <c r="AP1825" s="52"/>
      <c r="AQ1825" s="52"/>
      <c r="AR1825" s="52"/>
      <c r="AS1825" s="52"/>
      <c r="AT1825" s="52"/>
      <c r="AU1825" s="52"/>
      <c r="AV1825" s="52"/>
      <c r="AW1825" s="52"/>
      <c r="AX1825" s="52"/>
      <c r="AY1825" s="52"/>
      <c r="AZ1825" s="52"/>
      <c r="BA1825" s="52"/>
      <c r="BB1825" s="52"/>
      <c r="BC1825" s="52"/>
      <c r="BD1825" s="52"/>
      <c r="BE1825" s="52"/>
      <c r="BF1825" s="52"/>
      <c r="BG1825" s="52"/>
      <c r="BH1825" s="52"/>
      <c r="BI1825" s="52"/>
      <c r="BJ1825" s="52"/>
      <c r="BK1825" s="52"/>
      <c r="BL1825" s="52"/>
      <c r="BM1825" s="52"/>
      <c r="BN1825" s="52"/>
      <c r="BO1825" s="52"/>
      <c r="BP1825" s="52"/>
      <c r="BQ1825" s="52"/>
      <c r="BR1825" s="52"/>
      <c r="BS1825" s="52"/>
      <c r="BT1825" s="52"/>
      <c r="BU1825" s="52"/>
      <c r="BV1825" s="52"/>
      <c r="BW1825" s="52"/>
      <c r="BX1825" s="52"/>
      <c r="BY1825" s="52"/>
      <c r="BZ1825" s="52"/>
      <c r="CA1825" s="52"/>
      <c r="CB1825" s="52"/>
      <c r="CC1825" s="52"/>
      <c r="CD1825" s="52"/>
      <c r="CE1825" s="52"/>
      <c r="CF1825" s="52"/>
      <c r="CG1825" s="52"/>
      <c r="CH1825" s="52"/>
      <c r="CI1825" s="52"/>
      <c r="CJ1825" s="52"/>
      <c r="CK1825" s="52"/>
      <c r="CL1825" s="52"/>
      <c r="CM1825" s="52"/>
      <c r="CN1825" s="52"/>
      <c r="CO1825" s="52"/>
      <c r="CP1825" s="52"/>
      <c r="CQ1825" s="52"/>
      <c r="CR1825" s="52"/>
      <c r="CS1825" s="52"/>
      <c r="CT1825" s="52"/>
      <c r="CU1825" s="52"/>
      <c r="CV1825" s="52"/>
      <c r="CW1825" s="52"/>
      <c r="CX1825" s="52"/>
      <c r="CY1825" s="52"/>
      <c r="CZ1825" s="52"/>
      <c r="DA1825" s="52"/>
      <c r="DB1825" s="52"/>
      <c r="DC1825" s="52"/>
      <c r="DD1825" s="52"/>
      <c r="DE1825" s="52"/>
      <c r="DF1825" s="52"/>
      <c r="DG1825" s="52"/>
      <c r="DH1825" s="52"/>
      <c r="DI1825" s="52"/>
      <c r="DJ1825" s="52"/>
      <c r="DK1825" s="52"/>
      <c r="DL1825" s="52"/>
      <c r="DM1825" s="52"/>
      <c r="DN1825" s="52"/>
      <c r="DO1825" s="52"/>
      <c r="DP1825" s="52"/>
      <c r="DQ1825" s="52"/>
      <c r="DR1825" s="52"/>
      <c r="DS1825" s="52"/>
      <c r="DT1825" s="52"/>
      <c r="DU1825" s="52"/>
      <c r="DV1825" s="52"/>
      <c r="DW1825" s="52"/>
      <c r="DX1825" s="52"/>
      <c r="DY1825" s="52"/>
      <c r="DZ1825" s="52"/>
      <c r="EA1825" s="52"/>
    </row>
    <row r="1826" spans="1:131" s="43" customFormat="1" x14ac:dyDescent="0.2">
      <c r="A1826" s="42"/>
      <c r="B1826" s="42"/>
      <c r="C1826" s="42"/>
      <c r="D1826" s="42"/>
      <c r="E1826" s="42"/>
      <c r="F1826" s="42"/>
      <c r="G1826" s="54"/>
      <c r="H1826" s="42"/>
      <c r="I1826" s="42"/>
      <c r="J1826" s="55"/>
      <c r="K1826" s="55"/>
      <c r="L1826" s="55"/>
      <c r="M1826" s="56"/>
      <c r="N1826" s="57"/>
      <c r="O1826" s="57"/>
      <c r="P1826" s="42"/>
      <c r="Q1826" s="42"/>
      <c r="R1826" s="42"/>
      <c r="S1826" s="42"/>
      <c r="T1826" s="57"/>
      <c r="U1826" s="57"/>
      <c r="V1826" s="52"/>
      <c r="W1826" s="52"/>
      <c r="X1826" s="52"/>
      <c r="Y1826" s="52"/>
      <c r="Z1826" s="52"/>
      <c r="AA1826" s="52"/>
      <c r="AB1826" s="52"/>
      <c r="AC1826" s="52"/>
      <c r="AD1826" s="52"/>
      <c r="AE1826" s="52"/>
      <c r="AF1826" s="52"/>
      <c r="AG1826" s="52"/>
      <c r="AH1826" s="52"/>
      <c r="AI1826" s="52"/>
      <c r="AJ1826" s="52"/>
      <c r="AK1826" s="52"/>
      <c r="AL1826" s="52"/>
      <c r="AM1826" s="52"/>
      <c r="AN1826" s="52"/>
      <c r="AO1826" s="52"/>
      <c r="AP1826" s="52"/>
      <c r="AQ1826" s="52"/>
      <c r="AR1826" s="52"/>
      <c r="AS1826" s="52"/>
      <c r="AT1826" s="52"/>
      <c r="AU1826" s="52"/>
      <c r="AV1826" s="52"/>
      <c r="AW1826" s="52"/>
      <c r="AX1826" s="52"/>
      <c r="AY1826" s="52"/>
      <c r="AZ1826" s="52"/>
      <c r="BA1826" s="52"/>
      <c r="BB1826" s="52"/>
      <c r="BC1826" s="52"/>
      <c r="BD1826" s="52"/>
      <c r="BE1826" s="52"/>
      <c r="BF1826" s="52"/>
      <c r="BG1826" s="52"/>
      <c r="BH1826" s="52"/>
      <c r="BI1826" s="52"/>
      <c r="BJ1826" s="52"/>
      <c r="BK1826" s="52"/>
      <c r="BL1826" s="52"/>
      <c r="BM1826" s="52"/>
      <c r="BN1826" s="52"/>
      <c r="BO1826" s="52"/>
      <c r="BP1826" s="52"/>
      <c r="BQ1826" s="52"/>
      <c r="BR1826" s="52"/>
      <c r="BS1826" s="52"/>
      <c r="BT1826" s="52"/>
      <c r="BU1826" s="52"/>
      <c r="BV1826" s="52"/>
      <c r="BW1826" s="52"/>
      <c r="BX1826" s="52"/>
      <c r="BY1826" s="52"/>
      <c r="BZ1826" s="52"/>
      <c r="CA1826" s="52"/>
      <c r="CB1826" s="52"/>
      <c r="CC1826" s="52"/>
      <c r="CD1826" s="52"/>
      <c r="CE1826" s="52"/>
      <c r="CF1826" s="52"/>
      <c r="CG1826" s="52"/>
      <c r="CH1826" s="52"/>
      <c r="CI1826" s="52"/>
      <c r="CJ1826" s="52"/>
      <c r="CK1826" s="52"/>
      <c r="CL1826" s="52"/>
      <c r="CM1826" s="52"/>
      <c r="CN1826" s="52"/>
      <c r="CO1826" s="52"/>
      <c r="CP1826" s="52"/>
      <c r="CQ1826" s="52"/>
      <c r="CR1826" s="52"/>
      <c r="CS1826" s="52"/>
      <c r="CT1826" s="52"/>
      <c r="CU1826" s="52"/>
      <c r="CV1826" s="52"/>
      <c r="CW1826" s="52"/>
      <c r="CX1826" s="52"/>
      <c r="CY1826" s="52"/>
      <c r="CZ1826" s="52"/>
      <c r="DA1826" s="52"/>
      <c r="DB1826" s="52"/>
      <c r="DC1826" s="52"/>
      <c r="DD1826" s="52"/>
      <c r="DE1826" s="52"/>
      <c r="DF1826" s="52"/>
      <c r="DG1826" s="52"/>
      <c r="DH1826" s="52"/>
      <c r="DI1826" s="52"/>
      <c r="DJ1826" s="52"/>
      <c r="DK1826" s="52"/>
      <c r="DL1826" s="52"/>
      <c r="DM1826" s="52"/>
      <c r="DN1826" s="52"/>
      <c r="DO1826" s="52"/>
      <c r="DP1826" s="52"/>
      <c r="DQ1826" s="52"/>
      <c r="DR1826" s="52"/>
      <c r="DS1826" s="52"/>
      <c r="DT1826" s="52"/>
      <c r="DU1826" s="52"/>
      <c r="DV1826" s="52"/>
      <c r="DW1826" s="52"/>
      <c r="DX1826" s="52"/>
      <c r="DY1826" s="52"/>
      <c r="DZ1826" s="52"/>
      <c r="EA1826" s="52"/>
    </row>
    <row r="1827" spans="1:131" s="43" customFormat="1" x14ac:dyDescent="0.2">
      <c r="A1827" s="42"/>
      <c r="B1827" s="42"/>
      <c r="C1827" s="42"/>
      <c r="D1827" s="42"/>
      <c r="E1827" s="42"/>
      <c r="F1827" s="42"/>
      <c r="G1827" s="54"/>
      <c r="H1827" s="42"/>
      <c r="I1827" s="42"/>
      <c r="J1827" s="55"/>
      <c r="K1827" s="55"/>
      <c r="L1827" s="55"/>
      <c r="M1827" s="56"/>
      <c r="N1827" s="57"/>
      <c r="O1827" s="57"/>
      <c r="P1827" s="42"/>
      <c r="Q1827" s="42"/>
      <c r="R1827" s="42"/>
      <c r="S1827" s="42"/>
      <c r="T1827" s="57"/>
      <c r="U1827" s="57"/>
      <c r="V1827" s="52"/>
      <c r="W1827" s="52"/>
      <c r="X1827" s="52"/>
      <c r="Y1827" s="52"/>
      <c r="Z1827" s="52"/>
      <c r="AA1827" s="52"/>
      <c r="AB1827" s="52"/>
      <c r="AC1827" s="52"/>
      <c r="AD1827" s="52"/>
      <c r="AE1827" s="52"/>
      <c r="AF1827" s="52"/>
      <c r="AG1827" s="52"/>
      <c r="AH1827" s="52"/>
      <c r="AI1827" s="52"/>
      <c r="AJ1827" s="52"/>
      <c r="AK1827" s="52"/>
      <c r="AL1827" s="52"/>
      <c r="AM1827" s="52"/>
      <c r="AN1827" s="52"/>
      <c r="AO1827" s="52"/>
      <c r="AP1827" s="52"/>
      <c r="AQ1827" s="52"/>
      <c r="AR1827" s="52"/>
      <c r="AS1827" s="52"/>
      <c r="AT1827" s="52"/>
      <c r="AU1827" s="52"/>
      <c r="AV1827" s="52"/>
      <c r="AW1827" s="52"/>
      <c r="AX1827" s="52"/>
      <c r="AY1827" s="52"/>
      <c r="AZ1827" s="52"/>
      <c r="BA1827" s="52"/>
      <c r="BB1827" s="52"/>
      <c r="BC1827" s="52"/>
      <c r="BD1827" s="52"/>
      <c r="BE1827" s="52"/>
      <c r="BF1827" s="52"/>
      <c r="BG1827" s="52"/>
      <c r="BH1827" s="52"/>
      <c r="BI1827" s="52"/>
      <c r="BJ1827" s="52"/>
      <c r="BK1827" s="52"/>
      <c r="BL1827" s="52"/>
      <c r="BM1827" s="52"/>
      <c r="BN1827" s="52"/>
      <c r="BO1827" s="52"/>
      <c r="BP1827" s="52"/>
      <c r="BQ1827" s="52"/>
      <c r="BR1827" s="52"/>
      <c r="BS1827" s="52"/>
      <c r="BT1827" s="52"/>
      <c r="BU1827" s="52"/>
      <c r="BV1827" s="52"/>
      <c r="BW1827" s="52"/>
      <c r="BX1827" s="52"/>
      <c r="BY1827" s="52"/>
      <c r="BZ1827" s="52"/>
      <c r="CA1827" s="52"/>
      <c r="CB1827" s="52"/>
      <c r="CC1827" s="52"/>
      <c r="CD1827" s="52"/>
      <c r="CE1827" s="52"/>
      <c r="CF1827" s="52"/>
      <c r="CG1827" s="52"/>
      <c r="CH1827" s="52"/>
      <c r="CI1827" s="52"/>
      <c r="CJ1827" s="52"/>
      <c r="CK1827" s="52"/>
      <c r="CL1827" s="52"/>
      <c r="CM1827" s="52"/>
      <c r="CN1827" s="52"/>
      <c r="CO1827" s="52"/>
      <c r="CP1827" s="52"/>
      <c r="CQ1827" s="52"/>
      <c r="CR1827" s="52"/>
      <c r="CS1827" s="52"/>
      <c r="CT1827" s="52"/>
      <c r="CU1827" s="52"/>
      <c r="CV1827" s="52"/>
      <c r="CW1827" s="52"/>
      <c r="CX1827" s="52"/>
      <c r="CY1827" s="52"/>
      <c r="CZ1827" s="52"/>
      <c r="DA1827" s="52"/>
      <c r="DB1827" s="52"/>
      <c r="DC1827" s="52"/>
      <c r="DD1827" s="52"/>
      <c r="DE1827" s="52"/>
      <c r="DF1827" s="52"/>
      <c r="DG1827" s="52"/>
      <c r="DH1827" s="52"/>
      <c r="DI1827" s="52"/>
      <c r="DJ1827" s="52"/>
      <c r="DK1827" s="52"/>
      <c r="DL1827" s="52"/>
      <c r="DM1827" s="52"/>
      <c r="DN1827" s="52"/>
      <c r="DO1827" s="52"/>
      <c r="DP1827" s="52"/>
      <c r="DQ1827" s="52"/>
      <c r="DR1827" s="52"/>
      <c r="DS1827" s="52"/>
      <c r="DT1827" s="52"/>
      <c r="DU1827" s="52"/>
      <c r="DV1827" s="52"/>
      <c r="DW1827" s="52"/>
      <c r="DX1827" s="52"/>
      <c r="DY1827" s="52"/>
      <c r="DZ1827" s="52"/>
      <c r="EA1827" s="52"/>
    </row>
    <row r="1828" spans="1:131" s="43" customFormat="1" x14ac:dyDescent="0.2">
      <c r="A1828" s="42"/>
      <c r="B1828" s="42"/>
      <c r="C1828" s="42"/>
      <c r="D1828" s="42"/>
      <c r="E1828" s="42"/>
      <c r="F1828" s="42"/>
      <c r="G1828" s="54"/>
      <c r="H1828" s="42"/>
      <c r="I1828" s="42"/>
      <c r="J1828" s="55"/>
      <c r="K1828" s="55"/>
      <c r="L1828" s="55"/>
      <c r="M1828" s="56"/>
      <c r="N1828" s="57"/>
      <c r="O1828" s="57"/>
      <c r="P1828" s="42"/>
      <c r="Q1828" s="42"/>
      <c r="R1828" s="42"/>
      <c r="S1828" s="42"/>
      <c r="T1828" s="57"/>
      <c r="U1828" s="57"/>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c r="BK1828" s="52"/>
      <c r="BL1828" s="52"/>
      <c r="BM1828" s="52"/>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c r="CL1828" s="52"/>
      <c r="CM1828" s="52"/>
      <c r="CN1828" s="52"/>
      <c r="CO1828" s="52"/>
      <c r="CP1828" s="52"/>
      <c r="CQ1828" s="52"/>
      <c r="CR1828" s="52"/>
      <c r="CS1828" s="52"/>
      <c r="CT1828" s="52"/>
      <c r="CU1828" s="52"/>
      <c r="CV1828" s="52"/>
      <c r="CW1828" s="52"/>
      <c r="CX1828" s="52"/>
      <c r="CY1828" s="52"/>
      <c r="CZ1828" s="52"/>
      <c r="DA1828" s="52"/>
      <c r="DB1828" s="52"/>
      <c r="DC1828" s="52"/>
      <c r="DD1828" s="52"/>
      <c r="DE1828" s="52"/>
      <c r="DF1828" s="52"/>
      <c r="DG1828" s="52"/>
      <c r="DH1828" s="52"/>
      <c r="DI1828" s="52"/>
      <c r="DJ1828" s="52"/>
      <c r="DK1828" s="52"/>
      <c r="DL1828" s="52"/>
      <c r="DM1828" s="52"/>
      <c r="DN1828" s="52"/>
      <c r="DO1828" s="52"/>
      <c r="DP1828" s="52"/>
      <c r="DQ1828" s="52"/>
      <c r="DR1828" s="52"/>
      <c r="DS1828" s="52"/>
      <c r="DT1828" s="52"/>
      <c r="DU1828" s="52"/>
      <c r="DV1828" s="52"/>
      <c r="DW1828" s="52"/>
      <c r="DX1828" s="52"/>
      <c r="DY1828" s="52"/>
      <c r="DZ1828" s="52"/>
      <c r="EA1828" s="52"/>
    </row>
    <row r="1829" spans="1:131" s="43" customFormat="1" x14ac:dyDescent="0.2">
      <c r="A1829" s="42"/>
      <c r="B1829" s="42"/>
      <c r="C1829" s="42"/>
      <c r="D1829" s="42"/>
      <c r="E1829" s="42"/>
      <c r="F1829" s="42"/>
      <c r="G1829" s="54"/>
      <c r="H1829" s="42"/>
      <c r="I1829" s="42"/>
      <c r="J1829" s="55"/>
      <c r="K1829" s="55"/>
      <c r="L1829" s="55"/>
      <c r="M1829" s="56"/>
      <c r="N1829" s="57"/>
      <c r="O1829" s="57"/>
      <c r="P1829" s="42"/>
      <c r="Q1829" s="42"/>
      <c r="R1829" s="42"/>
      <c r="S1829" s="42"/>
      <c r="T1829" s="57"/>
      <c r="U1829" s="57"/>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c r="BK1829" s="52"/>
      <c r="BL1829" s="52"/>
      <c r="BM1829" s="52"/>
      <c r="BN1829" s="52"/>
      <c r="BO1829" s="52"/>
      <c r="BP1829" s="52"/>
      <c r="BQ1829" s="52"/>
      <c r="BR1829" s="52"/>
      <c r="BS1829" s="52"/>
      <c r="BT1829" s="52"/>
      <c r="BU1829" s="52"/>
      <c r="BV1829" s="52"/>
      <c r="BW1829" s="52"/>
      <c r="BX1829" s="52"/>
      <c r="BY1829" s="52"/>
      <c r="BZ1829" s="52"/>
      <c r="CA1829" s="52"/>
      <c r="CB1829" s="52"/>
      <c r="CC1829" s="52"/>
      <c r="CD1829" s="52"/>
      <c r="CE1829" s="52"/>
      <c r="CF1829" s="52"/>
      <c r="CG1829" s="52"/>
      <c r="CH1829" s="52"/>
      <c r="CI1829" s="52"/>
      <c r="CJ1829" s="52"/>
      <c r="CK1829" s="52"/>
      <c r="CL1829" s="52"/>
      <c r="CM1829" s="52"/>
      <c r="CN1829" s="52"/>
      <c r="CO1829" s="52"/>
      <c r="CP1829" s="52"/>
      <c r="CQ1829" s="52"/>
      <c r="CR1829" s="52"/>
      <c r="CS1829" s="52"/>
      <c r="CT1829" s="52"/>
      <c r="CU1829" s="52"/>
      <c r="CV1829" s="52"/>
      <c r="CW1829" s="52"/>
      <c r="CX1829" s="52"/>
      <c r="CY1829" s="52"/>
      <c r="CZ1829" s="52"/>
      <c r="DA1829" s="52"/>
      <c r="DB1829" s="52"/>
      <c r="DC1829" s="52"/>
      <c r="DD1829" s="52"/>
      <c r="DE1829" s="52"/>
      <c r="DF1829" s="52"/>
      <c r="DG1829" s="52"/>
      <c r="DH1829" s="52"/>
      <c r="DI1829" s="52"/>
      <c r="DJ1829" s="52"/>
      <c r="DK1829" s="52"/>
      <c r="DL1829" s="52"/>
      <c r="DM1829" s="52"/>
      <c r="DN1829" s="52"/>
      <c r="DO1829" s="52"/>
      <c r="DP1829" s="52"/>
      <c r="DQ1829" s="52"/>
      <c r="DR1829" s="52"/>
      <c r="DS1829" s="52"/>
      <c r="DT1829" s="52"/>
      <c r="DU1829" s="52"/>
      <c r="DV1829" s="52"/>
      <c r="DW1829" s="52"/>
      <c r="DX1829" s="52"/>
      <c r="DY1829" s="52"/>
      <c r="DZ1829" s="52"/>
      <c r="EA1829" s="52"/>
    </row>
    <row r="1830" spans="1:131" s="43" customFormat="1" x14ac:dyDescent="0.2">
      <c r="A1830" s="42"/>
      <c r="B1830" s="42"/>
      <c r="C1830" s="42"/>
      <c r="D1830" s="42"/>
      <c r="E1830" s="42"/>
      <c r="F1830" s="42"/>
      <c r="G1830" s="54"/>
      <c r="H1830" s="42"/>
      <c r="I1830" s="42"/>
      <c r="J1830" s="55"/>
      <c r="K1830" s="55"/>
      <c r="L1830" s="55"/>
      <c r="M1830" s="56"/>
      <c r="N1830" s="57"/>
      <c r="O1830" s="57"/>
      <c r="P1830" s="42"/>
      <c r="Q1830" s="42"/>
      <c r="R1830" s="42"/>
      <c r="S1830" s="42"/>
      <c r="T1830" s="57"/>
      <c r="U1830" s="57"/>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c r="BK1830" s="52"/>
      <c r="BL1830" s="52"/>
      <c r="BM1830" s="52"/>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c r="CL1830" s="52"/>
      <c r="CM1830" s="52"/>
      <c r="CN1830" s="52"/>
      <c r="CO1830" s="52"/>
      <c r="CP1830" s="52"/>
      <c r="CQ1830" s="52"/>
      <c r="CR1830" s="52"/>
      <c r="CS1830" s="52"/>
      <c r="CT1830" s="52"/>
      <c r="CU1830" s="52"/>
      <c r="CV1830" s="52"/>
      <c r="CW1830" s="52"/>
      <c r="CX1830" s="52"/>
      <c r="CY1830" s="52"/>
      <c r="CZ1830" s="52"/>
      <c r="DA1830" s="52"/>
      <c r="DB1830" s="52"/>
      <c r="DC1830" s="52"/>
      <c r="DD1830" s="52"/>
      <c r="DE1830" s="52"/>
      <c r="DF1830" s="52"/>
      <c r="DG1830" s="52"/>
      <c r="DH1830" s="52"/>
      <c r="DI1830" s="52"/>
      <c r="DJ1830" s="52"/>
      <c r="DK1830" s="52"/>
      <c r="DL1830" s="52"/>
      <c r="DM1830" s="52"/>
      <c r="DN1830" s="52"/>
      <c r="DO1830" s="52"/>
      <c r="DP1830" s="52"/>
      <c r="DQ1830" s="52"/>
      <c r="DR1830" s="52"/>
      <c r="DS1830" s="52"/>
      <c r="DT1830" s="52"/>
      <c r="DU1830" s="52"/>
      <c r="DV1830" s="52"/>
      <c r="DW1830" s="52"/>
      <c r="DX1830" s="52"/>
      <c r="DY1830" s="52"/>
      <c r="DZ1830" s="52"/>
      <c r="EA1830" s="52"/>
    </row>
    <row r="1831" spans="1:131" s="43" customFormat="1" x14ac:dyDescent="0.2">
      <c r="A1831" s="42"/>
      <c r="B1831" s="42"/>
      <c r="C1831" s="42"/>
      <c r="D1831" s="42"/>
      <c r="E1831" s="42"/>
      <c r="F1831" s="42"/>
      <c r="G1831" s="54"/>
      <c r="H1831" s="42"/>
      <c r="I1831" s="42"/>
      <c r="J1831" s="55"/>
      <c r="K1831" s="55"/>
      <c r="L1831" s="55"/>
      <c r="M1831" s="56"/>
      <c r="N1831" s="57"/>
      <c r="O1831" s="57"/>
      <c r="P1831" s="42"/>
      <c r="Q1831" s="42"/>
      <c r="R1831" s="42"/>
      <c r="S1831" s="42"/>
      <c r="T1831" s="57"/>
      <c r="U1831" s="57"/>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c r="BK1831" s="52"/>
      <c r="BL1831" s="52"/>
      <c r="BM1831" s="52"/>
      <c r="BN1831" s="52"/>
      <c r="BO1831" s="52"/>
      <c r="BP1831" s="52"/>
      <c r="BQ1831" s="52"/>
      <c r="BR1831" s="52"/>
      <c r="BS1831" s="52"/>
      <c r="BT1831" s="52"/>
      <c r="BU1831" s="52"/>
      <c r="BV1831" s="52"/>
      <c r="BW1831" s="52"/>
      <c r="BX1831" s="52"/>
      <c r="BY1831" s="52"/>
      <c r="BZ1831" s="52"/>
      <c r="CA1831" s="52"/>
      <c r="CB1831" s="52"/>
      <c r="CC1831" s="52"/>
      <c r="CD1831" s="52"/>
      <c r="CE1831" s="52"/>
      <c r="CF1831" s="52"/>
      <c r="CG1831" s="52"/>
      <c r="CH1831" s="52"/>
      <c r="CI1831" s="52"/>
      <c r="CJ1831" s="52"/>
      <c r="CK1831" s="52"/>
      <c r="CL1831" s="52"/>
      <c r="CM1831" s="52"/>
      <c r="CN1831" s="52"/>
      <c r="CO1831" s="52"/>
      <c r="CP1831" s="52"/>
      <c r="CQ1831" s="52"/>
      <c r="CR1831" s="52"/>
      <c r="CS1831" s="52"/>
      <c r="CT1831" s="52"/>
      <c r="CU1831" s="52"/>
      <c r="CV1831" s="52"/>
      <c r="CW1831" s="52"/>
      <c r="CX1831" s="52"/>
      <c r="CY1831" s="52"/>
      <c r="CZ1831" s="52"/>
      <c r="DA1831" s="52"/>
      <c r="DB1831" s="52"/>
      <c r="DC1831" s="52"/>
      <c r="DD1831" s="52"/>
      <c r="DE1831" s="52"/>
      <c r="DF1831" s="52"/>
      <c r="DG1831" s="52"/>
      <c r="DH1831" s="52"/>
      <c r="DI1831" s="52"/>
      <c r="DJ1831" s="52"/>
      <c r="DK1831" s="52"/>
      <c r="DL1831" s="52"/>
      <c r="DM1831" s="52"/>
      <c r="DN1831" s="52"/>
      <c r="DO1831" s="52"/>
      <c r="DP1831" s="52"/>
      <c r="DQ1831" s="52"/>
      <c r="DR1831" s="52"/>
      <c r="DS1831" s="52"/>
      <c r="DT1831" s="52"/>
      <c r="DU1831" s="52"/>
      <c r="DV1831" s="52"/>
      <c r="DW1831" s="52"/>
      <c r="DX1831" s="52"/>
      <c r="DY1831" s="52"/>
      <c r="DZ1831" s="52"/>
      <c r="EA1831" s="52"/>
    </row>
    <row r="1832" spans="1:131" s="43" customFormat="1" x14ac:dyDescent="0.2">
      <c r="A1832" s="42"/>
      <c r="B1832" s="42"/>
      <c r="C1832" s="42"/>
      <c r="D1832" s="42"/>
      <c r="E1832" s="42"/>
      <c r="F1832" s="42"/>
      <c r="G1832" s="54"/>
      <c r="H1832" s="42"/>
      <c r="I1832" s="42"/>
      <c r="J1832" s="55"/>
      <c r="K1832" s="55"/>
      <c r="L1832" s="55"/>
      <c r="M1832" s="56"/>
      <c r="N1832" s="57"/>
      <c r="O1832" s="57"/>
      <c r="P1832" s="42"/>
      <c r="Q1832" s="42"/>
      <c r="R1832" s="42"/>
      <c r="S1832" s="42"/>
      <c r="T1832" s="57"/>
      <c r="U1832" s="57"/>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c r="BK1832" s="52"/>
      <c r="BL1832" s="52"/>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2"/>
      <c r="DS1832" s="52"/>
      <c r="DT1832" s="52"/>
      <c r="DU1832" s="52"/>
      <c r="DV1832" s="52"/>
      <c r="DW1832" s="52"/>
      <c r="DX1832" s="52"/>
      <c r="DY1832" s="52"/>
      <c r="DZ1832" s="52"/>
      <c r="EA1832" s="52"/>
    </row>
    <row r="1833" spans="1:131" s="43" customFormat="1" x14ac:dyDescent="0.2">
      <c r="A1833" s="42"/>
      <c r="B1833" s="42"/>
      <c r="C1833" s="42"/>
      <c r="D1833" s="42"/>
      <c r="E1833" s="42"/>
      <c r="F1833" s="42"/>
      <c r="G1833" s="54"/>
      <c r="H1833" s="42"/>
      <c r="I1833" s="42"/>
      <c r="J1833" s="55"/>
      <c r="K1833" s="55"/>
      <c r="L1833" s="55"/>
      <c r="M1833" s="56"/>
      <c r="N1833" s="57"/>
      <c r="O1833" s="57"/>
      <c r="P1833" s="42"/>
      <c r="Q1833" s="42"/>
      <c r="R1833" s="42"/>
      <c r="S1833" s="42"/>
      <c r="T1833" s="57"/>
      <c r="U1833" s="57"/>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c r="BK1833" s="52"/>
      <c r="BL1833" s="52"/>
      <c r="BM1833" s="52"/>
      <c r="BN1833" s="52"/>
      <c r="BO1833" s="52"/>
      <c r="BP1833" s="52"/>
      <c r="BQ1833" s="52"/>
      <c r="BR1833" s="52"/>
      <c r="BS1833" s="52"/>
      <c r="BT1833" s="52"/>
      <c r="BU1833" s="52"/>
      <c r="BV1833" s="52"/>
      <c r="BW1833" s="52"/>
      <c r="BX1833" s="52"/>
      <c r="BY1833" s="52"/>
      <c r="BZ1833" s="52"/>
      <c r="CA1833" s="52"/>
      <c r="CB1833" s="52"/>
      <c r="CC1833" s="52"/>
      <c r="CD1833" s="52"/>
      <c r="CE1833" s="52"/>
      <c r="CF1833" s="52"/>
      <c r="CG1833" s="52"/>
      <c r="CH1833" s="52"/>
      <c r="CI1833" s="52"/>
      <c r="CJ1833" s="52"/>
      <c r="CK1833" s="52"/>
      <c r="CL1833" s="52"/>
      <c r="CM1833" s="52"/>
      <c r="CN1833" s="52"/>
      <c r="CO1833" s="52"/>
      <c r="CP1833" s="52"/>
      <c r="CQ1833" s="52"/>
      <c r="CR1833" s="52"/>
      <c r="CS1833" s="52"/>
      <c r="CT1833" s="52"/>
      <c r="CU1833" s="52"/>
      <c r="CV1833" s="52"/>
      <c r="CW1833" s="52"/>
      <c r="CX1833" s="52"/>
      <c r="CY1833" s="52"/>
      <c r="CZ1833" s="52"/>
      <c r="DA1833" s="52"/>
      <c r="DB1833" s="52"/>
      <c r="DC1833" s="52"/>
      <c r="DD1833" s="52"/>
      <c r="DE1833" s="52"/>
      <c r="DF1833" s="52"/>
      <c r="DG1833" s="52"/>
      <c r="DH1833" s="52"/>
      <c r="DI1833" s="52"/>
      <c r="DJ1833" s="52"/>
      <c r="DK1833" s="52"/>
      <c r="DL1833" s="52"/>
      <c r="DM1833" s="52"/>
      <c r="DN1833" s="52"/>
      <c r="DO1833" s="52"/>
      <c r="DP1833" s="52"/>
      <c r="DQ1833" s="52"/>
      <c r="DR1833" s="52"/>
      <c r="DS1833" s="52"/>
      <c r="DT1833" s="52"/>
      <c r="DU1833" s="52"/>
      <c r="DV1833" s="52"/>
      <c r="DW1833" s="52"/>
      <c r="DX1833" s="52"/>
      <c r="DY1833" s="52"/>
      <c r="DZ1833" s="52"/>
      <c r="EA1833" s="52"/>
    </row>
    <row r="1834" spans="1:131" s="43" customFormat="1" x14ac:dyDescent="0.2">
      <c r="A1834" s="42"/>
      <c r="B1834" s="42"/>
      <c r="C1834" s="42"/>
      <c r="D1834" s="42"/>
      <c r="E1834" s="42"/>
      <c r="F1834" s="42"/>
      <c r="G1834" s="54"/>
      <c r="H1834" s="42"/>
      <c r="I1834" s="42"/>
      <c r="J1834" s="55"/>
      <c r="K1834" s="55"/>
      <c r="L1834" s="55"/>
      <c r="M1834" s="56"/>
      <c r="N1834" s="57"/>
      <c r="O1834" s="57"/>
      <c r="P1834" s="42"/>
      <c r="Q1834" s="42"/>
      <c r="R1834" s="42"/>
      <c r="S1834" s="42"/>
      <c r="T1834" s="57"/>
      <c r="U1834" s="57"/>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c r="CL1834" s="52"/>
      <c r="CM1834" s="52"/>
      <c r="CN1834" s="52"/>
      <c r="CO1834" s="52"/>
      <c r="CP1834" s="52"/>
      <c r="CQ1834" s="52"/>
      <c r="CR1834" s="52"/>
      <c r="CS1834" s="52"/>
      <c r="CT1834" s="52"/>
      <c r="CU1834" s="52"/>
      <c r="CV1834" s="52"/>
      <c r="CW1834" s="52"/>
      <c r="CX1834" s="52"/>
      <c r="CY1834" s="52"/>
      <c r="CZ1834" s="52"/>
      <c r="DA1834" s="52"/>
      <c r="DB1834" s="52"/>
      <c r="DC1834" s="52"/>
      <c r="DD1834" s="52"/>
      <c r="DE1834" s="52"/>
      <c r="DF1834" s="52"/>
      <c r="DG1834" s="52"/>
      <c r="DH1834" s="52"/>
      <c r="DI1834" s="52"/>
      <c r="DJ1834" s="52"/>
      <c r="DK1834" s="52"/>
      <c r="DL1834" s="52"/>
      <c r="DM1834" s="52"/>
      <c r="DN1834" s="52"/>
      <c r="DO1834" s="52"/>
      <c r="DP1834" s="52"/>
      <c r="DQ1834" s="52"/>
      <c r="DR1834" s="52"/>
      <c r="DS1834" s="52"/>
      <c r="DT1834" s="52"/>
      <c r="DU1834" s="52"/>
      <c r="DV1834" s="52"/>
      <c r="DW1834" s="52"/>
      <c r="DX1834" s="52"/>
      <c r="DY1834" s="52"/>
      <c r="DZ1834" s="52"/>
      <c r="EA1834" s="52"/>
    </row>
    <row r="1835" spans="1:131" s="43" customFormat="1" x14ac:dyDescent="0.2">
      <c r="A1835" s="42"/>
      <c r="B1835" s="42"/>
      <c r="C1835" s="42"/>
      <c r="D1835" s="42"/>
      <c r="E1835" s="42"/>
      <c r="F1835" s="42"/>
      <c r="G1835" s="54"/>
      <c r="H1835" s="42"/>
      <c r="I1835" s="42"/>
      <c r="J1835" s="55"/>
      <c r="K1835" s="55"/>
      <c r="L1835" s="55"/>
      <c r="M1835" s="56"/>
      <c r="N1835" s="57"/>
      <c r="O1835" s="57"/>
      <c r="P1835" s="42"/>
      <c r="Q1835" s="42"/>
      <c r="R1835" s="42"/>
      <c r="S1835" s="42"/>
      <c r="T1835" s="57"/>
      <c r="U1835" s="57"/>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c r="BK1835" s="52"/>
      <c r="BL1835" s="52"/>
      <c r="BM1835" s="52"/>
      <c r="BN1835" s="52"/>
      <c r="BO1835" s="52"/>
      <c r="BP1835" s="52"/>
      <c r="BQ1835" s="52"/>
      <c r="BR1835" s="52"/>
      <c r="BS1835" s="52"/>
      <c r="BT1835" s="52"/>
      <c r="BU1835" s="52"/>
      <c r="BV1835" s="52"/>
      <c r="BW1835" s="52"/>
      <c r="BX1835" s="52"/>
      <c r="BY1835" s="52"/>
      <c r="BZ1835" s="52"/>
      <c r="CA1835" s="52"/>
      <c r="CB1835" s="52"/>
      <c r="CC1835" s="52"/>
      <c r="CD1835" s="52"/>
      <c r="CE1835" s="52"/>
      <c r="CF1835" s="52"/>
      <c r="CG1835" s="52"/>
      <c r="CH1835" s="52"/>
      <c r="CI1835" s="52"/>
      <c r="CJ1835" s="52"/>
      <c r="CK1835" s="52"/>
      <c r="CL1835" s="52"/>
      <c r="CM1835" s="52"/>
      <c r="CN1835" s="52"/>
      <c r="CO1835" s="52"/>
      <c r="CP1835" s="52"/>
      <c r="CQ1835" s="52"/>
      <c r="CR1835" s="52"/>
      <c r="CS1835" s="52"/>
      <c r="CT1835" s="52"/>
      <c r="CU1835" s="52"/>
      <c r="CV1835" s="52"/>
      <c r="CW1835" s="52"/>
      <c r="CX1835" s="52"/>
      <c r="CY1835" s="52"/>
      <c r="CZ1835" s="52"/>
      <c r="DA1835" s="52"/>
      <c r="DB1835" s="52"/>
      <c r="DC1835" s="52"/>
      <c r="DD1835" s="52"/>
      <c r="DE1835" s="52"/>
      <c r="DF1835" s="52"/>
      <c r="DG1835" s="52"/>
      <c r="DH1835" s="52"/>
      <c r="DI1835" s="52"/>
      <c r="DJ1835" s="52"/>
      <c r="DK1835" s="52"/>
      <c r="DL1835" s="52"/>
      <c r="DM1835" s="52"/>
      <c r="DN1835" s="52"/>
      <c r="DO1835" s="52"/>
      <c r="DP1835" s="52"/>
      <c r="DQ1835" s="52"/>
      <c r="DR1835" s="52"/>
      <c r="DS1835" s="52"/>
      <c r="DT1835" s="52"/>
      <c r="DU1835" s="52"/>
      <c r="DV1835" s="52"/>
      <c r="DW1835" s="52"/>
      <c r="DX1835" s="52"/>
      <c r="DY1835" s="52"/>
      <c r="DZ1835" s="52"/>
      <c r="EA1835" s="52"/>
    </row>
    <row r="1836" spans="1:131" s="43" customFormat="1" x14ac:dyDescent="0.2">
      <c r="A1836" s="42"/>
      <c r="B1836" s="42"/>
      <c r="C1836" s="42"/>
      <c r="D1836" s="42"/>
      <c r="E1836" s="42"/>
      <c r="F1836" s="42"/>
      <c r="G1836" s="54"/>
      <c r="H1836" s="42"/>
      <c r="I1836" s="42"/>
      <c r="J1836" s="55"/>
      <c r="K1836" s="55"/>
      <c r="L1836" s="55"/>
      <c r="M1836" s="56"/>
      <c r="N1836" s="57"/>
      <c r="O1836" s="57"/>
      <c r="P1836" s="42"/>
      <c r="Q1836" s="42"/>
      <c r="R1836" s="42"/>
      <c r="S1836" s="42"/>
      <c r="T1836" s="57"/>
      <c r="U1836" s="57"/>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c r="BK1836" s="52"/>
      <c r="BL1836" s="52"/>
      <c r="BM1836" s="52"/>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c r="CL1836" s="52"/>
      <c r="CM1836" s="52"/>
      <c r="CN1836" s="52"/>
      <c r="CO1836" s="52"/>
      <c r="CP1836" s="52"/>
      <c r="CQ1836" s="52"/>
      <c r="CR1836" s="52"/>
      <c r="CS1836" s="52"/>
      <c r="CT1836" s="52"/>
      <c r="CU1836" s="52"/>
      <c r="CV1836" s="52"/>
      <c r="CW1836" s="52"/>
      <c r="CX1836" s="52"/>
      <c r="CY1836" s="52"/>
      <c r="CZ1836" s="52"/>
      <c r="DA1836" s="52"/>
      <c r="DB1836" s="52"/>
      <c r="DC1836" s="52"/>
      <c r="DD1836" s="52"/>
      <c r="DE1836" s="52"/>
      <c r="DF1836" s="52"/>
      <c r="DG1836" s="52"/>
      <c r="DH1836" s="52"/>
      <c r="DI1836" s="52"/>
      <c r="DJ1836" s="52"/>
      <c r="DK1836" s="52"/>
      <c r="DL1836" s="52"/>
      <c r="DM1836" s="52"/>
      <c r="DN1836" s="52"/>
      <c r="DO1836" s="52"/>
      <c r="DP1836" s="52"/>
      <c r="DQ1836" s="52"/>
      <c r="DR1836" s="52"/>
      <c r="DS1836" s="52"/>
      <c r="DT1836" s="52"/>
      <c r="DU1836" s="52"/>
      <c r="DV1836" s="52"/>
      <c r="DW1836" s="52"/>
      <c r="DX1836" s="52"/>
      <c r="DY1836" s="52"/>
      <c r="DZ1836" s="52"/>
      <c r="EA1836" s="52"/>
    </row>
    <row r="1837" spans="1:131" s="43" customFormat="1" x14ac:dyDescent="0.2">
      <c r="A1837" s="42"/>
      <c r="B1837" s="42"/>
      <c r="C1837" s="42"/>
      <c r="D1837" s="42"/>
      <c r="E1837" s="42"/>
      <c r="F1837" s="42"/>
      <c r="G1837" s="54"/>
      <c r="H1837" s="42"/>
      <c r="I1837" s="42"/>
      <c r="J1837" s="55"/>
      <c r="K1837" s="55"/>
      <c r="L1837" s="55"/>
      <c r="M1837" s="56"/>
      <c r="N1837" s="57"/>
      <c r="O1837" s="57"/>
      <c r="P1837" s="42"/>
      <c r="Q1837" s="42"/>
      <c r="R1837" s="42"/>
      <c r="S1837" s="42"/>
      <c r="T1837" s="57"/>
      <c r="U1837" s="57"/>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c r="BK1837" s="52"/>
      <c r="BL1837" s="52"/>
      <c r="BM1837" s="52"/>
      <c r="BN1837" s="52"/>
      <c r="BO1837" s="52"/>
      <c r="BP1837" s="52"/>
      <c r="BQ1837" s="52"/>
      <c r="BR1837" s="52"/>
      <c r="BS1837" s="52"/>
      <c r="BT1837" s="52"/>
      <c r="BU1837" s="52"/>
      <c r="BV1837" s="52"/>
      <c r="BW1837" s="52"/>
      <c r="BX1837" s="52"/>
      <c r="BY1837" s="52"/>
      <c r="BZ1837" s="52"/>
      <c r="CA1837" s="52"/>
      <c r="CB1837" s="52"/>
      <c r="CC1837" s="52"/>
      <c r="CD1837" s="52"/>
      <c r="CE1837" s="52"/>
      <c r="CF1837" s="52"/>
      <c r="CG1837" s="52"/>
      <c r="CH1837" s="52"/>
      <c r="CI1837" s="52"/>
      <c r="CJ1837" s="52"/>
      <c r="CK1837" s="52"/>
      <c r="CL1837" s="52"/>
      <c r="CM1837" s="52"/>
      <c r="CN1837" s="52"/>
      <c r="CO1837" s="52"/>
      <c r="CP1837" s="52"/>
      <c r="CQ1837" s="52"/>
      <c r="CR1837" s="52"/>
      <c r="CS1837" s="52"/>
      <c r="CT1837" s="52"/>
      <c r="CU1837" s="52"/>
      <c r="CV1837" s="52"/>
      <c r="CW1837" s="52"/>
      <c r="CX1837" s="52"/>
      <c r="CY1837" s="52"/>
      <c r="CZ1837" s="52"/>
      <c r="DA1837" s="52"/>
      <c r="DB1837" s="52"/>
      <c r="DC1837" s="52"/>
      <c r="DD1837" s="52"/>
      <c r="DE1837" s="52"/>
      <c r="DF1837" s="52"/>
      <c r="DG1837" s="52"/>
      <c r="DH1837" s="52"/>
      <c r="DI1837" s="52"/>
      <c r="DJ1837" s="52"/>
      <c r="DK1837" s="52"/>
      <c r="DL1837" s="52"/>
      <c r="DM1837" s="52"/>
      <c r="DN1837" s="52"/>
      <c r="DO1837" s="52"/>
      <c r="DP1837" s="52"/>
      <c r="DQ1837" s="52"/>
      <c r="DR1837" s="52"/>
      <c r="DS1837" s="52"/>
      <c r="DT1837" s="52"/>
      <c r="DU1837" s="52"/>
      <c r="DV1837" s="52"/>
      <c r="DW1837" s="52"/>
      <c r="DX1837" s="52"/>
      <c r="DY1837" s="52"/>
      <c r="DZ1837" s="52"/>
      <c r="EA1837" s="52"/>
    </row>
    <row r="1838" spans="1:131" s="43" customFormat="1" x14ac:dyDescent="0.2">
      <c r="A1838" s="42"/>
      <c r="B1838" s="42"/>
      <c r="C1838" s="42"/>
      <c r="D1838" s="42"/>
      <c r="E1838" s="42"/>
      <c r="F1838" s="42"/>
      <c r="G1838" s="54"/>
      <c r="H1838" s="42"/>
      <c r="I1838" s="42"/>
      <c r="J1838" s="55"/>
      <c r="K1838" s="55"/>
      <c r="L1838" s="55"/>
      <c r="M1838" s="56"/>
      <c r="N1838" s="57"/>
      <c r="O1838" s="57"/>
      <c r="P1838" s="42"/>
      <c r="Q1838" s="42"/>
      <c r="R1838" s="42"/>
      <c r="S1838" s="42"/>
      <c r="T1838" s="57"/>
      <c r="U1838" s="57"/>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c r="BK1838" s="52"/>
      <c r="BL1838" s="52"/>
      <c r="BM1838" s="52"/>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c r="CL1838" s="52"/>
      <c r="CM1838" s="52"/>
      <c r="CN1838" s="52"/>
      <c r="CO1838" s="52"/>
      <c r="CP1838" s="52"/>
      <c r="CQ1838" s="52"/>
      <c r="CR1838" s="52"/>
      <c r="CS1838" s="52"/>
      <c r="CT1838" s="52"/>
      <c r="CU1838" s="52"/>
      <c r="CV1838" s="52"/>
      <c r="CW1838" s="52"/>
      <c r="CX1838" s="52"/>
      <c r="CY1838" s="52"/>
      <c r="CZ1838" s="52"/>
      <c r="DA1838" s="52"/>
      <c r="DB1838" s="52"/>
      <c r="DC1838" s="52"/>
      <c r="DD1838" s="52"/>
      <c r="DE1838" s="52"/>
      <c r="DF1838" s="52"/>
      <c r="DG1838" s="52"/>
      <c r="DH1838" s="52"/>
      <c r="DI1838" s="52"/>
      <c r="DJ1838" s="52"/>
      <c r="DK1838" s="52"/>
      <c r="DL1838" s="52"/>
      <c r="DM1838" s="52"/>
      <c r="DN1838" s="52"/>
      <c r="DO1838" s="52"/>
      <c r="DP1838" s="52"/>
      <c r="DQ1838" s="52"/>
      <c r="DR1838" s="52"/>
      <c r="DS1838" s="52"/>
      <c r="DT1838" s="52"/>
      <c r="DU1838" s="52"/>
      <c r="DV1838" s="52"/>
      <c r="DW1838" s="52"/>
      <c r="DX1838" s="52"/>
      <c r="DY1838" s="52"/>
      <c r="DZ1838" s="52"/>
      <c r="EA1838" s="52"/>
    </row>
    <row r="1839" spans="1:131" s="43" customFormat="1" x14ac:dyDescent="0.2">
      <c r="A1839" s="42"/>
      <c r="B1839" s="42"/>
      <c r="C1839" s="42"/>
      <c r="D1839" s="42"/>
      <c r="E1839" s="42"/>
      <c r="F1839" s="42"/>
      <c r="G1839" s="54"/>
      <c r="H1839" s="42"/>
      <c r="I1839" s="42"/>
      <c r="J1839" s="55"/>
      <c r="K1839" s="55"/>
      <c r="L1839" s="55"/>
      <c r="M1839" s="56"/>
      <c r="N1839" s="57"/>
      <c r="O1839" s="57"/>
      <c r="P1839" s="42"/>
      <c r="Q1839" s="42"/>
      <c r="R1839" s="42"/>
      <c r="S1839" s="42"/>
      <c r="T1839" s="57"/>
      <c r="U1839" s="57"/>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c r="BK1839" s="52"/>
      <c r="BL1839" s="52"/>
      <c r="BM1839" s="52"/>
      <c r="BN1839" s="52"/>
      <c r="BO1839" s="52"/>
      <c r="BP1839" s="52"/>
      <c r="BQ1839" s="52"/>
      <c r="BR1839" s="52"/>
      <c r="BS1839" s="52"/>
      <c r="BT1839" s="52"/>
      <c r="BU1839" s="52"/>
      <c r="BV1839" s="52"/>
      <c r="BW1839" s="52"/>
      <c r="BX1839" s="52"/>
      <c r="BY1839" s="52"/>
      <c r="BZ1839" s="52"/>
      <c r="CA1839" s="52"/>
      <c r="CB1839" s="52"/>
      <c r="CC1839" s="52"/>
      <c r="CD1839" s="52"/>
      <c r="CE1839" s="52"/>
      <c r="CF1839" s="52"/>
      <c r="CG1839" s="52"/>
      <c r="CH1839" s="52"/>
      <c r="CI1839" s="52"/>
      <c r="CJ1839" s="52"/>
      <c r="CK1839" s="52"/>
      <c r="CL1839" s="52"/>
      <c r="CM1839" s="52"/>
      <c r="CN1839" s="52"/>
      <c r="CO1839" s="52"/>
      <c r="CP1839" s="52"/>
      <c r="CQ1839" s="52"/>
      <c r="CR1839" s="52"/>
      <c r="CS1839" s="52"/>
      <c r="CT1839" s="52"/>
      <c r="CU1839" s="52"/>
      <c r="CV1839" s="52"/>
      <c r="CW1839" s="52"/>
      <c r="CX1839" s="52"/>
      <c r="CY1839" s="52"/>
      <c r="CZ1839" s="52"/>
      <c r="DA1839" s="52"/>
      <c r="DB1839" s="52"/>
      <c r="DC1839" s="52"/>
      <c r="DD1839" s="52"/>
      <c r="DE1839" s="52"/>
      <c r="DF1839" s="52"/>
      <c r="DG1839" s="52"/>
      <c r="DH1839" s="52"/>
      <c r="DI1839" s="52"/>
      <c r="DJ1839" s="52"/>
      <c r="DK1839" s="52"/>
      <c r="DL1839" s="52"/>
      <c r="DM1839" s="52"/>
      <c r="DN1839" s="52"/>
      <c r="DO1839" s="52"/>
      <c r="DP1839" s="52"/>
      <c r="DQ1839" s="52"/>
      <c r="DR1839" s="52"/>
      <c r="DS1839" s="52"/>
      <c r="DT1839" s="52"/>
      <c r="DU1839" s="52"/>
      <c r="DV1839" s="52"/>
      <c r="DW1839" s="52"/>
      <c r="DX1839" s="52"/>
      <c r="DY1839" s="52"/>
      <c r="DZ1839" s="52"/>
      <c r="EA1839" s="52"/>
    </row>
    <row r="1840" spans="1:131" s="43" customFormat="1" x14ac:dyDescent="0.2">
      <c r="A1840" s="42"/>
      <c r="B1840" s="42"/>
      <c r="C1840" s="42"/>
      <c r="D1840" s="42"/>
      <c r="E1840" s="42"/>
      <c r="F1840" s="42"/>
      <c r="G1840" s="54"/>
      <c r="H1840" s="42"/>
      <c r="I1840" s="42"/>
      <c r="J1840" s="55"/>
      <c r="K1840" s="55"/>
      <c r="L1840" s="55"/>
      <c r="M1840" s="56"/>
      <c r="N1840" s="57"/>
      <c r="O1840" s="57"/>
      <c r="P1840" s="42"/>
      <c r="Q1840" s="42"/>
      <c r="R1840" s="42"/>
      <c r="S1840" s="42"/>
      <c r="T1840" s="57"/>
      <c r="U1840" s="57"/>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c r="BK1840" s="52"/>
      <c r="BL1840" s="52"/>
      <c r="BM1840" s="52"/>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c r="CL1840" s="52"/>
      <c r="CM1840" s="52"/>
      <c r="CN1840" s="52"/>
      <c r="CO1840" s="52"/>
      <c r="CP1840" s="52"/>
      <c r="CQ1840" s="52"/>
      <c r="CR1840" s="52"/>
      <c r="CS1840" s="52"/>
      <c r="CT1840" s="52"/>
      <c r="CU1840" s="52"/>
      <c r="CV1840" s="52"/>
      <c r="CW1840" s="52"/>
      <c r="CX1840" s="52"/>
      <c r="CY1840" s="52"/>
      <c r="CZ1840" s="52"/>
      <c r="DA1840" s="52"/>
      <c r="DB1840" s="52"/>
      <c r="DC1840" s="52"/>
      <c r="DD1840" s="52"/>
      <c r="DE1840" s="52"/>
      <c r="DF1840" s="52"/>
      <c r="DG1840" s="52"/>
      <c r="DH1840" s="52"/>
      <c r="DI1840" s="52"/>
      <c r="DJ1840" s="52"/>
      <c r="DK1840" s="52"/>
      <c r="DL1840" s="52"/>
      <c r="DM1840" s="52"/>
      <c r="DN1840" s="52"/>
      <c r="DO1840" s="52"/>
      <c r="DP1840" s="52"/>
      <c r="DQ1840" s="52"/>
      <c r="DR1840" s="52"/>
      <c r="DS1840" s="52"/>
      <c r="DT1840" s="52"/>
      <c r="DU1840" s="52"/>
      <c r="DV1840" s="52"/>
      <c r="DW1840" s="52"/>
      <c r="DX1840" s="52"/>
      <c r="DY1840" s="52"/>
      <c r="DZ1840" s="52"/>
      <c r="EA1840" s="52"/>
    </row>
    <row r="1841" spans="1:131" s="43" customFormat="1" x14ac:dyDescent="0.2">
      <c r="A1841" s="42"/>
      <c r="B1841" s="42"/>
      <c r="C1841" s="42"/>
      <c r="D1841" s="42"/>
      <c r="E1841" s="42"/>
      <c r="F1841" s="42"/>
      <c r="G1841" s="54"/>
      <c r="H1841" s="42"/>
      <c r="I1841" s="42"/>
      <c r="J1841" s="55"/>
      <c r="K1841" s="55"/>
      <c r="L1841" s="55"/>
      <c r="M1841" s="56"/>
      <c r="N1841" s="57"/>
      <c r="O1841" s="57"/>
      <c r="P1841" s="42"/>
      <c r="Q1841" s="42"/>
      <c r="R1841" s="42"/>
      <c r="S1841" s="42"/>
      <c r="T1841" s="57"/>
      <c r="U1841" s="57"/>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c r="BK1841" s="52"/>
      <c r="BL1841" s="52"/>
      <c r="BM1841" s="52"/>
      <c r="BN1841" s="52"/>
      <c r="BO1841" s="52"/>
      <c r="BP1841" s="52"/>
      <c r="BQ1841" s="52"/>
      <c r="BR1841" s="52"/>
      <c r="BS1841" s="52"/>
      <c r="BT1841" s="52"/>
      <c r="BU1841" s="52"/>
      <c r="BV1841" s="52"/>
      <c r="BW1841" s="52"/>
      <c r="BX1841" s="52"/>
      <c r="BY1841" s="52"/>
      <c r="BZ1841" s="52"/>
      <c r="CA1841" s="52"/>
      <c r="CB1841" s="52"/>
      <c r="CC1841" s="52"/>
      <c r="CD1841" s="52"/>
      <c r="CE1841" s="52"/>
      <c r="CF1841" s="52"/>
      <c r="CG1841" s="52"/>
      <c r="CH1841" s="52"/>
      <c r="CI1841" s="52"/>
      <c r="CJ1841" s="52"/>
      <c r="CK1841" s="52"/>
      <c r="CL1841" s="52"/>
      <c r="CM1841" s="52"/>
      <c r="CN1841" s="52"/>
      <c r="CO1841" s="52"/>
      <c r="CP1841" s="52"/>
      <c r="CQ1841" s="52"/>
      <c r="CR1841" s="52"/>
      <c r="CS1841" s="52"/>
      <c r="CT1841" s="52"/>
      <c r="CU1841" s="52"/>
      <c r="CV1841" s="52"/>
      <c r="CW1841" s="52"/>
      <c r="CX1841" s="52"/>
      <c r="CY1841" s="52"/>
      <c r="CZ1841" s="52"/>
      <c r="DA1841" s="52"/>
      <c r="DB1841" s="52"/>
      <c r="DC1841" s="52"/>
      <c r="DD1841" s="52"/>
      <c r="DE1841" s="52"/>
      <c r="DF1841" s="52"/>
      <c r="DG1841" s="52"/>
      <c r="DH1841" s="52"/>
      <c r="DI1841" s="52"/>
      <c r="DJ1841" s="52"/>
      <c r="DK1841" s="52"/>
      <c r="DL1841" s="52"/>
      <c r="DM1841" s="52"/>
      <c r="DN1841" s="52"/>
      <c r="DO1841" s="52"/>
      <c r="DP1841" s="52"/>
      <c r="DQ1841" s="52"/>
      <c r="DR1841" s="52"/>
      <c r="DS1841" s="52"/>
      <c r="DT1841" s="52"/>
      <c r="DU1841" s="52"/>
      <c r="DV1841" s="52"/>
      <c r="DW1841" s="52"/>
      <c r="DX1841" s="52"/>
      <c r="DY1841" s="52"/>
      <c r="DZ1841" s="52"/>
      <c r="EA1841" s="52"/>
    </row>
    <row r="1842" spans="1:131" s="43" customFormat="1" x14ac:dyDescent="0.2">
      <c r="A1842" s="42"/>
      <c r="B1842" s="42"/>
      <c r="C1842" s="42"/>
      <c r="D1842" s="42"/>
      <c r="E1842" s="42"/>
      <c r="F1842" s="42"/>
      <c r="G1842" s="54"/>
      <c r="H1842" s="42"/>
      <c r="I1842" s="42"/>
      <c r="J1842" s="55"/>
      <c r="K1842" s="55"/>
      <c r="L1842" s="55"/>
      <c r="M1842" s="56"/>
      <c r="N1842" s="57"/>
      <c r="O1842" s="57"/>
      <c r="P1842" s="42"/>
      <c r="Q1842" s="42"/>
      <c r="R1842" s="42"/>
      <c r="S1842" s="42"/>
      <c r="T1842" s="57"/>
      <c r="U1842" s="57"/>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c r="BK1842" s="52"/>
      <c r="BL1842" s="52"/>
      <c r="BM1842" s="52"/>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c r="CL1842" s="52"/>
      <c r="CM1842" s="52"/>
      <c r="CN1842" s="52"/>
      <c r="CO1842" s="52"/>
      <c r="CP1842" s="52"/>
      <c r="CQ1842" s="52"/>
      <c r="CR1842" s="52"/>
      <c r="CS1842" s="52"/>
      <c r="CT1842" s="52"/>
      <c r="CU1842" s="52"/>
      <c r="CV1842" s="52"/>
      <c r="CW1842" s="52"/>
      <c r="CX1842" s="52"/>
      <c r="CY1842" s="52"/>
      <c r="CZ1842" s="52"/>
      <c r="DA1842" s="52"/>
      <c r="DB1842" s="52"/>
      <c r="DC1842" s="52"/>
      <c r="DD1842" s="52"/>
      <c r="DE1842" s="52"/>
      <c r="DF1842" s="52"/>
      <c r="DG1842" s="52"/>
      <c r="DH1842" s="52"/>
      <c r="DI1842" s="52"/>
      <c r="DJ1842" s="52"/>
      <c r="DK1842" s="52"/>
      <c r="DL1842" s="52"/>
      <c r="DM1842" s="52"/>
      <c r="DN1842" s="52"/>
      <c r="DO1842" s="52"/>
      <c r="DP1842" s="52"/>
      <c r="DQ1842" s="52"/>
      <c r="DR1842" s="52"/>
      <c r="DS1842" s="52"/>
      <c r="DT1842" s="52"/>
      <c r="DU1842" s="52"/>
      <c r="DV1842" s="52"/>
      <c r="DW1842" s="52"/>
      <c r="DX1842" s="52"/>
      <c r="DY1842" s="52"/>
      <c r="DZ1842" s="52"/>
      <c r="EA1842" s="52"/>
    </row>
    <row r="1843" spans="1:131" s="43" customFormat="1" x14ac:dyDescent="0.2">
      <c r="A1843" s="42"/>
      <c r="B1843" s="42"/>
      <c r="C1843" s="42"/>
      <c r="D1843" s="42"/>
      <c r="E1843" s="42"/>
      <c r="F1843" s="42"/>
      <c r="G1843" s="54"/>
      <c r="H1843" s="42"/>
      <c r="I1843" s="42"/>
      <c r="J1843" s="55"/>
      <c r="K1843" s="55"/>
      <c r="L1843" s="55"/>
      <c r="M1843" s="56"/>
      <c r="N1843" s="57"/>
      <c r="O1843" s="57"/>
      <c r="P1843" s="42"/>
      <c r="Q1843" s="42"/>
      <c r="R1843" s="42"/>
      <c r="S1843" s="42"/>
      <c r="T1843" s="57"/>
      <c r="U1843" s="57"/>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c r="DC1843" s="52"/>
      <c r="DD1843" s="52"/>
      <c r="DE1843" s="52"/>
      <c r="DF1843" s="52"/>
      <c r="DG1843" s="52"/>
      <c r="DH1843" s="52"/>
      <c r="DI1843" s="52"/>
      <c r="DJ1843" s="52"/>
      <c r="DK1843" s="52"/>
      <c r="DL1843" s="52"/>
      <c r="DM1843" s="52"/>
      <c r="DN1843" s="52"/>
      <c r="DO1843" s="52"/>
      <c r="DP1843" s="52"/>
      <c r="DQ1843" s="52"/>
      <c r="DR1843" s="52"/>
      <c r="DS1843" s="52"/>
      <c r="DT1843" s="52"/>
      <c r="DU1843" s="52"/>
      <c r="DV1843" s="52"/>
      <c r="DW1843" s="52"/>
      <c r="DX1843" s="52"/>
      <c r="DY1843" s="52"/>
      <c r="DZ1843" s="52"/>
      <c r="EA1843" s="52"/>
    </row>
    <row r="1844" spans="1:131" s="43" customFormat="1" x14ac:dyDescent="0.2">
      <c r="A1844" s="42"/>
      <c r="B1844" s="42"/>
      <c r="C1844" s="42"/>
      <c r="D1844" s="42"/>
      <c r="E1844" s="42"/>
      <c r="F1844" s="42"/>
      <c r="G1844" s="54"/>
      <c r="H1844" s="42"/>
      <c r="I1844" s="42"/>
      <c r="J1844" s="55"/>
      <c r="K1844" s="55"/>
      <c r="L1844" s="55"/>
      <c r="M1844" s="56"/>
      <c r="N1844" s="57"/>
      <c r="O1844" s="57"/>
      <c r="P1844" s="42"/>
      <c r="Q1844" s="42"/>
      <c r="R1844" s="42"/>
      <c r="S1844" s="42"/>
      <c r="T1844" s="57"/>
      <c r="U1844" s="57"/>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c r="DC1844" s="52"/>
      <c r="DD1844" s="52"/>
      <c r="DE1844" s="52"/>
      <c r="DF1844" s="52"/>
      <c r="DG1844" s="52"/>
      <c r="DH1844" s="52"/>
      <c r="DI1844" s="52"/>
      <c r="DJ1844" s="52"/>
      <c r="DK1844" s="52"/>
      <c r="DL1844" s="52"/>
      <c r="DM1844" s="52"/>
      <c r="DN1844" s="52"/>
      <c r="DO1844" s="52"/>
      <c r="DP1844" s="52"/>
      <c r="DQ1844" s="52"/>
      <c r="DR1844" s="52"/>
      <c r="DS1844" s="52"/>
      <c r="DT1844" s="52"/>
      <c r="DU1844" s="52"/>
      <c r="DV1844" s="52"/>
      <c r="DW1844" s="52"/>
      <c r="DX1844" s="52"/>
      <c r="DY1844" s="52"/>
      <c r="DZ1844" s="52"/>
      <c r="EA1844" s="52"/>
    </row>
    <row r="1845" spans="1:131" s="43" customFormat="1" x14ac:dyDescent="0.2">
      <c r="A1845" s="42"/>
      <c r="B1845" s="42"/>
      <c r="C1845" s="42"/>
      <c r="D1845" s="42"/>
      <c r="E1845" s="42"/>
      <c r="F1845" s="42"/>
      <c r="G1845" s="54"/>
      <c r="H1845" s="42"/>
      <c r="I1845" s="42"/>
      <c r="J1845" s="55"/>
      <c r="K1845" s="55"/>
      <c r="L1845" s="55"/>
      <c r="M1845" s="56"/>
      <c r="N1845" s="57"/>
      <c r="O1845" s="57"/>
      <c r="P1845" s="42"/>
      <c r="Q1845" s="42"/>
      <c r="R1845" s="42"/>
      <c r="S1845" s="42"/>
      <c r="T1845" s="57"/>
      <c r="U1845" s="57"/>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c r="BK1845" s="52"/>
      <c r="BL1845" s="52"/>
      <c r="BM1845" s="52"/>
      <c r="BN1845" s="52"/>
      <c r="BO1845" s="52"/>
      <c r="BP1845" s="52"/>
      <c r="BQ1845" s="52"/>
      <c r="BR1845" s="52"/>
      <c r="BS1845" s="52"/>
      <c r="BT1845" s="52"/>
      <c r="BU1845" s="52"/>
      <c r="BV1845" s="52"/>
      <c r="BW1845" s="52"/>
      <c r="BX1845" s="52"/>
      <c r="BY1845" s="52"/>
      <c r="BZ1845" s="52"/>
      <c r="CA1845" s="52"/>
      <c r="CB1845" s="52"/>
      <c r="CC1845" s="52"/>
      <c r="CD1845" s="52"/>
      <c r="CE1845" s="52"/>
      <c r="CF1845" s="52"/>
      <c r="CG1845" s="52"/>
      <c r="CH1845" s="52"/>
      <c r="CI1845" s="52"/>
      <c r="CJ1845" s="52"/>
      <c r="CK1845" s="52"/>
      <c r="CL1845" s="52"/>
      <c r="CM1845" s="52"/>
      <c r="CN1845" s="52"/>
      <c r="CO1845" s="52"/>
      <c r="CP1845" s="52"/>
      <c r="CQ1845" s="52"/>
      <c r="CR1845" s="52"/>
      <c r="CS1845" s="52"/>
      <c r="CT1845" s="52"/>
      <c r="CU1845" s="52"/>
      <c r="CV1845" s="52"/>
      <c r="CW1845" s="52"/>
      <c r="CX1845" s="52"/>
      <c r="CY1845" s="52"/>
      <c r="CZ1845" s="52"/>
      <c r="DA1845" s="52"/>
      <c r="DB1845" s="52"/>
      <c r="DC1845" s="52"/>
      <c r="DD1845" s="52"/>
      <c r="DE1845" s="52"/>
      <c r="DF1845" s="52"/>
      <c r="DG1845" s="52"/>
      <c r="DH1845" s="52"/>
      <c r="DI1845" s="52"/>
      <c r="DJ1845" s="52"/>
      <c r="DK1845" s="52"/>
      <c r="DL1845" s="52"/>
      <c r="DM1845" s="52"/>
      <c r="DN1845" s="52"/>
      <c r="DO1845" s="52"/>
      <c r="DP1845" s="52"/>
      <c r="DQ1845" s="52"/>
      <c r="DR1845" s="52"/>
      <c r="DS1845" s="52"/>
      <c r="DT1845" s="52"/>
      <c r="DU1845" s="52"/>
      <c r="DV1845" s="52"/>
      <c r="DW1845" s="52"/>
      <c r="DX1845" s="52"/>
      <c r="DY1845" s="52"/>
      <c r="DZ1845" s="52"/>
      <c r="EA1845" s="52"/>
    </row>
    <row r="1846" spans="1:131" s="43" customFormat="1" x14ac:dyDescent="0.2">
      <c r="A1846" s="42"/>
      <c r="B1846" s="42"/>
      <c r="C1846" s="42"/>
      <c r="D1846" s="42"/>
      <c r="E1846" s="42"/>
      <c r="F1846" s="42"/>
      <c r="G1846" s="54"/>
      <c r="H1846" s="42"/>
      <c r="I1846" s="42"/>
      <c r="J1846" s="55"/>
      <c r="K1846" s="55"/>
      <c r="L1846" s="55"/>
      <c r="M1846" s="56"/>
      <c r="N1846" s="57"/>
      <c r="O1846" s="57"/>
      <c r="P1846" s="42"/>
      <c r="Q1846" s="42"/>
      <c r="R1846" s="42"/>
      <c r="S1846" s="42"/>
      <c r="T1846" s="57"/>
      <c r="U1846" s="57"/>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c r="DC1846" s="52"/>
      <c r="DD1846" s="52"/>
      <c r="DE1846" s="52"/>
      <c r="DF1846" s="52"/>
      <c r="DG1846" s="52"/>
      <c r="DH1846" s="52"/>
      <c r="DI1846" s="52"/>
      <c r="DJ1846" s="52"/>
      <c r="DK1846" s="52"/>
      <c r="DL1846" s="52"/>
      <c r="DM1846" s="52"/>
      <c r="DN1846" s="52"/>
      <c r="DO1846" s="52"/>
      <c r="DP1846" s="52"/>
      <c r="DQ1846" s="52"/>
      <c r="DR1846" s="52"/>
      <c r="DS1846" s="52"/>
      <c r="DT1846" s="52"/>
      <c r="DU1846" s="52"/>
      <c r="DV1846" s="52"/>
      <c r="DW1846" s="52"/>
      <c r="DX1846" s="52"/>
      <c r="DY1846" s="52"/>
      <c r="DZ1846" s="52"/>
      <c r="EA1846" s="52"/>
    </row>
    <row r="1847" spans="1:131" s="43" customFormat="1" x14ac:dyDescent="0.2">
      <c r="A1847" s="42"/>
      <c r="B1847" s="42"/>
      <c r="C1847" s="42"/>
      <c r="D1847" s="42"/>
      <c r="E1847" s="42"/>
      <c r="F1847" s="42"/>
      <c r="G1847" s="54"/>
      <c r="H1847" s="42"/>
      <c r="I1847" s="42"/>
      <c r="J1847" s="55"/>
      <c r="K1847" s="55"/>
      <c r="L1847" s="55"/>
      <c r="M1847" s="56"/>
      <c r="N1847" s="57"/>
      <c r="O1847" s="57"/>
      <c r="P1847" s="42"/>
      <c r="Q1847" s="42"/>
      <c r="R1847" s="42"/>
      <c r="S1847" s="42"/>
      <c r="T1847" s="57"/>
      <c r="U1847" s="57"/>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c r="DC1847" s="52"/>
      <c r="DD1847" s="52"/>
      <c r="DE1847" s="52"/>
      <c r="DF1847" s="52"/>
      <c r="DG1847" s="52"/>
      <c r="DH1847" s="52"/>
      <c r="DI1847" s="52"/>
      <c r="DJ1847" s="52"/>
      <c r="DK1847" s="52"/>
      <c r="DL1847" s="52"/>
      <c r="DM1847" s="52"/>
      <c r="DN1847" s="52"/>
      <c r="DO1847" s="52"/>
      <c r="DP1847" s="52"/>
      <c r="DQ1847" s="52"/>
      <c r="DR1847" s="52"/>
      <c r="DS1847" s="52"/>
      <c r="DT1847" s="52"/>
      <c r="DU1847" s="52"/>
      <c r="DV1847" s="52"/>
      <c r="DW1847" s="52"/>
      <c r="DX1847" s="52"/>
      <c r="DY1847" s="52"/>
      <c r="DZ1847" s="52"/>
      <c r="EA1847" s="52"/>
    </row>
    <row r="1848" spans="1:131" s="43" customFormat="1" x14ac:dyDescent="0.2">
      <c r="A1848" s="42"/>
      <c r="B1848" s="42"/>
      <c r="C1848" s="42"/>
      <c r="D1848" s="42"/>
      <c r="E1848" s="42"/>
      <c r="F1848" s="42"/>
      <c r="G1848" s="54"/>
      <c r="H1848" s="42"/>
      <c r="I1848" s="42"/>
      <c r="J1848" s="55"/>
      <c r="K1848" s="55"/>
      <c r="L1848" s="55"/>
      <c r="M1848" s="56"/>
      <c r="N1848" s="57"/>
      <c r="O1848" s="57"/>
      <c r="P1848" s="42"/>
      <c r="Q1848" s="42"/>
      <c r="R1848" s="42"/>
      <c r="S1848" s="42"/>
      <c r="T1848" s="57"/>
      <c r="U1848" s="57"/>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c r="DC1848" s="52"/>
      <c r="DD1848" s="52"/>
      <c r="DE1848" s="52"/>
      <c r="DF1848" s="52"/>
      <c r="DG1848" s="52"/>
      <c r="DH1848" s="52"/>
      <c r="DI1848" s="52"/>
      <c r="DJ1848" s="52"/>
      <c r="DK1848" s="52"/>
      <c r="DL1848" s="52"/>
      <c r="DM1848" s="52"/>
      <c r="DN1848" s="52"/>
      <c r="DO1848" s="52"/>
      <c r="DP1848" s="52"/>
      <c r="DQ1848" s="52"/>
      <c r="DR1848" s="52"/>
      <c r="DS1848" s="52"/>
      <c r="DT1848" s="52"/>
      <c r="DU1848" s="52"/>
      <c r="DV1848" s="52"/>
      <c r="DW1848" s="52"/>
      <c r="DX1848" s="52"/>
      <c r="DY1848" s="52"/>
      <c r="DZ1848" s="52"/>
      <c r="EA1848" s="52"/>
    </row>
    <row r="1849" spans="1:131" s="43" customFormat="1" x14ac:dyDescent="0.2">
      <c r="A1849" s="42"/>
      <c r="B1849" s="42"/>
      <c r="C1849" s="42"/>
      <c r="D1849" s="42"/>
      <c r="E1849" s="42"/>
      <c r="F1849" s="42"/>
      <c r="G1849" s="54"/>
      <c r="H1849" s="42"/>
      <c r="I1849" s="42"/>
      <c r="J1849" s="55"/>
      <c r="K1849" s="55"/>
      <c r="L1849" s="55"/>
      <c r="M1849" s="56"/>
      <c r="N1849" s="57"/>
      <c r="O1849" s="57"/>
      <c r="P1849" s="42"/>
      <c r="Q1849" s="42"/>
      <c r="R1849" s="42"/>
      <c r="S1849" s="42"/>
      <c r="T1849" s="57"/>
      <c r="U1849" s="57"/>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c r="BK1849" s="52"/>
      <c r="BL1849" s="52"/>
      <c r="BM1849" s="52"/>
      <c r="BN1849" s="52"/>
      <c r="BO1849" s="52"/>
      <c r="BP1849" s="52"/>
      <c r="BQ1849" s="52"/>
      <c r="BR1849" s="52"/>
      <c r="BS1849" s="52"/>
      <c r="BT1849" s="52"/>
      <c r="BU1849" s="52"/>
      <c r="BV1849" s="52"/>
      <c r="BW1849" s="52"/>
      <c r="BX1849" s="52"/>
      <c r="BY1849" s="52"/>
      <c r="BZ1849" s="52"/>
      <c r="CA1849" s="52"/>
      <c r="CB1849" s="52"/>
      <c r="CC1849" s="52"/>
      <c r="CD1849" s="52"/>
      <c r="CE1849" s="52"/>
      <c r="CF1849" s="52"/>
      <c r="CG1849" s="52"/>
      <c r="CH1849" s="52"/>
      <c r="CI1849" s="52"/>
      <c r="CJ1849" s="52"/>
      <c r="CK1849" s="52"/>
      <c r="CL1849" s="52"/>
      <c r="CM1849" s="52"/>
      <c r="CN1849" s="52"/>
      <c r="CO1849" s="52"/>
      <c r="CP1849" s="52"/>
      <c r="CQ1849" s="52"/>
      <c r="CR1849" s="52"/>
      <c r="CS1849" s="52"/>
      <c r="CT1849" s="52"/>
      <c r="CU1849" s="52"/>
      <c r="CV1849" s="52"/>
      <c r="CW1849" s="52"/>
      <c r="CX1849" s="52"/>
      <c r="CY1849" s="52"/>
      <c r="CZ1849" s="52"/>
      <c r="DA1849" s="52"/>
      <c r="DB1849" s="52"/>
      <c r="DC1849" s="52"/>
      <c r="DD1849" s="52"/>
      <c r="DE1849" s="52"/>
      <c r="DF1849" s="52"/>
      <c r="DG1849" s="52"/>
      <c r="DH1849" s="52"/>
      <c r="DI1849" s="52"/>
      <c r="DJ1849" s="52"/>
      <c r="DK1849" s="52"/>
      <c r="DL1849" s="52"/>
      <c r="DM1849" s="52"/>
      <c r="DN1849" s="52"/>
      <c r="DO1849" s="52"/>
      <c r="DP1849" s="52"/>
      <c r="DQ1849" s="52"/>
      <c r="DR1849" s="52"/>
      <c r="DS1849" s="52"/>
      <c r="DT1849" s="52"/>
      <c r="DU1849" s="52"/>
      <c r="DV1849" s="52"/>
      <c r="DW1849" s="52"/>
      <c r="DX1849" s="52"/>
      <c r="DY1849" s="52"/>
      <c r="DZ1849" s="52"/>
      <c r="EA1849" s="52"/>
    </row>
    <row r="1850" spans="1:131" s="43" customFormat="1" x14ac:dyDescent="0.2">
      <c r="A1850" s="42"/>
      <c r="B1850" s="42"/>
      <c r="C1850" s="42"/>
      <c r="D1850" s="42"/>
      <c r="E1850" s="42"/>
      <c r="F1850" s="42"/>
      <c r="G1850" s="54"/>
      <c r="H1850" s="42"/>
      <c r="I1850" s="42"/>
      <c r="J1850" s="55"/>
      <c r="K1850" s="55"/>
      <c r="L1850" s="55"/>
      <c r="M1850" s="56"/>
      <c r="N1850" s="57"/>
      <c r="O1850" s="57"/>
      <c r="P1850" s="42"/>
      <c r="Q1850" s="42"/>
      <c r="R1850" s="42"/>
      <c r="S1850" s="42"/>
      <c r="T1850" s="57"/>
      <c r="U1850" s="57"/>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c r="BK1850" s="52"/>
      <c r="BL1850" s="52"/>
      <c r="BM1850" s="52"/>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c r="CL1850" s="52"/>
      <c r="CM1850" s="52"/>
      <c r="CN1850" s="52"/>
      <c r="CO1850" s="52"/>
      <c r="CP1850" s="52"/>
      <c r="CQ1850" s="52"/>
      <c r="CR1850" s="52"/>
      <c r="CS1850" s="52"/>
      <c r="CT1850" s="52"/>
      <c r="CU1850" s="52"/>
      <c r="CV1850" s="52"/>
      <c r="CW1850" s="52"/>
      <c r="CX1850" s="52"/>
      <c r="CY1850" s="52"/>
      <c r="CZ1850" s="52"/>
      <c r="DA1850" s="52"/>
      <c r="DB1850" s="52"/>
      <c r="DC1850" s="52"/>
      <c r="DD1850" s="52"/>
      <c r="DE1850" s="52"/>
      <c r="DF1850" s="52"/>
      <c r="DG1850" s="52"/>
      <c r="DH1850" s="52"/>
      <c r="DI1850" s="52"/>
      <c r="DJ1850" s="52"/>
      <c r="DK1850" s="52"/>
      <c r="DL1850" s="52"/>
      <c r="DM1850" s="52"/>
      <c r="DN1850" s="52"/>
      <c r="DO1850" s="52"/>
      <c r="DP1850" s="52"/>
      <c r="DQ1850" s="52"/>
      <c r="DR1850" s="52"/>
      <c r="DS1850" s="52"/>
      <c r="DT1850" s="52"/>
      <c r="DU1850" s="52"/>
      <c r="DV1850" s="52"/>
      <c r="DW1850" s="52"/>
      <c r="DX1850" s="52"/>
      <c r="DY1850" s="52"/>
      <c r="DZ1850" s="52"/>
      <c r="EA1850" s="52"/>
    </row>
    <row r="1851" spans="1:131" s="43" customFormat="1" x14ac:dyDescent="0.2">
      <c r="A1851" s="42"/>
      <c r="B1851" s="42"/>
      <c r="C1851" s="42"/>
      <c r="D1851" s="42"/>
      <c r="E1851" s="42"/>
      <c r="F1851" s="42"/>
      <c r="G1851" s="54"/>
      <c r="H1851" s="42"/>
      <c r="I1851" s="42"/>
      <c r="J1851" s="55"/>
      <c r="K1851" s="55"/>
      <c r="L1851" s="55"/>
      <c r="M1851" s="56"/>
      <c r="N1851" s="57"/>
      <c r="O1851" s="57"/>
      <c r="P1851" s="42"/>
      <c r="Q1851" s="42"/>
      <c r="R1851" s="42"/>
      <c r="S1851" s="42"/>
      <c r="T1851" s="57"/>
      <c r="U1851" s="57"/>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c r="BK1851" s="52"/>
      <c r="BL1851" s="52"/>
      <c r="BM1851" s="52"/>
      <c r="BN1851" s="52"/>
      <c r="BO1851" s="52"/>
      <c r="BP1851" s="52"/>
      <c r="BQ1851" s="52"/>
      <c r="BR1851" s="52"/>
      <c r="BS1851" s="52"/>
      <c r="BT1851" s="52"/>
      <c r="BU1851" s="52"/>
      <c r="BV1851" s="52"/>
      <c r="BW1851" s="52"/>
      <c r="BX1851" s="52"/>
      <c r="BY1851" s="52"/>
      <c r="BZ1851" s="52"/>
      <c r="CA1851" s="52"/>
      <c r="CB1851" s="52"/>
      <c r="CC1851" s="52"/>
      <c r="CD1851" s="52"/>
      <c r="CE1851" s="52"/>
      <c r="CF1851" s="52"/>
      <c r="CG1851" s="52"/>
      <c r="CH1851" s="52"/>
      <c r="CI1851" s="52"/>
      <c r="CJ1851" s="52"/>
      <c r="CK1851" s="52"/>
      <c r="CL1851" s="52"/>
      <c r="CM1851" s="52"/>
      <c r="CN1851" s="52"/>
      <c r="CO1851" s="52"/>
      <c r="CP1851" s="52"/>
      <c r="CQ1851" s="52"/>
      <c r="CR1851" s="52"/>
      <c r="CS1851" s="52"/>
      <c r="CT1851" s="52"/>
      <c r="CU1851" s="52"/>
      <c r="CV1851" s="52"/>
      <c r="CW1851" s="52"/>
      <c r="CX1851" s="52"/>
      <c r="CY1851" s="52"/>
      <c r="CZ1851" s="52"/>
      <c r="DA1851" s="52"/>
      <c r="DB1851" s="52"/>
      <c r="DC1851" s="52"/>
      <c r="DD1851" s="52"/>
      <c r="DE1851" s="52"/>
      <c r="DF1851" s="52"/>
      <c r="DG1851" s="52"/>
      <c r="DH1851" s="52"/>
      <c r="DI1851" s="52"/>
      <c r="DJ1851" s="52"/>
      <c r="DK1851" s="52"/>
      <c r="DL1851" s="52"/>
      <c r="DM1851" s="52"/>
      <c r="DN1851" s="52"/>
      <c r="DO1851" s="52"/>
      <c r="DP1851" s="52"/>
      <c r="DQ1851" s="52"/>
      <c r="DR1851" s="52"/>
      <c r="DS1851" s="52"/>
      <c r="DT1851" s="52"/>
      <c r="DU1851" s="52"/>
      <c r="DV1851" s="52"/>
      <c r="DW1851" s="52"/>
      <c r="DX1851" s="52"/>
      <c r="DY1851" s="52"/>
      <c r="DZ1851" s="52"/>
      <c r="EA1851" s="52"/>
    </row>
    <row r="1852" spans="1:131" s="43" customFormat="1" x14ac:dyDescent="0.2">
      <c r="A1852" s="42"/>
      <c r="B1852" s="42"/>
      <c r="C1852" s="42"/>
      <c r="D1852" s="42"/>
      <c r="E1852" s="42"/>
      <c r="F1852" s="42"/>
      <c r="G1852" s="54"/>
      <c r="H1852" s="42"/>
      <c r="I1852" s="42"/>
      <c r="J1852" s="55"/>
      <c r="K1852" s="55"/>
      <c r="L1852" s="55"/>
      <c r="M1852" s="56"/>
      <c r="N1852" s="57"/>
      <c r="O1852" s="57"/>
      <c r="P1852" s="42"/>
      <c r="Q1852" s="42"/>
      <c r="R1852" s="42"/>
      <c r="S1852" s="42"/>
      <c r="T1852" s="57"/>
      <c r="U1852" s="57"/>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c r="BK1852" s="52"/>
      <c r="BL1852" s="52"/>
      <c r="BM1852" s="52"/>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c r="CL1852" s="52"/>
      <c r="CM1852" s="52"/>
      <c r="CN1852" s="52"/>
      <c r="CO1852" s="52"/>
      <c r="CP1852" s="52"/>
      <c r="CQ1852" s="52"/>
      <c r="CR1852" s="52"/>
      <c r="CS1852" s="52"/>
      <c r="CT1852" s="52"/>
      <c r="CU1852" s="52"/>
      <c r="CV1852" s="52"/>
      <c r="CW1852" s="52"/>
      <c r="CX1852" s="52"/>
      <c r="CY1852" s="52"/>
      <c r="CZ1852" s="52"/>
      <c r="DA1852" s="52"/>
      <c r="DB1852" s="52"/>
      <c r="DC1852" s="52"/>
      <c r="DD1852" s="52"/>
      <c r="DE1852" s="52"/>
      <c r="DF1852" s="52"/>
      <c r="DG1852" s="52"/>
      <c r="DH1852" s="52"/>
      <c r="DI1852" s="52"/>
      <c r="DJ1852" s="52"/>
      <c r="DK1852" s="52"/>
      <c r="DL1852" s="52"/>
      <c r="DM1852" s="52"/>
      <c r="DN1852" s="52"/>
      <c r="DO1852" s="52"/>
      <c r="DP1852" s="52"/>
      <c r="DQ1852" s="52"/>
      <c r="DR1852" s="52"/>
      <c r="DS1852" s="52"/>
      <c r="DT1852" s="52"/>
      <c r="DU1852" s="52"/>
      <c r="DV1852" s="52"/>
      <c r="DW1852" s="52"/>
      <c r="DX1852" s="52"/>
      <c r="DY1852" s="52"/>
      <c r="DZ1852" s="52"/>
      <c r="EA1852" s="52"/>
    </row>
    <row r="1853" spans="1:131" s="43" customFormat="1" x14ac:dyDescent="0.2">
      <c r="A1853" s="42"/>
      <c r="B1853" s="42"/>
      <c r="C1853" s="42"/>
      <c r="D1853" s="42"/>
      <c r="E1853" s="42"/>
      <c r="F1853" s="42"/>
      <c r="G1853" s="54"/>
      <c r="H1853" s="42"/>
      <c r="I1853" s="42"/>
      <c r="J1853" s="55"/>
      <c r="K1853" s="55"/>
      <c r="L1853" s="55"/>
      <c r="M1853" s="56"/>
      <c r="N1853" s="57"/>
      <c r="O1853" s="57"/>
      <c r="P1853" s="42"/>
      <c r="Q1853" s="42"/>
      <c r="R1853" s="42"/>
      <c r="S1853" s="42"/>
      <c r="T1853" s="57"/>
      <c r="U1853" s="57"/>
      <c r="V1853" s="52"/>
      <c r="W1853" s="52"/>
      <c r="X1853" s="52"/>
      <c r="Y1853" s="52"/>
      <c r="Z1853" s="52"/>
      <c r="AA1853" s="52"/>
      <c r="AB1853" s="52"/>
      <c r="AC1853" s="52"/>
      <c r="AD1853" s="52"/>
      <c r="AE1853" s="52"/>
      <c r="AF1853" s="52"/>
      <c r="AG1853" s="52"/>
      <c r="AH1853" s="52"/>
      <c r="AI1853" s="52"/>
      <c r="AJ1853" s="52"/>
      <c r="AK1853" s="52"/>
      <c r="AL1853" s="52"/>
      <c r="AM1853" s="52"/>
      <c r="AN1853" s="52"/>
      <c r="AO1853" s="52"/>
      <c r="AP1853" s="52"/>
      <c r="AQ1853" s="52"/>
      <c r="AR1853" s="52"/>
      <c r="AS1853" s="52"/>
      <c r="AT1853" s="52"/>
      <c r="AU1853" s="52"/>
      <c r="AV1853" s="52"/>
      <c r="AW1853" s="52"/>
      <c r="AX1853" s="52"/>
      <c r="AY1853" s="52"/>
      <c r="AZ1853" s="52"/>
      <c r="BA1853" s="52"/>
      <c r="BB1853" s="52"/>
      <c r="BC1853" s="52"/>
      <c r="BD1853" s="52"/>
      <c r="BE1853" s="52"/>
      <c r="BF1853" s="52"/>
      <c r="BG1853" s="52"/>
      <c r="BH1853" s="52"/>
      <c r="BI1853" s="52"/>
      <c r="BJ1853" s="52"/>
      <c r="BK1853" s="52"/>
      <c r="BL1853" s="52"/>
      <c r="BM1853" s="52"/>
      <c r="BN1853" s="52"/>
      <c r="BO1853" s="52"/>
      <c r="BP1853" s="52"/>
      <c r="BQ1853" s="52"/>
      <c r="BR1853" s="52"/>
      <c r="BS1853" s="52"/>
      <c r="BT1853" s="52"/>
      <c r="BU1853" s="52"/>
      <c r="BV1853" s="52"/>
      <c r="BW1853" s="52"/>
      <c r="BX1853" s="52"/>
      <c r="BY1853" s="52"/>
      <c r="BZ1853" s="52"/>
      <c r="CA1853" s="52"/>
      <c r="CB1853" s="52"/>
      <c r="CC1853" s="52"/>
      <c r="CD1853" s="52"/>
      <c r="CE1853" s="52"/>
      <c r="CF1853" s="52"/>
      <c r="CG1853" s="52"/>
      <c r="CH1853" s="52"/>
      <c r="CI1853" s="52"/>
      <c r="CJ1853" s="52"/>
      <c r="CK1853" s="52"/>
      <c r="CL1853" s="52"/>
      <c r="CM1853" s="52"/>
      <c r="CN1853" s="52"/>
      <c r="CO1853" s="52"/>
      <c r="CP1853" s="52"/>
      <c r="CQ1853" s="52"/>
      <c r="CR1853" s="52"/>
      <c r="CS1853" s="52"/>
      <c r="CT1853" s="52"/>
      <c r="CU1853" s="52"/>
      <c r="CV1853" s="52"/>
      <c r="CW1853" s="52"/>
      <c r="CX1853" s="52"/>
      <c r="CY1853" s="52"/>
      <c r="CZ1853" s="52"/>
      <c r="DA1853" s="52"/>
      <c r="DB1853" s="52"/>
      <c r="DC1853" s="52"/>
      <c r="DD1853" s="52"/>
      <c r="DE1853" s="52"/>
      <c r="DF1853" s="52"/>
      <c r="DG1853" s="52"/>
      <c r="DH1853" s="52"/>
      <c r="DI1853" s="52"/>
      <c r="DJ1853" s="52"/>
      <c r="DK1853" s="52"/>
      <c r="DL1853" s="52"/>
      <c r="DM1853" s="52"/>
      <c r="DN1853" s="52"/>
      <c r="DO1853" s="52"/>
      <c r="DP1853" s="52"/>
      <c r="DQ1853" s="52"/>
      <c r="DR1853" s="52"/>
      <c r="DS1853" s="52"/>
      <c r="DT1853" s="52"/>
      <c r="DU1853" s="52"/>
      <c r="DV1853" s="52"/>
      <c r="DW1853" s="52"/>
      <c r="DX1853" s="52"/>
      <c r="DY1853" s="52"/>
      <c r="DZ1853" s="52"/>
      <c r="EA1853" s="52"/>
    </row>
    <row r="1854" spans="1:131" s="43" customFormat="1" x14ac:dyDescent="0.2">
      <c r="A1854" s="42"/>
      <c r="B1854" s="42"/>
      <c r="C1854" s="42"/>
      <c r="D1854" s="42"/>
      <c r="E1854" s="42"/>
      <c r="F1854" s="42"/>
      <c r="G1854" s="54"/>
      <c r="H1854" s="42"/>
      <c r="I1854" s="42"/>
      <c r="J1854" s="55"/>
      <c r="K1854" s="55"/>
      <c r="L1854" s="55"/>
      <c r="M1854" s="56"/>
      <c r="N1854" s="57"/>
      <c r="O1854" s="57"/>
      <c r="P1854" s="42"/>
      <c r="Q1854" s="42"/>
      <c r="R1854" s="42"/>
      <c r="S1854" s="42"/>
      <c r="T1854" s="57"/>
      <c r="U1854" s="57"/>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c r="BK1854" s="52"/>
      <c r="BL1854" s="52"/>
      <c r="BM1854" s="52"/>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c r="CL1854" s="52"/>
      <c r="CM1854" s="52"/>
      <c r="CN1854" s="52"/>
      <c r="CO1854" s="52"/>
      <c r="CP1854" s="52"/>
      <c r="CQ1854" s="52"/>
      <c r="CR1854" s="52"/>
      <c r="CS1854" s="52"/>
      <c r="CT1854" s="52"/>
      <c r="CU1854" s="52"/>
      <c r="CV1854" s="52"/>
      <c r="CW1854" s="52"/>
      <c r="CX1854" s="52"/>
      <c r="CY1854" s="52"/>
      <c r="CZ1854" s="52"/>
      <c r="DA1854" s="52"/>
      <c r="DB1854" s="52"/>
      <c r="DC1854" s="52"/>
      <c r="DD1854" s="52"/>
      <c r="DE1854" s="52"/>
      <c r="DF1854" s="52"/>
      <c r="DG1854" s="52"/>
      <c r="DH1854" s="52"/>
      <c r="DI1854" s="52"/>
      <c r="DJ1854" s="52"/>
      <c r="DK1854" s="52"/>
      <c r="DL1854" s="52"/>
      <c r="DM1854" s="52"/>
      <c r="DN1854" s="52"/>
      <c r="DO1854" s="52"/>
      <c r="DP1854" s="52"/>
      <c r="DQ1854" s="52"/>
      <c r="DR1854" s="52"/>
      <c r="DS1854" s="52"/>
      <c r="DT1854" s="52"/>
      <c r="DU1854" s="52"/>
      <c r="DV1854" s="52"/>
      <c r="DW1854" s="52"/>
      <c r="DX1854" s="52"/>
      <c r="DY1854" s="52"/>
      <c r="DZ1854" s="52"/>
      <c r="EA1854" s="52"/>
    </row>
    <row r="1855" spans="1:131" s="43" customFormat="1" x14ac:dyDescent="0.2">
      <c r="A1855" s="42"/>
      <c r="B1855" s="42"/>
      <c r="C1855" s="42"/>
      <c r="D1855" s="42"/>
      <c r="E1855" s="42"/>
      <c r="F1855" s="42"/>
      <c r="G1855" s="54"/>
      <c r="H1855" s="42"/>
      <c r="I1855" s="42"/>
      <c r="J1855" s="55"/>
      <c r="K1855" s="55"/>
      <c r="L1855" s="55"/>
      <c r="M1855" s="56"/>
      <c r="N1855" s="57"/>
      <c r="O1855" s="57"/>
      <c r="P1855" s="42"/>
      <c r="Q1855" s="42"/>
      <c r="R1855" s="42"/>
      <c r="S1855" s="42"/>
      <c r="T1855" s="57"/>
      <c r="U1855" s="57"/>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c r="BK1855" s="52"/>
      <c r="BL1855" s="52"/>
      <c r="BM1855" s="52"/>
      <c r="BN1855" s="52"/>
      <c r="BO1855" s="52"/>
      <c r="BP1855" s="52"/>
      <c r="BQ1855" s="52"/>
      <c r="BR1855" s="52"/>
      <c r="BS1855" s="52"/>
      <c r="BT1855" s="52"/>
      <c r="BU1855" s="52"/>
      <c r="BV1855" s="52"/>
      <c r="BW1855" s="52"/>
      <c r="BX1855" s="52"/>
      <c r="BY1855" s="52"/>
      <c r="BZ1855" s="52"/>
      <c r="CA1855" s="52"/>
      <c r="CB1855" s="52"/>
      <c r="CC1855" s="52"/>
      <c r="CD1855" s="52"/>
      <c r="CE1855" s="52"/>
      <c r="CF1855" s="52"/>
      <c r="CG1855" s="52"/>
      <c r="CH1855" s="52"/>
      <c r="CI1855" s="52"/>
      <c r="CJ1855" s="52"/>
      <c r="CK1855" s="52"/>
      <c r="CL1855" s="52"/>
      <c r="CM1855" s="52"/>
      <c r="CN1855" s="52"/>
      <c r="CO1855" s="52"/>
      <c r="CP1855" s="52"/>
      <c r="CQ1855" s="52"/>
      <c r="CR1855" s="52"/>
      <c r="CS1855" s="52"/>
      <c r="CT1855" s="52"/>
      <c r="CU1855" s="52"/>
      <c r="CV1855" s="52"/>
      <c r="CW1855" s="52"/>
      <c r="CX1855" s="52"/>
      <c r="CY1855" s="52"/>
      <c r="CZ1855" s="52"/>
      <c r="DA1855" s="52"/>
      <c r="DB1855" s="52"/>
      <c r="DC1855" s="52"/>
      <c r="DD1855" s="52"/>
      <c r="DE1855" s="52"/>
      <c r="DF1855" s="52"/>
      <c r="DG1855" s="52"/>
      <c r="DH1855" s="52"/>
      <c r="DI1855" s="52"/>
      <c r="DJ1855" s="52"/>
      <c r="DK1855" s="52"/>
      <c r="DL1855" s="52"/>
      <c r="DM1855" s="52"/>
      <c r="DN1855" s="52"/>
      <c r="DO1855" s="52"/>
      <c r="DP1855" s="52"/>
      <c r="DQ1855" s="52"/>
      <c r="DR1855" s="52"/>
      <c r="DS1855" s="52"/>
      <c r="DT1855" s="52"/>
      <c r="DU1855" s="52"/>
      <c r="DV1855" s="52"/>
      <c r="DW1855" s="52"/>
      <c r="DX1855" s="52"/>
      <c r="DY1855" s="52"/>
      <c r="DZ1855" s="52"/>
      <c r="EA1855" s="52"/>
    </row>
    <row r="1856" spans="1:131" s="43" customFormat="1" x14ac:dyDescent="0.2">
      <c r="A1856" s="42"/>
      <c r="B1856" s="42"/>
      <c r="C1856" s="42"/>
      <c r="D1856" s="42"/>
      <c r="E1856" s="42"/>
      <c r="F1856" s="42"/>
      <c r="G1856" s="54"/>
      <c r="H1856" s="42"/>
      <c r="I1856" s="42"/>
      <c r="J1856" s="55"/>
      <c r="K1856" s="55"/>
      <c r="L1856" s="55"/>
      <c r="M1856" s="56"/>
      <c r="N1856" s="57"/>
      <c r="O1856" s="57"/>
      <c r="P1856" s="42"/>
      <c r="Q1856" s="42"/>
      <c r="R1856" s="42"/>
      <c r="S1856" s="42"/>
      <c r="T1856" s="57"/>
      <c r="U1856" s="57"/>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c r="BK1856" s="52"/>
      <c r="BL1856" s="52"/>
      <c r="BM1856" s="52"/>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c r="CL1856" s="52"/>
      <c r="CM1856" s="52"/>
      <c r="CN1856" s="52"/>
      <c r="CO1856" s="52"/>
      <c r="CP1856" s="52"/>
      <c r="CQ1856" s="52"/>
      <c r="CR1856" s="52"/>
      <c r="CS1856" s="52"/>
      <c r="CT1856" s="52"/>
      <c r="CU1856" s="52"/>
      <c r="CV1856" s="52"/>
      <c r="CW1856" s="52"/>
      <c r="CX1856" s="52"/>
      <c r="CY1856" s="52"/>
      <c r="CZ1856" s="52"/>
      <c r="DA1856" s="52"/>
      <c r="DB1856" s="52"/>
      <c r="DC1856" s="52"/>
      <c r="DD1856" s="52"/>
      <c r="DE1856" s="52"/>
      <c r="DF1856" s="52"/>
      <c r="DG1856" s="52"/>
      <c r="DH1856" s="52"/>
      <c r="DI1856" s="52"/>
      <c r="DJ1856" s="52"/>
      <c r="DK1856" s="52"/>
      <c r="DL1856" s="52"/>
      <c r="DM1856" s="52"/>
      <c r="DN1856" s="52"/>
      <c r="DO1856" s="52"/>
      <c r="DP1856" s="52"/>
      <c r="DQ1856" s="52"/>
      <c r="DR1856" s="52"/>
      <c r="DS1856" s="52"/>
      <c r="DT1856" s="52"/>
      <c r="DU1856" s="52"/>
      <c r="DV1856" s="52"/>
      <c r="DW1856" s="52"/>
      <c r="DX1856" s="52"/>
      <c r="DY1856" s="52"/>
      <c r="DZ1856" s="52"/>
      <c r="EA1856" s="52"/>
    </row>
    <row r="1857" spans="1:131" s="43" customFormat="1" x14ac:dyDescent="0.2">
      <c r="A1857" s="42"/>
      <c r="B1857" s="42"/>
      <c r="C1857" s="42"/>
      <c r="D1857" s="42"/>
      <c r="E1857" s="42"/>
      <c r="F1857" s="42"/>
      <c r="G1857" s="54"/>
      <c r="H1857" s="42"/>
      <c r="I1857" s="42"/>
      <c r="J1857" s="55"/>
      <c r="K1857" s="55"/>
      <c r="L1857" s="55"/>
      <c r="M1857" s="56"/>
      <c r="N1857" s="57"/>
      <c r="O1857" s="57"/>
      <c r="P1857" s="42"/>
      <c r="Q1857" s="42"/>
      <c r="R1857" s="42"/>
      <c r="S1857" s="42"/>
      <c r="T1857" s="57"/>
      <c r="U1857" s="57"/>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c r="BK1857" s="52"/>
      <c r="BL1857" s="52"/>
      <c r="BM1857" s="52"/>
      <c r="BN1857" s="52"/>
      <c r="BO1857" s="52"/>
      <c r="BP1857" s="52"/>
      <c r="BQ1857" s="52"/>
      <c r="BR1857" s="52"/>
      <c r="BS1857" s="52"/>
      <c r="BT1857" s="52"/>
      <c r="BU1857" s="52"/>
      <c r="BV1857" s="52"/>
      <c r="BW1857" s="52"/>
      <c r="BX1857" s="52"/>
      <c r="BY1857" s="52"/>
      <c r="BZ1857" s="52"/>
      <c r="CA1857" s="52"/>
      <c r="CB1857" s="52"/>
      <c r="CC1857" s="52"/>
      <c r="CD1857" s="52"/>
      <c r="CE1857" s="52"/>
      <c r="CF1857" s="52"/>
      <c r="CG1857" s="52"/>
      <c r="CH1857" s="52"/>
      <c r="CI1857" s="52"/>
      <c r="CJ1857" s="52"/>
      <c r="CK1857" s="52"/>
      <c r="CL1857" s="52"/>
      <c r="CM1857" s="52"/>
      <c r="CN1857" s="52"/>
      <c r="CO1857" s="52"/>
      <c r="CP1857" s="52"/>
      <c r="CQ1857" s="52"/>
      <c r="CR1857" s="52"/>
      <c r="CS1857" s="52"/>
      <c r="CT1857" s="52"/>
      <c r="CU1857" s="52"/>
      <c r="CV1857" s="52"/>
      <c r="CW1857" s="52"/>
      <c r="CX1857" s="52"/>
      <c r="CY1857" s="52"/>
      <c r="CZ1857" s="52"/>
      <c r="DA1857" s="52"/>
      <c r="DB1857" s="52"/>
      <c r="DC1857" s="52"/>
      <c r="DD1857" s="52"/>
      <c r="DE1857" s="52"/>
      <c r="DF1857" s="52"/>
      <c r="DG1857" s="52"/>
      <c r="DH1857" s="52"/>
      <c r="DI1857" s="52"/>
      <c r="DJ1857" s="52"/>
      <c r="DK1857" s="52"/>
      <c r="DL1857" s="52"/>
      <c r="DM1857" s="52"/>
      <c r="DN1857" s="52"/>
      <c r="DO1857" s="52"/>
      <c r="DP1857" s="52"/>
      <c r="DQ1857" s="52"/>
      <c r="DR1857" s="52"/>
      <c r="DS1857" s="52"/>
      <c r="DT1857" s="52"/>
      <c r="DU1857" s="52"/>
      <c r="DV1857" s="52"/>
      <c r="DW1857" s="52"/>
      <c r="DX1857" s="52"/>
      <c r="DY1857" s="52"/>
      <c r="DZ1857" s="52"/>
      <c r="EA1857" s="52"/>
    </row>
    <row r="1858" spans="1:131" s="43" customFormat="1" x14ac:dyDescent="0.2">
      <c r="A1858" s="42"/>
      <c r="B1858" s="42"/>
      <c r="C1858" s="42"/>
      <c r="D1858" s="42"/>
      <c r="E1858" s="42"/>
      <c r="F1858" s="42"/>
      <c r="G1858" s="54"/>
      <c r="H1858" s="42"/>
      <c r="I1858" s="42"/>
      <c r="J1858" s="55"/>
      <c r="K1858" s="55"/>
      <c r="L1858" s="55"/>
      <c r="M1858" s="56"/>
      <c r="N1858" s="57"/>
      <c r="O1858" s="57"/>
      <c r="P1858" s="42"/>
      <c r="Q1858" s="42"/>
      <c r="R1858" s="42"/>
      <c r="S1858" s="42"/>
      <c r="T1858" s="57"/>
      <c r="U1858" s="57"/>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c r="DC1858" s="52"/>
      <c r="DD1858" s="52"/>
      <c r="DE1858" s="52"/>
      <c r="DF1858" s="52"/>
      <c r="DG1858" s="52"/>
      <c r="DH1858" s="52"/>
      <c r="DI1858" s="52"/>
      <c r="DJ1858" s="52"/>
      <c r="DK1858" s="52"/>
      <c r="DL1858" s="52"/>
      <c r="DM1858" s="52"/>
      <c r="DN1858" s="52"/>
      <c r="DO1858" s="52"/>
      <c r="DP1858" s="52"/>
      <c r="DQ1858" s="52"/>
      <c r="DR1858" s="52"/>
      <c r="DS1858" s="52"/>
      <c r="DT1858" s="52"/>
      <c r="DU1858" s="52"/>
      <c r="DV1858" s="52"/>
      <c r="DW1858" s="52"/>
      <c r="DX1858" s="52"/>
      <c r="DY1858" s="52"/>
      <c r="DZ1858" s="52"/>
      <c r="EA1858" s="52"/>
    </row>
    <row r="1859" spans="1:131" s="43" customFormat="1" x14ac:dyDescent="0.2">
      <c r="A1859" s="42"/>
      <c r="B1859" s="42"/>
      <c r="C1859" s="42"/>
      <c r="D1859" s="42"/>
      <c r="E1859" s="42"/>
      <c r="F1859" s="42"/>
      <c r="G1859" s="54"/>
      <c r="H1859" s="42"/>
      <c r="I1859" s="42"/>
      <c r="J1859" s="55"/>
      <c r="K1859" s="55"/>
      <c r="L1859" s="55"/>
      <c r="M1859" s="56"/>
      <c r="N1859" s="57"/>
      <c r="O1859" s="57"/>
      <c r="P1859" s="42"/>
      <c r="Q1859" s="42"/>
      <c r="R1859" s="42"/>
      <c r="S1859" s="42"/>
      <c r="T1859" s="57"/>
      <c r="U1859" s="57"/>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c r="BK1859" s="52"/>
      <c r="BL1859" s="52"/>
      <c r="BM1859" s="52"/>
      <c r="BN1859" s="52"/>
      <c r="BO1859" s="52"/>
      <c r="BP1859" s="52"/>
      <c r="BQ1859" s="52"/>
      <c r="BR1859" s="52"/>
      <c r="BS1859" s="52"/>
      <c r="BT1859" s="52"/>
      <c r="BU1859" s="52"/>
      <c r="BV1859" s="52"/>
      <c r="BW1859" s="52"/>
      <c r="BX1859" s="52"/>
      <c r="BY1859" s="52"/>
      <c r="BZ1859" s="52"/>
      <c r="CA1859" s="52"/>
      <c r="CB1859" s="52"/>
      <c r="CC1859" s="52"/>
      <c r="CD1859" s="52"/>
      <c r="CE1859" s="52"/>
      <c r="CF1859" s="52"/>
      <c r="CG1859" s="52"/>
      <c r="CH1859" s="52"/>
      <c r="CI1859" s="52"/>
      <c r="CJ1859" s="52"/>
      <c r="CK1859" s="52"/>
      <c r="CL1859" s="52"/>
      <c r="CM1859" s="52"/>
      <c r="CN1859" s="52"/>
      <c r="CO1859" s="52"/>
      <c r="CP1859" s="52"/>
      <c r="CQ1859" s="52"/>
      <c r="CR1859" s="52"/>
      <c r="CS1859" s="52"/>
      <c r="CT1859" s="52"/>
      <c r="CU1859" s="52"/>
      <c r="CV1859" s="52"/>
      <c r="CW1859" s="52"/>
      <c r="CX1859" s="52"/>
      <c r="CY1859" s="52"/>
      <c r="CZ1859" s="52"/>
      <c r="DA1859" s="52"/>
      <c r="DB1859" s="52"/>
      <c r="DC1859" s="52"/>
      <c r="DD1859" s="52"/>
      <c r="DE1859" s="52"/>
      <c r="DF1859" s="52"/>
      <c r="DG1859" s="52"/>
      <c r="DH1859" s="52"/>
      <c r="DI1859" s="52"/>
      <c r="DJ1859" s="52"/>
      <c r="DK1859" s="52"/>
      <c r="DL1859" s="52"/>
      <c r="DM1859" s="52"/>
      <c r="DN1859" s="52"/>
      <c r="DO1859" s="52"/>
      <c r="DP1859" s="52"/>
      <c r="DQ1859" s="52"/>
      <c r="DR1859" s="52"/>
      <c r="DS1859" s="52"/>
      <c r="DT1859" s="52"/>
      <c r="DU1859" s="52"/>
      <c r="DV1859" s="52"/>
      <c r="DW1859" s="52"/>
      <c r="DX1859" s="52"/>
      <c r="DY1859" s="52"/>
      <c r="DZ1859" s="52"/>
      <c r="EA1859" s="52"/>
    </row>
    <row r="1860" spans="1:131" s="43" customFormat="1" x14ac:dyDescent="0.2">
      <c r="A1860" s="42"/>
      <c r="B1860" s="42"/>
      <c r="C1860" s="42"/>
      <c r="D1860" s="42"/>
      <c r="E1860" s="42"/>
      <c r="F1860" s="42"/>
      <c r="G1860" s="54"/>
      <c r="H1860" s="42"/>
      <c r="I1860" s="42"/>
      <c r="J1860" s="55"/>
      <c r="K1860" s="55"/>
      <c r="L1860" s="55"/>
      <c r="M1860" s="56"/>
      <c r="N1860" s="57"/>
      <c r="O1860" s="57"/>
      <c r="P1860" s="42"/>
      <c r="Q1860" s="42"/>
      <c r="R1860" s="42"/>
      <c r="S1860" s="42"/>
      <c r="T1860" s="57"/>
      <c r="U1860" s="57"/>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c r="BK1860" s="52"/>
      <c r="BL1860" s="52"/>
      <c r="BM1860" s="52"/>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c r="CL1860" s="52"/>
      <c r="CM1860" s="52"/>
      <c r="CN1860" s="52"/>
      <c r="CO1860" s="52"/>
      <c r="CP1860" s="52"/>
      <c r="CQ1860" s="52"/>
      <c r="CR1860" s="52"/>
      <c r="CS1860" s="52"/>
      <c r="CT1860" s="52"/>
      <c r="CU1860" s="52"/>
      <c r="CV1860" s="52"/>
      <c r="CW1860" s="52"/>
      <c r="CX1860" s="52"/>
      <c r="CY1860" s="52"/>
      <c r="CZ1860" s="52"/>
      <c r="DA1860" s="52"/>
      <c r="DB1860" s="52"/>
      <c r="DC1860" s="52"/>
      <c r="DD1860" s="52"/>
      <c r="DE1860" s="52"/>
      <c r="DF1860" s="52"/>
      <c r="DG1860" s="52"/>
      <c r="DH1860" s="52"/>
      <c r="DI1860" s="52"/>
      <c r="DJ1860" s="52"/>
      <c r="DK1860" s="52"/>
      <c r="DL1860" s="52"/>
      <c r="DM1860" s="52"/>
      <c r="DN1860" s="52"/>
      <c r="DO1860" s="52"/>
      <c r="DP1860" s="52"/>
      <c r="DQ1860" s="52"/>
      <c r="DR1860" s="52"/>
      <c r="DS1860" s="52"/>
      <c r="DT1860" s="52"/>
      <c r="DU1860" s="52"/>
      <c r="DV1860" s="52"/>
      <c r="DW1860" s="52"/>
      <c r="DX1860" s="52"/>
      <c r="DY1860" s="52"/>
      <c r="DZ1860" s="52"/>
      <c r="EA1860" s="52"/>
    </row>
    <row r="1861" spans="1:131" s="43" customFormat="1" x14ac:dyDescent="0.2">
      <c r="A1861" s="42"/>
      <c r="B1861" s="42"/>
      <c r="C1861" s="42"/>
      <c r="D1861" s="42"/>
      <c r="E1861" s="42"/>
      <c r="F1861" s="42"/>
      <c r="G1861" s="54"/>
      <c r="H1861" s="42"/>
      <c r="I1861" s="42"/>
      <c r="J1861" s="55"/>
      <c r="K1861" s="55"/>
      <c r="L1861" s="55"/>
      <c r="M1861" s="56"/>
      <c r="N1861" s="57"/>
      <c r="O1861" s="57"/>
      <c r="P1861" s="42"/>
      <c r="Q1861" s="42"/>
      <c r="R1861" s="42"/>
      <c r="S1861" s="42"/>
      <c r="T1861" s="57"/>
      <c r="U1861" s="57"/>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c r="BK1861" s="52"/>
      <c r="BL1861" s="52"/>
      <c r="BM1861" s="52"/>
      <c r="BN1861" s="52"/>
      <c r="BO1861" s="52"/>
      <c r="BP1861" s="52"/>
      <c r="BQ1861" s="52"/>
      <c r="BR1861" s="52"/>
      <c r="BS1861" s="52"/>
      <c r="BT1861" s="52"/>
      <c r="BU1861" s="52"/>
      <c r="BV1861" s="52"/>
      <c r="BW1861" s="52"/>
      <c r="BX1861" s="52"/>
      <c r="BY1861" s="52"/>
      <c r="BZ1861" s="52"/>
      <c r="CA1861" s="52"/>
      <c r="CB1861" s="52"/>
      <c r="CC1861" s="52"/>
      <c r="CD1861" s="52"/>
      <c r="CE1861" s="52"/>
      <c r="CF1861" s="52"/>
      <c r="CG1861" s="52"/>
      <c r="CH1861" s="52"/>
      <c r="CI1861" s="52"/>
      <c r="CJ1861" s="52"/>
      <c r="CK1861" s="52"/>
      <c r="CL1861" s="52"/>
      <c r="CM1861" s="52"/>
      <c r="CN1861" s="52"/>
      <c r="CO1861" s="52"/>
      <c r="CP1861" s="52"/>
      <c r="CQ1861" s="52"/>
      <c r="CR1861" s="52"/>
      <c r="CS1861" s="52"/>
      <c r="CT1861" s="52"/>
      <c r="CU1861" s="52"/>
      <c r="CV1861" s="52"/>
      <c r="CW1861" s="52"/>
      <c r="CX1861" s="52"/>
      <c r="CY1861" s="52"/>
      <c r="CZ1861" s="52"/>
      <c r="DA1861" s="52"/>
      <c r="DB1861" s="52"/>
      <c r="DC1861" s="52"/>
      <c r="DD1861" s="52"/>
      <c r="DE1861" s="52"/>
      <c r="DF1861" s="52"/>
      <c r="DG1861" s="52"/>
      <c r="DH1861" s="52"/>
      <c r="DI1861" s="52"/>
      <c r="DJ1861" s="52"/>
      <c r="DK1861" s="52"/>
      <c r="DL1861" s="52"/>
      <c r="DM1861" s="52"/>
      <c r="DN1861" s="52"/>
      <c r="DO1861" s="52"/>
      <c r="DP1861" s="52"/>
      <c r="DQ1861" s="52"/>
      <c r="DR1861" s="52"/>
      <c r="DS1861" s="52"/>
      <c r="DT1861" s="52"/>
      <c r="DU1861" s="52"/>
      <c r="DV1861" s="52"/>
      <c r="DW1861" s="52"/>
      <c r="DX1861" s="52"/>
      <c r="DY1861" s="52"/>
      <c r="DZ1861" s="52"/>
      <c r="EA1861" s="52"/>
    </row>
    <row r="1862" spans="1:131" s="43" customFormat="1" x14ac:dyDescent="0.2">
      <c r="A1862" s="42"/>
      <c r="B1862" s="42"/>
      <c r="C1862" s="42"/>
      <c r="D1862" s="42"/>
      <c r="E1862" s="42"/>
      <c r="F1862" s="42"/>
      <c r="G1862" s="54"/>
      <c r="H1862" s="42"/>
      <c r="I1862" s="42"/>
      <c r="J1862" s="55"/>
      <c r="K1862" s="55"/>
      <c r="L1862" s="55"/>
      <c r="M1862" s="56"/>
      <c r="N1862" s="57"/>
      <c r="O1862" s="57"/>
      <c r="P1862" s="42"/>
      <c r="Q1862" s="42"/>
      <c r="R1862" s="42"/>
      <c r="S1862" s="42"/>
      <c r="T1862" s="57"/>
      <c r="U1862" s="57"/>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c r="BK1862" s="52"/>
      <c r="BL1862" s="52"/>
      <c r="BM1862" s="52"/>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c r="CL1862" s="52"/>
      <c r="CM1862" s="52"/>
      <c r="CN1862" s="52"/>
      <c r="CO1862" s="52"/>
      <c r="CP1862" s="52"/>
      <c r="CQ1862" s="52"/>
      <c r="CR1862" s="52"/>
      <c r="CS1862" s="52"/>
      <c r="CT1862" s="52"/>
      <c r="CU1862" s="52"/>
      <c r="CV1862" s="52"/>
      <c r="CW1862" s="52"/>
      <c r="CX1862" s="52"/>
      <c r="CY1862" s="52"/>
      <c r="CZ1862" s="52"/>
      <c r="DA1862" s="52"/>
      <c r="DB1862" s="52"/>
      <c r="DC1862" s="52"/>
      <c r="DD1862" s="52"/>
      <c r="DE1862" s="52"/>
      <c r="DF1862" s="52"/>
      <c r="DG1862" s="52"/>
      <c r="DH1862" s="52"/>
      <c r="DI1862" s="52"/>
      <c r="DJ1862" s="52"/>
      <c r="DK1862" s="52"/>
      <c r="DL1862" s="52"/>
      <c r="DM1862" s="52"/>
      <c r="DN1862" s="52"/>
      <c r="DO1862" s="52"/>
      <c r="DP1862" s="52"/>
      <c r="DQ1862" s="52"/>
      <c r="DR1862" s="52"/>
      <c r="DS1862" s="52"/>
      <c r="DT1862" s="52"/>
      <c r="DU1862" s="52"/>
      <c r="DV1862" s="52"/>
      <c r="DW1862" s="52"/>
      <c r="DX1862" s="52"/>
      <c r="DY1862" s="52"/>
      <c r="DZ1862" s="52"/>
      <c r="EA1862" s="52"/>
    </row>
    <row r="1863" spans="1:131" s="43" customFormat="1" x14ac:dyDescent="0.2">
      <c r="A1863" s="42"/>
      <c r="B1863" s="42"/>
      <c r="C1863" s="42"/>
      <c r="D1863" s="42"/>
      <c r="E1863" s="42"/>
      <c r="F1863" s="42"/>
      <c r="G1863" s="54"/>
      <c r="H1863" s="42"/>
      <c r="I1863" s="42"/>
      <c r="J1863" s="55"/>
      <c r="K1863" s="55"/>
      <c r="L1863" s="55"/>
      <c r="M1863" s="56"/>
      <c r="N1863" s="57"/>
      <c r="O1863" s="57"/>
      <c r="P1863" s="42"/>
      <c r="Q1863" s="42"/>
      <c r="R1863" s="42"/>
      <c r="S1863" s="42"/>
      <c r="T1863" s="57"/>
      <c r="U1863" s="57"/>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c r="BK1863" s="52"/>
      <c r="BL1863" s="52"/>
      <c r="BM1863" s="52"/>
      <c r="BN1863" s="52"/>
      <c r="BO1863" s="52"/>
      <c r="BP1863" s="52"/>
      <c r="BQ1863" s="52"/>
      <c r="BR1863" s="52"/>
      <c r="BS1863" s="52"/>
      <c r="BT1863" s="52"/>
      <c r="BU1863" s="52"/>
      <c r="BV1863" s="52"/>
      <c r="BW1863" s="52"/>
      <c r="BX1863" s="52"/>
      <c r="BY1863" s="52"/>
      <c r="BZ1863" s="52"/>
      <c r="CA1863" s="52"/>
      <c r="CB1863" s="52"/>
      <c r="CC1863" s="52"/>
      <c r="CD1863" s="52"/>
      <c r="CE1863" s="52"/>
      <c r="CF1863" s="52"/>
      <c r="CG1863" s="52"/>
      <c r="CH1863" s="52"/>
      <c r="CI1863" s="52"/>
      <c r="CJ1863" s="52"/>
      <c r="CK1863" s="52"/>
      <c r="CL1863" s="52"/>
      <c r="CM1863" s="52"/>
      <c r="CN1863" s="52"/>
      <c r="CO1863" s="52"/>
      <c r="CP1863" s="52"/>
      <c r="CQ1863" s="52"/>
      <c r="CR1863" s="52"/>
      <c r="CS1863" s="52"/>
      <c r="CT1863" s="52"/>
      <c r="CU1863" s="52"/>
      <c r="CV1863" s="52"/>
      <c r="CW1863" s="52"/>
      <c r="CX1863" s="52"/>
      <c r="CY1863" s="52"/>
      <c r="CZ1863" s="52"/>
      <c r="DA1863" s="52"/>
      <c r="DB1863" s="52"/>
      <c r="DC1863" s="52"/>
      <c r="DD1863" s="52"/>
      <c r="DE1863" s="52"/>
      <c r="DF1863" s="52"/>
      <c r="DG1863" s="52"/>
      <c r="DH1863" s="52"/>
      <c r="DI1863" s="52"/>
      <c r="DJ1863" s="52"/>
      <c r="DK1863" s="52"/>
      <c r="DL1863" s="52"/>
      <c r="DM1863" s="52"/>
      <c r="DN1863" s="52"/>
      <c r="DO1863" s="52"/>
      <c r="DP1863" s="52"/>
      <c r="DQ1863" s="52"/>
      <c r="DR1863" s="52"/>
      <c r="DS1863" s="52"/>
      <c r="DT1863" s="52"/>
      <c r="DU1863" s="52"/>
      <c r="DV1863" s="52"/>
      <c r="DW1863" s="52"/>
      <c r="DX1863" s="52"/>
      <c r="DY1863" s="52"/>
      <c r="DZ1863" s="52"/>
      <c r="EA1863" s="52"/>
    </row>
    <row r="1864" spans="1:131" s="43" customFormat="1" x14ac:dyDescent="0.2">
      <c r="A1864" s="42"/>
      <c r="B1864" s="42"/>
      <c r="C1864" s="42"/>
      <c r="D1864" s="42"/>
      <c r="E1864" s="42"/>
      <c r="F1864" s="42"/>
      <c r="G1864" s="54"/>
      <c r="H1864" s="42"/>
      <c r="I1864" s="42"/>
      <c r="J1864" s="55"/>
      <c r="K1864" s="55"/>
      <c r="L1864" s="55"/>
      <c r="M1864" s="56"/>
      <c r="N1864" s="57"/>
      <c r="O1864" s="57"/>
      <c r="P1864" s="42"/>
      <c r="Q1864" s="42"/>
      <c r="R1864" s="42"/>
      <c r="S1864" s="42"/>
      <c r="T1864" s="57"/>
      <c r="U1864" s="57"/>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c r="BK1864" s="52"/>
      <c r="BL1864" s="52"/>
      <c r="BM1864" s="52"/>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c r="CL1864" s="52"/>
      <c r="CM1864" s="52"/>
      <c r="CN1864" s="52"/>
      <c r="CO1864" s="52"/>
      <c r="CP1864" s="52"/>
      <c r="CQ1864" s="52"/>
      <c r="CR1864" s="52"/>
      <c r="CS1864" s="52"/>
      <c r="CT1864" s="52"/>
      <c r="CU1864" s="52"/>
      <c r="CV1864" s="52"/>
      <c r="CW1864" s="52"/>
      <c r="CX1864" s="52"/>
      <c r="CY1864" s="52"/>
      <c r="CZ1864" s="52"/>
      <c r="DA1864" s="52"/>
      <c r="DB1864" s="52"/>
      <c r="DC1864" s="52"/>
      <c r="DD1864" s="52"/>
      <c r="DE1864" s="52"/>
      <c r="DF1864" s="52"/>
      <c r="DG1864" s="52"/>
      <c r="DH1864" s="52"/>
      <c r="DI1864" s="52"/>
      <c r="DJ1864" s="52"/>
      <c r="DK1864" s="52"/>
      <c r="DL1864" s="52"/>
      <c r="DM1864" s="52"/>
      <c r="DN1864" s="52"/>
      <c r="DO1864" s="52"/>
      <c r="DP1864" s="52"/>
      <c r="DQ1864" s="52"/>
      <c r="DR1864" s="52"/>
      <c r="DS1864" s="52"/>
      <c r="DT1864" s="52"/>
      <c r="DU1864" s="52"/>
      <c r="DV1864" s="52"/>
      <c r="DW1864" s="52"/>
      <c r="DX1864" s="52"/>
      <c r="DY1864" s="52"/>
      <c r="DZ1864" s="52"/>
      <c r="EA1864" s="52"/>
    </row>
    <row r="1865" spans="1:131" s="43" customFormat="1" x14ac:dyDescent="0.2">
      <c r="A1865" s="42"/>
      <c r="B1865" s="42"/>
      <c r="C1865" s="42"/>
      <c r="D1865" s="42"/>
      <c r="E1865" s="42"/>
      <c r="F1865" s="42"/>
      <c r="G1865" s="54"/>
      <c r="H1865" s="42"/>
      <c r="I1865" s="42"/>
      <c r="J1865" s="55"/>
      <c r="K1865" s="55"/>
      <c r="L1865" s="55"/>
      <c r="M1865" s="56"/>
      <c r="N1865" s="57"/>
      <c r="O1865" s="57"/>
      <c r="P1865" s="42"/>
      <c r="Q1865" s="42"/>
      <c r="R1865" s="42"/>
      <c r="S1865" s="42"/>
      <c r="T1865" s="57"/>
      <c r="U1865" s="57"/>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c r="BK1865" s="52"/>
      <c r="BL1865" s="52"/>
      <c r="BM1865" s="52"/>
      <c r="BN1865" s="52"/>
      <c r="BO1865" s="52"/>
      <c r="BP1865" s="52"/>
      <c r="BQ1865" s="52"/>
      <c r="BR1865" s="52"/>
      <c r="BS1865" s="52"/>
      <c r="BT1865" s="52"/>
      <c r="BU1865" s="52"/>
      <c r="BV1865" s="52"/>
      <c r="BW1865" s="52"/>
      <c r="BX1865" s="52"/>
      <c r="BY1865" s="52"/>
      <c r="BZ1865" s="52"/>
      <c r="CA1865" s="52"/>
      <c r="CB1865" s="52"/>
      <c r="CC1865" s="52"/>
      <c r="CD1865" s="52"/>
      <c r="CE1865" s="52"/>
      <c r="CF1865" s="52"/>
      <c r="CG1865" s="52"/>
      <c r="CH1865" s="52"/>
      <c r="CI1865" s="52"/>
      <c r="CJ1865" s="52"/>
      <c r="CK1865" s="52"/>
      <c r="CL1865" s="52"/>
      <c r="CM1865" s="52"/>
      <c r="CN1865" s="52"/>
      <c r="CO1865" s="52"/>
      <c r="CP1865" s="52"/>
      <c r="CQ1865" s="52"/>
      <c r="CR1865" s="52"/>
      <c r="CS1865" s="52"/>
      <c r="CT1865" s="52"/>
      <c r="CU1865" s="52"/>
      <c r="CV1865" s="52"/>
      <c r="CW1865" s="52"/>
      <c r="CX1865" s="52"/>
      <c r="CY1865" s="52"/>
      <c r="CZ1865" s="52"/>
      <c r="DA1865" s="52"/>
      <c r="DB1865" s="52"/>
      <c r="DC1865" s="52"/>
      <c r="DD1865" s="52"/>
      <c r="DE1865" s="52"/>
      <c r="DF1865" s="52"/>
      <c r="DG1865" s="52"/>
      <c r="DH1865" s="52"/>
      <c r="DI1865" s="52"/>
      <c r="DJ1865" s="52"/>
      <c r="DK1865" s="52"/>
      <c r="DL1865" s="52"/>
      <c r="DM1865" s="52"/>
      <c r="DN1865" s="52"/>
      <c r="DO1865" s="52"/>
      <c r="DP1865" s="52"/>
      <c r="DQ1865" s="52"/>
      <c r="DR1865" s="52"/>
      <c r="DS1865" s="52"/>
      <c r="DT1865" s="52"/>
      <c r="DU1865" s="52"/>
      <c r="DV1865" s="52"/>
      <c r="DW1865" s="52"/>
      <c r="DX1865" s="52"/>
      <c r="DY1865" s="52"/>
      <c r="DZ1865" s="52"/>
      <c r="EA1865" s="52"/>
    </row>
    <row r="1866" spans="1:131" s="43" customFormat="1" x14ac:dyDescent="0.2">
      <c r="A1866" s="42"/>
      <c r="B1866" s="42"/>
      <c r="C1866" s="42"/>
      <c r="D1866" s="42"/>
      <c r="E1866" s="42"/>
      <c r="F1866" s="42"/>
      <c r="G1866" s="54"/>
      <c r="H1866" s="42"/>
      <c r="I1866" s="42"/>
      <c r="J1866" s="55"/>
      <c r="K1866" s="55"/>
      <c r="L1866" s="55"/>
      <c r="M1866" s="56"/>
      <c r="N1866" s="57"/>
      <c r="O1866" s="57"/>
      <c r="P1866" s="42"/>
      <c r="Q1866" s="42"/>
      <c r="R1866" s="42"/>
      <c r="S1866" s="42"/>
      <c r="T1866" s="57"/>
      <c r="U1866" s="57"/>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c r="BK1866" s="52"/>
      <c r="BL1866" s="52"/>
      <c r="BM1866" s="52"/>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c r="CL1866" s="52"/>
      <c r="CM1866" s="52"/>
      <c r="CN1866" s="52"/>
      <c r="CO1866" s="52"/>
      <c r="CP1866" s="52"/>
      <c r="CQ1866" s="52"/>
      <c r="CR1866" s="52"/>
      <c r="CS1866" s="52"/>
      <c r="CT1866" s="52"/>
      <c r="CU1866" s="52"/>
      <c r="CV1866" s="52"/>
      <c r="CW1866" s="52"/>
      <c r="CX1866" s="52"/>
      <c r="CY1866" s="52"/>
      <c r="CZ1866" s="52"/>
      <c r="DA1866" s="52"/>
      <c r="DB1866" s="52"/>
      <c r="DC1866" s="52"/>
      <c r="DD1866" s="52"/>
      <c r="DE1866" s="52"/>
      <c r="DF1866" s="52"/>
      <c r="DG1866" s="52"/>
      <c r="DH1866" s="52"/>
      <c r="DI1866" s="52"/>
      <c r="DJ1866" s="52"/>
      <c r="DK1866" s="52"/>
      <c r="DL1866" s="52"/>
      <c r="DM1866" s="52"/>
      <c r="DN1866" s="52"/>
      <c r="DO1866" s="52"/>
      <c r="DP1866" s="52"/>
      <c r="DQ1866" s="52"/>
      <c r="DR1866" s="52"/>
      <c r="DS1866" s="52"/>
      <c r="DT1866" s="52"/>
      <c r="DU1866" s="52"/>
      <c r="DV1866" s="52"/>
      <c r="DW1866" s="52"/>
      <c r="DX1866" s="52"/>
      <c r="DY1866" s="52"/>
      <c r="DZ1866" s="52"/>
      <c r="EA1866" s="52"/>
    </row>
    <row r="1867" spans="1:131" s="43" customFormat="1" x14ac:dyDescent="0.2">
      <c r="A1867" s="42"/>
      <c r="B1867" s="42"/>
      <c r="C1867" s="42"/>
      <c r="D1867" s="42"/>
      <c r="E1867" s="42"/>
      <c r="F1867" s="42"/>
      <c r="G1867" s="54"/>
      <c r="H1867" s="42"/>
      <c r="I1867" s="42"/>
      <c r="J1867" s="55"/>
      <c r="K1867" s="55"/>
      <c r="L1867" s="55"/>
      <c r="M1867" s="56"/>
      <c r="N1867" s="57"/>
      <c r="O1867" s="57"/>
      <c r="P1867" s="42"/>
      <c r="Q1867" s="42"/>
      <c r="R1867" s="42"/>
      <c r="S1867" s="42"/>
      <c r="T1867" s="57"/>
      <c r="U1867" s="57"/>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c r="BK1867" s="52"/>
      <c r="BL1867" s="52"/>
      <c r="BM1867" s="52"/>
      <c r="BN1867" s="52"/>
      <c r="BO1867" s="52"/>
      <c r="BP1867" s="52"/>
      <c r="BQ1867" s="52"/>
      <c r="BR1867" s="52"/>
      <c r="BS1867" s="52"/>
      <c r="BT1867" s="52"/>
      <c r="BU1867" s="52"/>
      <c r="BV1867" s="52"/>
      <c r="BW1867" s="52"/>
      <c r="BX1867" s="52"/>
      <c r="BY1867" s="52"/>
      <c r="BZ1867" s="52"/>
      <c r="CA1867" s="52"/>
      <c r="CB1867" s="52"/>
      <c r="CC1867" s="52"/>
      <c r="CD1867" s="52"/>
      <c r="CE1867" s="52"/>
      <c r="CF1867" s="52"/>
      <c r="CG1867" s="52"/>
      <c r="CH1867" s="52"/>
      <c r="CI1867" s="52"/>
      <c r="CJ1867" s="52"/>
      <c r="CK1867" s="52"/>
      <c r="CL1867" s="52"/>
      <c r="CM1867" s="52"/>
      <c r="CN1867" s="52"/>
      <c r="CO1867" s="52"/>
      <c r="CP1867" s="52"/>
      <c r="CQ1867" s="52"/>
      <c r="CR1867" s="52"/>
      <c r="CS1867" s="52"/>
      <c r="CT1867" s="52"/>
      <c r="CU1867" s="52"/>
      <c r="CV1867" s="52"/>
      <c r="CW1867" s="52"/>
      <c r="CX1867" s="52"/>
      <c r="CY1867" s="52"/>
      <c r="CZ1867" s="52"/>
      <c r="DA1867" s="52"/>
      <c r="DB1867" s="52"/>
      <c r="DC1867" s="52"/>
      <c r="DD1867" s="52"/>
      <c r="DE1867" s="52"/>
      <c r="DF1867" s="52"/>
      <c r="DG1867" s="52"/>
      <c r="DH1867" s="52"/>
      <c r="DI1867" s="52"/>
      <c r="DJ1867" s="52"/>
      <c r="DK1867" s="52"/>
      <c r="DL1867" s="52"/>
      <c r="DM1867" s="52"/>
      <c r="DN1867" s="52"/>
      <c r="DO1867" s="52"/>
      <c r="DP1867" s="52"/>
      <c r="DQ1867" s="52"/>
      <c r="DR1867" s="52"/>
      <c r="DS1867" s="52"/>
      <c r="DT1867" s="52"/>
      <c r="DU1867" s="52"/>
      <c r="DV1867" s="52"/>
      <c r="DW1867" s="52"/>
      <c r="DX1867" s="52"/>
      <c r="DY1867" s="52"/>
      <c r="DZ1867" s="52"/>
      <c r="EA1867" s="52"/>
    </row>
    <row r="1868" spans="1:131" s="43" customFormat="1" x14ac:dyDescent="0.2">
      <c r="A1868" s="42"/>
      <c r="B1868" s="42"/>
      <c r="C1868" s="42"/>
      <c r="D1868" s="42"/>
      <c r="E1868" s="42"/>
      <c r="F1868" s="42"/>
      <c r="G1868" s="54"/>
      <c r="H1868" s="42"/>
      <c r="I1868" s="42"/>
      <c r="J1868" s="55"/>
      <c r="K1868" s="55"/>
      <c r="L1868" s="55"/>
      <c r="M1868" s="56"/>
      <c r="N1868" s="57"/>
      <c r="O1868" s="57"/>
      <c r="P1868" s="42"/>
      <c r="Q1868" s="42"/>
      <c r="R1868" s="42"/>
      <c r="S1868" s="42"/>
      <c r="T1868" s="57"/>
      <c r="U1868" s="57"/>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c r="BK1868" s="52"/>
      <c r="BL1868" s="52"/>
      <c r="BM1868" s="52"/>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c r="CL1868" s="52"/>
      <c r="CM1868" s="52"/>
      <c r="CN1868" s="52"/>
      <c r="CO1868" s="52"/>
      <c r="CP1868" s="52"/>
      <c r="CQ1868" s="52"/>
      <c r="CR1868" s="52"/>
      <c r="CS1868" s="52"/>
      <c r="CT1868" s="52"/>
      <c r="CU1868" s="52"/>
      <c r="CV1868" s="52"/>
      <c r="CW1868" s="52"/>
      <c r="CX1868" s="52"/>
      <c r="CY1868" s="52"/>
      <c r="CZ1868" s="52"/>
      <c r="DA1868" s="52"/>
      <c r="DB1868" s="52"/>
      <c r="DC1868" s="52"/>
      <c r="DD1868" s="52"/>
      <c r="DE1868" s="52"/>
      <c r="DF1868" s="52"/>
      <c r="DG1868" s="52"/>
      <c r="DH1868" s="52"/>
      <c r="DI1868" s="52"/>
      <c r="DJ1868" s="52"/>
      <c r="DK1868" s="52"/>
      <c r="DL1868" s="52"/>
      <c r="DM1868" s="52"/>
      <c r="DN1868" s="52"/>
      <c r="DO1868" s="52"/>
      <c r="DP1868" s="52"/>
      <c r="DQ1868" s="52"/>
      <c r="DR1868" s="52"/>
      <c r="DS1868" s="52"/>
      <c r="DT1868" s="52"/>
      <c r="DU1868" s="52"/>
      <c r="DV1868" s="52"/>
      <c r="DW1868" s="52"/>
      <c r="DX1868" s="52"/>
      <c r="DY1868" s="52"/>
      <c r="DZ1868" s="52"/>
      <c r="EA1868" s="52"/>
    </row>
    <row r="1869" spans="1:131" s="43" customFormat="1" x14ac:dyDescent="0.2">
      <c r="A1869" s="42"/>
      <c r="B1869" s="42"/>
      <c r="C1869" s="42"/>
      <c r="D1869" s="42"/>
      <c r="E1869" s="42"/>
      <c r="F1869" s="42"/>
      <c r="G1869" s="54"/>
      <c r="H1869" s="42"/>
      <c r="I1869" s="42"/>
      <c r="J1869" s="55"/>
      <c r="K1869" s="55"/>
      <c r="L1869" s="55"/>
      <c r="M1869" s="56"/>
      <c r="N1869" s="57"/>
      <c r="O1869" s="57"/>
      <c r="P1869" s="42"/>
      <c r="Q1869" s="42"/>
      <c r="R1869" s="42"/>
      <c r="S1869" s="42"/>
      <c r="T1869" s="57"/>
      <c r="U1869" s="57"/>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c r="BK1869" s="52"/>
      <c r="BL1869" s="52"/>
      <c r="BM1869" s="52"/>
      <c r="BN1869" s="52"/>
      <c r="BO1869" s="52"/>
      <c r="BP1869" s="52"/>
      <c r="BQ1869" s="52"/>
      <c r="BR1869" s="52"/>
      <c r="BS1869" s="52"/>
      <c r="BT1869" s="52"/>
      <c r="BU1869" s="52"/>
      <c r="BV1869" s="52"/>
      <c r="BW1869" s="52"/>
      <c r="BX1869" s="52"/>
      <c r="BY1869" s="52"/>
      <c r="BZ1869" s="52"/>
      <c r="CA1869" s="52"/>
      <c r="CB1869" s="52"/>
      <c r="CC1869" s="52"/>
      <c r="CD1869" s="52"/>
      <c r="CE1869" s="52"/>
      <c r="CF1869" s="52"/>
      <c r="CG1869" s="52"/>
      <c r="CH1869" s="52"/>
      <c r="CI1869" s="52"/>
      <c r="CJ1869" s="52"/>
      <c r="CK1869" s="52"/>
      <c r="CL1869" s="52"/>
      <c r="CM1869" s="52"/>
      <c r="CN1869" s="52"/>
      <c r="CO1869" s="52"/>
      <c r="CP1869" s="52"/>
      <c r="CQ1869" s="52"/>
      <c r="CR1869" s="52"/>
      <c r="CS1869" s="52"/>
      <c r="CT1869" s="52"/>
      <c r="CU1869" s="52"/>
      <c r="CV1869" s="52"/>
      <c r="CW1869" s="52"/>
      <c r="CX1869" s="52"/>
      <c r="CY1869" s="52"/>
      <c r="CZ1869" s="52"/>
      <c r="DA1869" s="52"/>
      <c r="DB1869" s="52"/>
      <c r="DC1869" s="52"/>
      <c r="DD1869" s="52"/>
      <c r="DE1869" s="52"/>
      <c r="DF1869" s="52"/>
      <c r="DG1869" s="52"/>
      <c r="DH1869" s="52"/>
      <c r="DI1869" s="52"/>
      <c r="DJ1869" s="52"/>
      <c r="DK1869" s="52"/>
      <c r="DL1869" s="52"/>
      <c r="DM1869" s="52"/>
      <c r="DN1869" s="52"/>
      <c r="DO1869" s="52"/>
      <c r="DP1869" s="52"/>
      <c r="DQ1869" s="52"/>
      <c r="DR1869" s="52"/>
      <c r="DS1869" s="52"/>
      <c r="DT1869" s="52"/>
      <c r="DU1869" s="52"/>
      <c r="DV1869" s="52"/>
      <c r="DW1869" s="52"/>
      <c r="DX1869" s="52"/>
      <c r="DY1869" s="52"/>
      <c r="DZ1869" s="52"/>
      <c r="EA1869" s="52"/>
    </row>
    <row r="1870" spans="1:131" s="43" customFormat="1" x14ac:dyDescent="0.2">
      <c r="A1870" s="42"/>
      <c r="B1870" s="42"/>
      <c r="C1870" s="42"/>
      <c r="D1870" s="42"/>
      <c r="E1870" s="42"/>
      <c r="F1870" s="42"/>
      <c r="G1870" s="54"/>
      <c r="H1870" s="42"/>
      <c r="I1870" s="42"/>
      <c r="J1870" s="55"/>
      <c r="K1870" s="55"/>
      <c r="L1870" s="55"/>
      <c r="M1870" s="56"/>
      <c r="N1870" s="57"/>
      <c r="O1870" s="57"/>
      <c r="P1870" s="42"/>
      <c r="Q1870" s="42"/>
      <c r="R1870" s="42"/>
      <c r="S1870" s="42"/>
      <c r="T1870" s="57"/>
      <c r="U1870" s="57"/>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2"/>
      <c r="DP1870" s="52"/>
      <c r="DQ1870" s="52"/>
      <c r="DR1870" s="52"/>
      <c r="DS1870" s="52"/>
      <c r="DT1870" s="52"/>
      <c r="DU1870" s="52"/>
      <c r="DV1870" s="52"/>
      <c r="DW1870" s="52"/>
      <c r="DX1870" s="52"/>
      <c r="DY1870" s="52"/>
      <c r="DZ1870" s="52"/>
      <c r="EA1870" s="52"/>
    </row>
    <row r="1871" spans="1:131" s="43" customFormat="1" x14ac:dyDescent="0.2">
      <c r="A1871" s="42"/>
      <c r="B1871" s="42"/>
      <c r="C1871" s="42"/>
      <c r="D1871" s="42"/>
      <c r="E1871" s="42"/>
      <c r="F1871" s="42"/>
      <c r="G1871" s="54"/>
      <c r="H1871" s="42"/>
      <c r="I1871" s="42"/>
      <c r="J1871" s="55"/>
      <c r="K1871" s="55"/>
      <c r="L1871" s="55"/>
      <c r="M1871" s="56"/>
      <c r="N1871" s="57"/>
      <c r="O1871" s="57"/>
      <c r="P1871" s="42"/>
      <c r="Q1871" s="42"/>
      <c r="R1871" s="42"/>
      <c r="S1871" s="42"/>
      <c r="T1871" s="57"/>
      <c r="U1871" s="57"/>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c r="BK1871" s="52"/>
      <c r="BL1871" s="52"/>
      <c r="BM1871" s="52"/>
      <c r="BN1871" s="52"/>
      <c r="BO1871" s="52"/>
      <c r="BP1871" s="52"/>
      <c r="BQ1871" s="52"/>
      <c r="BR1871" s="52"/>
      <c r="BS1871" s="52"/>
      <c r="BT1871" s="52"/>
      <c r="BU1871" s="52"/>
      <c r="BV1871" s="52"/>
      <c r="BW1871" s="52"/>
      <c r="BX1871" s="52"/>
      <c r="BY1871" s="52"/>
      <c r="BZ1871" s="52"/>
      <c r="CA1871" s="52"/>
      <c r="CB1871" s="52"/>
      <c r="CC1871" s="52"/>
      <c r="CD1871" s="52"/>
      <c r="CE1871" s="52"/>
      <c r="CF1871" s="52"/>
      <c r="CG1871" s="52"/>
      <c r="CH1871" s="52"/>
      <c r="CI1871" s="52"/>
      <c r="CJ1871" s="52"/>
      <c r="CK1871" s="52"/>
      <c r="CL1871" s="52"/>
      <c r="CM1871" s="52"/>
      <c r="CN1871" s="52"/>
      <c r="CO1871" s="52"/>
      <c r="CP1871" s="52"/>
      <c r="CQ1871" s="52"/>
      <c r="CR1871" s="52"/>
      <c r="CS1871" s="52"/>
      <c r="CT1871" s="52"/>
      <c r="CU1871" s="52"/>
      <c r="CV1871" s="52"/>
      <c r="CW1871" s="52"/>
      <c r="CX1871" s="52"/>
      <c r="CY1871" s="52"/>
      <c r="CZ1871" s="52"/>
      <c r="DA1871" s="52"/>
      <c r="DB1871" s="52"/>
      <c r="DC1871" s="52"/>
      <c r="DD1871" s="52"/>
      <c r="DE1871" s="52"/>
      <c r="DF1871" s="52"/>
      <c r="DG1871" s="52"/>
      <c r="DH1871" s="52"/>
      <c r="DI1871" s="52"/>
      <c r="DJ1871" s="52"/>
      <c r="DK1871" s="52"/>
      <c r="DL1871" s="52"/>
      <c r="DM1871" s="52"/>
      <c r="DN1871" s="52"/>
      <c r="DO1871" s="52"/>
      <c r="DP1871" s="52"/>
      <c r="DQ1871" s="52"/>
      <c r="DR1871" s="52"/>
      <c r="DS1871" s="52"/>
      <c r="DT1871" s="52"/>
      <c r="DU1871" s="52"/>
      <c r="DV1871" s="52"/>
      <c r="DW1871" s="52"/>
      <c r="DX1871" s="52"/>
      <c r="DY1871" s="52"/>
      <c r="DZ1871" s="52"/>
      <c r="EA1871" s="52"/>
    </row>
    <row r="1872" spans="1:131" s="43" customFormat="1" x14ac:dyDescent="0.2">
      <c r="A1872" s="42"/>
      <c r="B1872" s="42"/>
      <c r="C1872" s="42"/>
      <c r="D1872" s="42"/>
      <c r="E1872" s="42"/>
      <c r="F1872" s="42"/>
      <c r="G1872" s="54"/>
      <c r="H1872" s="42"/>
      <c r="I1872" s="42"/>
      <c r="J1872" s="55"/>
      <c r="K1872" s="55"/>
      <c r="L1872" s="55"/>
      <c r="M1872" s="56"/>
      <c r="N1872" s="57"/>
      <c r="O1872" s="57"/>
      <c r="P1872" s="42"/>
      <c r="Q1872" s="42"/>
      <c r="R1872" s="42"/>
      <c r="S1872" s="42"/>
      <c r="T1872" s="57"/>
      <c r="U1872" s="57"/>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c r="BK1872" s="52"/>
      <c r="BL1872" s="52"/>
      <c r="BM1872" s="52"/>
      <c r="BN1872" s="52"/>
      <c r="BO1872" s="52"/>
      <c r="BP1872" s="52"/>
      <c r="BQ1872" s="52"/>
      <c r="BR1872" s="52"/>
      <c r="BS1872" s="52"/>
      <c r="BT1872" s="52"/>
      <c r="BU1872" s="52"/>
      <c r="BV1872" s="52"/>
      <c r="BW1872" s="52"/>
      <c r="BX1872" s="52"/>
      <c r="BY1872" s="52"/>
      <c r="BZ1872" s="52"/>
      <c r="CA1872" s="52"/>
      <c r="CB1872" s="52"/>
      <c r="CC1872" s="52"/>
      <c r="CD1872" s="52"/>
      <c r="CE1872" s="52"/>
      <c r="CF1872" s="52"/>
      <c r="CG1872" s="52"/>
      <c r="CH1872" s="52"/>
      <c r="CI1872" s="52"/>
      <c r="CJ1872" s="52"/>
      <c r="CK1872" s="52"/>
      <c r="CL1872" s="52"/>
      <c r="CM1872" s="52"/>
      <c r="CN1872" s="52"/>
      <c r="CO1872" s="52"/>
      <c r="CP1872" s="52"/>
      <c r="CQ1872" s="52"/>
      <c r="CR1872" s="52"/>
      <c r="CS1872" s="52"/>
      <c r="CT1872" s="52"/>
      <c r="CU1872" s="52"/>
      <c r="CV1872" s="52"/>
      <c r="CW1872" s="52"/>
      <c r="CX1872" s="52"/>
      <c r="CY1872" s="52"/>
      <c r="CZ1872" s="52"/>
      <c r="DA1872" s="52"/>
      <c r="DB1872" s="52"/>
      <c r="DC1872" s="52"/>
      <c r="DD1872" s="52"/>
      <c r="DE1872" s="52"/>
      <c r="DF1872" s="52"/>
      <c r="DG1872" s="52"/>
      <c r="DH1872" s="52"/>
      <c r="DI1872" s="52"/>
      <c r="DJ1872" s="52"/>
      <c r="DK1872" s="52"/>
      <c r="DL1872" s="52"/>
      <c r="DM1872" s="52"/>
      <c r="DN1872" s="52"/>
      <c r="DO1872" s="52"/>
      <c r="DP1872" s="52"/>
      <c r="DQ1872" s="52"/>
      <c r="DR1872" s="52"/>
      <c r="DS1872" s="52"/>
      <c r="DT1872" s="52"/>
      <c r="DU1872" s="52"/>
      <c r="DV1872" s="52"/>
      <c r="DW1872" s="52"/>
      <c r="DX1872" s="52"/>
      <c r="DY1872" s="52"/>
      <c r="DZ1872" s="52"/>
      <c r="EA1872" s="52"/>
    </row>
    <row r="1873" spans="1:131" s="43" customFormat="1" x14ac:dyDescent="0.2">
      <c r="A1873" s="42"/>
      <c r="B1873" s="42"/>
      <c r="C1873" s="42"/>
      <c r="D1873" s="42"/>
      <c r="E1873" s="42"/>
      <c r="F1873" s="42"/>
      <c r="G1873" s="54"/>
      <c r="H1873" s="42"/>
      <c r="I1873" s="42"/>
      <c r="J1873" s="55"/>
      <c r="K1873" s="55"/>
      <c r="L1873" s="55"/>
      <c r="M1873" s="56"/>
      <c r="N1873" s="57"/>
      <c r="O1873" s="57"/>
      <c r="P1873" s="42"/>
      <c r="Q1873" s="42"/>
      <c r="R1873" s="42"/>
      <c r="S1873" s="42"/>
      <c r="T1873" s="57"/>
      <c r="U1873" s="57"/>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c r="BK1873" s="52"/>
      <c r="BL1873" s="52"/>
      <c r="BM1873" s="52"/>
      <c r="BN1873" s="52"/>
      <c r="BO1873" s="52"/>
      <c r="BP1873" s="52"/>
      <c r="BQ1873" s="52"/>
      <c r="BR1873" s="52"/>
      <c r="BS1873" s="52"/>
      <c r="BT1873" s="52"/>
      <c r="BU1873" s="52"/>
      <c r="BV1873" s="52"/>
      <c r="BW1873" s="52"/>
      <c r="BX1873" s="52"/>
      <c r="BY1873" s="52"/>
      <c r="BZ1873" s="52"/>
      <c r="CA1873" s="52"/>
      <c r="CB1873" s="52"/>
      <c r="CC1873" s="52"/>
      <c r="CD1873" s="52"/>
      <c r="CE1873" s="52"/>
      <c r="CF1873" s="52"/>
      <c r="CG1873" s="52"/>
      <c r="CH1873" s="52"/>
      <c r="CI1873" s="52"/>
      <c r="CJ1873" s="52"/>
      <c r="CK1873" s="52"/>
      <c r="CL1873" s="52"/>
      <c r="CM1873" s="52"/>
      <c r="CN1873" s="52"/>
      <c r="CO1873" s="52"/>
      <c r="CP1873" s="52"/>
      <c r="CQ1873" s="52"/>
      <c r="CR1873" s="52"/>
      <c r="CS1873" s="52"/>
      <c r="CT1873" s="52"/>
      <c r="CU1873" s="52"/>
      <c r="CV1873" s="52"/>
      <c r="CW1873" s="52"/>
      <c r="CX1873" s="52"/>
      <c r="CY1873" s="52"/>
      <c r="CZ1873" s="52"/>
      <c r="DA1873" s="52"/>
      <c r="DB1873" s="52"/>
      <c r="DC1873" s="52"/>
      <c r="DD1873" s="52"/>
      <c r="DE1873" s="52"/>
      <c r="DF1873" s="52"/>
      <c r="DG1873" s="52"/>
      <c r="DH1873" s="52"/>
      <c r="DI1873" s="52"/>
      <c r="DJ1873" s="52"/>
      <c r="DK1873" s="52"/>
      <c r="DL1873" s="52"/>
      <c r="DM1873" s="52"/>
      <c r="DN1873" s="52"/>
      <c r="DO1873" s="52"/>
      <c r="DP1873" s="52"/>
      <c r="DQ1873" s="52"/>
      <c r="DR1873" s="52"/>
      <c r="DS1873" s="52"/>
      <c r="DT1873" s="52"/>
      <c r="DU1873" s="52"/>
      <c r="DV1873" s="52"/>
      <c r="DW1873" s="52"/>
      <c r="DX1873" s="52"/>
      <c r="DY1873" s="52"/>
      <c r="DZ1873" s="52"/>
      <c r="EA1873" s="52"/>
    </row>
    <row r="1874" spans="1:131" s="43" customFormat="1" x14ac:dyDescent="0.2">
      <c r="A1874" s="42"/>
      <c r="B1874" s="42"/>
      <c r="C1874" s="42"/>
      <c r="D1874" s="42"/>
      <c r="E1874" s="42"/>
      <c r="F1874" s="42"/>
      <c r="G1874" s="54"/>
      <c r="H1874" s="42"/>
      <c r="I1874" s="42"/>
      <c r="J1874" s="55"/>
      <c r="K1874" s="55"/>
      <c r="L1874" s="55"/>
      <c r="M1874" s="56"/>
      <c r="N1874" s="57"/>
      <c r="O1874" s="57"/>
      <c r="P1874" s="42"/>
      <c r="Q1874" s="42"/>
      <c r="R1874" s="42"/>
      <c r="S1874" s="42"/>
      <c r="T1874" s="57"/>
      <c r="U1874" s="57"/>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c r="BK1874" s="52"/>
      <c r="BL1874" s="52"/>
      <c r="BM1874" s="52"/>
      <c r="BN1874" s="52"/>
      <c r="BO1874" s="52"/>
      <c r="BP1874" s="52"/>
      <c r="BQ1874" s="52"/>
      <c r="BR1874" s="52"/>
      <c r="BS1874" s="52"/>
      <c r="BT1874" s="52"/>
      <c r="BU1874" s="52"/>
      <c r="BV1874" s="52"/>
      <c r="BW1874" s="52"/>
      <c r="BX1874" s="52"/>
      <c r="BY1874" s="52"/>
      <c r="BZ1874" s="52"/>
      <c r="CA1874" s="52"/>
      <c r="CB1874" s="52"/>
      <c r="CC1874" s="52"/>
      <c r="CD1874" s="52"/>
      <c r="CE1874" s="52"/>
      <c r="CF1874" s="52"/>
      <c r="CG1874" s="52"/>
      <c r="CH1874" s="52"/>
      <c r="CI1874" s="52"/>
      <c r="CJ1874" s="52"/>
      <c r="CK1874" s="52"/>
      <c r="CL1874" s="52"/>
      <c r="CM1874" s="52"/>
      <c r="CN1874" s="52"/>
      <c r="CO1874" s="52"/>
      <c r="CP1874" s="52"/>
      <c r="CQ1874" s="52"/>
      <c r="CR1874" s="52"/>
      <c r="CS1874" s="52"/>
      <c r="CT1874" s="52"/>
      <c r="CU1874" s="52"/>
      <c r="CV1874" s="52"/>
      <c r="CW1874" s="52"/>
      <c r="CX1874" s="52"/>
      <c r="CY1874" s="52"/>
      <c r="CZ1874" s="52"/>
      <c r="DA1874" s="52"/>
      <c r="DB1874" s="52"/>
      <c r="DC1874" s="52"/>
      <c r="DD1874" s="52"/>
      <c r="DE1874" s="52"/>
      <c r="DF1874" s="52"/>
      <c r="DG1874" s="52"/>
      <c r="DH1874" s="52"/>
      <c r="DI1874" s="52"/>
      <c r="DJ1874" s="52"/>
      <c r="DK1874" s="52"/>
      <c r="DL1874" s="52"/>
      <c r="DM1874" s="52"/>
      <c r="DN1874" s="52"/>
      <c r="DO1874" s="52"/>
      <c r="DP1874" s="52"/>
      <c r="DQ1874" s="52"/>
      <c r="DR1874" s="52"/>
      <c r="DS1874" s="52"/>
      <c r="DT1874" s="52"/>
      <c r="DU1874" s="52"/>
      <c r="DV1874" s="52"/>
      <c r="DW1874" s="52"/>
      <c r="DX1874" s="52"/>
      <c r="DY1874" s="52"/>
      <c r="DZ1874" s="52"/>
      <c r="EA1874" s="52"/>
    </row>
    <row r="1875" spans="1:131" s="43" customFormat="1" x14ac:dyDescent="0.2">
      <c r="A1875" s="42"/>
      <c r="B1875" s="42"/>
      <c r="C1875" s="42"/>
      <c r="D1875" s="42"/>
      <c r="E1875" s="42"/>
      <c r="F1875" s="42"/>
      <c r="G1875" s="54"/>
      <c r="H1875" s="42"/>
      <c r="I1875" s="42"/>
      <c r="J1875" s="55"/>
      <c r="K1875" s="55"/>
      <c r="L1875" s="55"/>
      <c r="M1875" s="56"/>
      <c r="N1875" s="57"/>
      <c r="O1875" s="57"/>
      <c r="P1875" s="42"/>
      <c r="Q1875" s="42"/>
      <c r="R1875" s="42"/>
      <c r="S1875" s="42"/>
      <c r="T1875" s="57"/>
      <c r="U1875" s="57"/>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c r="BK1875" s="52"/>
      <c r="BL1875" s="52"/>
      <c r="BM1875" s="52"/>
      <c r="BN1875" s="52"/>
      <c r="BO1875" s="52"/>
      <c r="BP1875" s="52"/>
      <c r="BQ1875" s="52"/>
      <c r="BR1875" s="52"/>
      <c r="BS1875" s="52"/>
      <c r="BT1875" s="52"/>
      <c r="BU1875" s="52"/>
      <c r="BV1875" s="52"/>
      <c r="BW1875" s="52"/>
      <c r="BX1875" s="52"/>
      <c r="BY1875" s="52"/>
      <c r="BZ1875" s="52"/>
      <c r="CA1875" s="52"/>
      <c r="CB1875" s="52"/>
      <c r="CC1875" s="52"/>
      <c r="CD1875" s="52"/>
      <c r="CE1875" s="52"/>
      <c r="CF1875" s="52"/>
      <c r="CG1875" s="52"/>
      <c r="CH1875" s="52"/>
      <c r="CI1875" s="52"/>
      <c r="CJ1875" s="52"/>
      <c r="CK1875" s="52"/>
      <c r="CL1875" s="52"/>
      <c r="CM1875" s="52"/>
      <c r="CN1875" s="52"/>
      <c r="CO1875" s="52"/>
      <c r="CP1875" s="52"/>
      <c r="CQ1875" s="52"/>
      <c r="CR1875" s="52"/>
      <c r="CS1875" s="52"/>
      <c r="CT1875" s="52"/>
      <c r="CU1875" s="52"/>
      <c r="CV1875" s="52"/>
      <c r="CW1875" s="52"/>
      <c r="CX1875" s="52"/>
      <c r="CY1875" s="52"/>
      <c r="CZ1875" s="52"/>
      <c r="DA1875" s="52"/>
      <c r="DB1875" s="52"/>
      <c r="DC1875" s="52"/>
      <c r="DD1875" s="52"/>
      <c r="DE1875" s="52"/>
      <c r="DF1875" s="52"/>
      <c r="DG1875" s="52"/>
      <c r="DH1875" s="52"/>
      <c r="DI1875" s="52"/>
      <c r="DJ1875" s="52"/>
      <c r="DK1875" s="52"/>
      <c r="DL1875" s="52"/>
      <c r="DM1875" s="52"/>
      <c r="DN1875" s="52"/>
      <c r="DO1875" s="52"/>
      <c r="DP1875" s="52"/>
      <c r="DQ1875" s="52"/>
      <c r="DR1875" s="52"/>
      <c r="DS1875" s="52"/>
      <c r="DT1875" s="52"/>
      <c r="DU1875" s="52"/>
      <c r="DV1875" s="52"/>
      <c r="DW1875" s="52"/>
      <c r="DX1875" s="52"/>
      <c r="DY1875" s="52"/>
      <c r="DZ1875" s="52"/>
      <c r="EA1875" s="52"/>
    </row>
    <row r="1876" spans="1:131" s="43" customFormat="1" x14ac:dyDescent="0.2">
      <c r="A1876" s="42"/>
      <c r="B1876" s="42"/>
      <c r="C1876" s="42"/>
      <c r="D1876" s="42"/>
      <c r="E1876" s="42"/>
      <c r="F1876" s="42"/>
      <c r="G1876" s="54"/>
      <c r="H1876" s="42"/>
      <c r="I1876" s="42"/>
      <c r="J1876" s="55"/>
      <c r="K1876" s="55"/>
      <c r="L1876" s="55"/>
      <c r="M1876" s="56"/>
      <c r="N1876" s="57"/>
      <c r="O1876" s="57"/>
      <c r="P1876" s="42"/>
      <c r="Q1876" s="42"/>
      <c r="R1876" s="42"/>
      <c r="S1876" s="42"/>
      <c r="T1876" s="57"/>
      <c r="U1876" s="57"/>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c r="BK1876" s="52"/>
      <c r="BL1876" s="52"/>
      <c r="BM1876" s="52"/>
      <c r="BN1876" s="52"/>
      <c r="BO1876" s="52"/>
      <c r="BP1876" s="52"/>
      <c r="BQ1876" s="52"/>
      <c r="BR1876" s="52"/>
      <c r="BS1876" s="52"/>
      <c r="BT1876" s="52"/>
      <c r="BU1876" s="52"/>
      <c r="BV1876" s="52"/>
      <c r="BW1876" s="52"/>
      <c r="BX1876" s="52"/>
      <c r="BY1876" s="52"/>
      <c r="BZ1876" s="52"/>
      <c r="CA1876" s="52"/>
      <c r="CB1876" s="52"/>
      <c r="CC1876" s="52"/>
      <c r="CD1876" s="52"/>
      <c r="CE1876" s="52"/>
      <c r="CF1876" s="52"/>
      <c r="CG1876" s="52"/>
      <c r="CH1876" s="52"/>
      <c r="CI1876" s="52"/>
      <c r="CJ1876" s="52"/>
      <c r="CK1876" s="52"/>
      <c r="CL1876" s="52"/>
      <c r="CM1876" s="52"/>
      <c r="CN1876" s="52"/>
      <c r="CO1876" s="52"/>
      <c r="CP1876" s="52"/>
      <c r="CQ1876" s="52"/>
      <c r="CR1876" s="52"/>
      <c r="CS1876" s="52"/>
      <c r="CT1876" s="52"/>
      <c r="CU1876" s="52"/>
      <c r="CV1876" s="52"/>
      <c r="CW1876" s="52"/>
      <c r="CX1876" s="52"/>
      <c r="CY1876" s="52"/>
      <c r="CZ1876" s="52"/>
      <c r="DA1876" s="52"/>
      <c r="DB1876" s="52"/>
      <c r="DC1876" s="52"/>
      <c r="DD1876" s="52"/>
      <c r="DE1876" s="52"/>
      <c r="DF1876" s="52"/>
      <c r="DG1876" s="52"/>
      <c r="DH1876" s="52"/>
      <c r="DI1876" s="52"/>
      <c r="DJ1876" s="52"/>
      <c r="DK1876" s="52"/>
      <c r="DL1876" s="52"/>
      <c r="DM1876" s="52"/>
      <c r="DN1876" s="52"/>
      <c r="DO1876" s="52"/>
      <c r="DP1876" s="52"/>
      <c r="DQ1876" s="52"/>
      <c r="DR1876" s="52"/>
      <c r="DS1876" s="52"/>
      <c r="DT1876" s="52"/>
      <c r="DU1876" s="52"/>
      <c r="DV1876" s="52"/>
      <c r="DW1876" s="52"/>
      <c r="DX1876" s="52"/>
      <c r="DY1876" s="52"/>
      <c r="DZ1876" s="52"/>
      <c r="EA1876" s="52"/>
    </row>
    <row r="1877" spans="1:131" s="43" customFormat="1" x14ac:dyDescent="0.2">
      <c r="A1877" s="42"/>
      <c r="B1877" s="42"/>
      <c r="C1877" s="42"/>
      <c r="D1877" s="42"/>
      <c r="E1877" s="42"/>
      <c r="F1877" s="42"/>
      <c r="G1877" s="54"/>
      <c r="H1877" s="42"/>
      <c r="I1877" s="42"/>
      <c r="J1877" s="55"/>
      <c r="K1877" s="55"/>
      <c r="L1877" s="55"/>
      <c r="M1877" s="56"/>
      <c r="N1877" s="57"/>
      <c r="O1877" s="57"/>
      <c r="P1877" s="42"/>
      <c r="Q1877" s="42"/>
      <c r="R1877" s="42"/>
      <c r="S1877" s="42"/>
      <c r="T1877" s="57"/>
      <c r="U1877" s="57"/>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c r="BK1877" s="52"/>
      <c r="BL1877" s="52"/>
      <c r="BM1877" s="52"/>
      <c r="BN1877" s="52"/>
      <c r="BO1877" s="52"/>
      <c r="BP1877" s="52"/>
      <c r="BQ1877" s="52"/>
      <c r="BR1877" s="52"/>
      <c r="BS1877" s="52"/>
      <c r="BT1877" s="52"/>
      <c r="BU1877" s="52"/>
      <c r="BV1877" s="52"/>
      <c r="BW1877" s="52"/>
      <c r="BX1877" s="52"/>
      <c r="BY1877" s="52"/>
      <c r="BZ1877" s="52"/>
      <c r="CA1877" s="52"/>
      <c r="CB1877" s="52"/>
      <c r="CC1877" s="52"/>
      <c r="CD1877" s="52"/>
      <c r="CE1877" s="52"/>
      <c r="CF1877" s="52"/>
      <c r="CG1877" s="52"/>
      <c r="CH1877" s="52"/>
      <c r="CI1877" s="52"/>
      <c r="CJ1877" s="52"/>
      <c r="CK1877" s="52"/>
      <c r="CL1877" s="52"/>
      <c r="CM1877" s="52"/>
      <c r="CN1877" s="52"/>
      <c r="CO1877" s="52"/>
      <c r="CP1877" s="52"/>
      <c r="CQ1877" s="52"/>
      <c r="CR1877" s="52"/>
      <c r="CS1877" s="52"/>
      <c r="CT1877" s="52"/>
      <c r="CU1877" s="52"/>
      <c r="CV1877" s="52"/>
      <c r="CW1877" s="52"/>
      <c r="CX1877" s="52"/>
      <c r="CY1877" s="52"/>
      <c r="CZ1877" s="52"/>
      <c r="DA1877" s="52"/>
      <c r="DB1877" s="52"/>
      <c r="DC1877" s="52"/>
      <c r="DD1877" s="52"/>
      <c r="DE1877" s="52"/>
      <c r="DF1877" s="52"/>
      <c r="DG1877" s="52"/>
      <c r="DH1877" s="52"/>
      <c r="DI1877" s="52"/>
      <c r="DJ1877" s="52"/>
      <c r="DK1877" s="52"/>
      <c r="DL1877" s="52"/>
      <c r="DM1877" s="52"/>
      <c r="DN1877" s="52"/>
      <c r="DO1877" s="52"/>
      <c r="DP1877" s="52"/>
      <c r="DQ1877" s="52"/>
      <c r="DR1877" s="52"/>
      <c r="DS1877" s="52"/>
      <c r="DT1877" s="52"/>
      <c r="DU1877" s="52"/>
      <c r="DV1877" s="52"/>
      <c r="DW1877" s="52"/>
      <c r="DX1877" s="52"/>
      <c r="DY1877" s="52"/>
      <c r="DZ1877" s="52"/>
      <c r="EA1877" s="52"/>
    </row>
    <row r="1878" spans="1:131" s="43" customFormat="1" x14ac:dyDescent="0.2">
      <c r="A1878" s="42"/>
      <c r="B1878" s="42"/>
      <c r="C1878" s="42"/>
      <c r="D1878" s="42"/>
      <c r="E1878" s="42"/>
      <c r="F1878" s="42"/>
      <c r="G1878" s="54"/>
      <c r="H1878" s="42"/>
      <c r="I1878" s="42"/>
      <c r="J1878" s="55"/>
      <c r="K1878" s="55"/>
      <c r="L1878" s="55"/>
      <c r="M1878" s="56"/>
      <c r="N1878" s="57"/>
      <c r="O1878" s="57"/>
      <c r="P1878" s="42"/>
      <c r="Q1878" s="42"/>
      <c r="R1878" s="42"/>
      <c r="S1878" s="42"/>
      <c r="T1878" s="57"/>
      <c r="U1878" s="57"/>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c r="BK1878" s="52"/>
      <c r="BL1878" s="52"/>
      <c r="BM1878" s="52"/>
      <c r="BN1878" s="52"/>
      <c r="BO1878" s="52"/>
      <c r="BP1878" s="52"/>
      <c r="BQ1878" s="52"/>
      <c r="BR1878" s="52"/>
      <c r="BS1878" s="52"/>
      <c r="BT1878" s="52"/>
      <c r="BU1878" s="52"/>
      <c r="BV1878" s="52"/>
      <c r="BW1878" s="52"/>
      <c r="BX1878" s="52"/>
      <c r="BY1878" s="52"/>
      <c r="BZ1878" s="52"/>
      <c r="CA1878" s="52"/>
      <c r="CB1878" s="52"/>
      <c r="CC1878" s="52"/>
      <c r="CD1878" s="52"/>
      <c r="CE1878" s="52"/>
      <c r="CF1878" s="52"/>
      <c r="CG1878" s="52"/>
      <c r="CH1878" s="52"/>
      <c r="CI1878" s="52"/>
      <c r="CJ1878" s="52"/>
      <c r="CK1878" s="52"/>
      <c r="CL1878" s="52"/>
      <c r="CM1878" s="52"/>
      <c r="CN1878" s="52"/>
      <c r="CO1878" s="52"/>
      <c r="CP1878" s="52"/>
      <c r="CQ1878" s="52"/>
      <c r="CR1878" s="52"/>
      <c r="CS1878" s="52"/>
      <c r="CT1878" s="52"/>
      <c r="CU1878" s="52"/>
      <c r="CV1878" s="52"/>
      <c r="CW1878" s="52"/>
      <c r="CX1878" s="52"/>
      <c r="CY1878" s="52"/>
      <c r="CZ1878" s="52"/>
      <c r="DA1878" s="52"/>
      <c r="DB1878" s="52"/>
      <c r="DC1878" s="52"/>
      <c r="DD1878" s="52"/>
      <c r="DE1878" s="52"/>
      <c r="DF1878" s="52"/>
      <c r="DG1878" s="52"/>
      <c r="DH1878" s="52"/>
      <c r="DI1878" s="52"/>
      <c r="DJ1878" s="52"/>
      <c r="DK1878" s="52"/>
      <c r="DL1878" s="52"/>
      <c r="DM1878" s="52"/>
      <c r="DN1878" s="52"/>
      <c r="DO1878" s="52"/>
      <c r="DP1878" s="52"/>
      <c r="DQ1878" s="52"/>
      <c r="DR1878" s="52"/>
      <c r="DS1878" s="52"/>
      <c r="DT1878" s="52"/>
      <c r="DU1878" s="52"/>
      <c r="DV1878" s="52"/>
      <c r="DW1878" s="52"/>
      <c r="DX1878" s="52"/>
      <c r="DY1878" s="52"/>
      <c r="DZ1878" s="52"/>
      <c r="EA1878" s="52"/>
    </row>
    <row r="1879" spans="1:131" s="43" customFormat="1" x14ac:dyDescent="0.2">
      <c r="A1879" s="42"/>
      <c r="B1879" s="42"/>
      <c r="C1879" s="42"/>
      <c r="D1879" s="42"/>
      <c r="E1879" s="42"/>
      <c r="F1879" s="42"/>
      <c r="G1879" s="54"/>
      <c r="H1879" s="42"/>
      <c r="I1879" s="42"/>
      <c r="J1879" s="55"/>
      <c r="K1879" s="55"/>
      <c r="L1879" s="55"/>
      <c r="M1879" s="56"/>
      <c r="N1879" s="57"/>
      <c r="O1879" s="57"/>
      <c r="P1879" s="42"/>
      <c r="Q1879" s="42"/>
      <c r="R1879" s="42"/>
      <c r="S1879" s="42"/>
      <c r="T1879" s="57"/>
      <c r="U1879" s="57"/>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c r="BK1879" s="52"/>
      <c r="BL1879" s="52"/>
      <c r="BM1879" s="52"/>
      <c r="BN1879" s="52"/>
      <c r="BO1879" s="52"/>
      <c r="BP1879" s="52"/>
      <c r="BQ1879" s="52"/>
      <c r="BR1879" s="52"/>
      <c r="BS1879" s="52"/>
      <c r="BT1879" s="52"/>
      <c r="BU1879" s="52"/>
      <c r="BV1879" s="52"/>
      <c r="BW1879" s="52"/>
      <c r="BX1879" s="52"/>
      <c r="BY1879" s="52"/>
      <c r="BZ1879" s="52"/>
      <c r="CA1879" s="52"/>
      <c r="CB1879" s="52"/>
      <c r="CC1879" s="52"/>
      <c r="CD1879" s="52"/>
      <c r="CE1879" s="52"/>
      <c r="CF1879" s="52"/>
      <c r="CG1879" s="52"/>
      <c r="CH1879" s="52"/>
      <c r="CI1879" s="52"/>
      <c r="CJ1879" s="52"/>
      <c r="CK1879" s="52"/>
      <c r="CL1879" s="52"/>
      <c r="CM1879" s="52"/>
      <c r="CN1879" s="52"/>
      <c r="CO1879" s="52"/>
      <c r="CP1879" s="52"/>
      <c r="CQ1879" s="52"/>
      <c r="CR1879" s="52"/>
      <c r="CS1879" s="52"/>
      <c r="CT1879" s="52"/>
      <c r="CU1879" s="52"/>
      <c r="CV1879" s="52"/>
      <c r="CW1879" s="52"/>
      <c r="CX1879" s="52"/>
      <c r="CY1879" s="52"/>
      <c r="CZ1879" s="52"/>
      <c r="DA1879" s="52"/>
      <c r="DB1879" s="52"/>
      <c r="DC1879" s="52"/>
      <c r="DD1879" s="52"/>
      <c r="DE1879" s="52"/>
      <c r="DF1879" s="52"/>
      <c r="DG1879" s="52"/>
      <c r="DH1879" s="52"/>
      <c r="DI1879" s="52"/>
      <c r="DJ1879" s="52"/>
      <c r="DK1879" s="52"/>
      <c r="DL1879" s="52"/>
      <c r="DM1879" s="52"/>
      <c r="DN1879" s="52"/>
      <c r="DO1879" s="52"/>
      <c r="DP1879" s="52"/>
      <c r="DQ1879" s="52"/>
      <c r="DR1879" s="52"/>
      <c r="DS1879" s="52"/>
      <c r="DT1879" s="52"/>
      <c r="DU1879" s="52"/>
      <c r="DV1879" s="52"/>
      <c r="DW1879" s="52"/>
      <c r="DX1879" s="52"/>
      <c r="DY1879" s="52"/>
      <c r="DZ1879" s="52"/>
      <c r="EA1879" s="52"/>
    </row>
    <row r="1880" spans="1:131" s="43" customFormat="1" x14ac:dyDescent="0.2">
      <c r="A1880" s="42"/>
      <c r="B1880" s="42"/>
      <c r="C1880" s="42"/>
      <c r="D1880" s="42"/>
      <c r="E1880" s="42"/>
      <c r="F1880" s="42"/>
      <c r="G1880" s="54"/>
      <c r="H1880" s="42"/>
      <c r="I1880" s="42"/>
      <c r="J1880" s="55"/>
      <c r="K1880" s="55"/>
      <c r="L1880" s="55"/>
      <c r="M1880" s="56"/>
      <c r="N1880" s="57"/>
      <c r="O1880" s="57"/>
      <c r="P1880" s="42"/>
      <c r="Q1880" s="42"/>
      <c r="R1880" s="42"/>
      <c r="S1880" s="42"/>
      <c r="T1880" s="57"/>
      <c r="U1880" s="57"/>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c r="BK1880" s="52"/>
      <c r="BL1880" s="52"/>
      <c r="BM1880" s="52"/>
      <c r="BN1880" s="52"/>
      <c r="BO1880" s="52"/>
      <c r="BP1880" s="52"/>
      <c r="BQ1880" s="52"/>
      <c r="BR1880" s="52"/>
      <c r="BS1880" s="52"/>
      <c r="BT1880" s="52"/>
      <c r="BU1880" s="52"/>
      <c r="BV1880" s="52"/>
      <c r="BW1880" s="52"/>
      <c r="BX1880" s="52"/>
      <c r="BY1880" s="52"/>
      <c r="BZ1880" s="52"/>
      <c r="CA1880" s="52"/>
      <c r="CB1880" s="52"/>
      <c r="CC1880" s="52"/>
      <c r="CD1880" s="52"/>
      <c r="CE1880" s="52"/>
      <c r="CF1880" s="52"/>
      <c r="CG1880" s="52"/>
      <c r="CH1880" s="52"/>
      <c r="CI1880" s="52"/>
      <c r="CJ1880" s="52"/>
      <c r="CK1880" s="52"/>
      <c r="CL1880" s="52"/>
      <c r="CM1880" s="52"/>
      <c r="CN1880" s="52"/>
      <c r="CO1880" s="52"/>
      <c r="CP1880" s="52"/>
      <c r="CQ1880" s="52"/>
      <c r="CR1880" s="52"/>
      <c r="CS1880" s="52"/>
      <c r="CT1880" s="52"/>
      <c r="CU1880" s="52"/>
      <c r="CV1880" s="52"/>
      <c r="CW1880" s="52"/>
      <c r="CX1880" s="52"/>
      <c r="CY1880" s="52"/>
      <c r="CZ1880" s="52"/>
      <c r="DA1880" s="52"/>
      <c r="DB1880" s="52"/>
      <c r="DC1880" s="52"/>
      <c r="DD1880" s="52"/>
      <c r="DE1880" s="52"/>
      <c r="DF1880" s="52"/>
      <c r="DG1880" s="52"/>
      <c r="DH1880" s="52"/>
      <c r="DI1880" s="52"/>
      <c r="DJ1880" s="52"/>
      <c r="DK1880" s="52"/>
      <c r="DL1880" s="52"/>
      <c r="DM1880" s="52"/>
      <c r="DN1880" s="52"/>
      <c r="DO1880" s="52"/>
      <c r="DP1880" s="52"/>
      <c r="DQ1880" s="52"/>
      <c r="DR1880" s="52"/>
      <c r="DS1880" s="52"/>
      <c r="DT1880" s="52"/>
      <c r="DU1880" s="52"/>
      <c r="DV1880" s="52"/>
      <c r="DW1880" s="52"/>
      <c r="DX1880" s="52"/>
      <c r="DY1880" s="52"/>
      <c r="DZ1880" s="52"/>
      <c r="EA1880" s="52"/>
    </row>
    <row r="1881" spans="1:131" s="43" customFormat="1" x14ac:dyDescent="0.2">
      <c r="A1881" s="42"/>
      <c r="B1881" s="42"/>
      <c r="C1881" s="42"/>
      <c r="D1881" s="42"/>
      <c r="E1881" s="42"/>
      <c r="F1881" s="42"/>
      <c r="G1881" s="54"/>
      <c r="H1881" s="42"/>
      <c r="I1881" s="42"/>
      <c r="J1881" s="55"/>
      <c r="K1881" s="55"/>
      <c r="L1881" s="55"/>
      <c r="M1881" s="56"/>
      <c r="N1881" s="57"/>
      <c r="O1881" s="57"/>
      <c r="P1881" s="42"/>
      <c r="Q1881" s="42"/>
      <c r="R1881" s="42"/>
      <c r="S1881" s="42"/>
      <c r="T1881" s="57"/>
      <c r="U1881" s="57"/>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c r="BK1881" s="52"/>
      <c r="BL1881" s="52"/>
      <c r="BM1881" s="52"/>
      <c r="BN1881" s="52"/>
      <c r="BO1881" s="52"/>
      <c r="BP1881" s="52"/>
      <c r="BQ1881" s="52"/>
      <c r="BR1881" s="52"/>
      <c r="BS1881" s="52"/>
      <c r="BT1881" s="52"/>
      <c r="BU1881" s="52"/>
      <c r="BV1881" s="52"/>
      <c r="BW1881" s="52"/>
      <c r="BX1881" s="52"/>
      <c r="BY1881" s="52"/>
      <c r="BZ1881" s="52"/>
      <c r="CA1881" s="52"/>
      <c r="CB1881" s="52"/>
      <c r="CC1881" s="52"/>
      <c r="CD1881" s="52"/>
      <c r="CE1881" s="52"/>
      <c r="CF1881" s="52"/>
      <c r="CG1881" s="52"/>
      <c r="CH1881" s="52"/>
      <c r="CI1881" s="52"/>
      <c r="CJ1881" s="52"/>
      <c r="CK1881" s="52"/>
      <c r="CL1881" s="52"/>
      <c r="CM1881" s="52"/>
      <c r="CN1881" s="52"/>
      <c r="CO1881" s="52"/>
      <c r="CP1881" s="52"/>
      <c r="CQ1881" s="52"/>
      <c r="CR1881" s="52"/>
      <c r="CS1881" s="52"/>
      <c r="CT1881" s="52"/>
      <c r="CU1881" s="52"/>
      <c r="CV1881" s="52"/>
      <c r="CW1881" s="52"/>
      <c r="CX1881" s="52"/>
      <c r="CY1881" s="52"/>
      <c r="CZ1881" s="52"/>
      <c r="DA1881" s="52"/>
      <c r="DB1881" s="52"/>
      <c r="DC1881" s="52"/>
      <c r="DD1881" s="52"/>
      <c r="DE1881" s="52"/>
      <c r="DF1881" s="52"/>
      <c r="DG1881" s="52"/>
      <c r="DH1881" s="52"/>
      <c r="DI1881" s="52"/>
      <c r="DJ1881" s="52"/>
      <c r="DK1881" s="52"/>
      <c r="DL1881" s="52"/>
      <c r="DM1881" s="52"/>
      <c r="DN1881" s="52"/>
      <c r="DO1881" s="52"/>
      <c r="DP1881" s="52"/>
      <c r="DQ1881" s="52"/>
      <c r="DR1881" s="52"/>
      <c r="DS1881" s="52"/>
      <c r="DT1881" s="52"/>
      <c r="DU1881" s="52"/>
      <c r="DV1881" s="52"/>
      <c r="DW1881" s="52"/>
      <c r="DX1881" s="52"/>
      <c r="DY1881" s="52"/>
      <c r="DZ1881" s="52"/>
      <c r="EA1881" s="52"/>
    </row>
    <row r="1882" spans="1:131" s="43" customFormat="1" x14ac:dyDescent="0.2">
      <c r="A1882" s="42"/>
      <c r="B1882" s="42"/>
      <c r="C1882" s="42"/>
      <c r="D1882" s="42"/>
      <c r="E1882" s="42"/>
      <c r="F1882" s="42"/>
      <c r="G1882" s="54"/>
      <c r="H1882" s="42"/>
      <c r="I1882" s="42"/>
      <c r="J1882" s="55"/>
      <c r="K1882" s="55"/>
      <c r="L1882" s="55"/>
      <c r="M1882" s="56"/>
      <c r="N1882" s="57"/>
      <c r="O1882" s="57"/>
      <c r="P1882" s="42"/>
      <c r="Q1882" s="42"/>
      <c r="R1882" s="42"/>
      <c r="S1882" s="42"/>
      <c r="T1882" s="57"/>
      <c r="U1882" s="57"/>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c r="BK1882" s="52"/>
      <c r="BL1882" s="52"/>
      <c r="BM1882" s="52"/>
      <c r="BN1882" s="52"/>
      <c r="BO1882" s="52"/>
      <c r="BP1882" s="52"/>
      <c r="BQ1882" s="52"/>
      <c r="BR1882" s="52"/>
      <c r="BS1882" s="52"/>
      <c r="BT1882" s="52"/>
      <c r="BU1882" s="52"/>
      <c r="BV1882" s="52"/>
      <c r="BW1882" s="52"/>
      <c r="BX1882" s="52"/>
      <c r="BY1882" s="52"/>
      <c r="BZ1882" s="52"/>
      <c r="CA1882" s="52"/>
      <c r="CB1882" s="52"/>
      <c r="CC1882" s="52"/>
      <c r="CD1882" s="52"/>
      <c r="CE1882" s="52"/>
      <c r="CF1882" s="52"/>
      <c r="CG1882" s="52"/>
      <c r="CH1882" s="52"/>
      <c r="CI1882" s="52"/>
      <c r="CJ1882" s="52"/>
      <c r="CK1882" s="52"/>
      <c r="CL1882" s="52"/>
      <c r="CM1882" s="52"/>
      <c r="CN1882" s="52"/>
      <c r="CO1882" s="52"/>
      <c r="CP1882" s="52"/>
      <c r="CQ1882" s="52"/>
      <c r="CR1882" s="52"/>
      <c r="CS1882" s="52"/>
      <c r="CT1882" s="52"/>
      <c r="CU1882" s="52"/>
      <c r="CV1882" s="52"/>
      <c r="CW1882" s="52"/>
      <c r="CX1882" s="52"/>
      <c r="CY1882" s="52"/>
      <c r="CZ1882" s="52"/>
      <c r="DA1882" s="52"/>
      <c r="DB1882" s="52"/>
      <c r="DC1882" s="52"/>
      <c r="DD1882" s="52"/>
      <c r="DE1882" s="52"/>
      <c r="DF1882" s="52"/>
      <c r="DG1882" s="52"/>
      <c r="DH1882" s="52"/>
      <c r="DI1882" s="52"/>
      <c r="DJ1882" s="52"/>
      <c r="DK1882" s="52"/>
      <c r="DL1882" s="52"/>
      <c r="DM1882" s="52"/>
      <c r="DN1882" s="52"/>
      <c r="DO1882" s="52"/>
      <c r="DP1882" s="52"/>
      <c r="DQ1882" s="52"/>
      <c r="DR1882" s="52"/>
      <c r="DS1882" s="52"/>
      <c r="DT1882" s="52"/>
      <c r="DU1882" s="52"/>
      <c r="DV1882" s="52"/>
      <c r="DW1882" s="52"/>
      <c r="DX1882" s="52"/>
      <c r="DY1882" s="52"/>
      <c r="DZ1882" s="52"/>
      <c r="EA1882" s="52"/>
    </row>
    <row r="1883" spans="1:131" s="43" customFormat="1" x14ac:dyDescent="0.2">
      <c r="A1883" s="42"/>
      <c r="B1883" s="42"/>
      <c r="C1883" s="42"/>
      <c r="D1883" s="42"/>
      <c r="E1883" s="42"/>
      <c r="F1883" s="42"/>
      <c r="G1883" s="54"/>
      <c r="H1883" s="42"/>
      <c r="I1883" s="42"/>
      <c r="J1883" s="55"/>
      <c r="K1883" s="55"/>
      <c r="L1883" s="55"/>
      <c r="M1883" s="56"/>
      <c r="N1883" s="57"/>
      <c r="O1883" s="57"/>
      <c r="P1883" s="42"/>
      <c r="Q1883" s="42"/>
      <c r="R1883" s="42"/>
      <c r="S1883" s="42"/>
      <c r="T1883" s="57"/>
      <c r="U1883" s="57"/>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c r="BK1883" s="52"/>
      <c r="BL1883" s="52"/>
      <c r="BM1883" s="52"/>
      <c r="BN1883" s="52"/>
      <c r="BO1883" s="52"/>
      <c r="BP1883" s="52"/>
      <c r="BQ1883" s="52"/>
      <c r="BR1883" s="52"/>
      <c r="BS1883" s="52"/>
      <c r="BT1883" s="52"/>
      <c r="BU1883" s="52"/>
      <c r="BV1883" s="52"/>
      <c r="BW1883" s="52"/>
      <c r="BX1883" s="52"/>
      <c r="BY1883" s="52"/>
      <c r="BZ1883" s="52"/>
      <c r="CA1883" s="52"/>
      <c r="CB1883" s="52"/>
      <c r="CC1883" s="52"/>
      <c r="CD1883" s="52"/>
      <c r="CE1883" s="52"/>
      <c r="CF1883" s="52"/>
      <c r="CG1883" s="52"/>
      <c r="CH1883" s="52"/>
      <c r="CI1883" s="52"/>
      <c r="CJ1883" s="52"/>
      <c r="CK1883" s="52"/>
      <c r="CL1883" s="52"/>
      <c r="CM1883" s="52"/>
      <c r="CN1883" s="52"/>
      <c r="CO1883" s="52"/>
      <c r="CP1883" s="52"/>
      <c r="CQ1883" s="52"/>
      <c r="CR1883" s="52"/>
      <c r="CS1883" s="52"/>
      <c r="CT1883" s="52"/>
      <c r="CU1883" s="52"/>
      <c r="CV1883" s="52"/>
      <c r="CW1883" s="52"/>
      <c r="CX1883" s="52"/>
      <c r="CY1883" s="52"/>
      <c r="CZ1883" s="52"/>
      <c r="DA1883" s="52"/>
      <c r="DB1883" s="52"/>
      <c r="DC1883" s="52"/>
      <c r="DD1883" s="52"/>
      <c r="DE1883" s="52"/>
      <c r="DF1883" s="52"/>
      <c r="DG1883" s="52"/>
      <c r="DH1883" s="52"/>
      <c r="DI1883" s="52"/>
      <c r="DJ1883" s="52"/>
      <c r="DK1883" s="52"/>
      <c r="DL1883" s="52"/>
      <c r="DM1883" s="52"/>
      <c r="DN1883" s="52"/>
      <c r="DO1883" s="52"/>
      <c r="DP1883" s="52"/>
      <c r="DQ1883" s="52"/>
      <c r="DR1883" s="52"/>
      <c r="DS1883" s="52"/>
      <c r="DT1883" s="52"/>
      <c r="DU1883" s="52"/>
      <c r="DV1883" s="52"/>
      <c r="DW1883" s="52"/>
      <c r="DX1883" s="52"/>
      <c r="DY1883" s="52"/>
      <c r="DZ1883" s="52"/>
      <c r="EA1883" s="52"/>
    </row>
    <row r="1884" spans="1:131" s="43" customFormat="1" x14ac:dyDescent="0.2">
      <c r="A1884" s="42"/>
      <c r="B1884" s="42"/>
      <c r="C1884" s="42"/>
      <c r="D1884" s="42"/>
      <c r="E1884" s="42"/>
      <c r="F1884" s="42"/>
      <c r="G1884" s="54"/>
      <c r="H1884" s="42"/>
      <c r="I1884" s="42"/>
      <c r="J1884" s="55"/>
      <c r="K1884" s="55"/>
      <c r="L1884" s="55"/>
      <c r="M1884" s="56"/>
      <c r="N1884" s="57"/>
      <c r="O1884" s="57"/>
      <c r="P1884" s="42"/>
      <c r="Q1884" s="42"/>
      <c r="R1884" s="42"/>
      <c r="S1884" s="42"/>
      <c r="T1884" s="57"/>
      <c r="U1884" s="57"/>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c r="BK1884" s="52"/>
      <c r="BL1884" s="52"/>
      <c r="BM1884" s="52"/>
      <c r="BN1884" s="52"/>
      <c r="BO1884" s="52"/>
      <c r="BP1884" s="52"/>
      <c r="BQ1884" s="52"/>
      <c r="BR1884" s="52"/>
      <c r="BS1884" s="52"/>
      <c r="BT1884" s="52"/>
      <c r="BU1884" s="52"/>
      <c r="BV1884" s="52"/>
      <c r="BW1884" s="52"/>
      <c r="BX1884" s="52"/>
      <c r="BY1884" s="52"/>
      <c r="BZ1884" s="52"/>
      <c r="CA1884" s="52"/>
      <c r="CB1884" s="52"/>
      <c r="CC1884" s="52"/>
      <c r="CD1884" s="52"/>
      <c r="CE1884" s="52"/>
      <c r="CF1884" s="52"/>
      <c r="CG1884" s="52"/>
      <c r="CH1884" s="52"/>
      <c r="CI1884" s="52"/>
      <c r="CJ1884" s="52"/>
      <c r="CK1884" s="52"/>
      <c r="CL1884" s="52"/>
      <c r="CM1884" s="52"/>
      <c r="CN1884" s="52"/>
      <c r="CO1884" s="52"/>
      <c r="CP1884" s="52"/>
      <c r="CQ1884" s="52"/>
      <c r="CR1884" s="52"/>
      <c r="CS1884" s="52"/>
      <c r="CT1884" s="52"/>
      <c r="CU1884" s="52"/>
      <c r="CV1884" s="52"/>
      <c r="CW1884" s="52"/>
      <c r="CX1884" s="52"/>
      <c r="CY1884" s="52"/>
      <c r="CZ1884" s="52"/>
      <c r="DA1884" s="52"/>
      <c r="DB1884" s="52"/>
      <c r="DC1884" s="52"/>
      <c r="DD1884" s="52"/>
      <c r="DE1884" s="52"/>
      <c r="DF1884" s="52"/>
      <c r="DG1884" s="52"/>
      <c r="DH1884" s="52"/>
      <c r="DI1884" s="52"/>
      <c r="DJ1884" s="52"/>
      <c r="DK1884" s="52"/>
      <c r="DL1884" s="52"/>
      <c r="DM1884" s="52"/>
      <c r="DN1884" s="52"/>
      <c r="DO1884" s="52"/>
      <c r="DP1884" s="52"/>
      <c r="DQ1884" s="52"/>
      <c r="DR1884" s="52"/>
      <c r="DS1884" s="52"/>
      <c r="DT1884" s="52"/>
      <c r="DU1884" s="52"/>
      <c r="DV1884" s="52"/>
      <c r="DW1884" s="52"/>
      <c r="DX1884" s="52"/>
      <c r="DY1884" s="52"/>
      <c r="DZ1884" s="52"/>
      <c r="EA1884" s="52"/>
    </row>
    <row r="1885" spans="1:131" s="43" customFormat="1" x14ac:dyDescent="0.2">
      <c r="A1885" s="42"/>
      <c r="B1885" s="42"/>
      <c r="C1885" s="42"/>
      <c r="D1885" s="42"/>
      <c r="E1885" s="42"/>
      <c r="F1885" s="42"/>
      <c r="G1885" s="54"/>
      <c r="H1885" s="42"/>
      <c r="I1885" s="42"/>
      <c r="J1885" s="55"/>
      <c r="K1885" s="55"/>
      <c r="L1885" s="55"/>
      <c r="M1885" s="56"/>
      <c r="N1885" s="57"/>
      <c r="O1885" s="57"/>
      <c r="P1885" s="42"/>
      <c r="Q1885" s="42"/>
      <c r="R1885" s="42"/>
      <c r="S1885" s="42"/>
      <c r="T1885" s="57"/>
      <c r="U1885" s="57"/>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c r="BK1885" s="52"/>
      <c r="BL1885" s="52"/>
      <c r="BM1885" s="52"/>
      <c r="BN1885" s="52"/>
      <c r="BO1885" s="52"/>
      <c r="BP1885" s="52"/>
      <c r="BQ1885" s="52"/>
      <c r="BR1885" s="52"/>
      <c r="BS1885" s="52"/>
      <c r="BT1885" s="52"/>
      <c r="BU1885" s="52"/>
      <c r="BV1885" s="52"/>
      <c r="BW1885" s="52"/>
      <c r="BX1885" s="52"/>
      <c r="BY1885" s="52"/>
      <c r="BZ1885" s="52"/>
      <c r="CA1885" s="52"/>
      <c r="CB1885" s="52"/>
      <c r="CC1885" s="52"/>
      <c r="CD1885" s="52"/>
      <c r="CE1885" s="52"/>
      <c r="CF1885" s="52"/>
      <c r="CG1885" s="52"/>
      <c r="CH1885" s="52"/>
      <c r="CI1885" s="52"/>
      <c r="CJ1885" s="52"/>
      <c r="CK1885" s="52"/>
      <c r="CL1885" s="52"/>
      <c r="CM1885" s="52"/>
      <c r="CN1885" s="52"/>
      <c r="CO1885" s="52"/>
      <c r="CP1885" s="52"/>
      <c r="CQ1885" s="52"/>
      <c r="CR1885" s="52"/>
      <c r="CS1885" s="52"/>
      <c r="CT1885" s="52"/>
      <c r="CU1885" s="52"/>
      <c r="CV1885" s="52"/>
      <c r="CW1885" s="52"/>
      <c r="CX1885" s="52"/>
      <c r="CY1885" s="52"/>
      <c r="CZ1885" s="52"/>
      <c r="DA1885" s="52"/>
      <c r="DB1885" s="52"/>
      <c r="DC1885" s="52"/>
      <c r="DD1885" s="52"/>
      <c r="DE1885" s="52"/>
      <c r="DF1885" s="52"/>
      <c r="DG1885" s="52"/>
      <c r="DH1885" s="52"/>
      <c r="DI1885" s="52"/>
      <c r="DJ1885" s="52"/>
      <c r="DK1885" s="52"/>
      <c r="DL1885" s="52"/>
      <c r="DM1885" s="52"/>
      <c r="DN1885" s="52"/>
      <c r="DO1885" s="52"/>
      <c r="DP1885" s="52"/>
      <c r="DQ1885" s="52"/>
      <c r="DR1885" s="52"/>
      <c r="DS1885" s="52"/>
      <c r="DT1885" s="52"/>
      <c r="DU1885" s="52"/>
      <c r="DV1885" s="52"/>
      <c r="DW1885" s="52"/>
      <c r="DX1885" s="52"/>
      <c r="DY1885" s="52"/>
      <c r="DZ1885" s="52"/>
      <c r="EA1885" s="52"/>
    </row>
    <row r="1886" spans="1:131" s="43" customFormat="1" x14ac:dyDescent="0.2">
      <c r="A1886" s="42"/>
      <c r="B1886" s="42"/>
      <c r="C1886" s="42"/>
      <c r="D1886" s="42"/>
      <c r="E1886" s="42"/>
      <c r="F1886" s="42"/>
      <c r="G1886" s="54"/>
      <c r="H1886" s="42"/>
      <c r="I1886" s="42"/>
      <c r="J1886" s="55"/>
      <c r="K1886" s="55"/>
      <c r="L1886" s="55"/>
      <c r="M1886" s="56"/>
      <c r="N1886" s="57"/>
      <c r="O1886" s="57"/>
      <c r="P1886" s="42"/>
      <c r="Q1886" s="42"/>
      <c r="R1886" s="42"/>
      <c r="S1886" s="42"/>
      <c r="T1886" s="57"/>
      <c r="U1886" s="57"/>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c r="BK1886" s="52"/>
      <c r="BL1886" s="52"/>
      <c r="BM1886" s="52"/>
      <c r="BN1886" s="52"/>
      <c r="BO1886" s="52"/>
      <c r="BP1886" s="52"/>
      <c r="BQ1886" s="52"/>
      <c r="BR1886" s="52"/>
      <c r="BS1886" s="52"/>
      <c r="BT1886" s="52"/>
      <c r="BU1886" s="52"/>
      <c r="BV1886" s="52"/>
      <c r="BW1886" s="52"/>
      <c r="BX1886" s="52"/>
      <c r="BY1886" s="52"/>
      <c r="BZ1886" s="52"/>
      <c r="CA1886" s="52"/>
      <c r="CB1886" s="52"/>
      <c r="CC1886" s="52"/>
      <c r="CD1886" s="52"/>
      <c r="CE1886" s="52"/>
      <c r="CF1886" s="52"/>
      <c r="CG1886" s="52"/>
      <c r="CH1886" s="52"/>
      <c r="CI1886" s="52"/>
      <c r="CJ1886" s="52"/>
      <c r="CK1886" s="52"/>
      <c r="CL1886" s="52"/>
      <c r="CM1886" s="52"/>
      <c r="CN1886" s="52"/>
      <c r="CO1886" s="52"/>
      <c r="CP1886" s="52"/>
      <c r="CQ1886" s="52"/>
      <c r="CR1886" s="52"/>
      <c r="CS1886" s="52"/>
      <c r="CT1886" s="52"/>
      <c r="CU1886" s="52"/>
      <c r="CV1886" s="52"/>
      <c r="CW1886" s="52"/>
      <c r="CX1886" s="52"/>
      <c r="CY1886" s="52"/>
      <c r="CZ1886" s="52"/>
      <c r="DA1886" s="52"/>
      <c r="DB1886" s="52"/>
      <c r="DC1886" s="52"/>
      <c r="DD1886" s="52"/>
      <c r="DE1886" s="52"/>
      <c r="DF1886" s="52"/>
      <c r="DG1886" s="52"/>
      <c r="DH1886" s="52"/>
      <c r="DI1886" s="52"/>
      <c r="DJ1886" s="52"/>
      <c r="DK1886" s="52"/>
      <c r="DL1886" s="52"/>
      <c r="DM1886" s="52"/>
      <c r="DN1886" s="52"/>
      <c r="DO1886" s="52"/>
      <c r="DP1886" s="52"/>
      <c r="DQ1886" s="52"/>
      <c r="DR1886" s="52"/>
      <c r="DS1886" s="52"/>
      <c r="DT1886" s="52"/>
      <c r="DU1886" s="52"/>
      <c r="DV1886" s="52"/>
      <c r="DW1886" s="52"/>
      <c r="DX1886" s="52"/>
      <c r="DY1886" s="52"/>
      <c r="DZ1886" s="52"/>
      <c r="EA1886" s="52"/>
    </row>
    <row r="1887" spans="1:131" s="43" customFormat="1" x14ac:dyDescent="0.2">
      <c r="A1887" s="42"/>
      <c r="B1887" s="42"/>
      <c r="C1887" s="42"/>
      <c r="D1887" s="42"/>
      <c r="E1887" s="42"/>
      <c r="F1887" s="42"/>
      <c r="G1887" s="54"/>
      <c r="H1887" s="42"/>
      <c r="I1887" s="42"/>
      <c r="J1887" s="55"/>
      <c r="K1887" s="55"/>
      <c r="L1887" s="55"/>
      <c r="M1887" s="56"/>
      <c r="N1887" s="57"/>
      <c r="O1887" s="57"/>
      <c r="P1887" s="42"/>
      <c r="Q1887" s="42"/>
      <c r="R1887" s="42"/>
      <c r="S1887" s="42"/>
      <c r="T1887" s="57"/>
      <c r="U1887" s="57"/>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c r="BK1887" s="52"/>
      <c r="BL1887" s="52"/>
      <c r="BM1887" s="52"/>
      <c r="BN1887" s="52"/>
      <c r="BO1887" s="52"/>
      <c r="BP1887" s="52"/>
      <c r="BQ1887" s="52"/>
      <c r="BR1887" s="52"/>
      <c r="BS1887" s="52"/>
      <c r="BT1887" s="52"/>
      <c r="BU1887" s="52"/>
      <c r="BV1887" s="52"/>
      <c r="BW1887" s="52"/>
      <c r="BX1887" s="52"/>
      <c r="BY1887" s="52"/>
      <c r="BZ1887" s="52"/>
      <c r="CA1887" s="52"/>
      <c r="CB1887" s="52"/>
      <c r="CC1887" s="52"/>
      <c r="CD1887" s="52"/>
      <c r="CE1887" s="52"/>
      <c r="CF1887" s="52"/>
      <c r="CG1887" s="52"/>
      <c r="CH1887" s="52"/>
      <c r="CI1887" s="52"/>
      <c r="CJ1887" s="52"/>
      <c r="CK1887" s="52"/>
      <c r="CL1887" s="52"/>
      <c r="CM1887" s="52"/>
      <c r="CN1887" s="52"/>
      <c r="CO1887" s="52"/>
      <c r="CP1887" s="52"/>
      <c r="CQ1887" s="52"/>
      <c r="CR1887" s="52"/>
      <c r="CS1887" s="52"/>
      <c r="CT1887" s="52"/>
      <c r="CU1887" s="52"/>
      <c r="CV1887" s="52"/>
      <c r="CW1887" s="52"/>
      <c r="CX1887" s="52"/>
      <c r="CY1887" s="52"/>
      <c r="CZ1887" s="52"/>
      <c r="DA1887" s="52"/>
      <c r="DB1887" s="52"/>
      <c r="DC1887" s="52"/>
      <c r="DD1887" s="52"/>
      <c r="DE1887" s="52"/>
      <c r="DF1887" s="52"/>
      <c r="DG1887" s="52"/>
      <c r="DH1887" s="52"/>
      <c r="DI1887" s="52"/>
      <c r="DJ1887" s="52"/>
      <c r="DK1887" s="52"/>
      <c r="DL1887" s="52"/>
      <c r="DM1887" s="52"/>
      <c r="DN1887" s="52"/>
      <c r="DO1887" s="52"/>
      <c r="DP1887" s="52"/>
      <c r="DQ1887" s="52"/>
      <c r="DR1887" s="52"/>
      <c r="DS1887" s="52"/>
      <c r="DT1887" s="52"/>
      <c r="DU1887" s="52"/>
      <c r="DV1887" s="52"/>
      <c r="DW1887" s="52"/>
      <c r="DX1887" s="52"/>
      <c r="DY1887" s="52"/>
      <c r="DZ1887" s="52"/>
      <c r="EA1887" s="52"/>
    </row>
    <row r="1888" spans="1:131" s="43" customFormat="1" x14ac:dyDescent="0.2">
      <c r="A1888" s="42"/>
      <c r="B1888" s="42"/>
      <c r="C1888" s="42"/>
      <c r="D1888" s="42"/>
      <c r="E1888" s="42"/>
      <c r="F1888" s="42"/>
      <c r="G1888" s="54"/>
      <c r="H1888" s="42"/>
      <c r="I1888" s="42"/>
      <c r="J1888" s="55"/>
      <c r="K1888" s="55"/>
      <c r="L1888" s="55"/>
      <c r="M1888" s="56"/>
      <c r="N1888" s="57"/>
      <c r="O1888" s="57"/>
      <c r="P1888" s="42"/>
      <c r="Q1888" s="42"/>
      <c r="R1888" s="42"/>
      <c r="S1888" s="42"/>
      <c r="T1888" s="57"/>
      <c r="U1888" s="57"/>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c r="BK1888" s="52"/>
      <c r="BL1888" s="52"/>
      <c r="BM1888" s="52"/>
      <c r="BN1888" s="52"/>
      <c r="BO1888" s="52"/>
      <c r="BP1888" s="52"/>
      <c r="BQ1888" s="52"/>
      <c r="BR1888" s="52"/>
      <c r="BS1888" s="52"/>
      <c r="BT1888" s="52"/>
      <c r="BU1888" s="52"/>
      <c r="BV1888" s="52"/>
      <c r="BW1888" s="52"/>
      <c r="BX1888" s="52"/>
      <c r="BY1888" s="52"/>
      <c r="BZ1888" s="52"/>
      <c r="CA1888" s="52"/>
      <c r="CB1888" s="52"/>
      <c r="CC1888" s="52"/>
      <c r="CD1888" s="52"/>
      <c r="CE1888" s="52"/>
      <c r="CF1888" s="52"/>
      <c r="CG1888" s="52"/>
      <c r="CH1888" s="52"/>
      <c r="CI1888" s="52"/>
      <c r="CJ1888" s="52"/>
      <c r="CK1888" s="52"/>
      <c r="CL1888" s="52"/>
      <c r="CM1888" s="52"/>
      <c r="CN1888" s="52"/>
      <c r="CO1888" s="52"/>
      <c r="CP1888" s="52"/>
      <c r="CQ1888" s="52"/>
      <c r="CR1888" s="52"/>
      <c r="CS1888" s="52"/>
      <c r="CT1888" s="52"/>
      <c r="CU1888" s="52"/>
      <c r="CV1888" s="52"/>
      <c r="CW1888" s="52"/>
      <c r="CX1888" s="52"/>
      <c r="CY1888" s="52"/>
      <c r="CZ1888" s="52"/>
      <c r="DA1888" s="52"/>
      <c r="DB1888" s="52"/>
      <c r="DC1888" s="52"/>
      <c r="DD1888" s="52"/>
      <c r="DE1888" s="52"/>
      <c r="DF1888" s="52"/>
      <c r="DG1888" s="52"/>
      <c r="DH1888" s="52"/>
      <c r="DI1888" s="52"/>
      <c r="DJ1888" s="52"/>
      <c r="DK1888" s="52"/>
      <c r="DL1888" s="52"/>
      <c r="DM1888" s="52"/>
      <c r="DN1888" s="52"/>
      <c r="DO1888" s="52"/>
      <c r="DP1888" s="52"/>
      <c r="DQ1888" s="52"/>
      <c r="DR1888" s="52"/>
      <c r="DS1888" s="52"/>
      <c r="DT1888" s="52"/>
      <c r="DU1888" s="52"/>
      <c r="DV1888" s="52"/>
      <c r="DW1888" s="52"/>
      <c r="DX1888" s="52"/>
      <c r="DY1888" s="52"/>
      <c r="DZ1888" s="52"/>
      <c r="EA1888" s="52"/>
    </row>
    <row r="1889" spans="1:131" s="43" customFormat="1" x14ac:dyDescent="0.2">
      <c r="A1889" s="42"/>
      <c r="B1889" s="42"/>
      <c r="C1889" s="42"/>
      <c r="D1889" s="42"/>
      <c r="E1889" s="42"/>
      <c r="F1889" s="42"/>
      <c r="G1889" s="54"/>
      <c r="H1889" s="42"/>
      <c r="I1889" s="42"/>
      <c r="J1889" s="55"/>
      <c r="K1889" s="55"/>
      <c r="L1889" s="55"/>
      <c r="M1889" s="56"/>
      <c r="N1889" s="57"/>
      <c r="O1889" s="57"/>
      <c r="P1889" s="42"/>
      <c r="Q1889" s="42"/>
      <c r="R1889" s="42"/>
      <c r="S1889" s="42"/>
      <c r="T1889" s="57"/>
      <c r="U1889" s="57"/>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c r="BK1889" s="52"/>
      <c r="BL1889" s="52"/>
      <c r="BM1889" s="52"/>
      <c r="BN1889" s="52"/>
      <c r="BO1889" s="52"/>
      <c r="BP1889" s="52"/>
      <c r="BQ1889" s="52"/>
      <c r="BR1889" s="52"/>
      <c r="BS1889" s="52"/>
      <c r="BT1889" s="52"/>
      <c r="BU1889" s="52"/>
      <c r="BV1889" s="52"/>
      <c r="BW1889" s="52"/>
      <c r="BX1889" s="52"/>
      <c r="BY1889" s="52"/>
      <c r="BZ1889" s="52"/>
      <c r="CA1889" s="52"/>
      <c r="CB1889" s="52"/>
      <c r="CC1889" s="52"/>
      <c r="CD1889" s="52"/>
      <c r="CE1889" s="52"/>
      <c r="CF1889" s="52"/>
      <c r="CG1889" s="52"/>
      <c r="CH1889" s="52"/>
      <c r="CI1889" s="52"/>
      <c r="CJ1889" s="52"/>
      <c r="CK1889" s="52"/>
      <c r="CL1889" s="52"/>
      <c r="CM1889" s="52"/>
      <c r="CN1889" s="52"/>
      <c r="CO1889" s="52"/>
      <c r="CP1889" s="52"/>
      <c r="CQ1889" s="52"/>
      <c r="CR1889" s="52"/>
      <c r="CS1889" s="52"/>
      <c r="CT1889" s="52"/>
      <c r="CU1889" s="52"/>
      <c r="CV1889" s="52"/>
      <c r="CW1889" s="52"/>
      <c r="CX1889" s="52"/>
      <c r="CY1889" s="52"/>
      <c r="CZ1889" s="52"/>
      <c r="DA1889" s="52"/>
      <c r="DB1889" s="52"/>
      <c r="DC1889" s="52"/>
      <c r="DD1889" s="52"/>
      <c r="DE1889" s="52"/>
      <c r="DF1889" s="52"/>
      <c r="DG1889" s="52"/>
      <c r="DH1889" s="52"/>
      <c r="DI1889" s="52"/>
      <c r="DJ1889" s="52"/>
      <c r="DK1889" s="52"/>
      <c r="DL1889" s="52"/>
      <c r="DM1889" s="52"/>
      <c r="DN1889" s="52"/>
      <c r="DO1889" s="52"/>
      <c r="DP1889" s="52"/>
      <c r="DQ1889" s="52"/>
      <c r="DR1889" s="52"/>
      <c r="DS1889" s="52"/>
      <c r="DT1889" s="52"/>
      <c r="DU1889" s="52"/>
      <c r="DV1889" s="52"/>
      <c r="DW1889" s="52"/>
      <c r="DX1889" s="52"/>
      <c r="DY1889" s="52"/>
      <c r="DZ1889" s="52"/>
      <c r="EA1889" s="52"/>
    </row>
    <row r="1890" spans="1:131" s="43" customFormat="1" x14ac:dyDescent="0.2">
      <c r="A1890" s="42"/>
      <c r="B1890" s="42"/>
      <c r="C1890" s="42"/>
      <c r="D1890" s="42"/>
      <c r="E1890" s="42"/>
      <c r="F1890" s="42"/>
      <c r="G1890" s="54"/>
      <c r="H1890" s="42"/>
      <c r="I1890" s="42"/>
      <c r="J1890" s="55"/>
      <c r="K1890" s="55"/>
      <c r="L1890" s="55"/>
      <c r="M1890" s="56"/>
      <c r="N1890" s="57"/>
      <c r="O1890" s="57"/>
      <c r="P1890" s="42"/>
      <c r="Q1890" s="42"/>
      <c r="R1890" s="42"/>
      <c r="S1890" s="42"/>
      <c r="T1890" s="57"/>
      <c r="U1890" s="57"/>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c r="BK1890" s="52"/>
      <c r="BL1890" s="52"/>
      <c r="BM1890" s="52"/>
      <c r="BN1890" s="52"/>
      <c r="BO1890" s="52"/>
      <c r="BP1890" s="52"/>
      <c r="BQ1890" s="52"/>
      <c r="BR1890" s="52"/>
      <c r="BS1890" s="52"/>
      <c r="BT1890" s="52"/>
      <c r="BU1890" s="52"/>
      <c r="BV1890" s="52"/>
      <c r="BW1890" s="52"/>
      <c r="BX1890" s="52"/>
      <c r="BY1890" s="52"/>
      <c r="BZ1890" s="52"/>
      <c r="CA1890" s="52"/>
      <c r="CB1890" s="52"/>
      <c r="CC1890" s="52"/>
      <c r="CD1890" s="52"/>
      <c r="CE1890" s="52"/>
      <c r="CF1890" s="52"/>
      <c r="CG1890" s="52"/>
      <c r="CH1890" s="52"/>
      <c r="CI1890" s="52"/>
      <c r="CJ1890" s="52"/>
      <c r="CK1890" s="52"/>
      <c r="CL1890" s="52"/>
      <c r="CM1890" s="52"/>
      <c r="CN1890" s="52"/>
      <c r="CO1890" s="52"/>
      <c r="CP1890" s="52"/>
      <c r="CQ1890" s="52"/>
      <c r="CR1890" s="52"/>
      <c r="CS1890" s="52"/>
      <c r="CT1890" s="52"/>
      <c r="CU1890" s="52"/>
      <c r="CV1890" s="52"/>
      <c r="CW1890" s="52"/>
      <c r="CX1890" s="52"/>
      <c r="CY1890" s="52"/>
      <c r="CZ1890" s="52"/>
      <c r="DA1890" s="52"/>
      <c r="DB1890" s="52"/>
      <c r="DC1890" s="52"/>
      <c r="DD1890" s="52"/>
      <c r="DE1890" s="52"/>
      <c r="DF1890" s="52"/>
      <c r="DG1890" s="52"/>
      <c r="DH1890" s="52"/>
      <c r="DI1890" s="52"/>
      <c r="DJ1890" s="52"/>
      <c r="DK1890" s="52"/>
      <c r="DL1890" s="52"/>
      <c r="DM1890" s="52"/>
      <c r="DN1890" s="52"/>
      <c r="DO1890" s="52"/>
      <c r="DP1890" s="52"/>
      <c r="DQ1890" s="52"/>
      <c r="DR1890" s="52"/>
      <c r="DS1890" s="52"/>
      <c r="DT1890" s="52"/>
      <c r="DU1890" s="52"/>
      <c r="DV1890" s="52"/>
      <c r="DW1890" s="52"/>
      <c r="DX1890" s="52"/>
      <c r="DY1890" s="52"/>
      <c r="DZ1890" s="52"/>
      <c r="EA1890" s="52"/>
    </row>
    <row r="1891" spans="1:131" s="43" customFormat="1" x14ac:dyDescent="0.2">
      <c r="A1891" s="42"/>
      <c r="B1891" s="42"/>
      <c r="C1891" s="42"/>
      <c r="D1891" s="42"/>
      <c r="E1891" s="42"/>
      <c r="F1891" s="42"/>
      <c r="G1891" s="54"/>
      <c r="H1891" s="42"/>
      <c r="I1891" s="42"/>
      <c r="J1891" s="55"/>
      <c r="K1891" s="55"/>
      <c r="L1891" s="55"/>
      <c r="M1891" s="56"/>
      <c r="N1891" s="57"/>
      <c r="O1891" s="57"/>
      <c r="P1891" s="42"/>
      <c r="Q1891" s="42"/>
      <c r="R1891" s="42"/>
      <c r="S1891" s="42"/>
      <c r="T1891" s="57"/>
      <c r="U1891" s="57"/>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c r="BK1891" s="52"/>
      <c r="BL1891" s="52"/>
      <c r="BM1891" s="52"/>
      <c r="BN1891" s="52"/>
      <c r="BO1891" s="52"/>
      <c r="BP1891" s="52"/>
      <c r="BQ1891" s="52"/>
      <c r="BR1891" s="52"/>
      <c r="BS1891" s="52"/>
      <c r="BT1891" s="52"/>
      <c r="BU1891" s="52"/>
      <c r="BV1891" s="52"/>
      <c r="BW1891" s="52"/>
      <c r="BX1891" s="52"/>
      <c r="BY1891" s="52"/>
      <c r="BZ1891" s="52"/>
      <c r="CA1891" s="52"/>
      <c r="CB1891" s="52"/>
      <c r="CC1891" s="52"/>
      <c r="CD1891" s="52"/>
      <c r="CE1891" s="52"/>
      <c r="CF1891" s="52"/>
      <c r="CG1891" s="52"/>
      <c r="CH1891" s="52"/>
      <c r="CI1891" s="52"/>
      <c r="CJ1891" s="52"/>
      <c r="CK1891" s="52"/>
      <c r="CL1891" s="52"/>
      <c r="CM1891" s="52"/>
      <c r="CN1891" s="52"/>
      <c r="CO1891" s="52"/>
      <c r="CP1891" s="52"/>
      <c r="CQ1891" s="52"/>
      <c r="CR1891" s="52"/>
      <c r="CS1891" s="52"/>
      <c r="CT1891" s="52"/>
      <c r="CU1891" s="52"/>
      <c r="CV1891" s="52"/>
      <c r="CW1891" s="52"/>
      <c r="CX1891" s="52"/>
      <c r="CY1891" s="52"/>
      <c r="CZ1891" s="52"/>
      <c r="DA1891" s="52"/>
      <c r="DB1891" s="52"/>
      <c r="DC1891" s="52"/>
      <c r="DD1891" s="52"/>
      <c r="DE1891" s="52"/>
      <c r="DF1891" s="52"/>
      <c r="DG1891" s="52"/>
      <c r="DH1891" s="52"/>
      <c r="DI1891" s="52"/>
      <c r="DJ1891" s="52"/>
      <c r="DK1891" s="52"/>
      <c r="DL1891" s="52"/>
      <c r="DM1891" s="52"/>
      <c r="DN1891" s="52"/>
      <c r="DO1891" s="52"/>
      <c r="DP1891" s="52"/>
      <c r="DQ1891" s="52"/>
      <c r="DR1891" s="52"/>
      <c r="DS1891" s="52"/>
      <c r="DT1891" s="52"/>
      <c r="DU1891" s="52"/>
      <c r="DV1891" s="52"/>
      <c r="DW1891" s="52"/>
      <c r="DX1891" s="52"/>
      <c r="DY1891" s="52"/>
      <c r="DZ1891" s="52"/>
      <c r="EA1891" s="52"/>
    </row>
    <row r="1892" spans="1:131" s="43" customFormat="1" x14ac:dyDescent="0.2">
      <c r="A1892" s="42"/>
      <c r="B1892" s="42"/>
      <c r="C1892" s="42"/>
      <c r="D1892" s="42"/>
      <c r="E1892" s="42"/>
      <c r="F1892" s="42"/>
      <c r="G1892" s="54"/>
      <c r="H1892" s="42"/>
      <c r="I1892" s="42"/>
      <c r="J1892" s="55"/>
      <c r="K1892" s="55"/>
      <c r="L1892" s="55"/>
      <c r="M1892" s="56"/>
      <c r="N1892" s="57"/>
      <c r="O1892" s="57"/>
      <c r="P1892" s="42"/>
      <c r="Q1892" s="42"/>
      <c r="R1892" s="42"/>
      <c r="S1892" s="42"/>
      <c r="T1892" s="57"/>
      <c r="U1892" s="57"/>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c r="BK1892" s="52"/>
      <c r="BL1892" s="52"/>
      <c r="BM1892" s="52"/>
      <c r="BN1892" s="52"/>
      <c r="BO1892" s="52"/>
      <c r="BP1892" s="52"/>
      <c r="BQ1892" s="52"/>
      <c r="BR1892" s="52"/>
      <c r="BS1892" s="52"/>
      <c r="BT1892" s="52"/>
      <c r="BU1892" s="52"/>
      <c r="BV1892" s="52"/>
      <c r="BW1892" s="52"/>
      <c r="BX1892" s="52"/>
      <c r="BY1892" s="52"/>
      <c r="BZ1892" s="52"/>
      <c r="CA1892" s="52"/>
      <c r="CB1892" s="52"/>
      <c r="CC1892" s="52"/>
      <c r="CD1892" s="52"/>
      <c r="CE1892" s="52"/>
      <c r="CF1892" s="52"/>
      <c r="CG1892" s="52"/>
      <c r="CH1892" s="52"/>
      <c r="CI1892" s="52"/>
      <c r="CJ1892" s="52"/>
      <c r="CK1892" s="52"/>
      <c r="CL1892" s="52"/>
      <c r="CM1892" s="52"/>
      <c r="CN1892" s="52"/>
      <c r="CO1892" s="52"/>
      <c r="CP1892" s="52"/>
      <c r="CQ1892" s="52"/>
      <c r="CR1892" s="52"/>
      <c r="CS1892" s="52"/>
      <c r="CT1892" s="52"/>
      <c r="CU1892" s="52"/>
      <c r="CV1892" s="52"/>
      <c r="CW1892" s="52"/>
      <c r="CX1892" s="52"/>
      <c r="CY1892" s="52"/>
      <c r="CZ1892" s="52"/>
      <c r="DA1892" s="52"/>
      <c r="DB1892" s="52"/>
      <c r="DC1892" s="52"/>
      <c r="DD1892" s="52"/>
      <c r="DE1892" s="52"/>
      <c r="DF1892" s="52"/>
      <c r="DG1892" s="52"/>
      <c r="DH1892" s="52"/>
      <c r="DI1892" s="52"/>
      <c r="DJ1892" s="52"/>
      <c r="DK1892" s="52"/>
      <c r="DL1892" s="52"/>
      <c r="DM1892" s="52"/>
      <c r="DN1892" s="52"/>
      <c r="DO1892" s="52"/>
      <c r="DP1892" s="52"/>
      <c r="DQ1892" s="52"/>
      <c r="DR1892" s="52"/>
      <c r="DS1892" s="52"/>
      <c r="DT1892" s="52"/>
      <c r="DU1892" s="52"/>
      <c r="DV1892" s="52"/>
      <c r="DW1892" s="52"/>
      <c r="DX1892" s="52"/>
      <c r="DY1892" s="52"/>
      <c r="DZ1892" s="52"/>
      <c r="EA1892" s="52"/>
    </row>
    <row r="1893" spans="1:131" s="43" customFormat="1" x14ac:dyDescent="0.2">
      <c r="A1893" s="42"/>
      <c r="B1893" s="42"/>
      <c r="C1893" s="42"/>
      <c r="D1893" s="42"/>
      <c r="E1893" s="42"/>
      <c r="F1893" s="42"/>
      <c r="G1893" s="54"/>
      <c r="H1893" s="42"/>
      <c r="I1893" s="42"/>
      <c r="J1893" s="55"/>
      <c r="K1893" s="55"/>
      <c r="L1893" s="55"/>
      <c r="M1893" s="56"/>
      <c r="N1893" s="57"/>
      <c r="O1893" s="57"/>
      <c r="P1893" s="42"/>
      <c r="Q1893" s="42"/>
      <c r="R1893" s="42"/>
      <c r="S1893" s="42"/>
      <c r="T1893" s="57"/>
      <c r="U1893" s="57"/>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c r="BK1893" s="52"/>
      <c r="BL1893" s="52"/>
      <c r="BM1893" s="52"/>
      <c r="BN1893" s="52"/>
      <c r="BO1893" s="52"/>
      <c r="BP1893" s="52"/>
      <c r="BQ1893" s="52"/>
      <c r="BR1893" s="52"/>
      <c r="BS1893" s="52"/>
      <c r="BT1893" s="52"/>
      <c r="BU1893" s="52"/>
      <c r="BV1893" s="52"/>
      <c r="BW1893" s="52"/>
      <c r="BX1893" s="52"/>
      <c r="BY1893" s="52"/>
      <c r="BZ1893" s="52"/>
      <c r="CA1893" s="52"/>
      <c r="CB1893" s="52"/>
      <c r="CC1893" s="52"/>
      <c r="CD1893" s="52"/>
      <c r="CE1893" s="52"/>
      <c r="CF1893" s="52"/>
      <c r="CG1893" s="52"/>
      <c r="CH1893" s="52"/>
      <c r="CI1893" s="52"/>
      <c r="CJ1893" s="52"/>
      <c r="CK1893" s="52"/>
      <c r="CL1893" s="52"/>
      <c r="CM1893" s="52"/>
      <c r="CN1893" s="52"/>
      <c r="CO1893" s="52"/>
      <c r="CP1893" s="52"/>
      <c r="CQ1893" s="52"/>
      <c r="CR1893" s="52"/>
      <c r="CS1893" s="52"/>
      <c r="CT1893" s="52"/>
      <c r="CU1893" s="52"/>
      <c r="CV1893" s="52"/>
      <c r="CW1893" s="52"/>
      <c r="CX1893" s="52"/>
      <c r="CY1893" s="52"/>
      <c r="CZ1893" s="52"/>
      <c r="DA1893" s="52"/>
      <c r="DB1893" s="52"/>
      <c r="DC1893" s="52"/>
      <c r="DD1893" s="52"/>
      <c r="DE1893" s="52"/>
      <c r="DF1893" s="52"/>
      <c r="DG1893" s="52"/>
      <c r="DH1893" s="52"/>
      <c r="DI1893" s="52"/>
      <c r="DJ1893" s="52"/>
      <c r="DK1893" s="52"/>
      <c r="DL1893" s="52"/>
      <c r="DM1893" s="52"/>
      <c r="DN1893" s="52"/>
      <c r="DO1893" s="52"/>
      <c r="DP1893" s="52"/>
      <c r="DQ1893" s="52"/>
      <c r="DR1893" s="52"/>
      <c r="DS1893" s="52"/>
      <c r="DT1893" s="52"/>
      <c r="DU1893" s="52"/>
      <c r="DV1893" s="52"/>
      <c r="DW1893" s="52"/>
      <c r="DX1893" s="52"/>
      <c r="DY1893" s="52"/>
      <c r="DZ1893" s="52"/>
      <c r="EA1893" s="52"/>
    </row>
    <row r="1894" spans="1:131" s="43" customFormat="1" x14ac:dyDescent="0.2">
      <c r="A1894" s="42"/>
      <c r="B1894" s="42"/>
      <c r="C1894" s="42"/>
      <c r="D1894" s="42"/>
      <c r="E1894" s="42"/>
      <c r="F1894" s="42"/>
      <c r="G1894" s="54"/>
      <c r="H1894" s="42"/>
      <c r="I1894" s="42"/>
      <c r="J1894" s="55"/>
      <c r="K1894" s="55"/>
      <c r="L1894" s="55"/>
      <c r="M1894" s="56"/>
      <c r="N1894" s="57"/>
      <c r="O1894" s="57"/>
      <c r="P1894" s="42"/>
      <c r="Q1894" s="42"/>
      <c r="R1894" s="42"/>
      <c r="S1894" s="42"/>
      <c r="T1894" s="57"/>
      <c r="U1894" s="57"/>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c r="BK1894" s="52"/>
      <c r="BL1894" s="52"/>
      <c r="BM1894" s="52"/>
      <c r="BN1894" s="52"/>
      <c r="BO1894" s="52"/>
      <c r="BP1894" s="52"/>
      <c r="BQ1894" s="52"/>
      <c r="BR1894" s="52"/>
      <c r="BS1894" s="52"/>
      <c r="BT1894" s="52"/>
      <c r="BU1894" s="52"/>
      <c r="BV1894" s="52"/>
      <c r="BW1894" s="52"/>
      <c r="BX1894" s="52"/>
      <c r="BY1894" s="52"/>
      <c r="BZ1894" s="52"/>
      <c r="CA1894" s="52"/>
      <c r="CB1894" s="52"/>
      <c r="CC1894" s="52"/>
      <c r="CD1894" s="52"/>
      <c r="CE1894" s="52"/>
      <c r="CF1894" s="52"/>
      <c r="CG1894" s="52"/>
      <c r="CH1894" s="52"/>
      <c r="CI1894" s="52"/>
      <c r="CJ1894" s="52"/>
      <c r="CK1894" s="52"/>
      <c r="CL1894" s="52"/>
      <c r="CM1894" s="52"/>
      <c r="CN1894" s="52"/>
      <c r="CO1894" s="52"/>
      <c r="CP1894" s="52"/>
      <c r="CQ1894" s="52"/>
      <c r="CR1894" s="52"/>
      <c r="CS1894" s="52"/>
      <c r="CT1894" s="52"/>
      <c r="CU1894" s="52"/>
      <c r="CV1894" s="52"/>
      <c r="CW1894" s="52"/>
      <c r="CX1894" s="52"/>
      <c r="CY1894" s="52"/>
      <c r="CZ1894" s="52"/>
      <c r="DA1894" s="52"/>
      <c r="DB1894" s="52"/>
      <c r="DC1894" s="52"/>
      <c r="DD1894" s="52"/>
      <c r="DE1894" s="52"/>
      <c r="DF1894" s="52"/>
      <c r="DG1894" s="52"/>
      <c r="DH1894" s="52"/>
      <c r="DI1894" s="52"/>
      <c r="DJ1894" s="52"/>
      <c r="DK1894" s="52"/>
      <c r="DL1894" s="52"/>
      <c r="DM1894" s="52"/>
      <c r="DN1894" s="52"/>
      <c r="DO1894" s="52"/>
      <c r="DP1894" s="52"/>
      <c r="DQ1894" s="52"/>
      <c r="DR1894" s="52"/>
      <c r="DS1894" s="52"/>
      <c r="DT1894" s="52"/>
      <c r="DU1894" s="52"/>
      <c r="DV1894" s="52"/>
      <c r="DW1894" s="52"/>
      <c r="DX1894" s="52"/>
      <c r="DY1894" s="52"/>
      <c r="DZ1894" s="52"/>
      <c r="EA1894" s="52"/>
    </row>
    <row r="1895" spans="1:131" s="43" customFormat="1" x14ac:dyDescent="0.2">
      <c r="A1895" s="42"/>
      <c r="B1895" s="42"/>
      <c r="C1895" s="42"/>
      <c r="D1895" s="42"/>
      <c r="E1895" s="42"/>
      <c r="F1895" s="42"/>
      <c r="G1895" s="54"/>
      <c r="H1895" s="42"/>
      <c r="I1895" s="42"/>
      <c r="J1895" s="55"/>
      <c r="K1895" s="55"/>
      <c r="L1895" s="55"/>
      <c r="M1895" s="56"/>
      <c r="N1895" s="57"/>
      <c r="O1895" s="57"/>
      <c r="P1895" s="42"/>
      <c r="Q1895" s="42"/>
      <c r="R1895" s="42"/>
      <c r="S1895" s="42"/>
      <c r="T1895" s="57"/>
      <c r="U1895" s="57"/>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c r="BK1895" s="52"/>
      <c r="BL1895" s="52"/>
      <c r="BM1895" s="52"/>
      <c r="BN1895" s="52"/>
      <c r="BO1895" s="52"/>
      <c r="BP1895" s="52"/>
      <c r="BQ1895" s="52"/>
      <c r="BR1895" s="52"/>
      <c r="BS1895" s="52"/>
      <c r="BT1895" s="52"/>
      <c r="BU1895" s="52"/>
      <c r="BV1895" s="52"/>
      <c r="BW1895" s="52"/>
      <c r="BX1895" s="52"/>
      <c r="BY1895" s="52"/>
      <c r="BZ1895" s="52"/>
      <c r="CA1895" s="52"/>
      <c r="CB1895" s="52"/>
      <c r="CC1895" s="52"/>
      <c r="CD1895" s="52"/>
      <c r="CE1895" s="52"/>
      <c r="CF1895" s="52"/>
      <c r="CG1895" s="52"/>
      <c r="CH1895" s="52"/>
      <c r="CI1895" s="52"/>
      <c r="CJ1895" s="52"/>
      <c r="CK1895" s="52"/>
      <c r="CL1895" s="52"/>
      <c r="CM1895" s="52"/>
      <c r="CN1895" s="52"/>
      <c r="CO1895" s="52"/>
      <c r="CP1895" s="52"/>
      <c r="CQ1895" s="52"/>
      <c r="CR1895" s="52"/>
      <c r="CS1895" s="52"/>
      <c r="CT1895" s="52"/>
      <c r="CU1895" s="52"/>
      <c r="CV1895" s="52"/>
      <c r="CW1895" s="52"/>
      <c r="CX1895" s="52"/>
      <c r="CY1895" s="52"/>
      <c r="CZ1895" s="52"/>
      <c r="DA1895" s="52"/>
      <c r="DB1895" s="52"/>
      <c r="DC1895" s="52"/>
      <c r="DD1895" s="52"/>
      <c r="DE1895" s="52"/>
      <c r="DF1895" s="52"/>
      <c r="DG1895" s="52"/>
      <c r="DH1895" s="52"/>
      <c r="DI1895" s="52"/>
      <c r="DJ1895" s="52"/>
      <c r="DK1895" s="52"/>
      <c r="DL1895" s="52"/>
      <c r="DM1895" s="52"/>
      <c r="DN1895" s="52"/>
      <c r="DO1895" s="52"/>
      <c r="DP1895" s="52"/>
      <c r="DQ1895" s="52"/>
      <c r="DR1895" s="52"/>
      <c r="DS1895" s="52"/>
      <c r="DT1895" s="52"/>
      <c r="DU1895" s="52"/>
      <c r="DV1895" s="52"/>
      <c r="DW1895" s="52"/>
      <c r="DX1895" s="52"/>
      <c r="DY1895" s="52"/>
      <c r="DZ1895" s="52"/>
      <c r="EA1895" s="52"/>
    </row>
    <row r="1896" spans="1:131" s="43" customFormat="1" x14ac:dyDescent="0.2">
      <c r="A1896" s="42"/>
      <c r="B1896" s="42"/>
      <c r="C1896" s="42"/>
      <c r="D1896" s="42"/>
      <c r="E1896" s="42"/>
      <c r="F1896" s="42"/>
      <c r="G1896" s="54"/>
      <c r="H1896" s="42"/>
      <c r="I1896" s="42"/>
      <c r="J1896" s="55"/>
      <c r="K1896" s="55"/>
      <c r="L1896" s="55"/>
      <c r="M1896" s="56"/>
      <c r="N1896" s="57"/>
      <c r="O1896" s="57"/>
      <c r="P1896" s="42"/>
      <c r="Q1896" s="42"/>
      <c r="R1896" s="42"/>
      <c r="S1896" s="42"/>
      <c r="T1896" s="57"/>
      <c r="U1896" s="57"/>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c r="BK1896" s="52"/>
      <c r="BL1896" s="52"/>
      <c r="BM1896" s="52"/>
      <c r="BN1896" s="52"/>
      <c r="BO1896" s="52"/>
      <c r="BP1896" s="52"/>
      <c r="BQ1896" s="52"/>
      <c r="BR1896" s="52"/>
      <c r="BS1896" s="52"/>
      <c r="BT1896" s="52"/>
      <c r="BU1896" s="52"/>
      <c r="BV1896" s="52"/>
      <c r="BW1896" s="52"/>
      <c r="BX1896" s="52"/>
      <c r="BY1896" s="52"/>
      <c r="BZ1896" s="52"/>
      <c r="CA1896" s="52"/>
      <c r="CB1896" s="52"/>
      <c r="CC1896" s="52"/>
      <c r="CD1896" s="52"/>
      <c r="CE1896" s="52"/>
      <c r="CF1896" s="52"/>
      <c r="CG1896" s="52"/>
      <c r="CH1896" s="52"/>
      <c r="CI1896" s="52"/>
      <c r="CJ1896" s="52"/>
      <c r="CK1896" s="52"/>
      <c r="CL1896" s="52"/>
      <c r="CM1896" s="52"/>
      <c r="CN1896" s="52"/>
      <c r="CO1896" s="52"/>
      <c r="CP1896" s="52"/>
      <c r="CQ1896" s="52"/>
      <c r="CR1896" s="52"/>
      <c r="CS1896" s="52"/>
      <c r="CT1896" s="52"/>
      <c r="CU1896" s="52"/>
      <c r="CV1896" s="52"/>
      <c r="CW1896" s="52"/>
      <c r="CX1896" s="52"/>
      <c r="CY1896" s="52"/>
      <c r="CZ1896" s="52"/>
      <c r="DA1896" s="52"/>
      <c r="DB1896" s="52"/>
      <c r="DC1896" s="52"/>
      <c r="DD1896" s="52"/>
      <c r="DE1896" s="52"/>
      <c r="DF1896" s="52"/>
      <c r="DG1896" s="52"/>
      <c r="DH1896" s="52"/>
      <c r="DI1896" s="52"/>
      <c r="DJ1896" s="52"/>
      <c r="DK1896" s="52"/>
      <c r="DL1896" s="52"/>
      <c r="DM1896" s="52"/>
      <c r="DN1896" s="52"/>
      <c r="DO1896" s="52"/>
      <c r="DP1896" s="52"/>
      <c r="DQ1896" s="52"/>
      <c r="DR1896" s="52"/>
      <c r="DS1896" s="52"/>
      <c r="DT1896" s="52"/>
      <c r="DU1896" s="52"/>
      <c r="DV1896" s="52"/>
      <c r="DW1896" s="52"/>
      <c r="DX1896" s="52"/>
      <c r="DY1896" s="52"/>
      <c r="DZ1896" s="52"/>
      <c r="EA1896" s="52"/>
    </row>
    <row r="1897" spans="1:131" s="43" customFormat="1" x14ac:dyDescent="0.2">
      <c r="A1897" s="42"/>
      <c r="B1897" s="42"/>
      <c r="C1897" s="42"/>
      <c r="D1897" s="42"/>
      <c r="E1897" s="42"/>
      <c r="F1897" s="42"/>
      <c r="G1897" s="54"/>
      <c r="H1897" s="42"/>
      <c r="I1897" s="42"/>
      <c r="J1897" s="55"/>
      <c r="K1897" s="55"/>
      <c r="L1897" s="55"/>
      <c r="M1897" s="56"/>
      <c r="N1897" s="57"/>
      <c r="O1897" s="57"/>
      <c r="P1897" s="42"/>
      <c r="Q1897" s="42"/>
      <c r="R1897" s="42"/>
      <c r="S1897" s="42"/>
      <c r="T1897" s="57"/>
      <c r="U1897" s="57"/>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c r="BK1897" s="52"/>
      <c r="BL1897" s="52"/>
      <c r="BM1897" s="52"/>
      <c r="BN1897" s="52"/>
      <c r="BO1897" s="52"/>
      <c r="BP1897" s="52"/>
      <c r="BQ1897" s="52"/>
      <c r="BR1897" s="52"/>
      <c r="BS1897" s="52"/>
      <c r="BT1897" s="52"/>
      <c r="BU1897" s="52"/>
      <c r="BV1897" s="52"/>
      <c r="BW1897" s="52"/>
      <c r="BX1897" s="52"/>
      <c r="BY1897" s="52"/>
      <c r="BZ1897" s="52"/>
      <c r="CA1897" s="52"/>
      <c r="CB1897" s="52"/>
      <c r="CC1897" s="52"/>
      <c r="CD1897" s="52"/>
      <c r="CE1897" s="52"/>
      <c r="CF1897" s="52"/>
      <c r="CG1897" s="52"/>
      <c r="CH1897" s="52"/>
      <c r="CI1897" s="52"/>
      <c r="CJ1897" s="52"/>
      <c r="CK1897" s="52"/>
      <c r="CL1897" s="52"/>
      <c r="CM1897" s="52"/>
      <c r="CN1897" s="52"/>
      <c r="CO1897" s="52"/>
      <c r="CP1897" s="52"/>
      <c r="CQ1897" s="52"/>
      <c r="CR1897" s="52"/>
      <c r="CS1897" s="52"/>
      <c r="CT1897" s="52"/>
      <c r="CU1897" s="52"/>
      <c r="CV1897" s="52"/>
      <c r="CW1897" s="52"/>
      <c r="CX1897" s="52"/>
      <c r="CY1897" s="52"/>
      <c r="CZ1897" s="52"/>
      <c r="DA1897" s="52"/>
      <c r="DB1897" s="52"/>
      <c r="DC1897" s="52"/>
      <c r="DD1897" s="52"/>
      <c r="DE1897" s="52"/>
      <c r="DF1897" s="52"/>
      <c r="DG1897" s="52"/>
      <c r="DH1897" s="52"/>
      <c r="DI1897" s="52"/>
      <c r="DJ1897" s="52"/>
      <c r="DK1897" s="52"/>
      <c r="DL1897" s="52"/>
      <c r="DM1897" s="52"/>
      <c r="DN1897" s="52"/>
      <c r="DO1897" s="52"/>
      <c r="DP1897" s="52"/>
      <c r="DQ1897" s="52"/>
      <c r="DR1897" s="52"/>
      <c r="DS1897" s="52"/>
      <c r="DT1897" s="52"/>
      <c r="DU1897" s="52"/>
      <c r="DV1897" s="52"/>
      <c r="DW1897" s="52"/>
      <c r="DX1897" s="52"/>
      <c r="DY1897" s="52"/>
      <c r="DZ1897" s="52"/>
      <c r="EA1897" s="52"/>
    </row>
    <row r="1898" spans="1:131" s="43" customFormat="1" x14ac:dyDescent="0.2">
      <c r="A1898" s="42"/>
      <c r="B1898" s="42"/>
      <c r="C1898" s="42"/>
      <c r="D1898" s="42"/>
      <c r="E1898" s="42"/>
      <c r="F1898" s="42"/>
      <c r="G1898" s="54"/>
      <c r="H1898" s="42"/>
      <c r="I1898" s="42"/>
      <c r="J1898" s="55"/>
      <c r="K1898" s="55"/>
      <c r="L1898" s="55"/>
      <c r="M1898" s="56"/>
      <c r="N1898" s="57"/>
      <c r="O1898" s="57"/>
      <c r="P1898" s="42"/>
      <c r="Q1898" s="42"/>
      <c r="R1898" s="42"/>
      <c r="S1898" s="42"/>
      <c r="T1898" s="57"/>
      <c r="U1898" s="57"/>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c r="BK1898" s="52"/>
      <c r="BL1898" s="52"/>
      <c r="BM1898" s="52"/>
      <c r="BN1898" s="52"/>
      <c r="BO1898" s="52"/>
      <c r="BP1898" s="52"/>
      <c r="BQ1898" s="52"/>
      <c r="BR1898" s="52"/>
      <c r="BS1898" s="52"/>
      <c r="BT1898" s="52"/>
      <c r="BU1898" s="52"/>
      <c r="BV1898" s="52"/>
      <c r="BW1898" s="52"/>
      <c r="BX1898" s="52"/>
      <c r="BY1898" s="52"/>
      <c r="BZ1898" s="52"/>
      <c r="CA1898" s="52"/>
      <c r="CB1898" s="52"/>
      <c r="CC1898" s="52"/>
      <c r="CD1898" s="52"/>
      <c r="CE1898" s="52"/>
      <c r="CF1898" s="52"/>
      <c r="CG1898" s="52"/>
      <c r="CH1898" s="52"/>
      <c r="CI1898" s="52"/>
      <c r="CJ1898" s="52"/>
      <c r="CK1898" s="52"/>
      <c r="CL1898" s="52"/>
      <c r="CM1898" s="52"/>
      <c r="CN1898" s="52"/>
      <c r="CO1898" s="52"/>
      <c r="CP1898" s="52"/>
      <c r="CQ1898" s="52"/>
      <c r="CR1898" s="52"/>
      <c r="CS1898" s="52"/>
      <c r="CT1898" s="52"/>
      <c r="CU1898" s="52"/>
      <c r="CV1898" s="52"/>
      <c r="CW1898" s="52"/>
      <c r="CX1898" s="52"/>
      <c r="CY1898" s="52"/>
      <c r="CZ1898" s="52"/>
      <c r="DA1898" s="52"/>
      <c r="DB1898" s="52"/>
      <c r="DC1898" s="52"/>
      <c r="DD1898" s="52"/>
      <c r="DE1898" s="52"/>
      <c r="DF1898" s="52"/>
      <c r="DG1898" s="52"/>
      <c r="DH1898" s="52"/>
      <c r="DI1898" s="52"/>
      <c r="DJ1898" s="52"/>
      <c r="DK1898" s="52"/>
      <c r="DL1898" s="52"/>
      <c r="DM1898" s="52"/>
      <c r="DN1898" s="52"/>
      <c r="DO1898" s="52"/>
      <c r="DP1898" s="52"/>
      <c r="DQ1898" s="52"/>
      <c r="DR1898" s="52"/>
      <c r="DS1898" s="52"/>
      <c r="DT1898" s="52"/>
      <c r="DU1898" s="52"/>
      <c r="DV1898" s="52"/>
      <c r="DW1898" s="52"/>
      <c r="DX1898" s="52"/>
      <c r="DY1898" s="52"/>
      <c r="DZ1898" s="52"/>
      <c r="EA1898" s="52"/>
    </row>
    <row r="1899" spans="1:131" s="43" customFormat="1" x14ac:dyDescent="0.2">
      <c r="A1899" s="42"/>
      <c r="B1899" s="42"/>
      <c r="C1899" s="42"/>
      <c r="D1899" s="42"/>
      <c r="E1899" s="42"/>
      <c r="F1899" s="42"/>
      <c r="G1899" s="54"/>
      <c r="H1899" s="42"/>
      <c r="I1899" s="42"/>
      <c r="J1899" s="55"/>
      <c r="K1899" s="55"/>
      <c r="L1899" s="55"/>
      <c r="M1899" s="56"/>
      <c r="N1899" s="57"/>
      <c r="O1899" s="57"/>
      <c r="P1899" s="42"/>
      <c r="Q1899" s="42"/>
      <c r="R1899" s="42"/>
      <c r="S1899" s="42"/>
      <c r="T1899" s="57"/>
      <c r="U1899" s="57"/>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c r="BK1899" s="52"/>
      <c r="BL1899" s="52"/>
      <c r="BM1899" s="52"/>
      <c r="BN1899" s="52"/>
      <c r="BO1899" s="52"/>
      <c r="BP1899" s="52"/>
      <c r="BQ1899" s="52"/>
      <c r="BR1899" s="52"/>
      <c r="BS1899" s="52"/>
      <c r="BT1899" s="52"/>
      <c r="BU1899" s="52"/>
      <c r="BV1899" s="52"/>
      <c r="BW1899" s="52"/>
      <c r="BX1899" s="52"/>
      <c r="BY1899" s="52"/>
      <c r="BZ1899" s="52"/>
      <c r="CA1899" s="52"/>
      <c r="CB1899" s="52"/>
      <c r="CC1899" s="52"/>
      <c r="CD1899" s="52"/>
      <c r="CE1899" s="52"/>
      <c r="CF1899" s="52"/>
      <c r="CG1899" s="52"/>
      <c r="CH1899" s="52"/>
      <c r="CI1899" s="52"/>
      <c r="CJ1899" s="52"/>
      <c r="CK1899" s="52"/>
      <c r="CL1899" s="52"/>
      <c r="CM1899" s="52"/>
      <c r="CN1899" s="52"/>
      <c r="CO1899" s="52"/>
      <c r="CP1899" s="52"/>
      <c r="CQ1899" s="52"/>
      <c r="CR1899" s="52"/>
      <c r="CS1899" s="52"/>
      <c r="CT1899" s="52"/>
      <c r="CU1899" s="52"/>
      <c r="CV1899" s="52"/>
      <c r="CW1899" s="52"/>
      <c r="CX1899" s="52"/>
      <c r="CY1899" s="52"/>
      <c r="CZ1899" s="52"/>
      <c r="DA1899" s="52"/>
      <c r="DB1899" s="52"/>
      <c r="DC1899" s="52"/>
      <c r="DD1899" s="52"/>
      <c r="DE1899" s="52"/>
      <c r="DF1899" s="52"/>
      <c r="DG1899" s="52"/>
      <c r="DH1899" s="52"/>
      <c r="DI1899" s="52"/>
      <c r="DJ1899" s="52"/>
      <c r="DK1899" s="52"/>
      <c r="DL1899" s="52"/>
      <c r="DM1899" s="52"/>
      <c r="DN1899" s="52"/>
      <c r="DO1899" s="52"/>
      <c r="DP1899" s="52"/>
      <c r="DQ1899" s="52"/>
      <c r="DR1899" s="52"/>
      <c r="DS1899" s="52"/>
      <c r="DT1899" s="52"/>
      <c r="DU1899" s="52"/>
      <c r="DV1899" s="52"/>
      <c r="DW1899" s="52"/>
      <c r="DX1899" s="52"/>
      <c r="DY1899" s="52"/>
      <c r="DZ1899" s="52"/>
      <c r="EA1899" s="52"/>
    </row>
    <row r="1900" spans="1:131" s="43" customFormat="1" x14ac:dyDescent="0.2">
      <c r="A1900" s="42"/>
      <c r="B1900" s="42"/>
      <c r="C1900" s="42"/>
      <c r="D1900" s="42"/>
      <c r="E1900" s="42"/>
      <c r="F1900" s="42"/>
      <c r="G1900" s="54"/>
      <c r="H1900" s="42"/>
      <c r="I1900" s="42"/>
      <c r="J1900" s="55"/>
      <c r="K1900" s="55"/>
      <c r="L1900" s="55"/>
      <c r="M1900" s="56"/>
      <c r="N1900" s="57"/>
      <c r="O1900" s="57"/>
      <c r="P1900" s="42"/>
      <c r="Q1900" s="42"/>
      <c r="R1900" s="42"/>
      <c r="S1900" s="42"/>
      <c r="T1900" s="57"/>
      <c r="U1900" s="57"/>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c r="BK1900" s="52"/>
      <c r="BL1900" s="52"/>
      <c r="BM1900" s="52"/>
      <c r="BN1900" s="52"/>
      <c r="BO1900" s="52"/>
      <c r="BP1900" s="52"/>
      <c r="BQ1900" s="52"/>
      <c r="BR1900" s="52"/>
      <c r="BS1900" s="52"/>
      <c r="BT1900" s="52"/>
      <c r="BU1900" s="52"/>
      <c r="BV1900" s="52"/>
      <c r="BW1900" s="52"/>
      <c r="BX1900" s="52"/>
      <c r="BY1900" s="52"/>
      <c r="BZ1900" s="52"/>
      <c r="CA1900" s="52"/>
      <c r="CB1900" s="52"/>
      <c r="CC1900" s="52"/>
      <c r="CD1900" s="52"/>
      <c r="CE1900" s="52"/>
      <c r="CF1900" s="52"/>
      <c r="CG1900" s="52"/>
      <c r="CH1900" s="52"/>
      <c r="CI1900" s="52"/>
      <c r="CJ1900" s="52"/>
      <c r="CK1900" s="52"/>
      <c r="CL1900" s="52"/>
      <c r="CM1900" s="52"/>
      <c r="CN1900" s="52"/>
      <c r="CO1900" s="52"/>
      <c r="CP1900" s="52"/>
      <c r="CQ1900" s="52"/>
      <c r="CR1900" s="52"/>
      <c r="CS1900" s="52"/>
      <c r="CT1900" s="52"/>
      <c r="CU1900" s="52"/>
      <c r="CV1900" s="52"/>
      <c r="CW1900" s="52"/>
      <c r="CX1900" s="52"/>
      <c r="CY1900" s="52"/>
      <c r="CZ1900" s="52"/>
      <c r="DA1900" s="52"/>
      <c r="DB1900" s="52"/>
      <c r="DC1900" s="52"/>
      <c r="DD1900" s="52"/>
      <c r="DE1900" s="52"/>
      <c r="DF1900" s="52"/>
      <c r="DG1900" s="52"/>
      <c r="DH1900" s="52"/>
      <c r="DI1900" s="52"/>
      <c r="DJ1900" s="52"/>
      <c r="DK1900" s="52"/>
      <c r="DL1900" s="52"/>
      <c r="DM1900" s="52"/>
      <c r="DN1900" s="52"/>
      <c r="DO1900" s="52"/>
      <c r="DP1900" s="52"/>
      <c r="DQ1900" s="52"/>
      <c r="DR1900" s="52"/>
      <c r="DS1900" s="52"/>
      <c r="DT1900" s="52"/>
      <c r="DU1900" s="52"/>
      <c r="DV1900" s="52"/>
      <c r="DW1900" s="52"/>
      <c r="DX1900" s="52"/>
      <c r="DY1900" s="52"/>
      <c r="DZ1900" s="52"/>
      <c r="EA1900" s="52"/>
    </row>
    <row r="1901" spans="1:131" s="43" customFormat="1" x14ac:dyDescent="0.2">
      <c r="A1901" s="42"/>
      <c r="B1901" s="42"/>
      <c r="C1901" s="42"/>
      <c r="D1901" s="42"/>
      <c r="E1901" s="42"/>
      <c r="F1901" s="42"/>
      <c r="G1901" s="54"/>
      <c r="H1901" s="42"/>
      <c r="I1901" s="42"/>
      <c r="J1901" s="55"/>
      <c r="K1901" s="55"/>
      <c r="L1901" s="55"/>
      <c r="M1901" s="56"/>
      <c r="N1901" s="57"/>
      <c r="O1901" s="57"/>
      <c r="P1901" s="42"/>
      <c r="Q1901" s="42"/>
      <c r="R1901" s="42"/>
      <c r="S1901" s="42"/>
      <c r="T1901" s="57"/>
      <c r="U1901" s="57"/>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c r="BK1901" s="52"/>
      <c r="BL1901" s="52"/>
      <c r="BM1901" s="52"/>
      <c r="BN1901" s="52"/>
      <c r="BO1901" s="52"/>
      <c r="BP1901" s="52"/>
      <c r="BQ1901" s="52"/>
      <c r="BR1901" s="52"/>
      <c r="BS1901" s="52"/>
      <c r="BT1901" s="52"/>
      <c r="BU1901" s="52"/>
      <c r="BV1901" s="52"/>
      <c r="BW1901" s="52"/>
      <c r="BX1901" s="52"/>
      <c r="BY1901" s="52"/>
      <c r="BZ1901" s="52"/>
      <c r="CA1901" s="52"/>
      <c r="CB1901" s="52"/>
      <c r="CC1901" s="52"/>
      <c r="CD1901" s="52"/>
      <c r="CE1901" s="52"/>
      <c r="CF1901" s="52"/>
      <c r="CG1901" s="52"/>
      <c r="CH1901" s="52"/>
      <c r="CI1901" s="52"/>
      <c r="CJ1901" s="52"/>
      <c r="CK1901" s="52"/>
      <c r="CL1901" s="52"/>
      <c r="CM1901" s="52"/>
      <c r="CN1901" s="52"/>
      <c r="CO1901" s="52"/>
      <c r="CP1901" s="52"/>
      <c r="CQ1901" s="52"/>
      <c r="CR1901" s="52"/>
      <c r="CS1901" s="52"/>
      <c r="CT1901" s="52"/>
      <c r="CU1901" s="52"/>
      <c r="CV1901" s="52"/>
      <c r="CW1901" s="52"/>
      <c r="CX1901" s="52"/>
      <c r="CY1901" s="52"/>
      <c r="CZ1901" s="52"/>
      <c r="DA1901" s="52"/>
      <c r="DB1901" s="52"/>
      <c r="DC1901" s="52"/>
      <c r="DD1901" s="52"/>
      <c r="DE1901" s="52"/>
      <c r="DF1901" s="52"/>
      <c r="DG1901" s="52"/>
      <c r="DH1901" s="52"/>
      <c r="DI1901" s="52"/>
      <c r="DJ1901" s="52"/>
      <c r="DK1901" s="52"/>
      <c r="DL1901" s="52"/>
      <c r="DM1901" s="52"/>
      <c r="DN1901" s="52"/>
      <c r="DO1901" s="52"/>
      <c r="DP1901" s="52"/>
      <c r="DQ1901" s="52"/>
      <c r="DR1901" s="52"/>
      <c r="DS1901" s="52"/>
      <c r="DT1901" s="52"/>
      <c r="DU1901" s="52"/>
      <c r="DV1901" s="52"/>
      <c r="DW1901" s="52"/>
      <c r="DX1901" s="52"/>
      <c r="DY1901" s="52"/>
      <c r="DZ1901" s="52"/>
      <c r="EA1901" s="52"/>
    </row>
    <row r="1902" spans="1:131" s="43" customFormat="1" x14ac:dyDescent="0.2">
      <c r="A1902" s="42"/>
      <c r="B1902" s="42"/>
      <c r="C1902" s="42"/>
      <c r="D1902" s="42"/>
      <c r="E1902" s="42"/>
      <c r="F1902" s="42"/>
      <c r="G1902" s="54"/>
      <c r="H1902" s="42"/>
      <c r="I1902" s="42"/>
      <c r="J1902" s="55"/>
      <c r="K1902" s="55"/>
      <c r="L1902" s="55"/>
      <c r="M1902" s="56"/>
      <c r="N1902" s="57"/>
      <c r="O1902" s="57"/>
      <c r="P1902" s="42"/>
      <c r="Q1902" s="42"/>
      <c r="R1902" s="42"/>
      <c r="S1902" s="42"/>
      <c r="T1902" s="57"/>
      <c r="U1902" s="57"/>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c r="BK1902" s="52"/>
      <c r="BL1902" s="52"/>
      <c r="BM1902" s="52"/>
      <c r="BN1902" s="52"/>
      <c r="BO1902" s="52"/>
      <c r="BP1902" s="52"/>
      <c r="BQ1902" s="52"/>
      <c r="BR1902" s="52"/>
      <c r="BS1902" s="52"/>
      <c r="BT1902" s="52"/>
      <c r="BU1902" s="52"/>
      <c r="BV1902" s="52"/>
      <c r="BW1902" s="52"/>
      <c r="BX1902" s="52"/>
      <c r="BY1902" s="52"/>
      <c r="BZ1902" s="52"/>
      <c r="CA1902" s="52"/>
      <c r="CB1902" s="52"/>
      <c r="CC1902" s="52"/>
      <c r="CD1902" s="52"/>
      <c r="CE1902" s="52"/>
      <c r="CF1902" s="52"/>
      <c r="CG1902" s="52"/>
      <c r="CH1902" s="52"/>
      <c r="CI1902" s="52"/>
      <c r="CJ1902" s="52"/>
      <c r="CK1902" s="52"/>
      <c r="CL1902" s="52"/>
      <c r="CM1902" s="52"/>
      <c r="CN1902" s="52"/>
      <c r="CO1902" s="52"/>
      <c r="CP1902" s="52"/>
      <c r="CQ1902" s="52"/>
      <c r="CR1902" s="52"/>
      <c r="CS1902" s="52"/>
      <c r="CT1902" s="52"/>
      <c r="CU1902" s="52"/>
      <c r="CV1902" s="52"/>
      <c r="CW1902" s="52"/>
      <c r="CX1902" s="52"/>
      <c r="CY1902" s="52"/>
      <c r="CZ1902" s="52"/>
      <c r="DA1902" s="52"/>
      <c r="DB1902" s="52"/>
      <c r="DC1902" s="52"/>
      <c r="DD1902" s="52"/>
      <c r="DE1902" s="52"/>
      <c r="DF1902" s="52"/>
      <c r="DG1902" s="52"/>
      <c r="DH1902" s="52"/>
      <c r="DI1902" s="52"/>
      <c r="DJ1902" s="52"/>
      <c r="DK1902" s="52"/>
      <c r="DL1902" s="52"/>
      <c r="DM1902" s="52"/>
      <c r="DN1902" s="52"/>
      <c r="DO1902" s="52"/>
      <c r="DP1902" s="52"/>
      <c r="DQ1902" s="52"/>
      <c r="DR1902" s="52"/>
      <c r="DS1902" s="52"/>
      <c r="DT1902" s="52"/>
      <c r="DU1902" s="52"/>
      <c r="DV1902" s="52"/>
      <c r="DW1902" s="52"/>
      <c r="DX1902" s="52"/>
      <c r="DY1902" s="52"/>
      <c r="DZ1902" s="52"/>
      <c r="EA1902" s="52"/>
    </row>
    <row r="1903" spans="1:131" s="43" customFormat="1" x14ac:dyDescent="0.2">
      <c r="A1903" s="42"/>
      <c r="B1903" s="42"/>
      <c r="C1903" s="42"/>
      <c r="D1903" s="42"/>
      <c r="E1903" s="42"/>
      <c r="F1903" s="42"/>
      <c r="G1903" s="54"/>
      <c r="H1903" s="42"/>
      <c r="I1903" s="42"/>
      <c r="J1903" s="55"/>
      <c r="K1903" s="55"/>
      <c r="L1903" s="55"/>
      <c r="M1903" s="56"/>
      <c r="N1903" s="57"/>
      <c r="O1903" s="57"/>
      <c r="P1903" s="42"/>
      <c r="Q1903" s="42"/>
      <c r="R1903" s="42"/>
      <c r="S1903" s="42"/>
      <c r="T1903" s="57"/>
      <c r="U1903" s="57"/>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c r="BK1903" s="52"/>
      <c r="BL1903" s="52"/>
      <c r="BM1903" s="52"/>
      <c r="BN1903" s="52"/>
      <c r="BO1903" s="52"/>
      <c r="BP1903" s="52"/>
      <c r="BQ1903" s="52"/>
      <c r="BR1903" s="52"/>
      <c r="BS1903" s="52"/>
      <c r="BT1903" s="52"/>
      <c r="BU1903" s="52"/>
      <c r="BV1903" s="52"/>
      <c r="BW1903" s="52"/>
      <c r="BX1903" s="52"/>
      <c r="BY1903" s="52"/>
      <c r="BZ1903" s="52"/>
      <c r="CA1903" s="52"/>
      <c r="CB1903" s="52"/>
      <c r="CC1903" s="52"/>
      <c r="CD1903" s="52"/>
      <c r="CE1903" s="52"/>
      <c r="CF1903" s="52"/>
      <c r="CG1903" s="52"/>
      <c r="CH1903" s="52"/>
      <c r="CI1903" s="52"/>
      <c r="CJ1903" s="52"/>
      <c r="CK1903" s="52"/>
      <c r="CL1903" s="52"/>
      <c r="CM1903" s="52"/>
      <c r="CN1903" s="52"/>
      <c r="CO1903" s="52"/>
      <c r="CP1903" s="52"/>
      <c r="CQ1903" s="52"/>
      <c r="CR1903" s="52"/>
      <c r="CS1903" s="52"/>
      <c r="CT1903" s="52"/>
      <c r="CU1903" s="52"/>
      <c r="CV1903" s="52"/>
      <c r="CW1903" s="52"/>
      <c r="CX1903" s="52"/>
      <c r="CY1903" s="52"/>
      <c r="CZ1903" s="52"/>
      <c r="DA1903" s="52"/>
      <c r="DB1903" s="52"/>
      <c r="DC1903" s="52"/>
      <c r="DD1903" s="52"/>
      <c r="DE1903" s="52"/>
      <c r="DF1903" s="52"/>
      <c r="DG1903" s="52"/>
      <c r="DH1903" s="52"/>
      <c r="DI1903" s="52"/>
      <c r="DJ1903" s="52"/>
      <c r="DK1903" s="52"/>
      <c r="DL1903" s="52"/>
      <c r="DM1903" s="52"/>
      <c r="DN1903" s="52"/>
      <c r="DO1903" s="52"/>
      <c r="DP1903" s="52"/>
      <c r="DQ1903" s="52"/>
      <c r="DR1903" s="52"/>
      <c r="DS1903" s="52"/>
      <c r="DT1903" s="52"/>
      <c r="DU1903" s="52"/>
      <c r="DV1903" s="52"/>
      <c r="DW1903" s="52"/>
      <c r="DX1903" s="52"/>
      <c r="DY1903" s="52"/>
      <c r="DZ1903" s="52"/>
      <c r="EA1903" s="52"/>
    </row>
    <row r="1904" spans="1:131" s="43" customFormat="1" x14ac:dyDescent="0.2">
      <c r="A1904" s="42"/>
      <c r="B1904" s="42"/>
      <c r="C1904" s="42"/>
      <c r="D1904" s="42"/>
      <c r="E1904" s="42"/>
      <c r="F1904" s="42"/>
      <c r="G1904" s="54"/>
      <c r="H1904" s="42"/>
      <c r="I1904" s="42"/>
      <c r="J1904" s="55"/>
      <c r="K1904" s="55"/>
      <c r="L1904" s="55"/>
      <c r="M1904" s="56"/>
      <c r="N1904" s="57"/>
      <c r="O1904" s="57"/>
      <c r="P1904" s="42"/>
      <c r="Q1904" s="42"/>
      <c r="R1904" s="42"/>
      <c r="S1904" s="42"/>
      <c r="T1904" s="57"/>
      <c r="U1904" s="57"/>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c r="BK1904" s="52"/>
      <c r="BL1904" s="52"/>
      <c r="BM1904" s="52"/>
      <c r="BN1904" s="52"/>
      <c r="BO1904" s="52"/>
      <c r="BP1904" s="52"/>
      <c r="BQ1904" s="52"/>
      <c r="BR1904" s="52"/>
      <c r="BS1904" s="52"/>
      <c r="BT1904" s="52"/>
      <c r="BU1904" s="52"/>
      <c r="BV1904" s="52"/>
      <c r="BW1904" s="52"/>
      <c r="BX1904" s="52"/>
      <c r="BY1904" s="52"/>
      <c r="BZ1904" s="52"/>
      <c r="CA1904" s="52"/>
      <c r="CB1904" s="52"/>
      <c r="CC1904" s="52"/>
      <c r="CD1904" s="52"/>
      <c r="CE1904" s="52"/>
      <c r="CF1904" s="52"/>
      <c r="CG1904" s="52"/>
      <c r="CH1904" s="52"/>
      <c r="CI1904" s="52"/>
      <c r="CJ1904" s="52"/>
      <c r="CK1904" s="52"/>
      <c r="CL1904" s="52"/>
      <c r="CM1904" s="52"/>
      <c r="CN1904" s="52"/>
      <c r="CO1904" s="52"/>
      <c r="CP1904" s="52"/>
      <c r="CQ1904" s="52"/>
      <c r="CR1904" s="52"/>
      <c r="CS1904" s="52"/>
      <c r="CT1904" s="52"/>
      <c r="CU1904" s="52"/>
      <c r="CV1904" s="52"/>
      <c r="CW1904" s="52"/>
      <c r="CX1904" s="52"/>
      <c r="CY1904" s="52"/>
      <c r="CZ1904" s="52"/>
      <c r="DA1904" s="52"/>
      <c r="DB1904" s="52"/>
      <c r="DC1904" s="52"/>
      <c r="DD1904" s="52"/>
      <c r="DE1904" s="52"/>
      <c r="DF1904" s="52"/>
      <c r="DG1904" s="52"/>
      <c r="DH1904" s="52"/>
      <c r="DI1904" s="52"/>
      <c r="DJ1904" s="52"/>
      <c r="DK1904" s="52"/>
      <c r="DL1904" s="52"/>
      <c r="DM1904" s="52"/>
      <c r="DN1904" s="52"/>
      <c r="DO1904" s="52"/>
      <c r="DP1904" s="52"/>
      <c r="DQ1904" s="52"/>
      <c r="DR1904" s="52"/>
      <c r="DS1904" s="52"/>
      <c r="DT1904" s="52"/>
      <c r="DU1904" s="52"/>
      <c r="DV1904" s="52"/>
      <c r="DW1904" s="52"/>
      <c r="DX1904" s="52"/>
      <c r="DY1904" s="52"/>
      <c r="DZ1904" s="52"/>
      <c r="EA1904" s="52"/>
    </row>
    <row r="1905" spans="1:131" s="43" customFormat="1" x14ac:dyDescent="0.2">
      <c r="A1905" s="42"/>
      <c r="B1905" s="42"/>
      <c r="C1905" s="42"/>
      <c r="D1905" s="42"/>
      <c r="E1905" s="42"/>
      <c r="F1905" s="42"/>
      <c r="G1905" s="54"/>
      <c r="H1905" s="42"/>
      <c r="I1905" s="42"/>
      <c r="J1905" s="55"/>
      <c r="K1905" s="55"/>
      <c r="L1905" s="55"/>
      <c r="M1905" s="56"/>
      <c r="N1905" s="57"/>
      <c r="O1905" s="57"/>
      <c r="P1905" s="42"/>
      <c r="Q1905" s="42"/>
      <c r="R1905" s="42"/>
      <c r="S1905" s="42"/>
      <c r="T1905" s="57"/>
      <c r="U1905" s="57"/>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c r="BK1905" s="52"/>
      <c r="BL1905" s="52"/>
      <c r="BM1905" s="52"/>
      <c r="BN1905" s="52"/>
      <c r="BO1905" s="52"/>
      <c r="BP1905" s="52"/>
      <c r="BQ1905" s="52"/>
      <c r="BR1905" s="52"/>
      <c r="BS1905" s="52"/>
      <c r="BT1905" s="52"/>
      <c r="BU1905" s="52"/>
      <c r="BV1905" s="52"/>
      <c r="BW1905" s="52"/>
      <c r="BX1905" s="52"/>
      <c r="BY1905" s="52"/>
      <c r="BZ1905" s="52"/>
      <c r="CA1905" s="52"/>
      <c r="CB1905" s="52"/>
      <c r="CC1905" s="52"/>
      <c r="CD1905" s="52"/>
      <c r="CE1905" s="52"/>
      <c r="CF1905" s="52"/>
      <c r="CG1905" s="52"/>
      <c r="CH1905" s="52"/>
      <c r="CI1905" s="52"/>
      <c r="CJ1905" s="52"/>
      <c r="CK1905" s="52"/>
      <c r="CL1905" s="52"/>
      <c r="CM1905" s="52"/>
      <c r="CN1905" s="52"/>
      <c r="CO1905" s="52"/>
      <c r="CP1905" s="52"/>
      <c r="CQ1905" s="52"/>
      <c r="CR1905" s="52"/>
      <c r="CS1905" s="52"/>
      <c r="CT1905" s="52"/>
      <c r="CU1905" s="52"/>
      <c r="CV1905" s="52"/>
      <c r="CW1905" s="52"/>
      <c r="CX1905" s="52"/>
      <c r="CY1905" s="52"/>
      <c r="CZ1905" s="52"/>
      <c r="DA1905" s="52"/>
      <c r="DB1905" s="52"/>
      <c r="DC1905" s="52"/>
      <c r="DD1905" s="52"/>
      <c r="DE1905" s="52"/>
      <c r="DF1905" s="52"/>
      <c r="DG1905" s="52"/>
      <c r="DH1905" s="52"/>
      <c r="DI1905" s="52"/>
      <c r="DJ1905" s="52"/>
      <c r="DK1905" s="52"/>
      <c r="DL1905" s="52"/>
      <c r="DM1905" s="52"/>
      <c r="DN1905" s="52"/>
      <c r="DO1905" s="52"/>
      <c r="DP1905" s="52"/>
      <c r="DQ1905" s="52"/>
      <c r="DR1905" s="52"/>
      <c r="DS1905" s="52"/>
      <c r="DT1905" s="52"/>
      <c r="DU1905" s="52"/>
      <c r="DV1905" s="52"/>
      <c r="DW1905" s="52"/>
      <c r="DX1905" s="52"/>
      <c r="DY1905" s="52"/>
      <c r="DZ1905" s="52"/>
      <c r="EA1905" s="52"/>
    </row>
    <row r="1906" spans="1:131" s="43" customFormat="1" x14ac:dyDescent="0.2">
      <c r="A1906" s="42"/>
      <c r="B1906" s="42"/>
      <c r="C1906" s="42"/>
      <c r="D1906" s="42"/>
      <c r="E1906" s="42"/>
      <c r="F1906" s="42"/>
      <c r="G1906" s="54"/>
      <c r="H1906" s="42"/>
      <c r="I1906" s="42"/>
      <c r="J1906" s="55"/>
      <c r="K1906" s="55"/>
      <c r="L1906" s="55"/>
      <c r="M1906" s="56"/>
      <c r="N1906" s="57"/>
      <c r="O1906" s="57"/>
      <c r="P1906" s="42"/>
      <c r="Q1906" s="42"/>
      <c r="R1906" s="42"/>
      <c r="S1906" s="42"/>
      <c r="T1906" s="57"/>
      <c r="U1906" s="57"/>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c r="BK1906" s="52"/>
      <c r="BL1906" s="52"/>
      <c r="BM1906" s="52"/>
      <c r="BN1906" s="52"/>
      <c r="BO1906" s="52"/>
      <c r="BP1906" s="52"/>
      <c r="BQ1906" s="52"/>
      <c r="BR1906" s="52"/>
      <c r="BS1906" s="52"/>
      <c r="BT1906" s="52"/>
      <c r="BU1906" s="52"/>
      <c r="BV1906" s="52"/>
      <c r="BW1906" s="52"/>
      <c r="BX1906" s="52"/>
      <c r="BY1906" s="52"/>
      <c r="BZ1906" s="52"/>
      <c r="CA1906" s="52"/>
      <c r="CB1906" s="52"/>
      <c r="CC1906" s="52"/>
      <c r="CD1906" s="52"/>
      <c r="CE1906" s="52"/>
      <c r="CF1906" s="52"/>
      <c r="CG1906" s="52"/>
      <c r="CH1906" s="52"/>
      <c r="CI1906" s="52"/>
      <c r="CJ1906" s="52"/>
      <c r="CK1906" s="52"/>
      <c r="CL1906" s="52"/>
      <c r="CM1906" s="52"/>
      <c r="CN1906" s="52"/>
      <c r="CO1906" s="52"/>
      <c r="CP1906" s="52"/>
      <c r="CQ1906" s="52"/>
      <c r="CR1906" s="52"/>
      <c r="CS1906" s="52"/>
      <c r="CT1906" s="52"/>
      <c r="CU1906" s="52"/>
      <c r="CV1906" s="52"/>
      <c r="CW1906" s="52"/>
      <c r="CX1906" s="52"/>
      <c r="CY1906" s="52"/>
      <c r="CZ1906" s="52"/>
      <c r="DA1906" s="52"/>
      <c r="DB1906" s="52"/>
      <c r="DC1906" s="52"/>
      <c r="DD1906" s="52"/>
      <c r="DE1906" s="52"/>
      <c r="DF1906" s="52"/>
      <c r="DG1906" s="52"/>
      <c r="DH1906" s="52"/>
      <c r="DI1906" s="52"/>
      <c r="DJ1906" s="52"/>
      <c r="DK1906" s="52"/>
      <c r="DL1906" s="52"/>
      <c r="DM1906" s="52"/>
      <c r="DN1906" s="52"/>
      <c r="DO1906" s="52"/>
      <c r="DP1906" s="52"/>
      <c r="DQ1906" s="52"/>
      <c r="DR1906" s="52"/>
      <c r="DS1906" s="52"/>
      <c r="DT1906" s="52"/>
      <c r="DU1906" s="52"/>
      <c r="DV1906" s="52"/>
      <c r="DW1906" s="52"/>
      <c r="DX1906" s="52"/>
      <c r="DY1906" s="52"/>
      <c r="DZ1906" s="52"/>
      <c r="EA1906" s="52"/>
    </row>
    <row r="1907" spans="1:131" s="43" customFormat="1" x14ac:dyDescent="0.2">
      <c r="A1907" s="42"/>
      <c r="B1907" s="42"/>
      <c r="C1907" s="42"/>
      <c r="D1907" s="42"/>
      <c r="E1907" s="42"/>
      <c r="F1907" s="42"/>
      <c r="G1907" s="54"/>
      <c r="H1907" s="42"/>
      <c r="I1907" s="42"/>
      <c r="J1907" s="55"/>
      <c r="K1907" s="55"/>
      <c r="L1907" s="55"/>
      <c r="M1907" s="56"/>
      <c r="N1907" s="57"/>
      <c r="O1907" s="57"/>
      <c r="P1907" s="42"/>
      <c r="Q1907" s="42"/>
      <c r="R1907" s="42"/>
      <c r="S1907" s="42"/>
      <c r="T1907" s="57"/>
      <c r="U1907" s="57"/>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c r="BK1907" s="52"/>
      <c r="BL1907" s="52"/>
      <c r="BM1907" s="52"/>
      <c r="BN1907" s="52"/>
      <c r="BO1907" s="52"/>
      <c r="BP1907" s="52"/>
      <c r="BQ1907" s="52"/>
      <c r="BR1907" s="52"/>
      <c r="BS1907" s="52"/>
      <c r="BT1907" s="52"/>
      <c r="BU1907" s="52"/>
      <c r="BV1907" s="52"/>
      <c r="BW1907" s="52"/>
      <c r="BX1907" s="52"/>
      <c r="BY1907" s="52"/>
      <c r="BZ1907" s="52"/>
      <c r="CA1907" s="52"/>
      <c r="CB1907" s="52"/>
      <c r="CC1907" s="52"/>
      <c r="CD1907" s="52"/>
      <c r="CE1907" s="52"/>
      <c r="CF1907" s="52"/>
      <c r="CG1907" s="52"/>
      <c r="CH1907" s="52"/>
      <c r="CI1907" s="52"/>
      <c r="CJ1907" s="52"/>
      <c r="CK1907" s="52"/>
      <c r="CL1907" s="52"/>
      <c r="CM1907" s="52"/>
      <c r="CN1907" s="52"/>
      <c r="CO1907" s="52"/>
      <c r="CP1907" s="52"/>
      <c r="CQ1907" s="52"/>
      <c r="CR1907" s="52"/>
      <c r="CS1907" s="52"/>
      <c r="CT1907" s="52"/>
      <c r="CU1907" s="52"/>
      <c r="CV1907" s="52"/>
      <c r="CW1907" s="52"/>
      <c r="CX1907" s="52"/>
      <c r="CY1907" s="52"/>
      <c r="CZ1907" s="52"/>
      <c r="DA1907" s="52"/>
      <c r="DB1907" s="52"/>
      <c r="DC1907" s="52"/>
      <c r="DD1907" s="52"/>
      <c r="DE1907" s="52"/>
      <c r="DF1907" s="52"/>
      <c r="DG1907" s="52"/>
      <c r="DH1907" s="52"/>
      <c r="DI1907" s="52"/>
      <c r="DJ1907" s="52"/>
      <c r="DK1907" s="52"/>
      <c r="DL1907" s="52"/>
      <c r="DM1907" s="52"/>
      <c r="DN1907" s="52"/>
      <c r="DO1907" s="52"/>
      <c r="DP1907" s="52"/>
      <c r="DQ1907" s="52"/>
      <c r="DR1907" s="52"/>
      <c r="DS1907" s="52"/>
      <c r="DT1907" s="52"/>
      <c r="DU1907" s="52"/>
      <c r="DV1907" s="52"/>
      <c r="DW1907" s="52"/>
      <c r="DX1907" s="52"/>
      <c r="DY1907" s="52"/>
      <c r="DZ1907" s="52"/>
      <c r="EA1907" s="52"/>
    </row>
    <row r="1908" spans="1:131" s="43" customFormat="1" x14ac:dyDescent="0.2">
      <c r="A1908" s="42"/>
      <c r="B1908" s="42"/>
      <c r="C1908" s="42"/>
      <c r="D1908" s="42"/>
      <c r="E1908" s="42"/>
      <c r="F1908" s="42"/>
      <c r="G1908" s="54"/>
      <c r="H1908" s="42"/>
      <c r="I1908" s="42"/>
      <c r="J1908" s="55"/>
      <c r="K1908" s="55"/>
      <c r="L1908" s="55"/>
      <c r="M1908" s="56"/>
      <c r="N1908" s="57"/>
      <c r="O1908" s="57"/>
      <c r="P1908" s="42"/>
      <c r="Q1908" s="42"/>
      <c r="R1908" s="42"/>
      <c r="S1908" s="42"/>
      <c r="T1908" s="57"/>
      <c r="U1908" s="57"/>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c r="BK1908" s="52"/>
      <c r="BL1908" s="52"/>
      <c r="BM1908" s="52"/>
      <c r="BN1908" s="52"/>
      <c r="BO1908" s="52"/>
      <c r="BP1908" s="52"/>
      <c r="BQ1908" s="52"/>
      <c r="BR1908" s="52"/>
      <c r="BS1908" s="52"/>
      <c r="BT1908" s="52"/>
      <c r="BU1908" s="52"/>
      <c r="BV1908" s="52"/>
      <c r="BW1908" s="52"/>
      <c r="BX1908" s="52"/>
      <c r="BY1908" s="52"/>
      <c r="BZ1908" s="52"/>
      <c r="CA1908" s="52"/>
      <c r="CB1908" s="52"/>
      <c r="CC1908" s="52"/>
      <c r="CD1908" s="52"/>
      <c r="CE1908" s="52"/>
      <c r="CF1908" s="52"/>
      <c r="CG1908" s="52"/>
      <c r="CH1908" s="52"/>
      <c r="CI1908" s="52"/>
      <c r="CJ1908" s="52"/>
      <c r="CK1908" s="52"/>
      <c r="CL1908" s="52"/>
      <c r="CM1908" s="52"/>
      <c r="CN1908" s="52"/>
      <c r="CO1908" s="52"/>
      <c r="CP1908" s="52"/>
      <c r="CQ1908" s="52"/>
      <c r="CR1908" s="52"/>
      <c r="CS1908" s="52"/>
      <c r="CT1908" s="52"/>
      <c r="CU1908" s="52"/>
      <c r="CV1908" s="52"/>
      <c r="CW1908" s="52"/>
      <c r="CX1908" s="52"/>
      <c r="CY1908" s="52"/>
      <c r="CZ1908" s="52"/>
      <c r="DA1908" s="52"/>
      <c r="DB1908" s="52"/>
      <c r="DC1908" s="52"/>
      <c r="DD1908" s="52"/>
      <c r="DE1908" s="52"/>
      <c r="DF1908" s="52"/>
      <c r="DG1908" s="52"/>
      <c r="DH1908" s="52"/>
      <c r="DI1908" s="52"/>
      <c r="DJ1908" s="52"/>
      <c r="DK1908" s="52"/>
      <c r="DL1908" s="52"/>
      <c r="DM1908" s="52"/>
      <c r="DN1908" s="52"/>
      <c r="DO1908" s="52"/>
      <c r="DP1908" s="52"/>
      <c r="DQ1908" s="52"/>
      <c r="DR1908" s="52"/>
      <c r="DS1908" s="52"/>
      <c r="DT1908" s="52"/>
      <c r="DU1908" s="52"/>
      <c r="DV1908" s="52"/>
      <c r="DW1908" s="52"/>
      <c r="DX1908" s="52"/>
      <c r="DY1908" s="52"/>
      <c r="DZ1908" s="52"/>
      <c r="EA1908" s="52"/>
    </row>
    <row r="1909" spans="1:131" s="43" customFormat="1" x14ac:dyDescent="0.2">
      <c r="A1909" s="42"/>
      <c r="B1909" s="42"/>
      <c r="C1909" s="42"/>
      <c r="D1909" s="42"/>
      <c r="E1909" s="42"/>
      <c r="F1909" s="42"/>
      <c r="G1909" s="54"/>
      <c r="H1909" s="42"/>
      <c r="I1909" s="42"/>
      <c r="J1909" s="55"/>
      <c r="K1909" s="55"/>
      <c r="L1909" s="55"/>
      <c r="M1909" s="56"/>
      <c r="N1909" s="57"/>
      <c r="O1909" s="57"/>
      <c r="P1909" s="42"/>
      <c r="Q1909" s="42"/>
      <c r="R1909" s="42"/>
      <c r="S1909" s="42"/>
      <c r="T1909" s="57"/>
      <c r="U1909" s="57"/>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2"/>
      <c r="DP1909" s="52"/>
      <c r="DQ1909" s="52"/>
      <c r="DR1909" s="52"/>
      <c r="DS1909" s="52"/>
      <c r="DT1909" s="52"/>
      <c r="DU1909" s="52"/>
      <c r="DV1909" s="52"/>
      <c r="DW1909" s="52"/>
      <c r="DX1909" s="52"/>
      <c r="DY1909" s="52"/>
      <c r="DZ1909" s="52"/>
      <c r="EA1909" s="52"/>
    </row>
    <row r="1910" spans="1:131" s="43" customFormat="1" x14ac:dyDescent="0.2">
      <c r="A1910" s="42"/>
      <c r="B1910" s="42"/>
      <c r="C1910" s="42"/>
      <c r="D1910" s="42"/>
      <c r="E1910" s="42"/>
      <c r="F1910" s="42"/>
      <c r="G1910" s="54"/>
      <c r="H1910" s="42"/>
      <c r="I1910" s="42"/>
      <c r="J1910" s="55"/>
      <c r="K1910" s="55"/>
      <c r="L1910" s="55"/>
      <c r="M1910" s="56"/>
      <c r="N1910" s="57"/>
      <c r="O1910" s="57"/>
      <c r="P1910" s="42"/>
      <c r="Q1910" s="42"/>
      <c r="R1910" s="42"/>
      <c r="S1910" s="42"/>
      <c r="T1910" s="57"/>
      <c r="U1910" s="57"/>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c r="BK1910" s="52"/>
      <c r="BL1910" s="52"/>
      <c r="BM1910" s="52"/>
      <c r="BN1910" s="52"/>
      <c r="BO1910" s="52"/>
      <c r="BP1910" s="52"/>
      <c r="BQ1910" s="52"/>
      <c r="BR1910" s="52"/>
      <c r="BS1910" s="52"/>
      <c r="BT1910" s="52"/>
      <c r="BU1910" s="52"/>
      <c r="BV1910" s="52"/>
      <c r="BW1910" s="52"/>
      <c r="BX1910" s="52"/>
      <c r="BY1910" s="52"/>
      <c r="BZ1910" s="52"/>
      <c r="CA1910" s="52"/>
      <c r="CB1910" s="52"/>
      <c r="CC1910" s="52"/>
      <c r="CD1910" s="52"/>
      <c r="CE1910" s="52"/>
      <c r="CF1910" s="52"/>
      <c r="CG1910" s="52"/>
      <c r="CH1910" s="52"/>
      <c r="CI1910" s="52"/>
      <c r="CJ1910" s="52"/>
      <c r="CK1910" s="52"/>
      <c r="CL1910" s="52"/>
      <c r="CM1910" s="52"/>
      <c r="CN1910" s="52"/>
      <c r="CO1910" s="52"/>
      <c r="CP1910" s="52"/>
      <c r="CQ1910" s="52"/>
      <c r="CR1910" s="52"/>
      <c r="CS1910" s="52"/>
      <c r="CT1910" s="52"/>
      <c r="CU1910" s="52"/>
      <c r="CV1910" s="52"/>
      <c r="CW1910" s="52"/>
      <c r="CX1910" s="52"/>
      <c r="CY1910" s="52"/>
      <c r="CZ1910" s="52"/>
      <c r="DA1910" s="52"/>
      <c r="DB1910" s="52"/>
      <c r="DC1910" s="52"/>
      <c r="DD1910" s="52"/>
      <c r="DE1910" s="52"/>
      <c r="DF1910" s="52"/>
      <c r="DG1910" s="52"/>
      <c r="DH1910" s="52"/>
      <c r="DI1910" s="52"/>
      <c r="DJ1910" s="52"/>
      <c r="DK1910" s="52"/>
      <c r="DL1910" s="52"/>
      <c r="DM1910" s="52"/>
      <c r="DN1910" s="52"/>
      <c r="DO1910" s="52"/>
      <c r="DP1910" s="52"/>
      <c r="DQ1910" s="52"/>
      <c r="DR1910" s="52"/>
      <c r="DS1910" s="52"/>
      <c r="DT1910" s="52"/>
      <c r="DU1910" s="52"/>
      <c r="DV1910" s="52"/>
      <c r="DW1910" s="52"/>
      <c r="DX1910" s="52"/>
      <c r="DY1910" s="52"/>
      <c r="DZ1910" s="52"/>
      <c r="EA1910" s="52"/>
    </row>
    <row r="1911" spans="1:131" s="43" customFormat="1" x14ac:dyDescent="0.2">
      <c r="A1911" s="42"/>
      <c r="B1911" s="42"/>
      <c r="C1911" s="42"/>
      <c r="D1911" s="42"/>
      <c r="E1911" s="42"/>
      <c r="F1911" s="42"/>
      <c r="G1911" s="54"/>
      <c r="H1911" s="42"/>
      <c r="I1911" s="42"/>
      <c r="J1911" s="55"/>
      <c r="K1911" s="55"/>
      <c r="L1911" s="55"/>
      <c r="M1911" s="56"/>
      <c r="N1911" s="57"/>
      <c r="O1911" s="57"/>
      <c r="P1911" s="42"/>
      <c r="Q1911" s="42"/>
      <c r="R1911" s="42"/>
      <c r="S1911" s="42"/>
      <c r="T1911" s="57"/>
      <c r="U1911" s="57"/>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c r="DE1911" s="52"/>
      <c r="DF1911" s="52"/>
      <c r="DG1911" s="52"/>
      <c r="DH1911" s="52"/>
      <c r="DI1911" s="52"/>
      <c r="DJ1911" s="52"/>
      <c r="DK1911" s="52"/>
      <c r="DL1911" s="52"/>
      <c r="DM1911" s="52"/>
      <c r="DN1911" s="52"/>
      <c r="DO1911" s="52"/>
      <c r="DP1911" s="52"/>
      <c r="DQ1911" s="52"/>
      <c r="DR1911" s="52"/>
      <c r="DS1911" s="52"/>
      <c r="DT1911" s="52"/>
      <c r="DU1911" s="52"/>
      <c r="DV1911" s="52"/>
      <c r="DW1911" s="52"/>
      <c r="DX1911" s="52"/>
      <c r="DY1911" s="52"/>
      <c r="DZ1911" s="52"/>
      <c r="EA1911" s="52"/>
    </row>
    <row r="1912" spans="1:131" s="43" customFormat="1" x14ac:dyDescent="0.2">
      <c r="A1912" s="42"/>
      <c r="B1912" s="42"/>
      <c r="C1912" s="42"/>
      <c r="D1912" s="42"/>
      <c r="E1912" s="42"/>
      <c r="F1912" s="42"/>
      <c r="G1912" s="54"/>
      <c r="H1912" s="42"/>
      <c r="I1912" s="42"/>
      <c r="J1912" s="55"/>
      <c r="K1912" s="55"/>
      <c r="L1912" s="55"/>
      <c r="M1912" s="56"/>
      <c r="N1912" s="57"/>
      <c r="O1912" s="57"/>
      <c r="P1912" s="42"/>
      <c r="Q1912" s="42"/>
      <c r="R1912" s="42"/>
      <c r="S1912" s="42"/>
      <c r="T1912" s="57"/>
      <c r="U1912" s="57"/>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c r="BK1912" s="52"/>
      <c r="BL1912" s="52"/>
      <c r="BM1912" s="52"/>
      <c r="BN1912" s="52"/>
      <c r="BO1912" s="52"/>
      <c r="BP1912" s="52"/>
      <c r="BQ1912" s="52"/>
      <c r="BR1912" s="52"/>
      <c r="BS1912" s="52"/>
      <c r="BT1912" s="52"/>
      <c r="BU1912" s="52"/>
      <c r="BV1912" s="52"/>
      <c r="BW1912" s="52"/>
      <c r="BX1912" s="52"/>
      <c r="BY1912" s="52"/>
      <c r="BZ1912" s="52"/>
      <c r="CA1912" s="52"/>
      <c r="CB1912" s="52"/>
      <c r="CC1912" s="52"/>
      <c r="CD1912" s="52"/>
      <c r="CE1912" s="52"/>
      <c r="CF1912" s="52"/>
      <c r="CG1912" s="52"/>
      <c r="CH1912" s="52"/>
      <c r="CI1912" s="52"/>
      <c r="CJ1912" s="52"/>
      <c r="CK1912" s="52"/>
      <c r="CL1912" s="52"/>
      <c r="CM1912" s="52"/>
      <c r="CN1912" s="52"/>
      <c r="CO1912" s="52"/>
      <c r="CP1912" s="52"/>
      <c r="CQ1912" s="52"/>
      <c r="CR1912" s="52"/>
      <c r="CS1912" s="52"/>
      <c r="CT1912" s="52"/>
      <c r="CU1912" s="52"/>
      <c r="CV1912" s="52"/>
      <c r="CW1912" s="52"/>
      <c r="CX1912" s="52"/>
      <c r="CY1912" s="52"/>
      <c r="CZ1912" s="52"/>
      <c r="DA1912" s="52"/>
      <c r="DB1912" s="52"/>
      <c r="DC1912" s="52"/>
      <c r="DD1912" s="52"/>
      <c r="DE1912" s="52"/>
      <c r="DF1912" s="52"/>
      <c r="DG1912" s="52"/>
      <c r="DH1912" s="52"/>
      <c r="DI1912" s="52"/>
      <c r="DJ1912" s="52"/>
      <c r="DK1912" s="52"/>
      <c r="DL1912" s="52"/>
      <c r="DM1912" s="52"/>
      <c r="DN1912" s="52"/>
      <c r="DO1912" s="52"/>
      <c r="DP1912" s="52"/>
      <c r="DQ1912" s="52"/>
      <c r="DR1912" s="52"/>
      <c r="DS1912" s="52"/>
      <c r="DT1912" s="52"/>
      <c r="DU1912" s="52"/>
      <c r="DV1912" s="52"/>
      <c r="DW1912" s="52"/>
      <c r="DX1912" s="52"/>
      <c r="DY1912" s="52"/>
      <c r="DZ1912" s="52"/>
      <c r="EA1912" s="52"/>
    </row>
    <row r="1913" spans="1:131" s="43" customFormat="1" x14ac:dyDescent="0.2">
      <c r="A1913" s="42"/>
      <c r="B1913" s="42"/>
      <c r="C1913" s="42"/>
      <c r="D1913" s="42"/>
      <c r="E1913" s="42"/>
      <c r="F1913" s="42"/>
      <c r="G1913" s="54"/>
      <c r="H1913" s="42"/>
      <c r="I1913" s="42"/>
      <c r="J1913" s="55"/>
      <c r="K1913" s="55"/>
      <c r="L1913" s="55"/>
      <c r="M1913" s="56"/>
      <c r="N1913" s="57"/>
      <c r="O1913" s="57"/>
      <c r="P1913" s="42"/>
      <c r="Q1913" s="42"/>
      <c r="R1913" s="42"/>
      <c r="S1913" s="42"/>
      <c r="T1913" s="57"/>
      <c r="U1913" s="57"/>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c r="BK1913" s="52"/>
      <c r="BL1913" s="52"/>
      <c r="BM1913" s="52"/>
      <c r="BN1913" s="52"/>
      <c r="BO1913" s="52"/>
      <c r="BP1913" s="52"/>
      <c r="BQ1913" s="52"/>
      <c r="BR1913" s="52"/>
      <c r="BS1913" s="52"/>
      <c r="BT1913" s="52"/>
      <c r="BU1913" s="52"/>
      <c r="BV1913" s="52"/>
      <c r="BW1913" s="52"/>
      <c r="BX1913" s="52"/>
      <c r="BY1913" s="52"/>
      <c r="BZ1913" s="52"/>
      <c r="CA1913" s="52"/>
      <c r="CB1913" s="52"/>
      <c r="CC1913" s="52"/>
      <c r="CD1913" s="52"/>
      <c r="CE1913" s="52"/>
      <c r="CF1913" s="52"/>
      <c r="CG1913" s="52"/>
      <c r="CH1913" s="52"/>
      <c r="CI1913" s="52"/>
      <c r="CJ1913" s="52"/>
      <c r="CK1913" s="52"/>
      <c r="CL1913" s="52"/>
      <c r="CM1913" s="52"/>
      <c r="CN1913" s="52"/>
      <c r="CO1913" s="52"/>
      <c r="CP1913" s="52"/>
      <c r="CQ1913" s="52"/>
      <c r="CR1913" s="52"/>
      <c r="CS1913" s="52"/>
      <c r="CT1913" s="52"/>
      <c r="CU1913" s="52"/>
      <c r="CV1913" s="52"/>
      <c r="CW1913" s="52"/>
      <c r="CX1913" s="52"/>
      <c r="CY1913" s="52"/>
      <c r="CZ1913" s="52"/>
      <c r="DA1913" s="52"/>
      <c r="DB1913" s="52"/>
      <c r="DC1913" s="52"/>
      <c r="DD1913" s="52"/>
      <c r="DE1913" s="52"/>
      <c r="DF1913" s="52"/>
      <c r="DG1913" s="52"/>
      <c r="DH1913" s="52"/>
      <c r="DI1913" s="52"/>
      <c r="DJ1913" s="52"/>
      <c r="DK1913" s="52"/>
      <c r="DL1913" s="52"/>
      <c r="DM1913" s="52"/>
      <c r="DN1913" s="52"/>
      <c r="DO1913" s="52"/>
      <c r="DP1913" s="52"/>
      <c r="DQ1913" s="52"/>
      <c r="DR1913" s="52"/>
      <c r="DS1913" s="52"/>
      <c r="DT1913" s="52"/>
      <c r="DU1913" s="52"/>
      <c r="DV1913" s="52"/>
      <c r="DW1913" s="52"/>
      <c r="DX1913" s="52"/>
      <c r="DY1913" s="52"/>
      <c r="DZ1913" s="52"/>
      <c r="EA1913" s="52"/>
    </row>
    <row r="1914" spans="1:131" s="43" customFormat="1" x14ac:dyDescent="0.2">
      <c r="A1914" s="42"/>
      <c r="B1914" s="42"/>
      <c r="C1914" s="42"/>
      <c r="D1914" s="42"/>
      <c r="E1914" s="42"/>
      <c r="F1914" s="42"/>
      <c r="G1914" s="54"/>
      <c r="H1914" s="42"/>
      <c r="I1914" s="42"/>
      <c r="J1914" s="55"/>
      <c r="K1914" s="55"/>
      <c r="L1914" s="55"/>
      <c r="M1914" s="56"/>
      <c r="N1914" s="57"/>
      <c r="O1914" s="57"/>
      <c r="P1914" s="42"/>
      <c r="Q1914" s="42"/>
      <c r="R1914" s="42"/>
      <c r="S1914" s="42"/>
      <c r="T1914" s="57"/>
      <c r="U1914" s="57"/>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c r="BK1914" s="52"/>
      <c r="BL1914" s="52"/>
      <c r="BM1914" s="52"/>
      <c r="BN1914" s="52"/>
      <c r="BO1914" s="52"/>
      <c r="BP1914" s="52"/>
      <c r="BQ1914" s="52"/>
      <c r="BR1914" s="52"/>
      <c r="BS1914" s="52"/>
      <c r="BT1914" s="52"/>
      <c r="BU1914" s="52"/>
      <c r="BV1914" s="52"/>
      <c r="BW1914" s="52"/>
      <c r="BX1914" s="52"/>
      <c r="BY1914" s="52"/>
      <c r="BZ1914" s="52"/>
      <c r="CA1914" s="52"/>
      <c r="CB1914" s="52"/>
      <c r="CC1914" s="52"/>
      <c r="CD1914" s="52"/>
      <c r="CE1914" s="52"/>
      <c r="CF1914" s="52"/>
      <c r="CG1914" s="52"/>
      <c r="CH1914" s="52"/>
      <c r="CI1914" s="52"/>
      <c r="CJ1914" s="52"/>
      <c r="CK1914" s="52"/>
      <c r="CL1914" s="52"/>
      <c r="CM1914" s="52"/>
      <c r="CN1914" s="52"/>
      <c r="CO1914" s="52"/>
      <c r="CP1914" s="52"/>
      <c r="CQ1914" s="52"/>
      <c r="CR1914" s="52"/>
      <c r="CS1914" s="52"/>
      <c r="CT1914" s="52"/>
      <c r="CU1914" s="52"/>
      <c r="CV1914" s="52"/>
      <c r="CW1914" s="52"/>
      <c r="CX1914" s="52"/>
      <c r="CY1914" s="52"/>
      <c r="CZ1914" s="52"/>
      <c r="DA1914" s="52"/>
      <c r="DB1914" s="52"/>
      <c r="DC1914" s="52"/>
      <c r="DD1914" s="52"/>
      <c r="DE1914" s="52"/>
      <c r="DF1914" s="52"/>
      <c r="DG1914" s="52"/>
      <c r="DH1914" s="52"/>
      <c r="DI1914" s="52"/>
      <c r="DJ1914" s="52"/>
      <c r="DK1914" s="52"/>
      <c r="DL1914" s="52"/>
      <c r="DM1914" s="52"/>
      <c r="DN1914" s="52"/>
      <c r="DO1914" s="52"/>
      <c r="DP1914" s="52"/>
      <c r="DQ1914" s="52"/>
      <c r="DR1914" s="52"/>
      <c r="DS1914" s="52"/>
      <c r="DT1914" s="52"/>
      <c r="DU1914" s="52"/>
      <c r="DV1914" s="52"/>
      <c r="DW1914" s="52"/>
      <c r="DX1914" s="52"/>
      <c r="DY1914" s="52"/>
      <c r="DZ1914" s="52"/>
      <c r="EA1914" s="52"/>
    </row>
    <row r="1915" spans="1:131" s="43" customFormat="1" x14ac:dyDescent="0.2">
      <c r="A1915" s="42"/>
      <c r="B1915" s="42"/>
      <c r="C1915" s="42"/>
      <c r="D1915" s="42"/>
      <c r="E1915" s="42"/>
      <c r="F1915" s="42"/>
      <c r="G1915" s="54"/>
      <c r="H1915" s="42"/>
      <c r="I1915" s="42"/>
      <c r="J1915" s="55"/>
      <c r="K1915" s="55"/>
      <c r="L1915" s="55"/>
      <c r="M1915" s="56"/>
      <c r="N1915" s="57"/>
      <c r="O1915" s="57"/>
      <c r="P1915" s="42"/>
      <c r="Q1915" s="42"/>
      <c r="R1915" s="42"/>
      <c r="S1915" s="42"/>
      <c r="T1915" s="57"/>
      <c r="U1915" s="57"/>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c r="BK1915" s="52"/>
      <c r="BL1915" s="52"/>
      <c r="BM1915" s="52"/>
      <c r="BN1915" s="52"/>
      <c r="BO1915" s="52"/>
      <c r="BP1915" s="52"/>
      <c r="BQ1915" s="52"/>
      <c r="BR1915" s="52"/>
      <c r="BS1915" s="52"/>
      <c r="BT1915" s="52"/>
      <c r="BU1915" s="52"/>
      <c r="BV1915" s="52"/>
      <c r="BW1915" s="52"/>
      <c r="BX1915" s="52"/>
      <c r="BY1915" s="52"/>
      <c r="BZ1915" s="52"/>
      <c r="CA1915" s="52"/>
      <c r="CB1915" s="52"/>
      <c r="CC1915" s="52"/>
      <c r="CD1915" s="52"/>
      <c r="CE1915" s="52"/>
      <c r="CF1915" s="52"/>
      <c r="CG1915" s="52"/>
      <c r="CH1915" s="52"/>
      <c r="CI1915" s="52"/>
      <c r="CJ1915" s="52"/>
      <c r="CK1915" s="52"/>
      <c r="CL1915" s="52"/>
      <c r="CM1915" s="52"/>
      <c r="CN1915" s="52"/>
      <c r="CO1915" s="52"/>
      <c r="CP1915" s="52"/>
      <c r="CQ1915" s="52"/>
      <c r="CR1915" s="52"/>
      <c r="CS1915" s="52"/>
      <c r="CT1915" s="52"/>
      <c r="CU1915" s="52"/>
      <c r="CV1915" s="52"/>
      <c r="CW1915" s="52"/>
      <c r="CX1915" s="52"/>
      <c r="CY1915" s="52"/>
      <c r="CZ1915" s="52"/>
      <c r="DA1915" s="52"/>
      <c r="DB1915" s="52"/>
      <c r="DC1915" s="52"/>
      <c r="DD1915" s="52"/>
      <c r="DE1915" s="52"/>
      <c r="DF1915" s="52"/>
      <c r="DG1915" s="52"/>
      <c r="DH1915" s="52"/>
      <c r="DI1915" s="52"/>
      <c r="DJ1915" s="52"/>
      <c r="DK1915" s="52"/>
      <c r="DL1915" s="52"/>
      <c r="DM1915" s="52"/>
      <c r="DN1915" s="52"/>
      <c r="DO1915" s="52"/>
      <c r="DP1915" s="52"/>
      <c r="DQ1915" s="52"/>
      <c r="DR1915" s="52"/>
      <c r="DS1915" s="52"/>
      <c r="DT1915" s="52"/>
      <c r="DU1915" s="52"/>
      <c r="DV1915" s="52"/>
      <c r="DW1915" s="52"/>
      <c r="DX1915" s="52"/>
      <c r="DY1915" s="52"/>
      <c r="DZ1915" s="52"/>
      <c r="EA1915" s="52"/>
    </row>
    <row r="1916" spans="1:131" s="43" customFormat="1" x14ac:dyDescent="0.2">
      <c r="A1916" s="42"/>
      <c r="B1916" s="42"/>
      <c r="C1916" s="42"/>
      <c r="D1916" s="42"/>
      <c r="E1916" s="42"/>
      <c r="F1916" s="42"/>
      <c r="G1916" s="54"/>
      <c r="H1916" s="42"/>
      <c r="I1916" s="42"/>
      <c r="J1916" s="55"/>
      <c r="K1916" s="55"/>
      <c r="L1916" s="55"/>
      <c r="M1916" s="56"/>
      <c r="N1916" s="57"/>
      <c r="O1916" s="57"/>
      <c r="P1916" s="42"/>
      <c r="Q1916" s="42"/>
      <c r="R1916" s="42"/>
      <c r="S1916" s="42"/>
      <c r="T1916" s="57"/>
      <c r="U1916" s="57"/>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c r="BK1916" s="52"/>
      <c r="BL1916" s="52"/>
      <c r="BM1916" s="52"/>
      <c r="BN1916" s="52"/>
      <c r="BO1916" s="52"/>
      <c r="BP1916" s="52"/>
      <c r="BQ1916" s="52"/>
      <c r="BR1916" s="52"/>
      <c r="BS1916" s="52"/>
      <c r="BT1916" s="52"/>
      <c r="BU1916" s="52"/>
      <c r="BV1916" s="52"/>
      <c r="BW1916" s="52"/>
      <c r="BX1916" s="52"/>
      <c r="BY1916" s="52"/>
      <c r="BZ1916" s="52"/>
      <c r="CA1916" s="52"/>
      <c r="CB1916" s="52"/>
      <c r="CC1916" s="52"/>
      <c r="CD1916" s="52"/>
      <c r="CE1916" s="52"/>
      <c r="CF1916" s="52"/>
      <c r="CG1916" s="52"/>
      <c r="CH1916" s="52"/>
      <c r="CI1916" s="52"/>
      <c r="CJ1916" s="52"/>
      <c r="CK1916" s="52"/>
      <c r="CL1916" s="52"/>
      <c r="CM1916" s="52"/>
      <c r="CN1916" s="52"/>
      <c r="CO1916" s="52"/>
      <c r="CP1916" s="52"/>
      <c r="CQ1916" s="52"/>
      <c r="CR1916" s="52"/>
      <c r="CS1916" s="52"/>
      <c r="CT1916" s="52"/>
      <c r="CU1916" s="52"/>
      <c r="CV1916" s="52"/>
      <c r="CW1916" s="52"/>
      <c r="CX1916" s="52"/>
      <c r="CY1916" s="52"/>
      <c r="CZ1916" s="52"/>
      <c r="DA1916" s="52"/>
      <c r="DB1916" s="52"/>
      <c r="DC1916" s="52"/>
      <c r="DD1916" s="52"/>
      <c r="DE1916" s="52"/>
      <c r="DF1916" s="52"/>
      <c r="DG1916" s="52"/>
      <c r="DH1916" s="52"/>
      <c r="DI1916" s="52"/>
      <c r="DJ1916" s="52"/>
      <c r="DK1916" s="52"/>
      <c r="DL1916" s="52"/>
      <c r="DM1916" s="52"/>
      <c r="DN1916" s="52"/>
      <c r="DO1916" s="52"/>
      <c r="DP1916" s="52"/>
      <c r="DQ1916" s="52"/>
      <c r="DR1916" s="52"/>
      <c r="DS1916" s="52"/>
      <c r="DT1916" s="52"/>
      <c r="DU1916" s="52"/>
      <c r="DV1916" s="52"/>
      <c r="DW1916" s="52"/>
      <c r="DX1916" s="52"/>
      <c r="DY1916" s="52"/>
      <c r="DZ1916" s="52"/>
      <c r="EA1916" s="52"/>
    </row>
    <row r="1917" spans="1:131" s="43" customFormat="1" x14ac:dyDescent="0.2">
      <c r="A1917" s="42"/>
      <c r="B1917" s="42"/>
      <c r="C1917" s="42"/>
      <c r="D1917" s="42"/>
      <c r="E1917" s="42"/>
      <c r="F1917" s="42"/>
      <c r="G1917" s="54"/>
      <c r="H1917" s="42"/>
      <c r="I1917" s="42"/>
      <c r="J1917" s="55"/>
      <c r="K1917" s="55"/>
      <c r="L1917" s="55"/>
      <c r="M1917" s="56"/>
      <c r="N1917" s="57"/>
      <c r="O1917" s="57"/>
      <c r="P1917" s="42"/>
      <c r="Q1917" s="42"/>
      <c r="R1917" s="42"/>
      <c r="S1917" s="42"/>
      <c r="T1917" s="57"/>
      <c r="U1917" s="57"/>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c r="BK1917" s="52"/>
      <c r="BL1917" s="52"/>
      <c r="BM1917" s="52"/>
      <c r="BN1917" s="52"/>
      <c r="BO1917" s="52"/>
      <c r="BP1917" s="52"/>
      <c r="BQ1917" s="52"/>
      <c r="BR1917" s="52"/>
      <c r="BS1917" s="52"/>
      <c r="BT1917" s="52"/>
      <c r="BU1917" s="52"/>
      <c r="BV1917" s="52"/>
      <c r="BW1917" s="52"/>
      <c r="BX1917" s="52"/>
      <c r="BY1917" s="52"/>
      <c r="BZ1917" s="52"/>
      <c r="CA1917" s="52"/>
      <c r="CB1917" s="52"/>
      <c r="CC1917" s="52"/>
      <c r="CD1917" s="52"/>
      <c r="CE1917" s="52"/>
      <c r="CF1917" s="52"/>
      <c r="CG1917" s="52"/>
      <c r="CH1917" s="52"/>
      <c r="CI1917" s="52"/>
      <c r="CJ1917" s="52"/>
      <c r="CK1917" s="52"/>
      <c r="CL1917" s="52"/>
      <c r="CM1917" s="52"/>
      <c r="CN1917" s="52"/>
      <c r="CO1917" s="52"/>
      <c r="CP1917" s="52"/>
      <c r="CQ1917" s="52"/>
      <c r="CR1917" s="52"/>
      <c r="CS1917" s="52"/>
      <c r="CT1917" s="52"/>
      <c r="CU1917" s="52"/>
      <c r="CV1917" s="52"/>
      <c r="CW1917" s="52"/>
      <c r="CX1917" s="52"/>
      <c r="CY1917" s="52"/>
      <c r="CZ1917" s="52"/>
      <c r="DA1917" s="52"/>
      <c r="DB1917" s="52"/>
      <c r="DC1917" s="52"/>
      <c r="DD1917" s="52"/>
      <c r="DE1917" s="52"/>
      <c r="DF1917" s="52"/>
      <c r="DG1917" s="52"/>
      <c r="DH1917" s="52"/>
      <c r="DI1917" s="52"/>
      <c r="DJ1917" s="52"/>
      <c r="DK1917" s="52"/>
      <c r="DL1917" s="52"/>
      <c r="DM1917" s="52"/>
      <c r="DN1917" s="52"/>
      <c r="DO1917" s="52"/>
      <c r="DP1917" s="52"/>
      <c r="DQ1917" s="52"/>
      <c r="DR1917" s="52"/>
      <c r="DS1917" s="52"/>
      <c r="DT1917" s="52"/>
      <c r="DU1917" s="52"/>
      <c r="DV1917" s="52"/>
      <c r="DW1917" s="52"/>
      <c r="DX1917" s="52"/>
      <c r="DY1917" s="52"/>
      <c r="DZ1917" s="52"/>
      <c r="EA1917" s="52"/>
    </row>
    <row r="1918" spans="1:131" s="43" customFormat="1" x14ac:dyDescent="0.2">
      <c r="A1918" s="42"/>
      <c r="B1918" s="42"/>
      <c r="C1918" s="42"/>
      <c r="D1918" s="42"/>
      <c r="E1918" s="42"/>
      <c r="F1918" s="42"/>
      <c r="G1918" s="54"/>
      <c r="H1918" s="42"/>
      <c r="I1918" s="42"/>
      <c r="J1918" s="55"/>
      <c r="K1918" s="55"/>
      <c r="L1918" s="55"/>
      <c r="M1918" s="56"/>
      <c r="N1918" s="57"/>
      <c r="O1918" s="57"/>
      <c r="P1918" s="42"/>
      <c r="Q1918" s="42"/>
      <c r="R1918" s="42"/>
      <c r="S1918" s="42"/>
      <c r="T1918" s="57"/>
      <c r="U1918" s="57"/>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c r="BK1918" s="52"/>
      <c r="BL1918" s="52"/>
      <c r="BM1918" s="52"/>
      <c r="BN1918" s="52"/>
      <c r="BO1918" s="52"/>
      <c r="BP1918" s="52"/>
      <c r="BQ1918" s="52"/>
      <c r="BR1918" s="52"/>
      <c r="BS1918" s="52"/>
      <c r="BT1918" s="52"/>
      <c r="BU1918" s="52"/>
      <c r="BV1918" s="52"/>
      <c r="BW1918" s="52"/>
      <c r="BX1918" s="52"/>
      <c r="BY1918" s="52"/>
      <c r="BZ1918" s="52"/>
      <c r="CA1918" s="52"/>
      <c r="CB1918" s="52"/>
      <c r="CC1918" s="52"/>
      <c r="CD1918" s="52"/>
      <c r="CE1918" s="52"/>
      <c r="CF1918" s="52"/>
      <c r="CG1918" s="52"/>
      <c r="CH1918" s="52"/>
      <c r="CI1918" s="52"/>
      <c r="CJ1918" s="52"/>
      <c r="CK1918" s="52"/>
      <c r="CL1918" s="52"/>
      <c r="CM1918" s="52"/>
      <c r="CN1918" s="52"/>
      <c r="CO1918" s="52"/>
      <c r="CP1918" s="52"/>
      <c r="CQ1918" s="52"/>
      <c r="CR1918" s="52"/>
      <c r="CS1918" s="52"/>
      <c r="CT1918" s="52"/>
      <c r="CU1918" s="52"/>
      <c r="CV1918" s="52"/>
      <c r="CW1918" s="52"/>
      <c r="CX1918" s="52"/>
      <c r="CY1918" s="52"/>
      <c r="CZ1918" s="52"/>
      <c r="DA1918" s="52"/>
      <c r="DB1918" s="52"/>
      <c r="DC1918" s="52"/>
      <c r="DD1918" s="52"/>
      <c r="DE1918" s="52"/>
      <c r="DF1918" s="52"/>
      <c r="DG1918" s="52"/>
      <c r="DH1918" s="52"/>
      <c r="DI1918" s="52"/>
      <c r="DJ1918" s="52"/>
      <c r="DK1918" s="52"/>
      <c r="DL1918" s="52"/>
      <c r="DM1918" s="52"/>
      <c r="DN1918" s="52"/>
      <c r="DO1918" s="52"/>
      <c r="DP1918" s="52"/>
      <c r="DQ1918" s="52"/>
      <c r="DR1918" s="52"/>
      <c r="DS1918" s="52"/>
      <c r="DT1918" s="52"/>
      <c r="DU1918" s="52"/>
      <c r="DV1918" s="52"/>
      <c r="DW1918" s="52"/>
      <c r="DX1918" s="52"/>
      <c r="DY1918" s="52"/>
      <c r="DZ1918" s="52"/>
      <c r="EA1918" s="52"/>
    </row>
    <row r="1919" spans="1:131" s="43" customFormat="1" x14ac:dyDescent="0.2">
      <c r="A1919" s="42"/>
      <c r="B1919" s="42"/>
      <c r="C1919" s="42"/>
      <c r="D1919" s="42"/>
      <c r="E1919" s="42"/>
      <c r="F1919" s="42"/>
      <c r="G1919" s="54"/>
      <c r="H1919" s="42"/>
      <c r="I1919" s="42"/>
      <c r="J1919" s="55"/>
      <c r="K1919" s="55"/>
      <c r="L1919" s="55"/>
      <c r="M1919" s="56"/>
      <c r="N1919" s="57"/>
      <c r="O1919" s="57"/>
      <c r="P1919" s="42"/>
      <c r="Q1919" s="42"/>
      <c r="R1919" s="42"/>
      <c r="S1919" s="42"/>
      <c r="T1919" s="57"/>
      <c r="U1919" s="57"/>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c r="BK1919" s="52"/>
      <c r="BL1919" s="52"/>
      <c r="BM1919" s="52"/>
      <c r="BN1919" s="52"/>
      <c r="BO1919" s="52"/>
      <c r="BP1919" s="52"/>
      <c r="BQ1919" s="52"/>
      <c r="BR1919" s="52"/>
      <c r="BS1919" s="52"/>
      <c r="BT1919" s="52"/>
      <c r="BU1919" s="52"/>
      <c r="BV1919" s="52"/>
      <c r="BW1919" s="52"/>
      <c r="BX1919" s="52"/>
      <c r="BY1919" s="52"/>
      <c r="BZ1919" s="52"/>
      <c r="CA1919" s="52"/>
      <c r="CB1919" s="52"/>
      <c r="CC1919" s="52"/>
      <c r="CD1919" s="52"/>
      <c r="CE1919" s="52"/>
      <c r="CF1919" s="52"/>
      <c r="CG1919" s="52"/>
      <c r="CH1919" s="52"/>
      <c r="CI1919" s="52"/>
      <c r="CJ1919" s="52"/>
      <c r="CK1919" s="52"/>
      <c r="CL1919" s="52"/>
      <c r="CM1919" s="52"/>
      <c r="CN1919" s="52"/>
      <c r="CO1919" s="52"/>
      <c r="CP1919" s="52"/>
      <c r="CQ1919" s="52"/>
      <c r="CR1919" s="52"/>
      <c r="CS1919" s="52"/>
      <c r="CT1919" s="52"/>
      <c r="CU1919" s="52"/>
      <c r="CV1919" s="52"/>
      <c r="CW1919" s="52"/>
      <c r="CX1919" s="52"/>
      <c r="CY1919" s="52"/>
      <c r="CZ1919" s="52"/>
      <c r="DA1919" s="52"/>
      <c r="DB1919" s="52"/>
      <c r="DC1919" s="52"/>
      <c r="DD1919" s="52"/>
      <c r="DE1919" s="52"/>
      <c r="DF1919" s="52"/>
      <c r="DG1919" s="52"/>
      <c r="DH1919" s="52"/>
      <c r="DI1919" s="52"/>
      <c r="DJ1919" s="52"/>
      <c r="DK1919" s="52"/>
      <c r="DL1919" s="52"/>
      <c r="DM1919" s="52"/>
      <c r="DN1919" s="52"/>
      <c r="DO1919" s="52"/>
      <c r="DP1919" s="52"/>
      <c r="DQ1919" s="52"/>
      <c r="DR1919" s="52"/>
      <c r="DS1919" s="52"/>
      <c r="DT1919" s="52"/>
      <c r="DU1919" s="52"/>
      <c r="DV1919" s="52"/>
      <c r="DW1919" s="52"/>
      <c r="DX1919" s="52"/>
      <c r="DY1919" s="52"/>
      <c r="DZ1919" s="52"/>
      <c r="EA1919" s="52"/>
    </row>
    <row r="1920" spans="1:131" s="43" customFormat="1" x14ac:dyDescent="0.2">
      <c r="A1920" s="42"/>
      <c r="B1920" s="42"/>
      <c r="C1920" s="42"/>
      <c r="D1920" s="42"/>
      <c r="E1920" s="42"/>
      <c r="F1920" s="42"/>
      <c r="G1920" s="54"/>
      <c r="H1920" s="42"/>
      <c r="I1920" s="42"/>
      <c r="J1920" s="55"/>
      <c r="K1920" s="55"/>
      <c r="L1920" s="55"/>
      <c r="M1920" s="56"/>
      <c r="N1920" s="57"/>
      <c r="O1920" s="57"/>
      <c r="P1920" s="42"/>
      <c r="Q1920" s="42"/>
      <c r="R1920" s="42"/>
      <c r="S1920" s="42"/>
      <c r="T1920" s="57"/>
      <c r="U1920" s="57"/>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c r="DC1920" s="52"/>
      <c r="DD1920" s="52"/>
      <c r="DE1920" s="52"/>
      <c r="DF1920" s="52"/>
      <c r="DG1920" s="52"/>
      <c r="DH1920" s="52"/>
      <c r="DI1920" s="52"/>
      <c r="DJ1920" s="52"/>
      <c r="DK1920" s="52"/>
      <c r="DL1920" s="52"/>
      <c r="DM1920" s="52"/>
      <c r="DN1920" s="52"/>
      <c r="DO1920" s="52"/>
      <c r="DP1920" s="52"/>
      <c r="DQ1920" s="52"/>
      <c r="DR1920" s="52"/>
      <c r="DS1920" s="52"/>
      <c r="DT1920" s="52"/>
      <c r="DU1920" s="52"/>
      <c r="DV1920" s="52"/>
      <c r="DW1920" s="52"/>
      <c r="DX1920" s="52"/>
      <c r="DY1920" s="52"/>
      <c r="DZ1920" s="52"/>
      <c r="EA1920" s="52"/>
    </row>
    <row r="1921" spans="1:131" s="43" customFormat="1" x14ac:dyDescent="0.2">
      <c r="A1921" s="42"/>
      <c r="B1921" s="42"/>
      <c r="C1921" s="42"/>
      <c r="D1921" s="42"/>
      <c r="E1921" s="42"/>
      <c r="F1921" s="42"/>
      <c r="G1921" s="54"/>
      <c r="H1921" s="42"/>
      <c r="I1921" s="42"/>
      <c r="J1921" s="55"/>
      <c r="K1921" s="55"/>
      <c r="L1921" s="55"/>
      <c r="M1921" s="56"/>
      <c r="N1921" s="57"/>
      <c r="O1921" s="57"/>
      <c r="P1921" s="42"/>
      <c r="Q1921" s="42"/>
      <c r="R1921" s="42"/>
      <c r="S1921" s="42"/>
      <c r="T1921" s="57"/>
      <c r="U1921" s="57"/>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c r="BK1921" s="52"/>
      <c r="BL1921" s="52"/>
      <c r="BM1921" s="52"/>
      <c r="BN1921" s="52"/>
      <c r="BO1921" s="52"/>
      <c r="BP1921" s="52"/>
      <c r="BQ1921" s="52"/>
      <c r="BR1921" s="52"/>
      <c r="BS1921" s="52"/>
      <c r="BT1921" s="52"/>
      <c r="BU1921" s="52"/>
      <c r="BV1921" s="52"/>
      <c r="BW1921" s="52"/>
      <c r="BX1921" s="52"/>
      <c r="BY1921" s="52"/>
      <c r="BZ1921" s="52"/>
      <c r="CA1921" s="52"/>
      <c r="CB1921" s="52"/>
      <c r="CC1921" s="52"/>
      <c r="CD1921" s="52"/>
      <c r="CE1921" s="52"/>
      <c r="CF1921" s="52"/>
      <c r="CG1921" s="52"/>
      <c r="CH1921" s="52"/>
      <c r="CI1921" s="52"/>
      <c r="CJ1921" s="52"/>
      <c r="CK1921" s="52"/>
      <c r="CL1921" s="52"/>
      <c r="CM1921" s="52"/>
      <c r="CN1921" s="52"/>
      <c r="CO1921" s="52"/>
      <c r="CP1921" s="52"/>
      <c r="CQ1921" s="52"/>
      <c r="CR1921" s="52"/>
      <c r="CS1921" s="52"/>
      <c r="CT1921" s="52"/>
      <c r="CU1921" s="52"/>
      <c r="CV1921" s="52"/>
      <c r="CW1921" s="52"/>
      <c r="CX1921" s="52"/>
      <c r="CY1921" s="52"/>
      <c r="CZ1921" s="52"/>
      <c r="DA1921" s="52"/>
      <c r="DB1921" s="52"/>
      <c r="DC1921" s="52"/>
      <c r="DD1921" s="52"/>
      <c r="DE1921" s="52"/>
      <c r="DF1921" s="52"/>
      <c r="DG1921" s="52"/>
      <c r="DH1921" s="52"/>
      <c r="DI1921" s="52"/>
      <c r="DJ1921" s="52"/>
      <c r="DK1921" s="52"/>
      <c r="DL1921" s="52"/>
      <c r="DM1921" s="52"/>
      <c r="DN1921" s="52"/>
      <c r="DO1921" s="52"/>
      <c r="DP1921" s="52"/>
      <c r="DQ1921" s="52"/>
      <c r="DR1921" s="52"/>
      <c r="DS1921" s="52"/>
      <c r="DT1921" s="52"/>
      <c r="DU1921" s="52"/>
      <c r="DV1921" s="52"/>
      <c r="DW1921" s="52"/>
      <c r="DX1921" s="52"/>
      <c r="DY1921" s="52"/>
      <c r="DZ1921" s="52"/>
      <c r="EA1921" s="52"/>
    </row>
    <row r="1922" spans="1:131" s="43" customFormat="1" x14ac:dyDescent="0.2">
      <c r="A1922" s="42"/>
      <c r="B1922" s="42"/>
      <c r="C1922" s="42"/>
      <c r="D1922" s="42"/>
      <c r="E1922" s="42"/>
      <c r="F1922" s="42"/>
      <c r="G1922" s="54"/>
      <c r="H1922" s="42"/>
      <c r="I1922" s="42"/>
      <c r="J1922" s="55"/>
      <c r="K1922" s="55"/>
      <c r="L1922" s="55"/>
      <c r="M1922" s="56"/>
      <c r="N1922" s="57"/>
      <c r="O1922" s="57"/>
      <c r="P1922" s="42"/>
      <c r="Q1922" s="42"/>
      <c r="R1922" s="42"/>
      <c r="S1922" s="42"/>
      <c r="T1922" s="57"/>
      <c r="U1922" s="57"/>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c r="BK1922" s="52"/>
      <c r="BL1922" s="52"/>
      <c r="BM1922" s="52"/>
      <c r="BN1922" s="52"/>
      <c r="BO1922" s="52"/>
      <c r="BP1922" s="52"/>
      <c r="BQ1922" s="52"/>
      <c r="BR1922" s="52"/>
      <c r="BS1922" s="52"/>
      <c r="BT1922" s="52"/>
      <c r="BU1922" s="52"/>
      <c r="BV1922" s="52"/>
      <c r="BW1922" s="52"/>
      <c r="BX1922" s="52"/>
      <c r="BY1922" s="52"/>
      <c r="BZ1922" s="52"/>
      <c r="CA1922" s="52"/>
      <c r="CB1922" s="52"/>
      <c r="CC1922" s="52"/>
      <c r="CD1922" s="52"/>
      <c r="CE1922" s="52"/>
      <c r="CF1922" s="52"/>
      <c r="CG1922" s="52"/>
      <c r="CH1922" s="52"/>
      <c r="CI1922" s="52"/>
      <c r="CJ1922" s="52"/>
      <c r="CK1922" s="52"/>
      <c r="CL1922" s="52"/>
      <c r="CM1922" s="52"/>
      <c r="CN1922" s="52"/>
      <c r="CO1922" s="52"/>
      <c r="CP1922" s="52"/>
      <c r="CQ1922" s="52"/>
      <c r="CR1922" s="52"/>
      <c r="CS1922" s="52"/>
      <c r="CT1922" s="52"/>
      <c r="CU1922" s="52"/>
      <c r="CV1922" s="52"/>
      <c r="CW1922" s="52"/>
      <c r="CX1922" s="52"/>
      <c r="CY1922" s="52"/>
      <c r="CZ1922" s="52"/>
      <c r="DA1922" s="52"/>
      <c r="DB1922" s="52"/>
      <c r="DC1922" s="52"/>
      <c r="DD1922" s="52"/>
      <c r="DE1922" s="52"/>
      <c r="DF1922" s="52"/>
      <c r="DG1922" s="52"/>
      <c r="DH1922" s="52"/>
      <c r="DI1922" s="52"/>
      <c r="DJ1922" s="52"/>
      <c r="DK1922" s="52"/>
      <c r="DL1922" s="52"/>
      <c r="DM1922" s="52"/>
      <c r="DN1922" s="52"/>
      <c r="DO1922" s="52"/>
      <c r="DP1922" s="52"/>
      <c r="DQ1922" s="52"/>
      <c r="DR1922" s="52"/>
      <c r="DS1922" s="52"/>
      <c r="DT1922" s="52"/>
      <c r="DU1922" s="52"/>
      <c r="DV1922" s="52"/>
      <c r="DW1922" s="52"/>
      <c r="DX1922" s="52"/>
      <c r="DY1922" s="52"/>
      <c r="DZ1922" s="52"/>
      <c r="EA1922" s="52"/>
    </row>
    <row r="1923" spans="1:131" s="43" customFormat="1" x14ac:dyDescent="0.2">
      <c r="A1923" s="42"/>
      <c r="B1923" s="42"/>
      <c r="C1923" s="42"/>
      <c r="D1923" s="42"/>
      <c r="E1923" s="42"/>
      <c r="F1923" s="42"/>
      <c r="G1923" s="54"/>
      <c r="H1923" s="42"/>
      <c r="I1923" s="42"/>
      <c r="J1923" s="55"/>
      <c r="K1923" s="55"/>
      <c r="L1923" s="55"/>
      <c r="M1923" s="56"/>
      <c r="N1923" s="57"/>
      <c r="O1923" s="57"/>
      <c r="P1923" s="42"/>
      <c r="Q1923" s="42"/>
      <c r="R1923" s="42"/>
      <c r="S1923" s="42"/>
      <c r="T1923" s="57"/>
      <c r="U1923" s="57"/>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c r="BK1923" s="52"/>
      <c r="BL1923" s="52"/>
      <c r="BM1923" s="52"/>
      <c r="BN1923" s="52"/>
      <c r="BO1923" s="52"/>
      <c r="BP1923" s="52"/>
      <c r="BQ1923" s="52"/>
      <c r="BR1923" s="52"/>
      <c r="BS1923" s="52"/>
      <c r="BT1923" s="52"/>
      <c r="BU1923" s="52"/>
      <c r="BV1923" s="52"/>
      <c r="BW1923" s="52"/>
      <c r="BX1923" s="52"/>
      <c r="BY1923" s="52"/>
      <c r="BZ1923" s="52"/>
      <c r="CA1923" s="52"/>
      <c r="CB1923" s="52"/>
      <c r="CC1923" s="52"/>
      <c r="CD1923" s="52"/>
      <c r="CE1923" s="52"/>
      <c r="CF1923" s="52"/>
      <c r="CG1923" s="52"/>
      <c r="CH1923" s="52"/>
      <c r="CI1923" s="52"/>
      <c r="CJ1923" s="52"/>
      <c r="CK1923" s="52"/>
      <c r="CL1923" s="52"/>
      <c r="CM1923" s="52"/>
      <c r="CN1923" s="52"/>
      <c r="CO1923" s="52"/>
      <c r="CP1923" s="52"/>
      <c r="CQ1923" s="52"/>
      <c r="CR1923" s="52"/>
      <c r="CS1923" s="52"/>
      <c r="CT1923" s="52"/>
      <c r="CU1923" s="52"/>
      <c r="CV1923" s="52"/>
      <c r="CW1923" s="52"/>
      <c r="CX1923" s="52"/>
      <c r="CY1923" s="52"/>
      <c r="CZ1923" s="52"/>
      <c r="DA1923" s="52"/>
      <c r="DB1923" s="52"/>
      <c r="DC1923" s="52"/>
      <c r="DD1923" s="52"/>
      <c r="DE1923" s="52"/>
      <c r="DF1923" s="52"/>
      <c r="DG1923" s="52"/>
      <c r="DH1923" s="52"/>
      <c r="DI1923" s="52"/>
      <c r="DJ1923" s="52"/>
      <c r="DK1923" s="52"/>
      <c r="DL1923" s="52"/>
      <c r="DM1923" s="52"/>
      <c r="DN1923" s="52"/>
      <c r="DO1923" s="52"/>
      <c r="DP1923" s="52"/>
      <c r="DQ1923" s="52"/>
      <c r="DR1923" s="52"/>
      <c r="DS1923" s="52"/>
      <c r="DT1923" s="52"/>
      <c r="DU1923" s="52"/>
      <c r="DV1923" s="52"/>
      <c r="DW1923" s="52"/>
      <c r="DX1923" s="52"/>
      <c r="DY1923" s="52"/>
      <c r="DZ1923" s="52"/>
      <c r="EA1923" s="52"/>
    </row>
    <row r="1924" spans="1:131" s="43" customFormat="1" x14ac:dyDescent="0.2">
      <c r="A1924" s="42"/>
      <c r="B1924" s="42"/>
      <c r="C1924" s="42"/>
      <c r="D1924" s="42"/>
      <c r="E1924" s="42"/>
      <c r="F1924" s="42"/>
      <c r="G1924" s="54"/>
      <c r="H1924" s="42"/>
      <c r="I1924" s="42"/>
      <c r="J1924" s="55"/>
      <c r="K1924" s="55"/>
      <c r="L1924" s="55"/>
      <c r="M1924" s="56"/>
      <c r="N1924" s="57"/>
      <c r="O1924" s="57"/>
      <c r="P1924" s="42"/>
      <c r="Q1924" s="42"/>
      <c r="R1924" s="42"/>
      <c r="S1924" s="42"/>
      <c r="T1924" s="57"/>
      <c r="U1924" s="57"/>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c r="BK1924" s="52"/>
      <c r="BL1924" s="52"/>
      <c r="BM1924" s="52"/>
      <c r="BN1924" s="52"/>
      <c r="BO1924" s="52"/>
      <c r="BP1924" s="52"/>
      <c r="BQ1924" s="52"/>
      <c r="BR1924" s="52"/>
      <c r="BS1924" s="52"/>
      <c r="BT1924" s="52"/>
      <c r="BU1924" s="52"/>
      <c r="BV1924" s="52"/>
      <c r="BW1924" s="52"/>
      <c r="BX1924" s="52"/>
      <c r="BY1924" s="52"/>
      <c r="BZ1924" s="52"/>
      <c r="CA1924" s="52"/>
      <c r="CB1924" s="52"/>
      <c r="CC1924" s="52"/>
      <c r="CD1924" s="52"/>
      <c r="CE1924" s="52"/>
      <c r="CF1924" s="52"/>
      <c r="CG1924" s="52"/>
      <c r="CH1924" s="52"/>
      <c r="CI1924" s="52"/>
      <c r="CJ1924" s="52"/>
      <c r="CK1924" s="52"/>
      <c r="CL1924" s="52"/>
      <c r="CM1924" s="52"/>
      <c r="CN1924" s="52"/>
      <c r="CO1924" s="52"/>
      <c r="CP1924" s="52"/>
      <c r="CQ1924" s="52"/>
      <c r="CR1924" s="52"/>
      <c r="CS1924" s="52"/>
      <c r="CT1924" s="52"/>
      <c r="CU1924" s="52"/>
      <c r="CV1924" s="52"/>
      <c r="CW1924" s="52"/>
      <c r="CX1924" s="52"/>
      <c r="CY1924" s="52"/>
      <c r="CZ1924" s="52"/>
      <c r="DA1924" s="52"/>
      <c r="DB1924" s="52"/>
      <c r="DC1924" s="52"/>
      <c r="DD1924" s="52"/>
      <c r="DE1924" s="52"/>
      <c r="DF1924" s="52"/>
      <c r="DG1924" s="52"/>
      <c r="DH1924" s="52"/>
      <c r="DI1924" s="52"/>
      <c r="DJ1924" s="52"/>
      <c r="DK1924" s="52"/>
      <c r="DL1924" s="52"/>
      <c r="DM1924" s="52"/>
      <c r="DN1924" s="52"/>
      <c r="DO1924" s="52"/>
      <c r="DP1924" s="52"/>
      <c r="DQ1924" s="52"/>
      <c r="DR1924" s="52"/>
      <c r="DS1924" s="52"/>
      <c r="DT1924" s="52"/>
      <c r="DU1924" s="52"/>
      <c r="DV1924" s="52"/>
      <c r="DW1924" s="52"/>
      <c r="DX1924" s="52"/>
      <c r="DY1924" s="52"/>
      <c r="DZ1924" s="52"/>
      <c r="EA1924" s="52"/>
    </row>
    <row r="1925" spans="1:131" s="43" customFormat="1" x14ac:dyDescent="0.2">
      <c r="A1925" s="42"/>
      <c r="B1925" s="42"/>
      <c r="C1925" s="42"/>
      <c r="D1925" s="42"/>
      <c r="E1925" s="42"/>
      <c r="F1925" s="42"/>
      <c r="G1925" s="54"/>
      <c r="H1925" s="42"/>
      <c r="I1925" s="42"/>
      <c r="J1925" s="55"/>
      <c r="K1925" s="55"/>
      <c r="L1925" s="55"/>
      <c r="M1925" s="56"/>
      <c r="N1925" s="57"/>
      <c r="O1925" s="57"/>
      <c r="P1925" s="42"/>
      <c r="Q1925" s="42"/>
      <c r="R1925" s="42"/>
      <c r="S1925" s="42"/>
      <c r="T1925" s="57"/>
      <c r="U1925" s="57"/>
      <c r="V1925" s="52"/>
      <c r="W1925" s="52"/>
      <c r="X1925" s="52"/>
      <c r="Y1925" s="52"/>
      <c r="Z1925" s="52"/>
      <c r="AA1925" s="52"/>
      <c r="AB1925" s="52"/>
      <c r="AC1925" s="52"/>
      <c r="AD1925" s="52"/>
      <c r="AE1925" s="52"/>
      <c r="AF1925" s="52"/>
      <c r="AG1925" s="52"/>
      <c r="AH1925" s="52"/>
      <c r="AI1925" s="52"/>
      <c r="AJ1925" s="52"/>
      <c r="AK1925" s="52"/>
      <c r="AL1925" s="52"/>
      <c r="AM1925" s="52"/>
      <c r="AN1925" s="52"/>
      <c r="AO1925" s="52"/>
      <c r="AP1925" s="52"/>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c r="BK1925" s="52"/>
      <c r="BL1925" s="52"/>
      <c r="BM1925" s="52"/>
      <c r="BN1925" s="52"/>
      <c r="BO1925" s="52"/>
      <c r="BP1925" s="52"/>
      <c r="BQ1925" s="52"/>
      <c r="BR1925" s="52"/>
      <c r="BS1925" s="52"/>
      <c r="BT1925" s="52"/>
      <c r="BU1925" s="52"/>
      <c r="BV1925" s="52"/>
      <c r="BW1925" s="52"/>
      <c r="BX1925" s="52"/>
      <c r="BY1925" s="52"/>
      <c r="BZ1925" s="52"/>
      <c r="CA1925" s="52"/>
      <c r="CB1925" s="52"/>
      <c r="CC1925" s="52"/>
      <c r="CD1925" s="52"/>
      <c r="CE1925" s="52"/>
      <c r="CF1925" s="52"/>
      <c r="CG1925" s="52"/>
      <c r="CH1925" s="52"/>
      <c r="CI1925" s="52"/>
      <c r="CJ1925" s="52"/>
      <c r="CK1925" s="52"/>
      <c r="CL1925" s="52"/>
      <c r="CM1925" s="52"/>
      <c r="CN1925" s="52"/>
      <c r="CO1925" s="52"/>
      <c r="CP1925" s="52"/>
      <c r="CQ1925" s="52"/>
      <c r="CR1925" s="52"/>
      <c r="CS1925" s="52"/>
      <c r="CT1925" s="52"/>
      <c r="CU1925" s="52"/>
      <c r="CV1925" s="52"/>
      <c r="CW1925" s="52"/>
      <c r="CX1925" s="52"/>
      <c r="CY1925" s="52"/>
      <c r="CZ1925" s="52"/>
      <c r="DA1925" s="52"/>
      <c r="DB1925" s="52"/>
      <c r="DC1925" s="52"/>
      <c r="DD1925" s="52"/>
      <c r="DE1925" s="52"/>
      <c r="DF1925" s="52"/>
      <c r="DG1925" s="52"/>
      <c r="DH1925" s="52"/>
      <c r="DI1925" s="52"/>
      <c r="DJ1925" s="52"/>
      <c r="DK1925" s="52"/>
      <c r="DL1925" s="52"/>
      <c r="DM1925" s="52"/>
      <c r="DN1925" s="52"/>
      <c r="DO1925" s="52"/>
      <c r="DP1925" s="52"/>
      <c r="DQ1925" s="52"/>
      <c r="DR1925" s="52"/>
      <c r="DS1925" s="52"/>
      <c r="DT1925" s="52"/>
      <c r="DU1925" s="52"/>
      <c r="DV1925" s="52"/>
      <c r="DW1925" s="52"/>
      <c r="DX1925" s="52"/>
      <c r="DY1925" s="52"/>
      <c r="DZ1925" s="52"/>
      <c r="EA1925" s="52"/>
    </row>
    <row r="1926" spans="1:131" s="43" customFormat="1" x14ac:dyDescent="0.2">
      <c r="A1926" s="42"/>
      <c r="B1926" s="42"/>
      <c r="C1926" s="42"/>
      <c r="D1926" s="42"/>
      <c r="E1926" s="42"/>
      <c r="F1926" s="42"/>
      <c r="G1926" s="54"/>
      <c r="H1926" s="42"/>
      <c r="I1926" s="42"/>
      <c r="J1926" s="55"/>
      <c r="K1926" s="55"/>
      <c r="L1926" s="55"/>
      <c r="M1926" s="56"/>
      <c r="N1926" s="57"/>
      <c r="O1926" s="57"/>
      <c r="P1926" s="42"/>
      <c r="Q1926" s="42"/>
      <c r="R1926" s="42"/>
      <c r="S1926" s="42"/>
      <c r="T1926" s="57"/>
      <c r="U1926" s="57"/>
      <c r="V1926" s="52"/>
      <c r="W1926" s="52"/>
      <c r="X1926" s="52"/>
      <c r="Y1926" s="52"/>
      <c r="Z1926" s="52"/>
      <c r="AA1926" s="52"/>
      <c r="AB1926" s="52"/>
      <c r="AC1926" s="52"/>
      <c r="AD1926" s="52"/>
      <c r="AE1926" s="52"/>
      <c r="AF1926" s="52"/>
      <c r="AG1926" s="52"/>
      <c r="AH1926" s="52"/>
      <c r="AI1926" s="52"/>
      <c r="AJ1926" s="52"/>
      <c r="AK1926" s="52"/>
      <c r="AL1926" s="52"/>
      <c r="AM1926" s="52"/>
      <c r="AN1926" s="52"/>
      <c r="AO1926" s="52"/>
      <c r="AP1926" s="52"/>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c r="BK1926" s="52"/>
      <c r="BL1926" s="52"/>
      <c r="BM1926" s="52"/>
      <c r="BN1926" s="52"/>
      <c r="BO1926" s="52"/>
      <c r="BP1926" s="52"/>
      <c r="BQ1926" s="52"/>
      <c r="BR1926" s="52"/>
      <c r="BS1926" s="52"/>
      <c r="BT1926" s="52"/>
      <c r="BU1926" s="52"/>
      <c r="BV1926" s="52"/>
      <c r="BW1926" s="52"/>
      <c r="BX1926" s="52"/>
      <c r="BY1926" s="52"/>
      <c r="BZ1926" s="52"/>
      <c r="CA1926" s="52"/>
      <c r="CB1926" s="52"/>
      <c r="CC1926" s="52"/>
      <c r="CD1926" s="52"/>
      <c r="CE1926" s="52"/>
      <c r="CF1926" s="52"/>
      <c r="CG1926" s="52"/>
      <c r="CH1926" s="52"/>
      <c r="CI1926" s="52"/>
      <c r="CJ1926" s="52"/>
      <c r="CK1926" s="52"/>
      <c r="CL1926" s="52"/>
      <c r="CM1926" s="52"/>
      <c r="CN1926" s="52"/>
      <c r="CO1926" s="52"/>
      <c r="CP1926" s="52"/>
      <c r="CQ1926" s="52"/>
      <c r="CR1926" s="52"/>
      <c r="CS1926" s="52"/>
      <c r="CT1926" s="52"/>
      <c r="CU1926" s="52"/>
      <c r="CV1926" s="52"/>
      <c r="CW1926" s="52"/>
      <c r="CX1926" s="52"/>
      <c r="CY1926" s="52"/>
      <c r="CZ1926" s="52"/>
      <c r="DA1926" s="52"/>
      <c r="DB1926" s="52"/>
      <c r="DC1926" s="52"/>
      <c r="DD1926" s="52"/>
      <c r="DE1926" s="52"/>
      <c r="DF1926" s="52"/>
      <c r="DG1926" s="52"/>
      <c r="DH1926" s="52"/>
      <c r="DI1926" s="52"/>
      <c r="DJ1926" s="52"/>
      <c r="DK1926" s="52"/>
      <c r="DL1926" s="52"/>
      <c r="DM1926" s="52"/>
      <c r="DN1926" s="52"/>
      <c r="DO1926" s="52"/>
      <c r="DP1926" s="52"/>
      <c r="DQ1926" s="52"/>
      <c r="DR1926" s="52"/>
      <c r="DS1926" s="52"/>
      <c r="DT1926" s="52"/>
      <c r="DU1926" s="52"/>
      <c r="DV1926" s="52"/>
      <c r="DW1926" s="52"/>
      <c r="DX1926" s="52"/>
      <c r="DY1926" s="52"/>
      <c r="DZ1926" s="52"/>
      <c r="EA1926" s="52"/>
    </row>
    <row r="1927" spans="1:131" s="43" customFormat="1" x14ac:dyDescent="0.2">
      <c r="A1927" s="42"/>
      <c r="B1927" s="42"/>
      <c r="C1927" s="42"/>
      <c r="D1927" s="42"/>
      <c r="E1927" s="42"/>
      <c r="F1927" s="42"/>
      <c r="G1927" s="54"/>
      <c r="H1927" s="42"/>
      <c r="I1927" s="42"/>
      <c r="J1927" s="55"/>
      <c r="K1927" s="55"/>
      <c r="L1927" s="55"/>
      <c r="M1927" s="56"/>
      <c r="N1927" s="57"/>
      <c r="O1927" s="57"/>
      <c r="P1927" s="42"/>
      <c r="Q1927" s="42"/>
      <c r="R1927" s="42"/>
      <c r="S1927" s="42"/>
      <c r="T1927" s="57"/>
      <c r="U1927" s="57"/>
      <c r="V1927" s="52"/>
      <c r="W1927" s="52"/>
      <c r="X1927" s="52"/>
      <c r="Y1927" s="52"/>
      <c r="Z1927" s="52"/>
      <c r="AA1927" s="52"/>
      <c r="AB1927" s="52"/>
      <c r="AC1927" s="52"/>
      <c r="AD1927" s="52"/>
      <c r="AE1927" s="52"/>
      <c r="AF1927" s="52"/>
      <c r="AG1927" s="52"/>
      <c r="AH1927" s="52"/>
      <c r="AI1927" s="52"/>
      <c r="AJ1927" s="52"/>
      <c r="AK1927" s="52"/>
      <c r="AL1927" s="52"/>
      <c r="AM1927" s="52"/>
      <c r="AN1927" s="52"/>
      <c r="AO1927" s="52"/>
      <c r="AP1927" s="52"/>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c r="BK1927" s="52"/>
      <c r="BL1927" s="52"/>
      <c r="BM1927" s="52"/>
      <c r="BN1927" s="52"/>
      <c r="BO1927" s="52"/>
      <c r="BP1927" s="52"/>
      <c r="BQ1927" s="52"/>
      <c r="BR1927" s="52"/>
      <c r="BS1927" s="52"/>
      <c r="BT1927" s="52"/>
      <c r="BU1927" s="52"/>
      <c r="BV1927" s="52"/>
      <c r="BW1927" s="52"/>
      <c r="BX1927" s="52"/>
      <c r="BY1927" s="52"/>
      <c r="BZ1927" s="52"/>
      <c r="CA1927" s="52"/>
      <c r="CB1927" s="52"/>
      <c r="CC1927" s="52"/>
      <c r="CD1927" s="52"/>
      <c r="CE1927" s="52"/>
      <c r="CF1927" s="52"/>
      <c r="CG1927" s="52"/>
      <c r="CH1927" s="52"/>
      <c r="CI1927" s="52"/>
      <c r="CJ1927" s="52"/>
      <c r="CK1927" s="52"/>
      <c r="CL1927" s="52"/>
      <c r="CM1927" s="52"/>
      <c r="CN1927" s="52"/>
      <c r="CO1927" s="52"/>
      <c r="CP1927" s="52"/>
      <c r="CQ1927" s="52"/>
      <c r="CR1927" s="52"/>
      <c r="CS1927" s="52"/>
      <c r="CT1927" s="52"/>
      <c r="CU1927" s="52"/>
      <c r="CV1927" s="52"/>
      <c r="CW1927" s="52"/>
      <c r="CX1927" s="52"/>
      <c r="CY1927" s="52"/>
      <c r="CZ1927" s="52"/>
      <c r="DA1927" s="52"/>
      <c r="DB1927" s="52"/>
      <c r="DC1927" s="52"/>
      <c r="DD1927" s="52"/>
      <c r="DE1927" s="52"/>
      <c r="DF1927" s="52"/>
      <c r="DG1927" s="52"/>
      <c r="DH1927" s="52"/>
      <c r="DI1927" s="52"/>
      <c r="DJ1927" s="52"/>
      <c r="DK1927" s="52"/>
      <c r="DL1927" s="52"/>
      <c r="DM1927" s="52"/>
      <c r="DN1927" s="52"/>
      <c r="DO1927" s="52"/>
      <c r="DP1927" s="52"/>
      <c r="DQ1927" s="52"/>
      <c r="DR1927" s="52"/>
      <c r="DS1927" s="52"/>
      <c r="DT1927" s="52"/>
      <c r="DU1927" s="52"/>
      <c r="DV1927" s="52"/>
      <c r="DW1927" s="52"/>
      <c r="DX1927" s="52"/>
      <c r="DY1927" s="52"/>
      <c r="DZ1927" s="52"/>
      <c r="EA1927" s="52"/>
    </row>
    <row r="1928" spans="1:131" s="43" customFormat="1" x14ac:dyDescent="0.2">
      <c r="A1928" s="42"/>
      <c r="B1928" s="42"/>
      <c r="C1928" s="42"/>
      <c r="D1928" s="42"/>
      <c r="E1928" s="42"/>
      <c r="F1928" s="42"/>
      <c r="G1928" s="54"/>
      <c r="H1928" s="42"/>
      <c r="I1928" s="42"/>
      <c r="J1928" s="55"/>
      <c r="K1928" s="55"/>
      <c r="L1928" s="55"/>
      <c r="M1928" s="56"/>
      <c r="N1928" s="57"/>
      <c r="O1928" s="57"/>
      <c r="P1928" s="42"/>
      <c r="Q1928" s="42"/>
      <c r="R1928" s="42"/>
      <c r="S1928" s="42"/>
      <c r="T1928" s="57"/>
      <c r="U1928" s="57"/>
      <c r="V1928" s="52"/>
      <c r="W1928" s="52"/>
      <c r="X1928" s="52"/>
      <c r="Y1928" s="52"/>
      <c r="Z1928" s="52"/>
      <c r="AA1928" s="52"/>
      <c r="AB1928" s="52"/>
      <c r="AC1928" s="52"/>
      <c r="AD1928" s="52"/>
      <c r="AE1928" s="52"/>
      <c r="AF1928" s="52"/>
      <c r="AG1928" s="52"/>
      <c r="AH1928" s="52"/>
      <c r="AI1928" s="52"/>
      <c r="AJ1928" s="52"/>
      <c r="AK1928" s="52"/>
      <c r="AL1928" s="52"/>
      <c r="AM1928" s="52"/>
      <c r="AN1928" s="52"/>
      <c r="AO1928" s="52"/>
      <c r="AP1928" s="52"/>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c r="BK1928" s="52"/>
      <c r="BL1928" s="52"/>
      <c r="BM1928" s="52"/>
      <c r="BN1928" s="52"/>
      <c r="BO1928" s="52"/>
      <c r="BP1928" s="52"/>
      <c r="BQ1928" s="52"/>
      <c r="BR1928" s="52"/>
      <c r="BS1928" s="52"/>
      <c r="BT1928" s="52"/>
      <c r="BU1928" s="52"/>
      <c r="BV1928" s="52"/>
      <c r="BW1928" s="52"/>
      <c r="BX1928" s="52"/>
      <c r="BY1928" s="52"/>
      <c r="BZ1928" s="52"/>
      <c r="CA1928" s="52"/>
      <c r="CB1928" s="52"/>
      <c r="CC1928" s="52"/>
      <c r="CD1928" s="52"/>
      <c r="CE1928" s="52"/>
      <c r="CF1928" s="52"/>
      <c r="CG1928" s="52"/>
      <c r="CH1928" s="52"/>
      <c r="CI1928" s="52"/>
      <c r="CJ1928" s="52"/>
      <c r="CK1928" s="52"/>
      <c r="CL1928" s="52"/>
      <c r="CM1928" s="52"/>
      <c r="CN1928" s="52"/>
      <c r="CO1928" s="52"/>
      <c r="CP1928" s="52"/>
      <c r="CQ1928" s="52"/>
      <c r="CR1928" s="52"/>
      <c r="CS1928" s="52"/>
      <c r="CT1928" s="52"/>
      <c r="CU1928" s="52"/>
      <c r="CV1928" s="52"/>
      <c r="CW1928" s="52"/>
      <c r="CX1928" s="52"/>
      <c r="CY1928" s="52"/>
      <c r="CZ1928" s="52"/>
      <c r="DA1928" s="52"/>
      <c r="DB1928" s="52"/>
      <c r="DC1928" s="52"/>
      <c r="DD1928" s="52"/>
      <c r="DE1928" s="52"/>
      <c r="DF1928" s="52"/>
      <c r="DG1928" s="52"/>
      <c r="DH1928" s="52"/>
      <c r="DI1928" s="52"/>
      <c r="DJ1928" s="52"/>
      <c r="DK1928" s="52"/>
      <c r="DL1928" s="52"/>
      <c r="DM1928" s="52"/>
      <c r="DN1928" s="52"/>
      <c r="DO1928" s="52"/>
      <c r="DP1928" s="52"/>
      <c r="DQ1928" s="52"/>
      <c r="DR1928" s="52"/>
      <c r="DS1928" s="52"/>
      <c r="DT1928" s="52"/>
      <c r="DU1928" s="52"/>
      <c r="DV1928" s="52"/>
      <c r="DW1928" s="52"/>
      <c r="DX1928" s="52"/>
      <c r="DY1928" s="52"/>
      <c r="DZ1928" s="52"/>
      <c r="EA1928" s="52"/>
    </row>
    <row r="1929" spans="1:131" s="43" customFormat="1" x14ac:dyDescent="0.2">
      <c r="A1929" s="42"/>
      <c r="B1929" s="42"/>
      <c r="C1929" s="42"/>
      <c r="D1929" s="42"/>
      <c r="E1929" s="42"/>
      <c r="F1929" s="42"/>
      <c r="G1929" s="54"/>
      <c r="H1929" s="42"/>
      <c r="I1929" s="42"/>
      <c r="J1929" s="55"/>
      <c r="K1929" s="55"/>
      <c r="L1929" s="55"/>
      <c r="M1929" s="56"/>
      <c r="N1929" s="57"/>
      <c r="O1929" s="57"/>
      <c r="P1929" s="42"/>
      <c r="Q1929" s="42"/>
      <c r="R1929" s="42"/>
      <c r="S1929" s="42"/>
      <c r="T1929" s="57"/>
      <c r="U1929" s="57"/>
      <c r="V1929" s="52"/>
      <c r="W1929" s="52"/>
      <c r="X1929" s="52"/>
      <c r="Y1929" s="52"/>
      <c r="Z1929" s="52"/>
      <c r="AA1929" s="52"/>
      <c r="AB1929" s="52"/>
      <c r="AC1929" s="52"/>
      <c r="AD1929" s="52"/>
      <c r="AE1929" s="52"/>
      <c r="AF1929" s="52"/>
      <c r="AG1929" s="52"/>
      <c r="AH1929" s="52"/>
      <c r="AI1929" s="52"/>
      <c r="AJ1929" s="52"/>
      <c r="AK1929" s="52"/>
      <c r="AL1929" s="52"/>
      <c r="AM1929" s="52"/>
      <c r="AN1929" s="52"/>
      <c r="AO1929" s="52"/>
      <c r="AP1929" s="52"/>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c r="BK1929" s="52"/>
      <c r="BL1929" s="52"/>
      <c r="BM1929" s="52"/>
      <c r="BN1929" s="52"/>
      <c r="BO1929" s="52"/>
      <c r="BP1929" s="52"/>
      <c r="BQ1929" s="52"/>
      <c r="BR1929" s="52"/>
      <c r="BS1929" s="52"/>
      <c r="BT1929" s="52"/>
      <c r="BU1929" s="52"/>
      <c r="BV1929" s="52"/>
      <c r="BW1929" s="52"/>
      <c r="BX1929" s="52"/>
      <c r="BY1929" s="52"/>
      <c r="BZ1929" s="52"/>
      <c r="CA1929" s="52"/>
      <c r="CB1929" s="52"/>
      <c r="CC1929" s="52"/>
      <c r="CD1929" s="52"/>
      <c r="CE1929" s="52"/>
      <c r="CF1929" s="52"/>
      <c r="CG1929" s="52"/>
      <c r="CH1929" s="52"/>
      <c r="CI1929" s="52"/>
      <c r="CJ1929" s="52"/>
      <c r="CK1929" s="52"/>
      <c r="CL1929" s="52"/>
      <c r="CM1929" s="52"/>
      <c r="CN1929" s="52"/>
      <c r="CO1929" s="52"/>
      <c r="CP1929" s="52"/>
      <c r="CQ1929" s="52"/>
      <c r="CR1929" s="52"/>
      <c r="CS1929" s="52"/>
      <c r="CT1929" s="52"/>
      <c r="CU1929" s="52"/>
      <c r="CV1929" s="52"/>
      <c r="CW1929" s="52"/>
      <c r="CX1929" s="52"/>
      <c r="CY1929" s="52"/>
      <c r="CZ1929" s="52"/>
      <c r="DA1929" s="52"/>
      <c r="DB1929" s="52"/>
      <c r="DC1929" s="52"/>
      <c r="DD1929" s="52"/>
      <c r="DE1929" s="52"/>
      <c r="DF1929" s="52"/>
      <c r="DG1929" s="52"/>
      <c r="DH1929" s="52"/>
      <c r="DI1929" s="52"/>
      <c r="DJ1929" s="52"/>
      <c r="DK1929" s="52"/>
      <c r="DL1929" s="52"/>
      <c r="DM1929" s="52"/>
      <c r="DN1929" s="52"/>
      <c r="DO1929" s="52"/>
      <c r="DP1929" s="52"/>
      <c r="DQ1929" s="52"/>
      <c r="DR1929" s="52"/>
      <c r="DS1929" s="52"/>
      <c r="DT1929" s="52"/>
      <c r="DU1929" s="52"/>
      <c r="DV1929" s="52"/>
      <c r="DW1929" s="52"/>
      <c r="DX1929" s="52"/>
      <c r="DY1929" s="52"/>
      <c r="DZ1929" s="52"/>
      <c r="EA1929" s="52"/>
    </row>
    <row r="1930" spans="1:131" s="43" customFormat="1" x14ac:dyDescent="0.2">
      <c r="A1930" s="42"/>
      <c r="B1930" s="42"/>
      <c r="C1930" s="42"/>
      <c r="D1930" s="42"/>
      <c r="E1930" s="42"/>
      <c r="F1930" s="42"/>
      <c r="G1930" s="54"/>
      <c r="H1930" s="42"/>
      <c r="I1930" s="42"/>
      <c r="J1930" s="55"/>
      <c r="K1930" s="55"/>
      <c r="L1930" s="55"/>
      <c r="M1930" s="56"/>
      <c r="N1930" s="57"/>
      <c r="O1930" s="57"/>
      <c r="P1930" s="42"/>
      <c r="Q1930" s="42"/>
      <c r="R1930" s="42"/>
      <c r="S1930" s="42"/>
      <c r="T1930" s="57"/>
      <c r="U1930" s="57"/>
      <c r="V1930" s="52"/>
      <c r="W1930" s="52"/>
      <c r="X1930" s="52"/>
      <c r="Y1930" s="52"/>
      <c r="Z1930" s="52"/>
      <c r="AA1930" s="52"/>
      <c r="AB1930" s="52"/>
      <c r="AC1930" s="52"/>
      <c r="AD1930" s="52"/>
      <c r="AE1930" s="52"/>
      <c r="AF1930" s="52"/>
      <c r="AG1930" s="52"/>
      <c r="AH1930" s="52"/>
      <c r="AI1930" s="52"/>
      <c r="AJ1930" s="52"/>
      <c r="AK1930" s="52"/>
      <c r="AL1930" s="52"/>
      <c r="AM1930" s="52"/>
      <c r="AN1930" s="52"/>
      <c r="AO1930" s="52"/>
      <c r="AP1930" s="52"/>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c r="BK1930" s="52"/>
      <c r="BL1930" s="52"/>
      <c r="BM1930" s="52"/>
      <c r="BN1930" s="52"/>
      <c r="BO1930" s="52"/>
      <c r="BP1930" s="52"/>
      <c r="BQ1930" s="52"/>
      <c r="BR1930" s="52"/>
      <c r="BS1930" s="52"/>
      <c r="BT1930" s="52"/>
      <c r="BU1930" s="52"/>
      <c r="BV1930" s="52"/>
      <c r="BW1930" s="52"/>
      <c r="BX1930" s="52"/>
      <c r="BY1930" s="52"/>
      <c r="BZ1930" s="52"/>
      <c r="CA1930" s="52"/>
      <c r="CB1930" s="52"/>
      <c r="CC1930" s="52"/>
      <c r="CD1930" s="52"/>
      <c r="CE1930" s="52"/>
      <c r="CF1930" s="52"/>
      <c r="CG1930" s="52"/>
      <c r="CH1930" s="52"/>
      <c r="CI1930" s="52"/>
      <c r="CJ1930" s="52"/>
      <c r="CK1930" s="52"/>
      <c r="CL1930" s="52"/>
      <c r="CM1930" s="52"/>
      <c r="CN1930" s="52"/>
      <c r="CO1930" s="52"/>
      <c r="CP1930" s="52"/>
      <c r="CQ1930" s="52"/>
      <c r="CR1930" s="52"/>
      <c r="CS1930" s="52"/>
      <c r="CT1930" s="52"/>
      <c r="CU1930" s="52"/>
      <c r="CV1930" s="52"/>
      <c r="CW1930" s="52"/>
      <c r="CX1930" s="52"/>
      <c r="CY1930" s="52"/>
      <c r="CZ1930" s="52"/>
      <c r="DA1930" s="52"/>
      <c r="DB1930" s="52"/>
      <c r="DC1930" s="52"/>
      <c r="DD1930" s="52"/>
      <c r="DE1930" s="52"/>
      <c r="DF1930" s="52"/>
      <c r="DG1930" s="52"/>
      <c r="DH1930" s="52"/>
      <c r="DI1930" s="52"/>
      <c r="DJ1930" s="52"/>
      <c r="DK1930" s="52"/>
      <c r="DL1930" s="52"/>
      <c r="DM1930" s="52"/>
      <c r="DN1930" s="52"/>
      <c r="DO1930" s="52"/>
      <c r="DP1930" s="52"/>
      <c r="DQ1930" s="52"/>
      <c r="DR1930" s="52"/>
      <c r="DS1930" s="52"/>
      <c r="DT1930" s="52"/>
      <c r="DU1930" s="52"/>
      <c r="DV1930" s="52"/>
      <c r="DW1930" s="52"/>
      <c r="DX1930" s="52"/>
      <c r="DY1930" s="52"/>
      <c r="DZ1930" s="52"/>
      <c r="EA1930" s="52"/>
    </row>
    <row r="1931" spans="1:131" s="43" customFormat="1" x14ac:dyDescent="0.2">
      <c r="A1931" s="42"/>
      <c r="B1931" s="42"/>
      <c r="C1931" s="42"/>
      <c r="D1931" s="42"/>
      <c r="E1931" s="42"/>
      <c r="F1931" s="42"/>
      <c r="G1931" s="54"/>
      <c r="H1931" s="42"/>
      <c r="I1931" s="42"/>
      <c r="J1931" s="55"/>
      <c r="K1931" s="55"/>
      <c r="L1931" s="55"/>
      <c r="M1931" s="56"/>
      <c r="N1931" s="57"/>
      <c r="O1931" s="57"/>
      <c r="P1931" s="42"/>
      <c r="Q1931" s="42"/>
      <c r="R1931" s="42"/>
      <c r="S1931" s="42"/>
      <c r="T1931" s="57"/>
      <c r="U1931" s="57"/>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c r="CY1931" s="52"/>
      <c r="CZ1931" s="52"/>
      <c r="DA1931" s="52"/>
      <c r="DB1931" s="52"/>
      <c r="DC1931" s="52"/>
      <c r="DD1931" s="52"/>
      <c r="DE1931" s="52"/>
      <c r="DF1931" s="52"/>
      <c r="DG1931" s="52"/>
      <c r="DH1931" s="52"/>
      <c r="DI1931" s="52"/>
      <c r="DJ1931" s="52"/>
      <c r="DK1931" s="52"/>
      <c r="DL1931" s="52"/>
      <c r="DM1931" s="52"/>
      <c r="DN1931" s="52"/>
      <c r="DO1931" s="52"/>
      <c r="DP1931" s="52"/>
      <c r="DQ1931" s="52"/>
      <c r="DR1931" s="52"/>
      <c r="DS1931" s="52"/>
      <c r="DT1931" s="52"/>
      <c r="DU1931" s="52"/>
      <c r="DV1931" s="52"/>
      <c r="DW1931" s="52"/>
      <c r="DX1931" s="52"/>
      <c r="DY1931" s="52"/>
      <c r="DZ1931" s="52"/>
      <c r="EA1931" s="52"/>
    </row>
    <row r="1932" spans="1:131" s="43" customFormat="1" x14ac:dyDescent="0.2">
      <c r="A1932" s="42"/>
      <c r="B1932" s="42"/>
      <c r="C1932" s="42"/>
      <c r="D1932" s="42"/>
      <c r="E1932" s="42"/>
      <c r="F1932" s="42"/>
      <c r="G1932" s="54"/>
      <c r="H1932" s="42"/>
      <c r="I1932" s="42"/>
      <c r="J1932" s="55"/>
      <c r="K1932" s="55"/>
      <c r="L1932" s="55"/>
      <c r="M1932" s="56"/>
      <c r="N1932" s="57"/>
      <c r="O1932" s="57"/>
      <c r="P1932" s="42"/>
      <c r="Q1932" s="42"/>
      <c r="R1932" s="42"/>
      <c r="S1932" s="42"/>
      <c r="T1932" s="57"/>
      <c r="U1932" s="57"/>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c r="DC1932" s="52"/>
      <c r="DD1932" s="52"/>
      <c r="DE1932" s="52"/>
      <c r="DF1932" s="52"/>
      <c r="DG1932" s="52"/>
      <c r="DH1932" s="52"/>
      <c r="DI1932" s="52"/>
      <c r="DJ1932" s="52"/>
      <c r="DK1932" s="52"/>
      <c r="DL1932" s="52"/>
      <c r="DM1932" s="52"/>
      <c r="DN1932" s="52"/>
      <c r="DO1932" s="52"/>
      <c r="DP1932" s="52"/>
      <c r="DQ1932" s="52"/>
      <c r="DR1932" s="52"/>
      <c r="DS1932" s="52"/>
      <c r="DT1932" s="52"/>
      <c r="DU1932" s="52"/>
      <c r="DV1932" s="52"/>
      <c r="DW1932" s="52"/>
      <c r="DX1932" s="52"/>
      <c r="DY1932" s="52"/>
      <c r="DZ1932" s="52"/>
      <c r="EA1932" s="52"/>
    </row>
    <row r="1933" spans="1:131" s="43" customFormat="1" x14ac:dyDescent="0.2">
      <c r="A1933" s="42"/>
      <c r="B1933" s="42"/>
      <c r="C1933" s="42"/>
      <c r="D1933" s="42"/>
      <c r="E1933" s="42"/>
      <c r="F1933" s="42"/>
      <c r="G1933" s="54"/>
      <c r="H1933" s="42"/>
      <c r="I1933" s="42"/>
      <c r="J1933" s="55"/>
      <c r="K1933" s="55"/>
      <c r="L1933" s="55"/>
      <c r="M1933" s="56"/>
      <c r="N1933" s="57"/>
      <c r="O1933" s="57"/>
      <c r="P1933" s="42"/>
      <c r="Q1933" s="42"/>
      <c r="R1933" s="42"/>
      <c r="S1933" s="42"/>
      <c r="T1933" s="57"/>
      <c r="U1933" s="57"/>
      <c r="V1933" s="52"/>
      <c r="W1933" s="52"/>
      <c r="X1933" s="52"/>
      <c r="Y1933" s="52"/>
      <c r="Z1933" s="52"/>
      <c r="AA1933" s="52"/>
      <c r="AB1933" s="52"/>
      <c r="AC1933" s="52"/>
      <c r="AD1933" s="52"/>
      <c r="AE1933" s="52"/>
      <c r="AF1933" s="52"/>
      <c r="AG1933" s="52"/>
      <c r="AH1933" s="52"/>
      <c r="AI1933" s="52"/>
      <c r="AJ1933" s="52"/>
      <c r="AK1933" s="52"/>
      <c r="AL1933" s="52"/>
      <c r="AM1933" s="52"/>
      <c r="AN1933" s="52"/>
      <c r="AO1933" s="52"/>
      <c r="AP1933" s="52"/>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c r="BK1933" s="52"/>
      <c r="BL1933" s="52"/>
      <c r="BM1933" s="52"/>
      <c r="BN1933" s="52"/>
      <c r="BO1933" s="52"/>
      <c r="BP1933" s="52"/>
      <c r="BQ1933" s="52"/>
      <c r="BR1933" s="52"/>
      <c r="BS1933" s="52"/>
      <c r="BT1933" s="52"/>
      <c r="BU1933" s="52"/>
      <c r="BV1933" s="52"/>
      <c r="BW1933" s="52"/>
      <c r="BX1933" s="52"/>
      <c r="BY1933" s="52"/>
      <c r="BZ1933" s="52"/>
      <c r="CA1933" s="52"/>
      <c r="CB1933" s="52"/>
      <c r="CC1933" s="52"/>
      <c r="CD1933" s="52"/>
      <c r="CE1933" s="52"/>
      <c r="CF1933" s="52"/>
      <c r="CG1933" s="52"/>
      <c r="CH1933" s="52"/>
      <c r="CI1933" s="52"/>
      <c r="CJ1933" s="52"/>
      <c r="CK1933" s="52"/>
      <c r="CL1933" s="52"/>
      <c r="CM1933" s="52"/>
      <c r="CN1933" s="52"/>
      <c r="CO1933" s="52"/>
      <c r="CP1933" s="52"/>
      <c r="CQ1933" s="52"/>
      <c r="CR1933" s="52"/>
      <c r="CS1933" s="52"/>
      <c r="CT1933" s="52"/>
      <c r="CU1933" s="52"/>
      <c r="CV1933" s="52"/>
      <c r="CW1933" s="52"/>
      <c r="CX1933" s="52"/>
      <c r="CY1933" s="52"/>
      <c r="CZ1933" s="52"/>
      <c r="DA1933" s="52"/>
      <c r="DB1933" s="52"/>
      <c r="DC1933" s="52"/>
      <c r="DD1933" s="52"/>
      <c r="DE1933" s="52"/>
      <c r="DF1933" s="52"/>
      <c r="DG1933" s="52"/>
      <c r="DH1933" s="52"/>
      <c r="DI1933" s="52"/>
      <c r="DJ1933" s="52"/>
      <c r="DK1933" s="52"/>
      <c r="DL1933" s="52"/>
      <c r="DM1933" s="52"/>
      <c r="DN1933" s="52"/>
      <c r="DO1933" s="52"/>
      <c r="DP1933" s="52"/>
      <c r="DQ1933" s="52"/>
      <c r="DR1933" s="52"/>
      <c r="DS1933" s="52"/>
      <c r="DT1933" s="52"/>
      <c r="DU1933" s="52"/>
      <c r="DV1933" s="52"/>
      <c r="DW1933" s="52"/>
      <c r="DX1933" s="52"/>
      <c r="DY1933" s="52"/>
      <c r="DZ1933" s="52"/>
      <c r="EA1933" s="52"/>
    </row>
    <row r="1934" spans="1:131" s="43" customFormat="1" x14ac:dyDescent="0.2">
      <c r="A1934" s="42"/>
      <c r="B1934" s="42"/>
      <c r="C1934" s="42"/>
      <c r="D1934" s="42"/>
      <c r="E1934" s="42"/>
      <c r="F1934" s="42"/>
      <c r="G1934" s="54"/>
      <c r="H1934" s="42"/>
      <c r="I1934" s="42"/>
      <c r="J1934" s="55"/>
      <c r="K1934" s="55"/>
      <c r="L1934" s="55"/>
      <c r="M1934" s="56"/>
      <c r="N1934" s="57"/>
      <c r="O1934" s="57"/>
      <c r="P1934" s="42"/>
      <c r="Q1934" s="42"/>
      <c r="R1934" s="42"/>
      <c r="S1934" s="42"/>
      <c r="T1934" s="57"/>
      <c r="U1934" s="57"/>
      <c r="V1934" s="52"/>
      <c r="W1934" s="52"/>
      <c r="X1934" s="52"/>
      <c r="Y1934" s="52"/>
      <c r="Z1934" s="52"/>
      <c r="AA1934" s="52"/>
      <c r="AB1934" s="52"/>
      <c r="AC1934" s="52"/>
      <c r="AD1934" s="52"/>
      <c r="AE1934" s="52"/>
      <c r="AF1934" s="52"/>
      <c r="AG1934" s="52"/>
      <c r="AH1934" s="52"/>
      <c r="AI1934" s="52"/>
      <c r="AJ1934" s="52"/>
      <c r="AK1934" s="52"/>
      <c r="AL1934" s="52"/>
      <c r="AM1934" s="52"/>
      <c r="AN1934" s="52"/>
      <c r="AO1934" s="52"/>
      <c r="AP1934" s="52"/>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c r="BK1934" s="52"/>
      <c r="BL1934" s="52"/>
      <c r="BM1934" s="52"/>
      <c r="BN1934" s="52"/>
      <c r="BO1934" s="52"/>
      <c r="BP1934" s="52"/>
      <c r="BQ1934" s="52"/>
      <c r="BR1934" s="52"/>
      <c r="BS1934" s="52"/>
      <c r="BT1934" s="52"/>
      <c r="BU1934" s="52"/>
      <c r="BV1934" s="52"/>
      <c r="BW1934" s="52"/>
      <c r="BX1934" s="52"/>
      <c r="BY1934" s="52"/>
      <c r="BZ1934" s="52"/>
      <c r="CA1934" s="52"/>
      <c r="CB1934" s="52"/>
      <c r="CC1934" s="52"/>
      <c r="CD1934" s="52"/>
      <c r="CE1934" s="52"/>
      <c r="CF1934" s="52"/>
      <c r="CG1934" s="52"/>
      <c r="CH1934" s="52"/>
      <c r="CI1934" s="52"/>
      <c r="CJ1934" s="52"/>
      <c r="CK1934" s="52"/>
      <c r="CL1934" s="52"/>
      <c r="CM1934" s="52"/>
      <c r="CN1934" s="52"/>
      <c r="CO1934" s="52"/>
      <c r="CP1934" s="52"/>
      <c r="CQ1934" s="52"/>
      <c r="CR1934" s="52"/>
      <c r="CS1934" s="52"/>
      <c r="CT1934" s="52"/>
      <c r="CU1934" s="52"/>
      <c r="CV1934" s="52"/>
      <c r="CW1934" s="52"/>
      <c r="CX1934" s="52"/>
      <c r="CY1934" s="52"/>
      <c r="CZ1934" s="52"/>
      <c r="DA1934" s="52"/>
      <c r="DB1934" s="52"/>
      <c r="DC1934" s="52"/>
      <c r="DD1934" s="52"/>
      <c r="DE1934" s="52"/>
      <c r="DF1934" s="52"/>
      <c r="DG1934" s="52"/>
      <c r="DH1934" s="52"/>
      <c r="DI1934" s="52"/>
      <c r="DJ1934" s="52"/>
      <c r="DK1934" s="52"/>
      <c r="DL1934" s="52"/>
      <c r="DM1934" s="52"/>
      <c r="DN1934" s="52"/>
      <c r="DO1934" s="52"/>
      <c r="DP1934" s="52"/>
      <c r="DQ1934" s="52"/>
      <c r="DR1934" s="52"/>
      <c r="DS1934" s="52"/>
      <c r="DT1934" s="52"/>
      <c r="DU1934" s="52"/>
      <c r="DV1934" s="52"/>
      <c r="DW1934" s="52"/>
      <c r="DX1934" s="52"/>
      <c r="DY1934" s="52"/>
      <c r="DZ1934" s="52"/>
      <c r="EA1934" s="52"/>
    </row>
    <row r="1935" spans="1:131" s="43" customFormat="1" x14ac:dyDescent="0.2">
      <c r="A1935" s="42"/>
      <c r="B1935" s="42"/>
      <c r="C1935" s="42"/>
      <c r="D1935" s="42"/>
      <c r="E1935" s="42"/>
      <c r="F1935" s="42"/>
      <c r="G1935" s="54"/>
      <c r="H1935" s="42"/>
      <c r="I1935" s="42"/>
      <c r="J1935" s="55"/>
      <c r="K1935" s="55"/>
      <c r="L1935" s="55"/>
      <c r="M1935" s="56"/>
      <c r="N1935" s="57"/>
      <c r="O1935" s="57"/>
      <c r="P1935" s="42"/>
      <c r="Q1935" s="42"/>
      <c r="R1935" s="42"/>
      <c r="S1935" s="42"/>
      <c r="T1935" s="57"/>
      <c r="U1935" s="57"/>
      <c r="V1935" s="52"/>
      <c r="W1935" s="52"/>
      <c r="X1935" s="52"/>
      <c r="Y1935" s="52"/>
      <c r="Z1935" s="52"/>
      <c r="AA1935" s="52"/>
      <c r="AB1935" s="52"/>
      <c r="AC1935" s="52"/>
      <c r="AD1935" s="52"/>
      <c r="AE1935" s="52"/>
      <c r="AF1935" s="52"/>
      <c r="AG1935" s="52"/>
      <c r="AH1935" s="52"/>
      <c r="AI1935" s="52"/>
      <c r="AJ1935" s="52"/>
      <c r="AK1935" s="52"/>
      <c r="AL1935" s="52"/>
      <c r="AM1935" s="52"/>
      <c r="AN1935" s="52"/>
      <c r="AO1935" s="52"/>
      <c r="AP1935" s="52"/>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c r="BK1935" s="52"/>
      <c r="BL1935" s="52"/>
      <c r="BM1935" s="52"/>
      <c r="BN1935" s="52"/>
      <c r="BO1935" s="52"/>
      <c r="BP1935" s="52"/>
      <c r="BQ1935" s="52"/>
      <c r="BR1935" s="52"/>
      <c r="BS1935" s="52"/>
      <c r="BT1935" s="52"/>
      <c r="BU1935" s="52"/>
      <c r="BV1935" s="52"/>
      <c r="BW1935" s="52"/>
      <c r="BX1935" s="52"/>
      <c r="BY1935" s="52"/>
      <c r="BZ1935" s="52"/>
      <c r="CA1935" s="52"/>
      <c r="CB1935" s="52"/>
      <c r="CC1935" s="52"/>
      <c r="CD1935" s="52"/>
      <c r="CE1935" s="52"/>
      <c r="CF1935" s="52"/>
      <c r="CG1935" s="52"/>
      <c r="CH1935" s="52"/>
      <c r="CI1935" s="52"/>
      <c r="CJ1935" s="52"/>
      <c r="CK1935" s="52"/>
      <c r="CL1935" s="52"/>
      <c r="CM1935" s="52"/>
      <c r="CN1935" s="52"/>
      <c r="CO1935" s="52"/>
      <c r="CP1935" s="52"/>
      <c r="CQ1935" s="52"/>
      <c r="CR1935" s="52"/>
      <c r="CS1935" s="52"/>
      <c r="CT1935" s="52"/>
      <c r="CU1935" s="52"/>
      <c r="CV1935" s="52"/>
      <c r="CW1935" s="52"/>
      <c r="CX1935" s="52"/>
      <c r="CY1935" s="52"/>
      <c r="CZ1935" s="52"/>
      <c r="DA1935" s="52"/>
      <c r="DB1935" s="52"/>
      <c r="DC1935" s="52"/>
      <c r="DD1935" s="52"/>
      <c r="DE1935" s="52"/>
      <c r="DF1935" s="52"/>
      <c r="DG1935" s="52"/>
      <c r="DH1935" s="52"/>
      <c r="DI1935" s="52"/>
      <c r="DJ1935" s="52"/>
      <c r="DK1935" s="52"/>
      <c r="DL1935" s="52"/>
      <c r="DM1935" s="52"/>
      <c r="DN1935" s="52"/>
      <c r="DO1935" s="52"/>
      <c r="DP1935" s="52"/>
      <c r="DQ1935" s="52"/>
      <c r="DR1935" s="52"/>
      <c r="DS1935" s="52"/>
      <c r="DT1935" s="52"/>
      <c r="DU1935" s="52"/>
      <c r="DV1935" s="52"/>
      <c r="DW1935" s="52"/>
      <c r="DX1935" s="52"/>
      <c r="DY1935" s="52"/>
      <c r="DZ1935" s="52"/>
      <c r="EA1935" s="52"/>
    </row>
    <row r="1936" spans="1:131" s="43" customFormat="1" x14ac:dyDescent="0.2">
      <c r="A1936" s="42"/>
      <c r="B1936" s="42"/>
      <c r="C1936" s="42"/>
      <c r="D1936" s="42"/>
      <c r="E1936" s="42"/>
      <c r="F1936" s="42"/>
      <c r="G1936" s="54"/>
      <c r="H1936" s="42"/>
      <c r="I1936" s="42"/>
      <c r="J1936" s="55"/>
      <c r="K1936" s="55"/>
      <c r="L1936" s="55"/>
      <c r="M1936" s="56"/>
      <c r="N1936" s="57"/>
      <c r="O1936" s="57"/>
      <c r="P1936" s="42"/>
      <c r="Q1936" s="42"/>
      <c r="R1936" s="42"/>
      <c r="S1936" s="42"/>
      <c r="T1936" s="57"/>
      <c r="U1936" s="57"/>
      <c r="V1936" s="52"/>
      <c r="W1936" s="52"/>
      <c r="X1936" s="52"/>
      <c r="Y1936" s="52"/>
      <c r="Z1936" s="52"/>
      <c r="AA1936" s="52"/>
      <c r="AB1936" s="52"/>
      <c r="AC1936" s="52"/>
      <c r="AD1936" s="52"/>
      <c r="AE1936" s="52"/>
      <c r="AF1936" s="52"/>
      <c r="AG1936" s="52"/>
      <c r="AH1936" s="52"/>
      <c r="AI1936" s="52"/>
      <c r="AJ1936" s="52"/>
      <c r="AK1936" s="52"/>
      <c r="AL1936" s="52"/>
      <c r="AM1936" s="52"/>
      <c r="AN1936" s="52"/>
      <c r="AO1936" s="52"/>
      <c r="AP1936" s="52"/>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c r="BK1936" s="52"/>
      <c r="BL1936" s="52"/>
      <c r="BM1936" s="52"/>
      <c r="BN1936" s="52"/>
      <c r="BO1936" s="52"/>
      <c r="BP1936" s="52"/>
      <c r="BQ1936" s="52"/>
      <c r="BR1936" s="52"/>
      <c r="BS1936" s="52"/>
      <c r="BT1936" s="52"/>
      <c r="BU1936" s="52"/>
      <c r="BV1936" s="52"/>
      <c r="BW1936" s="52"/>
      <c r="BX1936" s="52"/>
      <c r="BY1936" s="52"/>
      <c r="BZ1936" s="52"/>
      <c r="CA1936" s="52"/>
      <c r="CB1936" s="52"/>
      <c r="CC1936" s="52"/>
      <c r="CD1936" s="52"/>
      <c r="CE1936" s="52"/>
      <c r="CF1936" s="52"/>
      <c r="CG1936" s="52"/>
      <c r="CH1936" s="52"/>
      <c r="CI1936" s="52"/>
      <c r="CJ1936" s="52"/>
      <c r="CK1936" s="52"/>
      <c r="CL1936" s="52"/>
      <c r="CM1936" s="52"/>
      <c r="CN1936" s="52"/>
      <c r="CO1936" s="52"/>
      <c r="CP1936" s="52"/>
      <c r="CQ1936" s="52"/>
      <c r="CR1936" s="52"/>
      <c r="CS1936" s="52"/>
      <c r="CT1936" s="52"/>
      <c r="CU1936" s="52"/>
      <c r="CV1936" s="52"/>
      <c r="CW1936" s="52"/>
      <c r="CX1936" s="52"/>
      <c r="CY1936" s="52"/>
      <c r="CZ1936" s="52"/>
      <c r="DA1936" s="52"/>
      <c r="DB1936" s="52"/>
      <c r="DC1936" s="52"/>
      <c r="DD1936" s="52"/>
      <c r="DE1936" s="52"/>
      <c r="DF1936" s="52"/>
      <c r="DG1936" s="52"/>
      <c r="DH1936" s="52"/>
      <c r="DI1936" s="52"/>
      <c r="DJ1936" s="52"/>
      <c r="DK1936" s="52"/>
      <c r="DL1936" s="52"/>
      <c r="DM1936" s="52"/>
      <c r="DN1936" s="52"/>
      <c r="DO1936" s="52"/>
      <c r="DP1936" s="52"/>
      <c r="DQ1936" s="52"/>
      <c r="DR1936" s="52"/>
      <c r="DS1936" s="52"/>
      <c r="DT1936" s="52"/>
      <c r="DU1936" s="52"/>
      <c r="DV1936" s="52"/>
      <c r="DW1936" s="52"/>
      <c r="DX1936" s="52"/>
      <c r="DY1936" s="52"/>
      <c r="DZ1936" s="52"/>
      <c r="EA1936" s="52"/>
    </row>
    <row r="1937" spans="1:131" s="43" customFormat="1" x14ac:dyDescent="0.2">
      <c r="A1937" s="42"/>
      <c r="B1937" s="42"/>
      <c r="C1937" s="42"/>
      <c r="D1937" s="42"/>
      <c r="E1937" s="42"/>
      <c r="F1937" s="42"/>
      <c r="G1937" s="54"/>
      <c r="H1937" s="42"/>
      <c r="I1937" s="42"/>
      <c r="J1937" s="55"/>
      <c r="K1937" s="55"/>
      <c r="L1937" s="55"/>
      <c r="M1937" s="56"/>
      <c r="N1937" s="57"/>
      <c r="O1937" s="57"/>
      <c r="P1937" s="42"/>
      <c r="Q1937" s="42"/>
      <c r="R1937" s="42"/>
      <c r="S1937" s="42"/>
      <c r="T1937" s="57"/>
      <c r="U1937" s="57"/>
      <c r="V1937" s="52"/>
      <c r="W1937" s="52"/>
      <c r="X1937" s="52"/>
      <c r="Y1937" s="52"/>
      <c r="Z1937" s="52"/>
      <c r="AA1937" s="52"/>
      <c r="AB1937" s="52"/>
      <c r="AC1937" s="52"/>
      <c r="AD1937" s="52"/>
      <c r="AE1937" s="52"/>
      <c r="AF1937" s="52"/>
      <c r="AG1937" s="52"/>
      <c r="AH1937" s="52"/>
      <c r="AI1937" s="52"/>
      <c r="AJ1937" s="52"/>
      <c r="AK1937" s="52"/>
      <c r="AL1937" s="52"/>
      <c r="AM1937" s="52"/>
      <c r="AN1937" s="52"/>
      <c r="AO1937" s="52"/>
      <c r="AP1937" s="52"/>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c r="BK1937" s="52"/>
      <c r="BL1937" s="52"/>
      <c r="BM1937" s="52"/>
      <c r="BN1937" s="52"/>
      <c r="BO1937" s="52"/>
      <c r="BP1937" s="52"/>
      <c r="BQ1937" s="52"/>
      <c r="BR1937" s="52"/>
      <c r="BS1937" s="52"/>
      <c r="BT1937" s="52"/>
      <c r="BU1937" s="52"/>
      <c r="BV1937" s="52"/>
      <c r="BW1937" s="52"/>
      <c r="BX1937" s="52"/>
      <c r="BY1937" s="52"/>
      <c r="BZ1937" s="52"/>
      <c r="CA1937" s="52"/>
      <c r="CB1937" s="52"/>
      <c r="CC1937" s="52"/>
      <c r="CD1937" s="52"/>
      <c r="CE1937" s="52"/>
      <c r="CF1937" s="52"/>
      <c r="CG1937" s="52"/>
      <c r="CH1937" s="52"/>
      <c r="CI1937" s="52"/>
      <c r="CJ1937" s="52"/>
      <c r="CK1937" s="52"/>
      <c r="CL1937" s="52"/>
      <c r="CM1937" s="52"/>
      <c r="CN1937" s="52"/>
      <c r="CO1937" s="52"/>
      <c r="CP1937" s="52"/>
      <c r="CQ1937" s="52"/>
      <c r="CR1937" s="52"/>
      <c r="CS1937" s="52"/>
      <c r="CT1937" s="52"/>
      <c r="CU1937" s="52"/>
      <c r="CV1937" s="52"/>
      <c r="CW1937" s="52"/>
      <c r="CX1937" s="52"/>
      <c r="CY1937" s="52"/>
      <c r="CZ1937" s="52"/>
      <c r="DA1937" s="52"/>
      <c r="DB1937" s="52"/>
      <c r="DC1937" s="52"/>
      <c r="DD1937" s="52"/>
      <c r="DE1937" s="52"/>
      <c r="DF1937" s="52"/>
      <c r="DG1937" s="52"/>
      <c r="DH1937" s="52"/>
      <c r="DI1937" s="52"/>
      <c r="DJ1937" s="52"/>
      <c r="DK1937" s="52"/>
      <c r="DL1937" s="52"/>
      <c r="DM1937" s="52"/>
      <c r="DN1937" s="52"/>
      <c r="DO1937" s="52"/>
      <c r="DP1937" s="52"/>
      <c r="DQ1937" s="52"/>
      <c r="DR1937" s="52"/>
      <c r="DS1937" s="52"/>
      <c r="DT1937" s="52"/>
      <c r="DU1937" s="52"/>
      <c r="DV1937" s="52"/>
      <c r="DW1937" s="52"/>
      <c r="DX1937" s="52"/>
      <c r="DY1937" s="52"/>
      <c r="DZ1937" s="52"/>
      <c r="EA1937" s="52"/>
    </row>
    <row r="1938" spans="1:131" s="43" customFormat="1" x14ac:dyDescent="0.2">
      <c r="A1938" s="42"/>
      <c r="B1938" s="42"/>
      <c r="C1938" s="42"/>
      <c r="D1938" s="42"/>
      <c r="E1938" s="42"/>
      <c r="F1938" s="42"/>
      <c r="G1938" s="54"/>
      <c r="H1938" s="42"/>
      <c r="I1938" s="42"/>
      <c r="J1938" s="55"/>
      <c r="K1938" s="55"/>
      <c r="L1938" s="55"/>
      <c r="M1938" s="56"/>
      <c r="N1938" s="57"/>
      <c r="O1938" s="57"/>
      <c r="P1938" s="42"/>
      <c r="Q1938" s="42"/>
      <c r="R1938" s="42"/>
      <c r="S1938" s="42"/>
      <c r="T1938" s="57"/>
      <c r="U1938" s="57"/>
      <c r="V1938" s="52"/>
      <c r="W1938" s="52"/>
      <c r="X1938" s="52"/>
      <c r="Y1938" s="52"/>
      <c r="Z1938" s="52"/>
      <c r="AA1938" s="52"/>
      <c r="AB1938" s="52"/>
      <c r="AC1938" s="52"/>
      <c r="AD1938" s="52"/>
      <c r="AE1938" s="52"/>
      <c r="AF1938" s="52"/>
      <c r="AG1938" s="52"/>
      <c r="AH1938" s="52"/>
      <c r="AI1938" s="52"/>
      <c r="AJ1938" s="52"/>
      <c r="AK1938" s="52"/>
      <c r="AL1938" s="52"/>
      <c r="AM1938" s="52"/>
      <c r="AN1938" s="52"/>
      <c r="AO1938" s="52"/>
      <c r="AP1938" s="52"/>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c r="BK1938" s="52"/>
      <c r="BL1938" s="52"/>
      <c r="BM1938" s="52"/>
      <c r="BN1938" s="52"/>
      <c r="BO1938" s="52"/>
      <c r="BP1938" s="52"/>
      <c r="BQ1938" s="52"/>
      <c r="BR1938" s="52"/>
      <c r="BS1938" s="52"/>
      <c r="BT1938" s="52"/>
      <c r="BU1938" s="52"/>
      <c r="BV1938" s="52"/>
      <c r="BW1938" s="52"/>
      <c r="BX1938" s="52"/>
      <c r="BY1938" s="52"/>
      <c r="BZ1938" s="52"/>
      <c r="CA1938" s="52"/>
      <c r="CB1938" s="52"/>
      <c r="CC1938" s="52"/>
      <c r="CD1938" s="52"/>
      <c r="CE1938" s="52"/>
      <c r="CF1938" s="52"/>
      <c r="CG1938" s="52"/>
      <c r="CH1938" s="52"/>
      <c r="CI1938" s="52"/>
      <c r="CJ1938" s="52"/>
      <c r="CK1938" s="52"/>
      <c r="CL1938" s="52"/>
      <c r="CM1938" s="52"/>
      <c r="CN1938" s="52"/>
      <c r="CO1938" s="52"/>
      <c r="CP1938" s="52"/>
      <c r="CQ1938" s="52"/>
      <c r="CR1938" s="52"/>
      <c r="CS1938" s="52"/>
      <c r="CT1938" s="52"/>
      <c r="CU1938" s="52"/>
      <c r="CV1938" s="52"/>
      <c r="CW1938" s="52"/>
      <c r="CX1938" s="52"/>
      <c r="CY1938" s="52"/>
      <c r="CZ1938" s="52"/>
      <c r="DA1938" s="52"/>
      <c r="DB1938" s="52"/>
      <c r="DC1938" s="52"/>
      <c r="DD1938" s="52"/>
      <c r="DE1938" s="52"/>
      <c r="DF1938" s="52"/>
      <c r="DG1938" s="52"/>
      <c r="DH1938" s="52"/>
      <c r="DI1938" s="52"/>
      <c r="DJ1938" s="52"/>
      <c r="DK1938" s="52"/>
      <c r="DL1938" s="52"/>
      <c r="DM1938" s="52"/>
      <c r="DN1938" s="52"/>
      <c r="DO1938" s="52"/>
      <c r="DP1938" s="52"/>
      <c r="DQ1938" s="52"/>
      <c r="DR1938" s="52"/>
      <c r="DS1938" s="52"/>
      <c r="DT1938" s="52"/>
      <c r="DU1938" s="52"/>
      <c r="DV1938" s="52"/>
      <c r="DW1938" s="52"/>
      <c r="DX1938" s="52"/>
      <c r="DY1938" s="52"/>
      <c r="DZ1938" s="52"/>
      <c r="EA1938" s="52"/>
    </row>
    <row r="1939" spans="1:131" s="43" customFormat="1" x14ac:dyDescent="0.2">
      <c r="A1939" s="42"/>
      <c r="B1939" s="42"/>
      <c r="C1939" s="42"/>
      <c r="D1939" s="42"/>
      <c r="E1939" s="42"/>
      <c r="F1939" s="42"/>
      <c r="G1939" s="54"/>
      <c r="H1939" s="42"/>
      <c r="I1939" s="42"/>
      <c r="J1939" s="55"/>
      <c r="K1939" s="55"/>
      <c r="L1939" s="55"/>
      <c r="M1939" s="56"/>
      <c r="N1939" s="57"/>
      <c r="O1939" s="57"/>
      <c r="P1939" s="42"/>
      <c r="Q1939" s="42"/>
      <c r="R1939" s="42"/>
      <c r="S1939" s="42"/>
      <c r="T1939" s="57"/>
      <c r="U1939" s="57"/>
      <c r="V1939" s="52"/>
      <c r="W1939" s="52"/>
      <c r="X1939" s="52"/>
      <c r="Y1939" s="52"/>
      <c r="Z1939" s="52"/>
      <c r="AA1939" s="52"/>
      <c r="AB1939" s="52"/>
      <c r="AC1939" s="52"/>
      <c r="AD1939" s="52"/>
      <c r="AE1939" s="52"/>
      <c r="AF1939" s="52"/>
      <c r="AG1939" s="52"/>
      <c r="AH1939" s="52"/>
      <c r="AI1939" s="52"/>
      <c r="AJ1939" s="52"/>
      <c r="AK1939" s="52"/>
      <c r="AL1939" s="52"/>
      <c r="AM1939" s="52"/>
      <c r="AN1939" s="52"/>
      <c r="AO1939" s="52"/>
      <c r="AP1939" s="52"/>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c r="BK1939" s="52"/>
      <c r="BL1939" s="52"/>
      <c r="BM1939" s="52"/>
      <c r="BN1939" s="52"/>
      <c r="BO1939" s="52"/>
      <c r="BP1939" s="52"/>
      <c r="BQ1939" s="52"/>
      <c r="BR1939" s="52"/>
      <c r="BS1939" s="52"/>
      <c r="BT1939" s="52"/>
      <c r="BU1939" s="52"/>
      <c r="BV1939" s="52"/>
      <c r="BW1939" s="52"/>
      <c r="BX1939" s="52"/>
      <c r="BY1939" s="52"/>
      <c r="BZ1939" s="52"/>
      <c r="CA1939" s="52"/>
      <c r="CB1939" s="52"/>
      <c r="CC1939" s="52"/>
      <c r="CD1939" s="52"/>
      <c r="CE1939" s="52"/>
      <c r="CF1939" s="52"/>
      <c r="CG1939" s="52"/>
      <c r="CH1939" s="52"/>
      <c r="CI1939" s="52"/>
      <c r="CJ1939" s="52"/>
      <c r="CK1939" s="52"/>
      <c r="CL1939" s="52"/>
      <c r="CM1939" s="52"/>
      <c r="CN1939" s="52"/>
      <c r="CO1939" s="52"/>
      <c r="CP1939" s="52"/>
      <c r="CQ1939" s="52"/>
      <c r="CR1939" s="52"/>
      <c r="CS1939" s="52"/>
      <c r="CT1939" s="52"/>
      <c r="CU1939" s="52"/>
      <c r="CV1939" s="52"/>
      <c r="CW1939" s="52"/>
      <c r="CX1939" s="52"/>
      <c r="CY1939" s="52"/>
      <c r="CZ1939" s="52"/>
      <c r="DA1939" s="52"/>
      <c r="DB1939" s="52"/>
      <c r="DC1939" s="52"/>
      <c r="DD1939" s="52"/>
      <c r="DE1939" s="52"/>
      <c r="DF1939" s="52"/>
      <c r="DG1939" s="52"/>
      <c r="DH1939" s="52"/>
      <c r="DI1939" s="52"/>
      <c r="DJ1939" s="52"/>
      <c r="DK1939" s="52"/>
      <c r="DL1939" s="52"/>
      <c r="DM1939" s="52"/>
      <c r="DN1939" s="52"/>
      <c r="DO1939" s="52"/>
      <c r="DP1939" s="52"/>
      <c r="DQ1939" s="52"/>
      <c r="DR1939" s="52"/>
      <c r="DS1939" s="52"/>
      <c r="DT1939" s="52"/>
      <c r="DU1939" s="52"/>
      <c r="DV1939" s="52"/>
      <c r="DW1939" s="52"/>
      <c r="DX1939" s="52"/>
      <c r="DY1939" s="52"/>
      <c r="DZ1939" s="52"/>
      <c r="EA1939" s="52"/>
    </row>
    <row r="1940" spans="1:131" s="43" customFormat="1" x14ac:dyDescent="0.2">
      <c r="A1940" s="42"/>
      <c r="B1940" s="42"/>
      <c r="C1940" s="42"/>
      <c r="D1940" s="42"/>
      <c r="E1940" s="42"/>
      <c r="F1940" s="42"/>
      <c r="G1940" s="54"/>
      <c r="H1940" s="42"/>
      <c r="I1940" s="42"/>
      <c r="J1940" s="55"/>
      <c r="K1940" s="55"/>
      <c r="L1940" s="55"/>
      <c r="M1940" s="56"/>
      <c r="N1940" s="57"/>
      <c r="O1940" s="57"/>
      <c r="P1940" s="42"/>
      <c r="Q1940" s="42"/>
      <c r="R1940" s="42"/>
      <c r="S1940" s="42"/>
      <c r="T1940" s="57"/>
      <c r="U1940" s="57"/>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c r="DC1940" s="52"/>
      <c r="DD1940" s="52"/>
      <c r="DE1940" s="52"/>
      <c r="DF1940" s="52"/>
      <c r="DG1940" s="52"/>
      <c r="DH1940" s="52"/>
      <c r="DI1940" s="52"/>
      <c r="DJ1940" s="52"/>
      <c r="DK1940" s="52"/>
      <c r="DL1940" s="52"/>
      <c r="DM1940" s="52"/>
      <c r="DN1940" s="52"/>
      <c r="DO1940" s="52"/>
      <c r="DP1940" s="52"/>
      <c r="DQ1940" s="52"/>
      <c r="DR1940" s="52"/>
      <c r="DS1940" s="52"/>
      <c r="DT1940" s="52"/>
      <c r="DU1940" s="52"/>
      <c r="DV1940" s="52"/>
      <c r="DW1940" s="52"/>
      <c r="DX1940" s="52"/>
      <c r="DY1940" s="52"/>
      <c r="DZ1940" s="52"/>
      <c r="EA1940" s="52"/>
    </row>
    <row r="1941" spans="1:131" s="43" customFormat="1" x14ac:dyDescent="0.2">
      <c r="A1941" s="42"/>
      <c r="B1941" s="42"/>
      <c r="C1941" s="42"/>
      <c r="D1941" s="42"/>
      <c r="E1941" s="42"/>
      <c r="F1941" s="42"/>
      <c r="G1941" s="54"/>
      <c r="H1941" s="42"/>
      <c r="I1941" s="42"/>
      <c r="J1941" s="55"/>
      <c r="K1941" s="55"/>
      <c r="L1941" s="55"/>
      <c r="M1941" s="56"/>
      <c r="N1941" s="57"/>
      <c r="O1941" s="57"/>
      <c r="P1941" s="42"/>
      <c r="Q1941" s="42"/>
      <c r="R1941" s="42"/>
      <c r="S1941" s="42"/>
      <c r="T1941" s="57"/>
      <c r="U1941" s="57"/>
      <c r="V1941" s="52"/>
      <c r="W1941" s="52"/>
      <c r="X1941" s="52"/>
      <c r="Y1941" s="52"/>
      <c r="Z1941" s="52"/>
      <c r="AA1941" s="52"/>
      <c r="AB1941" s="52"/>
      <c r="AC1941" s="52"/>
      <c r="AD1941" s="52"/>
      <c r="AE1941" s="52"/>
      <c r="AF1941" s="52"/>
      <c r="AG1941" s="52"/>
      <c r="AH1941" s="52"/>
      <c r="AI1941" s="52"/>
      <c r="AJ1941" s="52"/>
      <c r="AK1941" s="52"/>
      <c r="AL1941" s="52"/>
      <c r="AM1941" s="52"/>
      <c r="AN1941" s="52"/>
      <c r="AO1941" s="52"/>
      <c r="AP1941" s="52"/>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c r="BK1941" s="52"/>
      <c r="BL1941" s="52"/>
      <c r="BM1941" s="52"/>
      <c r="BN1941" s="52"/>
      <c r="BO1941" s="52"/>
      <c r="BP1941" s="52"/>
      <c r="BQ1941" s="52"/>
      <c r="BR1941" s="52"/>
      <c r="BS1941" s="52"/>
      <c r="BT1941" s="52"/>
      <c r="BU1941" s="52"/>
      <c r="BV1941" s="52"/>
      <c r="BW1941" s="52"/>
      <c r="BX1941" s="52"/>
      <c r="BY1941" s="52"/>
      <c r="BZ1941" s="52"/>
      <c r="CA1941" s="52"/>
      <c r="CB1941" s="52"/>
      <c r="CC1941" s="52"/>
      <c r="CD1941" s="52"/>
      <c r="CE1941" s="52"/>
      <c r="CF1941" s="52"/>
      <c r="CG1941" s="52"/>
      <c r="CH1941" s="52"/>
      <c r="CI1941" s="52"/>
      <c r="CJ1941" s="52"/>
      <c r="CK1941" s="52"/>
      <c r="CL1941" s="52"/>
      <c r="CM1941" s="52"/>
      <c r="CN1941" s="52"/>
      <c r="CO1941" s="52"/>
      <c r="CP1941" s="52"/>
      <c r="CQ1941" s="52"/>
      <c r="CR1941" s="52"/>
      <c r="CS1941" s="52"/>
      <c r="CT1941" s="52"/>
      <c r="CU1941" s="52"/>
      <c r="CV1941" s="52"/>
      <c r="CW1941" s="52"/>
      <c r="CX1941" s="52"/>
      <c r="CY1941" s="52"/>
      <c r="CZ1941" s="52"/>
      <c r="DA1941" s="52"/>
      <c r="DB1941" s="52"/>
      <c r="DC1941" s="52"/>
      <c r="DD1941" s="52"/>
      <c r="DE1941" s="52"/>
      <c r="DF1941" s="52"/>
      <c r="DG1941" s="52"/>
      <c r="DH1941" s="52"/>
      <c r="DI1941" s="52"/>
      <c r="DJ1941" s="52"/>
      <c r="DK1941" s="52"/>
      <c r="DL1941" s="52"/>
      <c r="DM1941" s="52"/>
      <c r="DN1941" s="52"/>
      <c r="DO1941" s="52"/>
      <c r="DP1941" s="52"/>
      <c r="DQ1941" s="52"/>
      <c r="DR1941" s="52"/>
      <c r="DS1941" s="52"/>
      <c r="DT1941" s="52"/>
      <c r="DU1941" s="52"/>
      <c r="DV1941" s="52"/>
      <c r="DW1941" s="52"/>
      <c r="DX1941" s="52"/>
      <c r="DY1941" s="52"/>
      <c r="DZ1941" s="52"/>
      <c r="EA1941" s="52"/>
    </row>
    <row r="1942" spans="1:131" s="43" customFormat="1" x14ac:dyDescent="0.2">
      <c r="A1942" s="42"/>
      <c r="B1942" s="42"/>
      <c r="C1942" s="42"/>
      <c r="D1942" s="42"/>
      <c r="E1942" s="42"/>
      <c r="F1942" s="42"/>
      <c r="G1942" s="54"/>
      <c r="H1942" s="42"/>
      <c r="I1942" s="42"/>
      <c r="J1942" s="55"/>
      <c r="K1942" s="55"/>
      <c r="L1942" s="55"/>
      <c r="M1942" s="56"/>
      <c r="N1942" s="57"/>
      <c r="O1942" s="57"/>
      <c r="P1942" s="42"/>
      <c r="Q1942" s="42"/>
      <c r="R1942" s="42"/>
      <c r="S1942" s="42"/>
      <c r="T1942" s="57"/>
      <c r="U1942" s="57"/>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c r="DC1942" s="52"/>
      <c r="DD1942" s="52"/>
      <c r="DE1942" s="52"/>
      <c r="DF1942" s="52"/>
      <c r="DG1942" s="52"/>
      <c r="DH1942" s="52"/>
      <c r="DI1942" s="52"/>
      <c r="DJ1942" s="52"/>
      <c r="DK1942" s="52"/>
      <c r="DL1942" s="52"/>
      <c r="DM1942" s="52"/>
      <c r="DN1942" s="52"/>
      <c r="DO1942" s="52"/>
      <c r="DP1942" s="52"/>
      <c r="DQ1942" s="52"/>
      <c r="DR1942" s="52"/>
      <c r="DS1942" s="52"/>
      <c r="DT1942" s="52"/>
      <c r="DU1942" s="52"/>
      <c r="DV1942" s="52"/>
      <c r="DW1942" s="52"/>
      <c r="DX1942" s="52"/>
      <c r="DY1942" s="52"/>
      <c r="DZ1942" s="52"/>
      <c r="EA1942" s="52"/>
    </row>
    <row r="1943" spans="1:131" s="43" customFormat="1" x14ac:dyDescent="0.2">
      <c r="A1943" s="42"/>
      <c r="B1943" s="42"/>
      <c r="C1943" s="42"/>
      <c r="D1943" s="42"/>
      <c r="E1943" s="42"/>
      <c r="F1943" s="42"/>
      <c r="G1943" s="54"/>
      <c r="H1943" s="42"/>
      <c r="I1943" s="42"/>
      <c r="J1943" s="55"/>
      <c r="K1943" s="55"/>
      <c r="L1943" s="55"/>
      <c r="M1943" s="56"/>
      <c r="N1943" s="57"/>
      <c r="O1943" s="57"/>
      <c r="P1943" s="42"/>
      <c r="Q1943" s="42"/>
      <c r="R1943" s="42"/>
      <c r="S1943" s="42"/>
      <c r="T1943" s="57"/>
      <c r="U1943" s="57"/>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c r="DC1943" s="52"/>
      <c r="DD1943" s="52"/>
      <c r="DE1943" s="52"/>
      <c r="DF1943" s="52"/>
      <c r="DG1943" s="52"/>
      <c r="DH1943" s="52"/>
      <c r="DI1943" s="52"/>
      <c r="DJ1943" s="52"/>
      <c r="DK1943" s="52"/>
      <c r="DL1943" s="52"/>
      <c r="DM1943" s="52"/>
      <c r="DN1943" s="52"/>
      <c r="DO1943" s="52"/>
      <c r="DP1943" s="52"/>
      <c r="DQ1943" s="52"/>
      <c r="DR1943" s="52"/>
      <c r="DS1943" s="52"/>
      <c r="DT1943" s="52"/>
      <c r="DU1943" s="52"/>
      <c r="DV1943" s="52"/>
      <c r="DW1943" s="52"/>
      <c r="DX1943" s="52"/>
      <c r="DY1943" s="52"/>
      <c r="DZ1943" s="52"/>
      <c r="EA1943" s="52"/>
    </row>
    <row r="1944" spans="1:131" s="43" customFormat="1" x14ac:dyDescent="0.2">
      <c r="A1944" s="42"/>
      <c r="B1944" s="42"/>
      <c r="C1944" s="42"/>
      <c r="D1944" s="42"/>
      <c r="E1944" s="42"/>
      <c r="F1944" s="42"/>
      <c r="G1944" s="54"/>
      <c r="H1944" s="42"/>
      <c r="I1944" s="42"/>
      <c r="J1944" s="55"/>
      <c r="K1944" s="55"/>
      <c r="L1944" s="55"/>
      <c r="M1944" s="56"/>
      <c r="N1944" s="57"/>
      <c r="O1944" s="57"/>
      <c r="P1944" s="42"/>
      <c r="Q1944" s="42"/>
      <c r="R1944" s="42"/>
      <c r="S1944" s="42"/>
      <c r="T1944" s="57"/>
      <c r="U1944" s="57"/>
      <c r="V1944" s="52"/>
      <c r="W1944" s="52"/>
      <c r="X1944" s="52"/>
      <c r="Y1944" s="52"/>
      <c r="Z1944" s="52"/>
      <c r="AA1944" s="52"/>
      <c r="AB1944" s="52"/>
      <c r="AC1944" s="52"/>
      <c r="AD1944" s="52"/>
      <c r="AE1944" s="52"/>
      <c r="AF1944" s="52"/>
      <c r="AG1944" s="52"/>
      <c r="AH1944" s="52"/>
      <c r="AI1944" s="52"/>
      <c r="AJ1944" s="52"/>
      <c r="AK1944" s="52"/>
      <c r="AL1944" s="52"/>
      <c r="AM1944" s="52"/>
      <c r="AN1944" s="52"/>
      <c r="AO1944" s="52"/>
      <c r="AP1944" s="52"/>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c r="BK1944" s="52"/>
      <c r="BL1944" s="52"/>
      <c r="BM1944" s="52"/>
      <c r="BN1944" s="52"/>
      <c r="BO1944" s="52"/>
      <c r="BP1944" s="52"/>
      <c r="BQ1944" s="52"/>
      <c r="BR1944" s="52"/>
      <c r="BS1944" s="52"/>
      <c r="BT1944" s="52"/>
      <c r="BU1944" s="52"/>
      <c r="BV1944" s="52"/>
      <c r="BW1944" s="52"/>
      <c r="BX1944" s="52"/>
      <c r="BY1944" s="52"/>
      <c r="BZ1944" s="52"/>
      <c r="CA1944" s="52"/>
      <c r="CB1944" s="52"/>
      <c r="CC1944" s="52"/>
      <c r="CD1944" s="52"/>
      <c r="CE1944" s="52"/>
      <c r="CF1944" s="52"/>
      <c r="CG1944" s="52"/>
      <c r="CH1944" s="52"/>
      <c r="CI1944" s="52"/>
      <c r="CJ1944" s="52"/>
      <c r="CK1944" s="52"/>
      <c r="CL1944" s="52"/>
      <c r="CM1944" s="52"/>
      <c r="CN1944" s="52"/>
      <c r="CO1944" s="52"/>
      <c r="CP1944" s="52"/>
      <c r="CQ1944" s="52"/>
      <c r="CR1944" s="52"/>
      <c r="CS1944" s="52"/>
      <c r="CT1944" s="52"/>
      <c r="CU1944" s="52"/>
      <c r="CV1944" s="52"/>
      <c r="CW1944" s="52"/>
      <c r="CX1944" s="52"/>
      <c r="CY1944" s="52"/>
      <c r="CZ1944" s="52"/>
      <c r="DA1944" s="52"/>
      <c r="DB1944" s="52"/>
      <c r="DC1944" s="52"/>
      <c r="DD1944" s="52"/>
      <c r="DE1944" s="52"/>
      <c r="DF1944" s="52"/>
      <c r="DG1944" s="52"/>
      <c r="DH1944" s="52"/>
      <c r="DI1944" s="52"/>
      <c r="DJ1944" s="52"/>
      <c r="DK1944" s="52"/>
      <c r="DL1944" s="52"/>
      <c r="DM1944" s="52"/>
      <c r="DN1944" s="52"/>
      <c r="DO1944" s="52"/>
      <c r="DP1944" s="52"/>
      <c r="DQ1944" s="52"/>
      <c r="DR1944" s="52"/>
      <c r="DS1944" s="52"/>
      <c r="DT1944" s="52"/>
      <c r="DU1944" s="52"/>
      <c r="DV1944" s="52"/>
      <c r="DW1944" s="52"/>
      <c r="DX1944" s="52"/>
      <c r="DY1944" s="52"/>
      <c r="DZ1944" s="52"/>
      <c r="EA1944" s="52"/>
    </row>
    <row r="1945" spans="1:131" s="43" customFormat="1" x14ac:dyDescent="0.2">
      <c r="A1945" s="42"/>
      <c r="B1945" s="42"/>
      <c r="C1945" s="42"/>
      <c r="D1945" s="42"/>
      <c r="E1945" s="42"/>
      <c r="F1945" s="42"/>
      <c r="G1945" s="54"/>
      <c r="H1945" s="42"/>
      <c r="I1945" s="42"/>
      <c r="J1945" s="55"/>
      <c r="K1945" s="55"/>
      <c r="L1945" s="55"/>
      <c r="M1945" s="56"/>
      <c r="N1945" s="57"/>
      <c r="O1945" s="57"/>
      <c r="P1945" s="42"/>
      <c r="Q1945" s="42"/>
      <c r="R1945" s="42"/>
      <c r="S1945" s="42"/>
      <c r="T1945" s="57"/>
      <c r="U1945" s="57"/>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c r="DC1945" s="52"/>
      <c r="DD1945" s="52"/>
      <c r="DE1945" s="52"/>
      <c r="DF1945" s="52"/>
      <c r="DG1945" s="52"/>
      <c r="DH1945" s="52"/>
      <c r="DI1945" s="52"/>
      <c r="DJ1945" s="52"/>
      <c r="DK1945" s="52"/>
      <c r="DL1945" s="52"/>
      <c r="DM1945" s="52"/>
      <c r="DN1945" s="52"/>
      <c r="DO1945" s="52"/>
      <c r="DP1945" s="52"/>
      <c r="DQ1945" s="52"/>
      <c r="DR1945" s="52"/>
      <c r="DS1945" s="52"/>
      <c r="DT1945" s="52"/>
      <c r="DU1945" s="52"/>
      <c r="DV1945" s="52"/>
      <c r="DW1945" s="52"/>
      <c r="DX1945" s="52"/>
      <c r="DY1945" s="52"/>
      <c r="DZ1945" s="52"/>
      <c r="EA1945" s="52"/>
    </row>
    <row r="1946" spans="1:131" s="43" customFormat="1" x14ac:dyDescent="0.2">
      <c r="A1946" s="42"/>
      <c r="B1946" s="42"/>
      <c r="C1946" s="42"/>
      <c r="D1946" s="42"/>
      <c r="E1946" s="42"/>
      <c r="F1946" s="42"/>
      <c r="G1946" s="54"/>
      <c r="H1946" s="42"/>
      <c r="I1946" s="42"/>
      <c r="J1946" s="55"/>
      <c r="K1946" s="55"/>
      <c r="L1946" s="55"/>
      <c r="M1946" s="56"/>
      <c r="N1946" s="57"/>
      <c r="O1946" s="57"/>
      <c r="P1946" s="42"/>
      <c r="Q1946" s="42"/>
      <c r="R1946" s="42"/>
      <c r="S1946" s="42"/>
      <c r="T1946" s="57"/>
      <c r="U1946" s="57"/>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c r="DC1946" s="52"/>
      <c r="DD1946" s="52"/>
      <c r="DE1946" s="52"/>
      <c r="DF1946" s="52"/>
      <c r="DG1946" s="52"/>
      <c r="DH1946" s="52"/>
      <c r="DI1946" s="52"/>
      <c r="DJ1946" s="52"/>
      <c r="DK1946" s="52"/>
      <c r="DL1946" s="52"/>
      <c r="DM1946" s="52"/>
      <c r="DN1946" s="52"/>
      <c r="DO1946" s="52"/>
      <c r="DP1946" s="52"/>
      <c r="DQ1946" s="52"/>
      <c r="DR1946" s="52"/>
      <c r="DS1946" s="52"/>
      <c r="DT1946" s="52"/>
      <c r="DU1946" s="52"/>
      <c r="DV1946" s="52"/>
      <c r="DW1946" s="52"/>
      <c r="DX1946" s="52"/>
      <c r="DY1946" s="52"/>
      <c r="DZ1946" s="52"/>
      <c r="EA1946" s="52"/>
    </row>
    <row r="1947" spans="1:131" s="43" customFormat="1" x14ac:dyDescent="0.2">
      <c r="A1947" s="42"/>
      <c r="B1947" s="42"/>
      <c r="C1947" s="42"/>
      <c r="D1947" s="42"/>
      <c r="E1947" s="42"/>
      <c r="F1947" s="42"/>
      <c r="G1947" s="54"/>
      <c r="H1947" s="42"/>
      <c r="I1947" s="42"/>
      <c r="J1947" s="55"/>
      <c r="K1947" s="55"/>
      <c r="L1947" s="55"/>
      <c r="M1947" s="56"/>
      <c r="N1947" s="57"/>
      <c r="O1947" s="57"/>
      <c r="P1947" s="42"/>
      <c r="Q1947" s="42"/>
      <c r="R1947" s="42"/>
      <c r="S1947" s="42"/>
      <c r="T1947" s="57"/>
      <c r="U1947" s="57"/>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c r="CY1947" s="52"/>
      <c r="CZ1947" s="52"/>
      <c r="DA1947" s="52"/>
      <c r="DB1947" s="52"/>
      <c r="DC1947" s="52"/>
      <c r="DD1947" s="52"/>
      <c r="DE1947" s="52"/>
      <c r="DF1947" s="52"/>
      <c r="DG1947" s="52"/>
      <c r="DH1947" s="52"/>
      <c r="DI1947" s="52"/>
      <c r="DJ1947" s="52"/>
      <c r="DK1947" s="52"/>
      <c r="DL1947" s="52"/>
      <c r="DM1947" s="52"/>
      <c r="DN1947" s="52"/>
      <c r="DO1947" s="52"/>
      <c r="DP1947" s="52"/>
      <c r="DQ1947" s="52"/>
      <c r="DR1947" s="52"/>
      <c r="DS1947" s="52"/>
      <c r="DT1947" s="52"/>
      <c r="DU1947" s="52"/>
      <c r="DV1947" s="52"/>
      <c r="DW1947" s="52"/>
      <c r="DX1947" s="52"/>
      <c r="DY1947" s="52"/>
      <c r="DZ1947" s="52"/>
      <c r="EA1947" s="52"/>
    </row>
    <row r="1948" spans="1:131" s="43" customFormat="1" x14ac:dyDescent="0.2">
      <c r="A1948" s="42"/>
      <c r="B1948" s="42"/>
      <c r="C1948" s="42"/>
      <c r="D1948" s="42"/>
      <c r="E1948" s="42"/>
      <c r="F1948" s="42"/>
      <c r="G1948" s="54"/>
      <c r="H1948" s="42"/>
      <c r="I1948" s="42"/>
      <c r="J1948" s="55"/>
      <c r="K1948" s="55"/>
      <c r="L1948" s="55"/>
      <c r="M1948" s="56"/>
      <c r="N1948" s="57"/>
      <c r="O1948" s="57"/>
      <c r="P1948" s="42"/>
      <c r="Q1948" s="42"/>
      <c r="R1948" s="42"/>
      <c r="S1948" s="42"/>
      <c r="T1948" s="57"/>
      <c r="U1948" s="57"/>
      <c r="V1948" s="52"/>
      <c r="W1948" s="52"/>
      <c r="X1948" s="52"/>
      <c r="Y1948" s="52"/>
      <c r="Z1948" s="52"/>
      <c r="AA1948" s="52"/>
      <c r="AB1948" s="52"/>
      <c r="AC1948" s="52"/>
      <c r="AD1948" s="52"/>
      <c r="AE1948" s="52"/>
      <c r="AF1948" s="52"/>
      <c r="AG1948" s="52"/>
      <c r="AH1948" s="52"/>
      <c r="AI1948" s="52"/>
      <c r="AJ1948" s="52"/>
      <c r="AK1948" s="52"/>
      <c r="AL1948" s="52"/>
      <c r="AM1948" s="52"/>
      <c r="AN1948" s="52"/>
      <c r="AO1948" s="52"/>
      <c r="AP1948" s="52"/>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2"/>
      <c r="DP1948" s="52"/>
      <c r="DQ1948" s="52"/>
      <c r="DR1948" s="52"/>
      <c r="DS1948" s="52"/>
      <c r="DT1948" s="52"/>
      <c r="DU1948" s="52"/>
      <c r="DV1948" s="52"/>
      <c r="DW1948" s="52"/>
      <c r="DX1948" s="52"/>
      <c r="DY1948" s="52"/>
      <c r="DZ1948" s="52"/>
      <c r="EA1948" s="52"/>
    </row>
    <row r="1949" spans="1:131" s="43" customFormat="1" x14ac:dyDescent="0.2">
      <c r="A1949" s="42"/>
      <c r="B1949" s="42"/>
      <c r="C1949" s="42"/>
      <c r="D1949" s="42"/>
      <c r="E1949" s="42"/>
      <c r="F1949" s="42"/>
      <c r="G1949" s="54"/>
      <c r="H1949" s="42"/>
      <c r="I1949" s="42"/>
      <c r="J1949" s="55"/>
      <c r="K1949" s="55"/>
      <c r="L1949" s="55"/>
      <c r="M1949" s="56"/>
      <c r="N1949" s="57"/>
      <c r="O1949" s="57"/>
      <c r="P1949" s="42"/>
      <c r="Q1949" s="42"/>
      <c r="R1949" s="42"/>
      <c r="S1949" s="42"/>
      <c r="T1949" s="57"/>
      <c r="U1949" s="57"/>
      <c r="V1949" s="52"/>
      <c r="W1949" s="52"/>
      <c r="X1949" s="52"/>
      <c r="Y1949" s="52"/>
      <c r="Z1949" s="52"/>
      <c r="AA1949" s="52"/>
      <c r="AB1949" s="52"/>
      <c r="AC1949" s="52"/>
      <c r="AD1949" s="52"/>
      <c r="AE1949" s="52"/>
      <c r="AF1949" s="52"/>
      <c r="AG1949" s="52"/>
      <c r="AH1949" s="52"/>
      <c r="AI1949" s="52"/>
      <c r="AJ1949" s="52"/>
      <c r="AK1949" s="52"/>
      <c r="AL1949" s="52"/>
      <c r="AM1949" s="52"/>
      <c r="AN1949" s="52"/>
      <c r="AO1949" s="52"/>
      <c r="AP1949" s="52"/>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c r="BK1949" s="52"/>
      <c r="BL1949" s="52"/>
      <c r="BM1949" s="52"/>
      <c r="BN1949" s="52"/>
      <c r="BO1949" s="52"/>
      <c r="BP1949" s="52"/>
      <c r="BQ1949" s="52"/>
      <c r="BR1949" s="52"/>
      <c r="BS1949" s="52"/>
      <c r="BT1949" s="52"/>
      <c r="BU1949" s="52"/>
      <c r="BV1949" s="52"/>
      <c r="BW1949" s="52"/>
      <c r="BX1949" s="52"/>
      <c r="BY1949" s="52"/>
      <c r="BZ1949" s="52"/>
      <c r="CA1949" s="52"/>
      <c r="CB1949" s="52"/>
      <c r="CC1949" s="52"/>
      <c r="CD1949" s="52"/>
      <c r="CE1949" s="52"/>
      <c r="CF1949" s="52"/>
      <c r="CG1949" s="52"/>
      <c r="CH1949" s="52"/>
      <c r="CI1949" s="52"/>
      <c r="CJ1949" s="52"/>
      <c r="CK1949" s="52"/>
      <c r="CL1949" s="52"/>
      <c r="CM1949" s="52"/>
      <c r="CN1949" s="52"/>
      <c r="CO1949" s="52"/>
      <c r="CP1949" s="52"/>
      <c r="CQ1949" s="52"/>
      <c r="CR1949" s="52"/>
      <c r="CS1949" s="52"/>
      <c r="CT1949" s="52"/>
      <c r="CU1949" s="52"/>
      <c r="CV1949" s="52"/>
      <c r="CW1949" s="52"/>
      <c r="CX1949" s="52"/>
      <c r="CY1949" s="52"/>
      <c r="CZ1949" s="52"/>
      <c r="DA1949" s="52"/>
      <c r="DB1949" s="52"/>
      <c r="DC1949" s="52"/>
      <c r="DD1949" s="52"/>
      <c r="DE1949" s="52"/>
      <c r="DF1949" s="52"/>
      <c r="DG1949" s="52"/>
      <c r="DH1949" s="52"/>
      <c r="DI1949" s="52"/>
      <c r="DJ1949" s="52"/>
      <c r="DK1949" s="52"/>
      <c r="DL1949" s="52"/>
      <c r="DM1949" s="52"/>
      <c r="DN1949" s="52"/>
      <c r="DO1949" s="52"/>
      <c r="DP1949" s="52"/>
      <c r="DQ1949" s="52"/>
      <c r="DR1949" s="52"/>
      <c r="DS1949" s="52"/>
      <c r="DT1949" s="52"/>
      <c r="DU1949" s="52"/>
      <c r="DV1949" s="52"/>
      <c r="DW1949" s="52"/>
      <c r="DX1949" s="52"/>
      <c r="DY1949" s="52"/>
      <c r="DZ1949" s="52"/>
      <c r="EA1949" s="52"/>
    </row>
    <row r="1950" spans="1:131" s="43" customFormat="1" x14ac:dyDescent="0.2">
      <c r="A1950" s="42"/>
      <c r="B1950" s="42"/>
      <c r="C1950" s="42"/>
      <c r="D1950" s="42"/>
      <c r="E1950" s="42"/>
      <c r="F1950" s="42"/>
      <c r="G1950" s="54"/>
      <c r="H1950" s="42"/>
      <c r="I1950" s="42"/>
      <c r="J1950" s="55"/>
      <c r="K1950" s="55"/>
      <c r="L1950" s="55"/>
      <c r="M1950" s="56"/>
      <c r="N1950" s="57"/>
      <c r="O1950" s="57"/>
      <c r="P1950" s="42"/>
      <c r="Q1950" s="42"/>
      <c r="R1950" s="42"/>
      <c r="S1950" s="42"/>
      <c r="T1950" s="57"/>
      <c r="U1950" s="57"/>
      <c r="V1950" s="52"/>
      <c r="W1950" s="52"/>
      <c r="X1950" s="52"/>
      <c r="Y1950" s="52"/>
      <c r="Z1950" s="52"/>
      <c r="AA1950" s="52"/>
      <c r="AB1950" s="52"/>
      <c r="AC1950" s="52"/>
      <c r="AD1950" s="52"/>
      <c r="AE1950" s="52"/>
      <c r="AF1950" s="52"/>
      <c r="AG1950" s="52"/>
      <c r="AH1950" s="52"/>
      <c r="AI1950" s="52"/>
      <c r="AJ1950" s="52"/>
      <c r="AK1950" s="52"/>
      <c r="AL1950" s="52"/>
      <c r="AM1950" s="52"/>
      <c r="AN1950" s="52"/>
      <c r="AO1950" s="52"/>
      <c r="AP1950" s="52"/>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c r="BK1950" s="52"/>
      <c r="BL1950" s="52"/>
      <c r="BM1950" s="52"/>
      <c r="BN1950" s="52"/>
      <c r="BO1950" s="52"/>
      <c r="BP1950" s="52"/>
      <c r="BQ1950" s="52"/>
      <c r="BR1950" s="52"/>
      <c r="BS1950" s="52"/>
      <c r="BT1950" s="52"/>
      <c r="BU1950" s="52"/>
      <c r="BV1950" s="52"/>
      <c r="BW1950" s="52"/>
      <c r="BX1950" s="52"/>
      <c r="BY1950" s="52"/>
      <c r="BZ1950" s="52"/>
      <c r="CA1950" s="52"/>
      <c r="CB1950" s="52"/>
      <c r="CC1950" s="52"/>
      <c r="CD1950" s="52"/>
      <c r="CE1950" s="52"/>
      <c r="CF1950" s="52"/>
      <c r="CG1950" s="52"/>
      <c r="CH1950" s="52"/>
      <c r="CI1950" s="52"/>
      <c r="CJ1950" s="52"/>
      <c r="CK1950" s="52"/>
      <c r="CL1950" s="52"/>
      <c r="CM1950" s="52"/>
      <c r="CN1950" s="52"/>
      <c r="CO1950" s="52"/>
      <c r="CP1950" s="52"/>
      <c r="CQ1950" s="52"/>
      <c r="CR1950" s="52"/>
      <c r="CS1950" s="52"/>
      <c r="CT1950" s="52"/>
      <c r="CU1950" s="52"/>
      <c r="CV1950" s="52"/>
      <c r="CW1950" s="52"/>
      <c r="CX1950" s="52"/>
      <c r="CY1950" s="52"/>
      <c r="CZ1950" s="52"/>
      <c r="DA1950" s="52"/>
      <c r="DB1950" s="52"/>
      <c r="DC1950" s="52"/>
      <c r="DD1950" s="52"/>
      <c r="DE1950" s="52"/>
      <c r="DF1950" s="52"/>
      <c r="DG1950" s="52"/>
      <c r="DH1950" s="52"/>
      <c r="DI1950" s="52"/>
      <c r="DJ1950" s="52"/>
      <c r="DK1950" s="52"/>
      <c r="DL1950" s="52"/>
      <c r="DM1950" s="52"/>
      <c r="DN1950" s="52"/>
      <c r="DO1950" s="52"/>
      <c r="DP1950" s="52"/>
      <c r="DQ1950" s="52"/>
      <c r="DR1950" s="52"/>
      <c r="DS1950" s="52"/>
      <c r="DT1950" s="52"/>
      <c r="DU1950" s="52"/>
      <c r="DV1950" s="52"/>
      <c r="DW1950" s="52"/>
      <c r="DX1950" s="52"/>
      <c r="DY1950" s="52"/>
      <c r="DZ1950" s="52"/>
      <c r="EA1950" s="52"/>
    </row>
    <row r="1951" spans="1:131" s="43" customFormat="1" x14ac:dyDescent="0.2">
      <c r="A1951" s="42"/>
      <c r="B1951" s="42"/>
      <c r="C1951" s="42"/>
      <c r="D1951" s="42"/>
      <c r="E1951" s="42"/>
      <c r="F1951" s="42"/>
      <c r="G1951" s="54"/>
      <c r="H1951" s="42"/>
      <c r="I1951" s="42"/>
      <c r="J1951" s="55"/>
      <c r="K1951" s="55"/>
      <c r="L1951" s="55"/>
      <c r="M1951" s="56"/>
      <c r="N1951" s="57"/>
      <c r="O1951" s="57"/>
      <c r="P1951" s="42"/>
      <c r="Q1951" s="42"/>
      <c r="R1951" s="42"/>
      <c r="S1951" s="42"/>
      <c r="T1951" s="57"/>
      <c r="U1951" s="57"/>
      <c r="V1951" s="52"/>
      <c r="W1951" s="52"/>
      <c r="X1951" s="52"/>
      <c r="Y1951" s="52"/>
      <c r="Z1951" s="52"/>
      <c r="AA1951" s="52"/>
      <c r="AB1951" s="52"/>
      <c r="AC1951" s="52"/>
      <c r="AD1951" s="52"/>
      <c r="AE1951" s="52"/>
      <c r="AF1951" s="52"/>
      <c r="AG1951" s="52"/>
      <c r="AH1951" s="52"/>
      <c r="AI1951" s="52"/>
      <c r="AJ1951" s="52"/>
      <c r="AK1951" s="52"/>
      <c r="AL1951" s="52"/>
      <c r="AM1951" s="52"/>
      <c r="AN1951" s="52"/>
      <c r="AO1951" s="52"/>
      <c r="AP1951" s="52"/>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c r="BK1951" s="52"/>
      <c r="BL1951" s="52"/>
      <c r="BM1951" s="52"/>
      <c r="BN1951" s="52"/>
      <c r="BO1951" s="52"/>
      <c r="BP1951" s="52"/>
      <c r="BQ1951" s="52"/>
      <c r="BR1951" s="52"/>
      <c r="BS1951" s="52"/>
      <c r="BT1951" s="52"/>
      <c r="BU1951" s="52"/>
      <c r="BV1951" s="52"/>
      <c r="BW1951" s="52"/>
      <c r="BX1951" s="52"/>
      <c r="BY1951" s="52"/>
      <c r="BZ1951" s="52"/>
      <c r="CA1951" s="52"/>
      <c r="CB1951" s="52"/>
      <c r="CC1951" s="52"/>
      <c r="CD1951" s="52"/>
      <c r="CE1951" s="52"/>
      <c r="CF1951" s="52"/>
      <c r="CG1951" s="52"/>
      <c r="CH1951" s="52"/>
      <c r="CI1951" s="52"/>
      <c r="CJ1951" s="52"/>
      <c r="CK1951" s="52"/>
      <c r="CL1951" s="52"/>
      <c r="CM1951" s="52"/>
      <c r="CN1951" s="52"/>
      <c r="CO1951" s="52"/>
      <c r="CP1951" s="52"/>
      <c r="CQ1951" s="52"/>
      <c r="CR1951" s="52"/>
      <c r="CS1951" s="52"/>
      <c r="CT1951" s="52"/>
      <c r="CU1951" s="52"/>
      <c r="CV1951" s="52"/>
      <c r="CW1951" s="52"/>
      <c r="CX1951" s="52"/>
      <c r="CY1951" s="52"/>
      <c r="CZ1951" s="52"/>
      <c r="DA1951" s="52"/>
      <c r="DB1951" s="52"/>
      <c r="DC1951" s="52"/>
      <c r="DD1951" s="52"/>
      <c r="DE1951" s="52"/>
      <c r="DF1951" s="52"/>
      <c r="DG1951" s="52"/>
      <c r="DH1951" s="52"/>
      <c r="DI1951" s="52"/>
      <c r="DJ1951" s="52"/>
      <c r="DK1951" s="52"/>
      <c r="DL1951" s="52"/>
      <c r="DM1951" s="52"/>
      <c r="DN1951" s="52"/>
      <c r="DO1951" s="52"/>
      <c r="DP1951" s="52"/>
      <c r="DQ1951" s="52"/>
      <c r="DR1951" s="52"/>
      <c r="DS1951" s="52"/>
      <c r="DT1951" s="52"/>
      <c r="DU1951" s="52"/>
      <c r="DV1951" s="52"/>
      <c r="DW1951" s="52"/>
      <c r="DX1951" s="52"/>
      <c r="DY1951" s="52"/>
      <c r="DZ1951" s="52"/>
      <c r="EA1951" s="52"/>
    </row>
    <row r="1952" spans="1:131" s="43" customFormat="1" x14ac:dyDescent="0.2">
      <c r="A1952" s="42"/>
      <c r="B1952" s="42"/>
      <c r="C1952" s="42"/>
      <c r="D1952" s="42"/>
      <c r="E1952" s="42"/>
      <c r="F1952" s="42"/>
      <c r="G1952" s="54"/>
      <c r="H1952" s="42"/>
      <c r="I1952" s="42"/>
      <c r="J1952" s="55"/>
      <c r="K1952" s="55"/>
      <c r="L1952" s="55"/>
      <c r="M1952" s="56"/>
      <c r="N1952" s="57"/>
      <c r="O1952" s="57"/>
      <c r="P1952" s="42"/>
      <c r="Q1952" s="42"/>
      <c r="R1952" s="42"/>
      <c r="S1952" s="42"/>
      <c r="T1952" s="57"/>
      <c r="U1952" s="57"/>
      <c r="V1952" s="52"/>
      <c r="W1952" s="52"/>
      <c r="X1952" s="52"/>
      <c r="Y1952" s="52"/>
      <c r="Z1952" s="52"/>
      <c r="AA1952" s="52"/>
      <c r="AB1952" s="52"/>
      <c r="AC1952" s="52"/>
      <c r="AD1952" s="52"/>
      <c r="AE1952" s="52"/>
      <c r="AF1952" s="52"/>
      <c r="AG1952" s="52"/>
      <c r="AH1952" s="52"/>
      <c r="AI1952" s="52"/>
      <c r="AJ1952" s="52"/>
      <c r="AK1952" s="52"/>
      <c r="AL1952" s="52"/>
      <c r="AM1952" s="52"/>
      <c r="AN1952" s="52"/>
      <c r="AO1952" s="52"/>
      <c r="AP1952" s="52"/>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c r="BK1952" s="52"/>
      <c r="BL1952" s="52"/>
      <c r="BM1952" s="52"/>
      <c r="BN1952" s="52"/>
      <c r="BO1952" s="52"/>
      <c r="BP1952" s="52"/>
      <c r="BQ1952" s="52"/>
      <c r="BR1952" s="52"/>
      <c r="BS1952" s="52"/>
      <c r="BT1952" s="52"/>
      <c r="BU1952" s="52"/>
      <c r="BV1952" s="52"/>
      <c r="BW1952" s="52"/>
      <c r="BX1952" s="52"/>
      <c r="BY1952" s="52"/>
      <c r="BZ1952" s="52"/>
      <c r="CA1952" s="52"/>
      <c r="CB1952" s="52"/>
      <c r="CC1952" s="52"/>
      <c r="CD1952" s="52"/>
      <c r="CE1952" s="52"/>
      <c r="CF1952" s="52"/>
      <c r="CG1952" s="52"/>
      <c r="CH1952" s="52"/>
      <c r="CI1952" s="52"/>
      <c r="CJ1952" s="52"/>
      <c r="CK1952" s="52"/>
      <c r="CL1952" s="52"/>
      <c r="CM1952" s="52"/>
      <c r="CN1952" s="52"/>
      <c r="CO1952" s="52"/>
      <c r="CP1952" s="52"/>
      <c r="CQ1952" s="52"/>
      <c r="CR1952" s="52"/>
      <c r="CS1952" s="52"/>
      <c r="CT1952" s="52"/>
      <c r="CU1952" s="52"/>
      <c r="CV1952" s="52"/>
      <c r="CW1952" s="52"/>
      <c r="CX1952" s="52"/>
      <c r="CY1952" s="52"/>
      <c r="CZ1952" s="52"/>
      <c r="DA1952" s="52"/>
      <c r="DB1952" s="52"/>
      <c r="DC1952" s="52"/>
      <c r="DD1952" s="52"/>
      <c r="DE1952" s="52"/>
      <c r="DF1952" s="52"/>
      <c r="DG1952" s="52"/>
      <c r="DH1952" s="52"/>
      <c r="DI1952" s="52"/>
      <c r="DJ1952" s="52"/>
      <c r="DK1952" s="52"/>
      <c r="DL1952" s="52"/>
      <c r="DM1952" s="52"/>
      <c r="DN1952" s="52"/>
      <c r="DO1952" s="52"/>
      <c r="DP1952" s="52"/>
      <c r="DQ1952" s="52"/>
      <c r="DR1952" s="52"/>
      <c r="DS1952" s="52"/>
      <c r="DT1952" s="52"/>
      <c r="DU1952" s="52"/>
      <c r="DV1952" s="52"/>
      <c r="DW1952" s="52"/>
      <c r="DX1952" s="52"/>
      <c r="DY1952" s="52"/>
      <c r="DZ1952" s="52"/>
      <c r="EA1952" s="52"/>
    </row>
    <row r="1953" spans="1:131" s="43" customFormat="1" x14ac:dyDescent="0.2">
      <c r="A1953" s="42"/>
      <c r="B1953" s="42"/>
      <c r="C1953" s="42"/>
      <c r="D1953" s="42"/>
      <c r="E1953" s="42"/>
      <c r="F1953" s="42"/>
      <c r="G1953" s="54"/>
      <c r="H1953" s="42"/>
      <c r="I1953" s="42"/>
      <c r="J1953" s="55"/>
      <c r="K1953" s="55"/>
      <c r="L1953" s="55"/>
      <c r="M1953" s="56"/>
      <c r="N1953" s="57"/>
      <c r="O1953" s="57"/>
      <c r="P1953" s="42"/>
      <c r="Q1953" s="42"/>
      <c r="R1953" s="42"/>
      <c r="S1953" s="42"/>
      <c r="T1953" s="57"/>
      <c r="U1953" s="57"/>
      <c r="V1953" s="52"/>
      <c r="W1953" s="52"/>
      <c r="X1953" s="52"/>
      <c r="Y1953" s="52"/>
      <c r="Z1953" s="52"/>
      <c r="AA1953" s="52"/>
      <c r="AB1953" s="52"/>
      <c r="AC1953" s="52"/>
      <c r="AD1953" s="52"/>
      <c r="AE1953" s="52"/>
      <c r="AF1953" s="52"/>
      <c r="AG1953" s="52"/>
      <c r="AH1953" s="52"/>
      <c r="AI1953" s="52"/>
      <c r="AJ1953" s="52"/>
      <c r="AK1953" s="52"/>
      <c r="AL1953" s="52"/>
      <c r="AM1953" s="52"/>
      <c r="AN1953" s="52"/>
      <c r="AO1953" s="52"/>
      <c r="AP1953" s="52"/>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c r="BK1953" s="52"/>
      <c r="BL1953" s="52"/>
      <c r="BM1953" s="52"/>
      <c r="BN1953" s="52"/>
      <c r="BO1953" s="52"/>
      <c r="BP1953" s="52"/>
      <c r="BQ1953" s="52"/>
      <c r="BR1953" s="52"/>
      <c r="BS1953" s="52"/>
      <c r="BT1953" s="52"/>
      <c r="BU1953" s="52"/>
      <c r="BV1953" s="52"/>
      <c r="BW1953" s="52"/>
      <c r="BX1953" s="52"/>
      <c r="BY1953" s="52"/>
      <c r="BZ1953" s="52"/>
      <c r="CA1953" s="52"/>
      <c r="CB1953" s="52"/>
      <c r="CC1953" s="52"/>
      <c r="CD1953" s="52"/>
      <c r="CE1953" s="52"/>
      <c r="CF1953" s="52"/>
      <c r="CG1953" s="52"/>
      <c r="CH1953" s="52"/>
      <c r="CI1953" s="52"/>
      <c r="CJ1953" s="52"/>
      <c r="CK1953" s="52"/>
      <c r="CL1953" s="52"/>
      <c r="CM1953" s="52"/>
      <c r="CN1953" s="52"/>
      <c r="CO1953" s="52"/>
      <c r="CP1953" s="52"/>
      <c r="CQ1953" s="52"/>
      <c r="CR1953" s="52"/>
      <c r="CS1953" s="52"/>
      <c r="CT1953" s="52"/>
      <c r="CU1953" s="52"/>
      <c r="CV1953" s="52"/>
      <c r="CW1953" s="52"/>
      <c r="CX1953" s="52"/>
      <c r="CY1953" s="52"/>
      <c r="CZ1953" s="52"/>
      <c r="DA1953" s="52"/>
      <c r="DB1953" s="52"/>
      <c r="DC1953" s="52"/>
      <c r="DD1953" s="52"/>
      <c r="DE1953" s="52"/>
      <c r="DF1953" s="52"/>
      <c r="DG1953" s="52"/>
      <c r="DH1953" s="52"/>
      <c r="DI1953" s="52"/>
      <c r="DJ1953" s="52"/>
      <c r="DK1953" s="52"/>
      <c r="DL1953" s="52"/>
      <c r="DM1953" s="52"/>
      <c r="DN1953" s="52"/>
      <c r="DO1953" s="52"/>
      <c r="DP1953" s="52"/>
      <c r="DQ1953" s="52"/>
      <c r="DR1953" s="52"/>
      <c r="DS1953" s="52"/>
      <c r="DT1953" s="52"/>
      <c r="DU1953" s="52"/>
      <c r="DV1953" s="52"/>
      <c r="DW1953" s="52"/>
      <c r="DX1953" s="52"/>
      <c r="DY1953" s="52"/>
      <c r="DZ1953" s="52"/>
      <c r="EA1953" s="52"/>
    </row>
    <row r="1954" spans="1:131" s="43" customFormat="1" x14ac:dyDescent="0.2">
      <c r="A1954" s="42"/>
      <c r="B1954" s="42"/>
      <c r="C1954" s="42"/>
      <c r="D1954" s="42"/>
      <c r="E1954" s="42"/>
      <c r="F1954" s="42"/>
      <c r="G1954" s="54"/>
      <c r="H1954" s="42"/>
      <c r="I1954" s="42"/>
      <c r="J1954" s="55"/>
      <c r="K1954" s="55"/>
      <c r="L1954" s="55"/>
      <c r="M1954" s="56"/>
      <c r="N1954" s="57"/>
      <c r="O1954" s="57"/>
      <c r="P1954" s="42"/>
      <c r="Q1954" s="42"/>
      <c r="R1954" s="42"/>
      <c r="S1954" s="42"/>
      <c r="T1954" s="57"/>
      <c r="U1954" s="57"/>
      <c r="V1954" s="52"/>
      <c r="W1954" s="52"/>
      <c r="X1954" s="52"/>
      <c r="Y1954" s="52"/>
      <c r="Z1954" s="52"/>
      <c r="AA1954" s="52"/>
      <c r="AB1954" s="52"/>
      <c r="AC1954" s="52"/>
      <c r="AD1954" s="52"/>
      <c r="AE1954" s="52"/>
      <c r="AF1954" s="52"/>
      <c r="AG1954" s="52"/>
      <c r="AH1954" s="52"/>
      <c r="AI1954" s="52"/>
      <c r="AJ1954" s="52"/>
      <c r="AK1954" s="52"/>
      <c r="AL1954" s="52"/>
      <c r="AM1954" s="52"/>
      <c r="AN1954" s="52"/>
      <c r="AO1954" s="52"/>
      <c r="AP1954" s="52"/>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c r="BK1954" s="52"/>
      <c r="BL1954" s="52"/>
      <c r="BM1954" s="52"/>
      <c r="BN1954" s="52"/>
      <c r="BO1954" s="52"/>
      <c r="BP1954" s="52"/>
      <c r="BQ1954" s="52"/>
      <c r="BR1954" s="52"/>
      <c r="BS1954" s="52"/>
      <c r="BT1954" s="52"/>
      <c r="BU1954" s="52"/>
      <c r="BV1954" s="52"/>
      <c r="BW1954" s="52"/>
      <c r="BX1954" s="52"/>
      <c r="BY1954" s="52"/>
      <c r="BZ1954" s="52"/>
      <c r="CA1954" s="52"/>
      <c r="CB1954" s="52"/>
      <c r="CC1954" s="52"/>
      <c r="CD1954" s="52"/>
      <c r="CE1954" s="52"/>
      <c r="CF1954" s="52"/>
      <c r="CG1954" s="52"/>
      <c r="CH1954" s="52"/>
      <c r="CI1954" s="52"/>
      <c r="CJ1954" s="52"/>
      <c r="CK1954" s="52"/>
      <c r="CL1954" s="52"/>
      <c r="CM1954" s="52"/>
      <c r="CN1954" s="52"/>
      <c r="CO1954" s="52"/>
      <c r="CP1954" s="52"/>
      <c r="CQ1954" s="52"/>
      <c r="CR1954" s="52"/>
      <c r="CS1954" s="52"/>
      <c r="CT1954" s="52"/>
      <c r="CU1954" s="52"/>
      <c r="CV1954" s="52"/>
      <c r="CW1954" s="52"/>
      <c r="CX1954" s="52"/>
      <c r="CY1954" s="52"/>
      <c r="CZ1954" s="52"/>
      <c r="DA1954" s="52"/>
      <c r="DB1954" s="52"/>
      <c r="DC1954" s="52"/>
      <c r="DD1954" s="52"/>
      <c r="DE1954" s="52"/>
      <c r="DF1954" s="52"/>
      <c r="DG1954" s="52"/>
      <c r="DH1954" s="52"/>
      <c r="DI1954" s="52"/>
      <c r="DJ1954" s="52"/>
      <c r="DK1954" s="52"/>
      <c r="DL1954" s="52"/>
      <c r="DM1954" s="52"/>
      <c r="DN1954" s="52"/>
      <c r="DO1954" s="52"/>
      <c r="DP1954" s="52"/>
      <c r="DQ1954" s="52"/>
      <c r="DR1954" s="52"/>
      <c r="DS1954" s="52"/>
      <c r="DT1954" s="52"/>
      <c r="DU1954" s="52"/>
      <c r="DV1954" s="52"/>
      <c r="DW1954" s="52"/>
      <c r="DX1954" s="52"/>
      <c r="DY1954" s="52"/>
      <c r="DZ1954" s="52"/>
      <c r="EA1954" s="52"/>
    </row>
    <row r="1955" spans="1:131" s="43" customFormat="1" x14ac:dyDescent="0.2">
      <c r="A1955" s="42"/>
      <c r="B1955" s="42"/>
      <c r="C1955" s="42"/>
      <c r="D1955" s="42"/>
      <c r="E1955" s="42"/>
      <c r="F1955" s="42"/>
      <c r="G1955" s="54"/>
      <c r="H1955" s="42"/>
      <c r="I1955" s="42"/>
      <c r="J1955" s="55"/>
      <c r="K1955" s="55"/>
      <c r="L1955" s="55"/>
      <c r="M1955" s="56"/>
      <c r="N1955" s="57"/>
      <c r="O1955" s="57"/>
      <c r="P1955" s="42"/>
      <c r="Q1955" s="42"/>
      <c r="R1955" s="42"/>
      <c r="S1955" s="42"/>
      <c r="T1955" s="57"/>
      <c r="U1955" s="57"/>
      <c r="V1955" s="52"/>
      <c r="W1955" s="52"/>
      <c r="X1955" s="52"/>
      <c r="Y1955" s="52"/>
      <c r="Z1955" s="52"/>
      <c r="AA1955" s="52"/>
      <c r="AB1955" s="52"/>
      <c r="AC1955" s="52"/>
      <c r="AD1955" s="52"/>
      <c r="AE1955" s="52"/>
      <c r="AF1955" s="52"/>
      <c r="AG1955" s="52"/>
      <c r="AH1955" s="52"/>
      <c r="AI1955" s="52"/>
      <c r="AJ1955" s="52"/>
      <c r="AK1955" s="52"/>
      <c r="AL1955" s="52"/>
      <c r="AM1955" s="52"/>
      <c r="AN1955" s="52"/>
      <c r="AO1955" s="52"/>
      <c r="AP1955" s="52"/>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c r="BK1955" s="52"/>
      <c r="BL1955" s="52"/>
      <c r="BM1955" s="52"/>
      <c r="BN1955" s="52"/>
      <c r="BO1955" s="52"/>
      <c r="BP1955" s="52"/>
      <c r="BQ1955" s="52"/>
      <c r="BR1955" s="52"/>
      <c r="BS1955" s="52"/>
      <c r="BT1955" s="52"/>
      <c r="BU1955" s="52"/>
      <c r="BV1955" s="52"/>
      <c r="BW1955" s="52"/>
      <c r="BX1955" s="52"/>
      <c r="BY1955" s="52"/>
      <c r="BZ1955" s="52"/>
      <c r="CA1955" s="52"/>
      <c r="CB1955" s="52"/>
      <c r="CC1955" s="52"/>
      <c r="CD1955" s="52"/>
      <c r="CE1955" s="52"/>
      <c r="CF1955" s="52"/>
      <c r="CG1955" s="52"/>
      <c r="CH1955" s="52"/>
      <c r="CI1955" s="52"/>
      <c r="CJ1955" s="52"/>
      <c r="CK1955" s="52"/>
      <c r="CL1955" s="52"/>
      <c r="CM1955" s="52"/>
      <c r="CN1955" s="52"/>
      <c r="CO1955" s="52"/>
      <c r="CP1955" s="52"/>
      <c r="CQ1955" s="52"/>
      <c r="CR1955" s="52"/>
      <c r="CS1955" s="52"/>
      <c r="CT1955" s="52"/>
      <c r="CU1955" s="52"/>
      <c r="CV1955" s="52"/>
      <c r="CW1955" s="52"/>
      <c r="CX1955" s="52"/>
      <c r="CY1955" s="52"/>
      <c r="CZ1955" s="52"/>
      <c r="DA1955" s="52"/>
      <c r="DB1955" s="52"/>
      <c r="DC1955" s="52"/>
      <c r="DD1955" s="52"/>
      <c r="DE1955" s="52"/>
      <c r="DF1955" s="52"/>
      <c r="DG1955" s="52"/>
      <c r="DH1955" s="52"/>
      <c r="DI1955" s="52"/>
      <c r="DJ1955" s="52"/>
      <c r="DK1955" s="52"/>
      <c r="DL1955" s="52"/>
      <c r="DM1955" s="52"/>
      <c r="DN1955" s="52"/>
      <c r="DO1955" s="52"/>
      <c r="DP1955" s="52"/>
      <c r="DQ1955" s="52"/>
      <c r="DR1955" s="52"/>
      <c r="DS1955" s="52"/>
      <c r="DT1955" s="52"/>
      <c r="DU1955" s="52"/>
      <c r="DV1955" s="52"/>
      <c r="DW1955" s="52"/>
      <c r="DX1955" s="52"/>
      <c r="DY1955" s="52"/>
      <c r="DZ1955" s="52"/>
      <c r="EA1955" s="52"/>
    </row>
    <row r="1956" spans="1:131" s="43" customFormat="1" x14ac:dyDescent="0.2">
      <c r="A1956" s="42"/>
      <c r="B1956" s="42"/>
      <c r="C1956" s="42"/>
      <c r="D1956" s="42"/>
      <c r="E1956" s="42"/>
      <c r="F1956" s="42"/>
      <c r="G1956" s="54"/>
      <c r="H1956" s="42"/>
      <c r="I1956" s="42"/>
      <c r="J1956" s="55"/>
      <c r="K1956" s="55"/>
      <c r="L1956" s="55"/>
      <c r="M1956" s="56"/>
      <c r="N1956" s="57"/>
      <c r="O1956" s="57"/>
      <c r="P1956" s="42"/>
      <c r="Q1956" s="42"/>
      <c r="R1956" s="42"/>
      <c r="S1956" s="42"/>
      <c r="T1956" s="57"/>
      <c r="U1956" s="57"/>
      <c r="V1956" s="52"/>
      <c r="W1956" s="52"/>
      <c r="X1956" s="52"/>
      <c r="Y1956" s="52"/>
      <c r="Z1956" s="52"/>
      <c r="AA1956" s="52"/>
      <c r="AB1956" s="52"/>
      <c r="AC1956" s="52"/>
      <c r="AD1956" s="52"/>
      <c r="AE1956" s="52"/>
      <c r="AF1956" s="52"/>
      <c r="AG1956" s="52"/>
      <c r="AH1956" s="52"/>
      <c r="AI1956" s="52"/>
      <c r="AJ1956" s="52"/>
      <c r="AK1956" s="52"/>
      <c r="AL1956" s="52"/>
      <c r="AM1956" s="52"/>
      <c r="AN1956" s="52"/>
      <c r="AO1956" s="52"/>
      <c r="AP1956" s="52"/>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c r="BK1956" s="52"/>
      <c r="BL1956" s="52"/>
      <c r="BM1956" s="52"/>
      <c r="BN1956" s="52"/>
      <c r="BO1956" s="52"/>
      <c r="BP1956" s="52"/>
      <c r="BQ1956" s="52"/>
      <c r="BR1956" s="52"/>
      <c r="BS1956" s="52"/>
      <c r="BT1956" s="52"/>
      <c r="BU1956" s="52"/>
      <c r="BV1956" s="52"/>
      <c r="BW1956" s="52"/>
      <c r="BX1956" s="52"/>
      <c r="BY1956" s="52"/>
      <c r="BZ1956" s="52"/>
      <c r="CA1956" s="52"/>
      <c r="CB1956" s="52"/>
      <c r="CC1956" s="52"/>
      <c r="CD1956" s="52"/>
      <c r="CE1956" s="52"/>
      <c r="CF1956" s="52"/>
      <c r="CG1956" s="52"/>
      <c r="CH1956" s="52"/>
      <c r="CI1956" s="52"/>
      <c r="CJ1956" s="52"/>
      <c r="CK1956" s="52"/>
      <c r="CL1956" s="52"/>
      <c r="CM1956" s="52"/>
      <c r="CN1956" s="52"/>
      <c r="CO1956" s="52"/>
      <c r="CP1956" s="52"/>
      <c r="CQ1956" s="52"/>
      <c r="CR1956" s="52"/>
      <c r="CS1956" s="52"/>
      <c r="CT1956" s="52"/>
      <c r="CU1956" s="52"/>
      <c r="CV1956" s="52"/>
      <c r="CW1956" s="52"/>
      <c r="CX1956" s="52"/>
      <c r="CY1956" s="52"/>
      <c r="CZ1956" s="52"/>
      <c r="DA1956" s="52"/>
      <c r="DB1956" s="52"/>
      <c r="DC1956" s="52"/>
      <c r="DD1956" s="52"/>
      <c r="DE1956" s="52"/>
      <c r="DF1956" s="52"/>
      <c r="DG1956" s="52"/>
      <c r="DH1956" s="52"/>
      <c r="DI1956" s="52"/>
      <c r="DJ1956" s="52"/>
      <c r="DK1956" s="52"/>
      <c r="DL1956" s="52"/>
      <c r="DM1956" s="52"/>
      <c r="DN1956" s="52"/>
      <c r="DO1956" s="52"/>
      <c r="DP1956" s="52"/>
      <c r="DQ1956" s="52"/>
      <c r="DR1956" s="52"/>
      <c r="DS1956" s="52"/>
      <c r="DT1956" s="52"/>
      <c r="DU1956" s="52"/>
      <c r="DV1956" s="52"/>
      <c r="DW1956" s="52"/>
      <c r="DX1956" s="52"/>
      <c r="DY1956" s="52"/>
      <c r="DZ1956" s="52"/>
      <c r="EA1956" s="52"/>
    </row>
    <row r="1957" spans="1:131" s="43" customFormat="1" x14ac:dyDescent="0.2">
      <c r="A1957" s="42"/>
      <c r="B1957" s="42"/>
      <c r="C1957" s="42"/>
      <c r="D1957" s="42"/>
      <c r="E1957" s="42"/>
      <c r="F1957" s="42"/>
      <c r="G1957" s="54"/>
      <c r="H1957" s="42"/>
      <c r="I1957" s="42"/>
      <c r="J1957" s="55"/>
      <c r="K1957" s="55"/>
      <c r="L1957" s="55"/>
      <c r="M1957" s="56"/>
      <c r="N1957" s="57"/>
      <c r="O1957" s="57"/>
      <c r="P1957" s="42"/>
      <c r="Q1957" s="42"/>
      <c r="R1957" s="42"/>
      <c r="S1957" s="42"/>
      <c r="T1957" s="57"/>
      <c r="U1957" s="57"/>
      <c r="V1957" s="52"/>
      <c r="W1957" s="52"/>
      <c r="X1957" s="52"/>
      <c r="Y1957" s="52"/>
      <c r="Z1957" s="52"/>
      <c r="AA1957" s="52"/>
      <c r="AB1957" s="52"/>
      <c r="AC1957" s="52"/>
      <c r="AD1957" s="52"/>
      <c r="AE1957" s="52"/>
      <c r="AF1957" s="52"/>
      <c r="AG1957" s="52"/>
      <c r="AH1957" s="52"/>
      <c r="AI1957" s="52"/>
      <c r="AJ1957" s="52"/>
      <c r="AK1957" s="52"/>
      <c r="AL1957" s="52"/>
      <c r="AM1957" s="52"/>
      <c r="AN1957" s="52"/>
      <c r="AO1957" s="52"/>
      <c r="AP1957" s="52"/>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c r="BK1957" s="52"/>
      <c r="BL1957" s="52"/>
      <c r="BM1957" s="52"/>
      <c r="BN1957" s="52"/>
      <c r="BO1957" s="52"/>
      <c r="BP1957" s="52"/>
      <c r="BQ1957" s="52"/>
      <c r="BR1957" s="52"/>
      <c r="BS1957" s="52"/>
      <c r="BT1957" s="52"/>
      <c r="BU1957" s="52"/>
      <c r="BV1957" s="52"/>
      <c r="BW1957" s="52"/>
      <c r="BX1957" s="52"/>
      <c r="BY1957" s="52"/>
      <c r="BZ1957" s="52"/>
      <c r="CA1957" s="52"/>
      <c r="CB1957" s="52"/>
      <c r="CC1957" s="52"/>
      <c r="CD1957" s="52"/>
      <c r="CE1957" s="52"/>
      <c r="CF1957" s="52"/>
      <c r="CG1957" s="52"/>
      <c r="CH1957" s="52"/>
      <c r="CI1957" s="52"/>
      <c r="CJ1957" s="52"/>
      <c r="CK1957" s="52"/>
      <c r="CL1957" s="52"/>
      <c r="CM1957" s="52"/>
      <c r="CN1957" s="52"/>
      <c r="CO1957" s="52"/>
      <c r="CP1957" s="52"/>
      <c r="CQ1957" s="52"/>
      <c r="CR1957" s="52"/>
      <c r="CS1957" s="52"/>
      <c r="CT1957" s="52"/>
      <c r="CU1957" s="52"/>
      <c r="CV1957" s="52"/>
      <c r="CW1957" s="52"/>
      <c r="CX1957" s="52"/>
      <c r="CY1957" s="52"/>
      <c r="CZ1957" s="52"/>
      <c r="DA1957" s="52"/>
      <c r="DB1957" s="52"/>
      <c r="DC1957" s="52"/>
      <c r="DD1957" s="52"/>
      <c r="DE1957" s="52"/>
      <c r="DF1957" s="52"/>
      <c r="DG1957" s="52"/>
      <c r="DH1957" s="52"/>
      <c r="DI1957" s="52"/>
      <c r="DJ1957" s="52"/>
      <c r="DK1957" s="52"/>
      <c r="DL1957" s="52"/>
      <c r="DM1957" s="52"/>
      <c r="DN1957" s="52"/>
      <c r="DO1957" s="52"/>
      <c r="DP1957" s="52"/>
      <c r="DQ1957" s="52"/>
      <c r="DR1957" s="52"/>
      <c r="DS1957" s="52"/>
      <c r="DT1957" s="52"/>
      <c r="DU1957" s="52"/>
      <c r="DV1957" s="52"/>
      <c r="DW1957" s="52"/>
      <c r="DX1957" s="52"/>
      <c r="DY1957" s="52"/>
      <c r="DZ1957" s="52"/>
      <c r="EA1957" s="52"/>
    </row>
    <row r="1958" spans="1:131" s="43" customFormat="1" x14ac:dyDescent="0.2">
      <c r="A1958" s="42"/>
      <c r="B1958" s="42"/>
      <c r="C1958" s="42"/>
      <c r="D1958" s="42"/>
      <c r="E1958" s="42"/>
      <c r="F1958" s="42"/>
      <c r="G1958" s="54"/>
      <c r="H1958" s="42"/>
      <c r="I1958" s="42"/>
      <c r="J1958" s="55"/>
      <c r="K1958" s="55"/>
      <c r="L1958" s="55"/>
      <c r="M1958" s="56"/>
      <c r="N1958" s="57"/>
      <c r="O1958" s="57"/>
      <c r="P1958" s="42"/>
      <c r="Q1958" s="42"/>
      <c r="R1958" s="42"/>
      <c r="S1958" s="42"/>
      <c r="T1958" s="57"/>
      <c r="U1958" s="57"/>
      <c r="V1958" s="52"/>
      <c r="W1958" s="52"/>
      <c r="X1958" s="52"/>
      <c r="Y1958" s="52"/>
      <c r="Z1958" s="52"/>
      <c r="AA1958" s="52"/>
      <c r="AB1958" s="52"/>
      <c r="AC1958" s="52"/>
      <c r="AD1958" s="52"/>
      <c r="AE1958" s="52"/>
      <c r="AF1958" s="52"/>
      <c r="AG1958" s="52"/>
      <c r="AH1958" s="52"/>
      <c r="AI1958" s="52"/>
      <c r="AJ1958" s="52"/>
      <c r="AK1958" s="52"/>
      <c r="AL1958" s="52"/>
      <c r="AM1958" s="52"/>
      <c r="AN1958" s="52"/>
      <c r="AO1958" s="52"/>
      <c r="AP1958" s="52"/>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c r="BK1958" s="52"/>
      <c r="BL1958" s="52"/>
      <c r="BM1958" s="52"/>
      <c r="BN1958" s="52"/>
      <c r="BO1958" s="52"/>
      <c r="BP1958" s="52"/>
      <c r="BQ1958" s="52"/>
      <c r="BR1958" s="52"/>
      <c r="BS1958" s="52"/>
      <c r="BT1958" s="52"/>
      <c r="BU1958" s="52"/>
      <c r="BV1958" s="52"/>
      <c r="BW1958" s="52"/>
      <c r="BX1958" s="52"/>
      <c r="BY1958" s="52"/>
      <c r="BZ1958" s="52"/>
      <c r="CA1958" s="52"/>
      <c r="CB1958" s="52"/>
      <c r="CC1958" s="52"/>
      <c r="CD1958" s="52"/>
      <c r="CE1958" s="52"/>
      <c r="CF1958" s="52"/>
      <c r="CG1958" s="52"/>
      <c r="CH1958" s="52"/>
      <c r="CI1958" s="52"/>
      <c r="CJ1958" s="52"/>
      <c r="CK1958" s="52"/>
      <c r="CL1958" s="52"/>
      <c r="CM1958" s="52"/>
      <c r="CN1958" s="52"/>
      <c r="CO1958" s="52"/>
      <c r="CP1958" s="52"/>
      <c r="CQ1958" s="52"/>
      <c r="CR1958" s="52"/>
      <c r="CS1958" s="52"/>
      <c r="CT1958" s="52"/>
      <c r="CU1958" s="52"/>
      <c r="CV1958" s="52"/>
      <c r="CW1958" s="52"/>
      <c r="CX1958" s="52"/>
      <c r="CY1958" s="52"/>
      <c r="CZ1958" s="52"/>
      <c r="DA1958" s="52"/>
      <c r="DB1958" s="52"/>
      <c r="DC1958" s="52"/>
      <c r="DD1958" s="52"/>
      <c r="DE1958" s="52"/>
      <c r="DF1958" s="52"/>
      <c r="DG1958" s="52"/>
      <c r="DH1958" s="52"/>
      <c r="DI1958" s="52"/>
      <c r="DJ1958" s="52"/>
      <c r="DK1958" s="52"/>
      <c r="DL1958" s="52"/>
      <c r="DM1958" s="52"/>
      <c r="DN1958" s="52"/>
      <c r="DO1958" s="52"/>
      <c r="DP1958" s="52"/>
      <c r="DQ1958" s="52"/>
      <c r="DR1958" s="52"/>
      <c r="DS1958" s="52"/>
      <c r="DT1958" s="52"/>
      <c r="DU1958" s="52"/>
      <c r="DV1958" s="52"/>
      <c r="DW1958" s="52"/>
      <c r="DX1958" s="52"/>
      <c r="DY1958" s="52"/>
      <c r="DZ1958" s="52"/>
      <c r="EA1958" s="52"/>
    </row>
    <row r="1959" spans="1:131" s="43" customFormat="1" x14ac:dyDescent="0.2">
      <c r="A1959" s="42"/>
      <c r="B1959" s="42"/>
      <c r="C1959" s="42"/>
      <c r="D1959" s="42"/>
      <c r="E1959" s="42"/>
      <c r="F1959" s="42"/>
      <c r="G1959" s="54"/>
      <c r="H1959" s="42"/>
      <c r="I1959" s="42"/>
      <c r="J1959" s="55"/>
      <c r="K1959" s="55"/>
      <c r="L1959" s="55"/>
      <c r="M1959" s="56"/>
      <c r="N1959" s="57"/>
      <c r="O1959" s="57"/>
      <c r="P1959" s="42"/>
      <c r="Q1959" s="42"/>
      <c r="R1959" s="42"/>
      <c r="S1959" s="42"/>
      <c r="T1959" s="57"/>
      <c r="U1959" s="57"/>
      <c r="V1959" s="52"/>
      <c r="W1959" s="52"/>
      <c r="X1959" s="52"/>
      <c r="Y1959" s="52"/>
      <c r="Z1959" s="52"/>
      <c r="AA1959" s="52"/>
      <c r="AB1959" s="52"/>
      <c r="AC1959" s="52"/>
      <c r="AD1959" s="52"/>
      <c r="AE1959" s="52"/>
      <c r="AF1959" s="52"/>
      <c r="AG1959" s="52"/>
      <c r="AH1959" s="52"/>
      <c r="AI1959" s="52"/>
      <c r="AJ1959" s="52"/>
      <c r="AK1959" s="52"/>
      <c r="AL1959" s="52"/>
      <c r="AM1959" s="52"/>
      <c r="AN1959" s="52"/>
      <c r="AO1959" s="52"/>
      <c r="AP1959" s="52"/>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c r="BK1959" s="52"/>
      <c r="BL1959" s="52"/>
      <c r="BM1959" s="52"/>
      <c r="BN1959" s="52"/>
      <c r="BO1959" s="52"/>
      <c r="BP1959" s="52"/>
      <c r="BQ1959" s="52"/>
      <c r="BR1959" s="52"/>
      <c r="BS1959" s="52"/>
      <c r="BT1959" s="52"/>
      <c r="BU1959" s="52"/>
      <c r="BV1959" s="52"/>
      <c r="BW1959" s="52"/>
      <c r="BX1959" s="52"/>
      <c r="BY1959" s="52"/>
      <c r="BZ1959" s="52"/>
      <c r="CA1959" s="52"/>
      <c r="CB1959" s="52"/>
      <c r="CC1959" s="52"/>
      <c r="CD1959" s="52"/>
      <c r="CE1959" s="52"/>
      <c r="CF1959" s="52"/>
      <c r="CG1959" s="52"/>
      <c r="CH1959" s="52"/>
      <c r="CI1959" s="52"/>
      <c r="CJ1959" s="52"/>
      <c r="CK1959" s="52"/>
      <c r="CL1959" s="52"/>
      <c r="CM1959" s="52"/>
      <c r="CN1959" s="52"/>
      <c r="CO1959" s="52"/>
      <c r="CP1959" s="52"/>
      <c r="CQ1959" s="52"/>
      <c r="CR1959" s="52"/>
      <c r="CS1959" s="52"/>
      <c r="CT1959" s="52"/>
      <c r="CU1959" s="52"/>
      <c r="CV1959" s="52"/>
      <c r="CW1959" s="52"/>
      <c r="CX1959" s="52"/>
      <c r="CY1959" s="52"/>
      <c r="CZ1959" s="52"/>
      <c r="DA1959" s="52"/>
      <c r="DB1959" s="52"/>
      <c r="DC1959" s="52"/>
      <c r="DD1959" s="52"/>
      <c r="DE1959" s="52"/>
      <c r="DF1959" s="52"/>
      <c r="DG1959" s="52"/>
      <c r="DH1959" s="52"/>
      <c r="DI1959" s="52"/>
      <c r="DJ1959" s="52"/>
      <c r="DK1959" s="52"/>
      <c r="DL1959" s="52"/>
      <c r="DM1959" s="52"/>
      <c r="DN1959" s="52"/>
      <c r="DO1959" s="52"/>
      <c r="DP1959" s="52"/>
      <c r="DQ1959" s="52"/>
      <c r="DR1959" s="52"/>
      <c r="DS1959" s="52"/>
      <c r="DT1959" s="52"/>
      <c r="DU1959" s="52"/>
      <c r="DV1959" s="52"/>
      <c r="DW1959" s="52"/>
      <c r="DX1959" s="52"/>
      <c r="DY1959" s="52"/>
      <c r="DZ1959" s="52"/>
      <c r="EA1959" s="52"/>
    </row>
    <row r="1960" spans="1:131" s="43" customFormat="1" x14ac:dyDescent="0.2">
      <c r="A1960" s="42"/>
      <c r="B1960" s="42"/>
      <c r="C1960" s="42"/>
      <c r="D1960" s="42"/>
      <c r="E1960" s="42"/>
      <c r="F1960" s="42"/>
      <c r="G1960" s="54"/>
      <c r="H1960" s="42"/>
      <c r="I1960" s="42"/>
      <c r="J1960" s="55"/>
      <c r="K1960" s="55"/>
      <c r="L1960" s="55"/>
      <c r="M1960" s="56"/>
      <c r="N1960" s="57"/>
      <c r="O1960" s="57"/>
      <c r="P1960" s="42"/>
      <c r="Q1960" s="42"/>
      <c r="R1960" s="42"/>
      <c r="S1960" s="42"/>
      <c r="T1960" s="57"/>
      <c r="U1960" s="57"/>
      <c r="V1960" s="52"/>
      <c r="W1960" s="52"/>
      <c r="X1960" s="52"/>
      <c r="Y1960" s="52"/>
      <c r="Z1960" s="52"/>
      <c r="AA1960" s="52"/>
      <c r="AB1960" s="52"/>
      <c r="AC1960" s="52"/>
      <c r="AD1960" s="52"/>
      <c r="AE1960" s="52"/>
      <c r="AF1960" s="52"/>
      <c r="AG1960" s="52"/>
      <c r="AH1960" s="52"/>
      <c r="AI1960" s="52"/>
      <c r="AJ1960" s="52"/>
      <c r="AK1960" s="52"/>
      <c r="AL1960" s="52"/>
      <c r="AM1960" s="52"/>
      <c r="AN1960" s="52"/>
      <c r="AO1960" s="52"/>
      <c r="AP1960" s="52"/>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c r="BK1960" s="52"/>
      <c r="BL1960" s="52"/>
      <c r="BM1960" s="52"/>
      <c r="BN1960" s="52"/>
      <c r="BO1960" s="52"/>
      <c r="BP1960" s="52"/>
      <c r="BQ1960" s="52"/>
      <c r="BR1960" s="52"/>
      <c r="BS1960" s="52"/>
      <c r="BT1960" s="52"/>
      <c r="BU1960" s="52"/>
      <c r="BV1960" s="52"/>
      <c r="BW1960" s="52"/>
      <c r="BX1960" s="52"/>
      <c r="BY1960" s="52"/>
      <c r="BZ1960" s="52"/>
      <c r="CA1960" s="52"/>
      <c r="CB1960" s="52"/>
      <c r="CC1960" s="52"/>
      <c r="CD1960" s="52"/>
      <c r="CE1960" s="52"/>
      <c r="CF1960" s="52"/>
      <c r="CG1960" s="52"/>
      <c r="CH1960" s="52"/>
      <c r="CI1960" s="52"/>
      <c r="CJ1960" s="52"/>
      <c r="CK1960" s="52"/>
      <c r="CL1960" s="52"/>
      <c r="CM1960" s="52"/>
      <c r="CN1960" s="52"/>
      <c r="CO1960" s="52"/>
      <c r="CP1960" s="52"/>
      <c r="CQ1960" s="52"/>
      <c r="CR1960" s="52"/>
      <c r="CS1960" s="52"/>
      <c r="CT1960" s="52"/>
      <c r="CU1960" s="52"/>
      <c r="CV1960" s="52"/>
      <c r="CW1960" s="52"/>
      <c r="CX1960" s="52"/>
      <c r="CY1960" s="52"/>
      <c r="CZ1960" s="52"/>
      <c r="DA1960" s="52"/>
      <c r="DB1960" s="52"/>
      <c r="DC1960" s="52"/>
      <c r="DD1960" s="52"/>
      <c r="DE1960" s="52"/>
      <c r="DF1960" s="52"/>
      <c r="DG1960" s="52"/>
      <c r="DH1960" s="52"/>
      <c r="DI1960" s="52"/>
      <c r="DJ1960" s="52"/>
      <c r="DK1960" s="52"/>
      <c r="DL1960" s="52"/>
      <c r="DM1960" s="52"/>
      <c r="DN1960" s="52"/>
      <c r="DO1960" s="52"/>
      <c r="DP1960" s="52"/>
      <c r="DQ1960" s="52"/>
      <c r="DR1960" s="52"/>
      <c r="DS1960" s="52"/>
      <c r="DT1960" s="52"/>
      <c r="DU1960" s="52"/>
      <c r="DV1960" s="52"/>
      <c r="DW1960" s="52"/>
      <c r="DX1960" s="52"/>
      <c r="DY1960" s="52"/>
      <c r="DZ1960" s="52"/>
      <c r="EA1960" s="52"/>
    </row>
    <row r="1961" spans="1:131" s="43" customFormat="1" x14ac:dyDescent="0.2">
      <c r="A1961" s="42"/>
      <c r="B1961" s="42"/>
      <c r="C1961" s="42"/>
      <c r="D1961" s="42"/>
      <c r="E1961" s="42"/>
      <c r="F1961" s="42"/>
      <c r="G1961" s="54"/>
      <c r="H1961" s="42"/>
      <c r="I1961" s="42"/>
      <c r="J1961" s="55"/>
      <c r="K1961" s="55"/>
      <c r="L1961" s="55"/>
      <c r="M1961" s="56"/>
      <c r="N1961" s="57"/>
      <c r="O1961" s="57"/>
      <c r="P1961" s="42"/>
      <c r="Q1961" s="42"/>
      <c r="R1961" s="42"/>
      <c r="S1961" s="42"/>
      <c r="T1961" s="57"/>
      <c r="U1961" s="57"/>
      <c r="V1961" s="52"/>
      <c r="W1961" s="52"/>
      <c r="X1961" s="52"/>
      <c r="Y1961" s="52"/>
      <c r="Z1961" s="52"/>
      <c r="AA1961" s="52"/>
      <c r="AB1961" s="52"/>
      <c r="AC1961" s="52"/>
      <c r="AD1961" s="52"/>
      <c r="AE1961" s="52"/>
      <c r="AF1961" s="52"/>
      <c r="AG1961" s="52"/>
      <c r="AH1961" s="52"/>
      <c r="AI1961" s="52"/>
      <c r="AJ1961" s="52"/>
      <c r="AK1961" s="52"/>
      <c r="AL1961" s="52"/>
      <c r="AM1961" s="52"/>
      <c r="AN1961" s="52"/>
      <c r="AO1961" s="52"/>
      <c r="AP1961" s="52"/>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c r="BK1961" s="52"/>
      <c r="BL1961" s="52"/>
      <c r="BM1961" s="52"/>
      <c r="BN1961" s="52"/>
      <c r="BO1961" s="52"/>
      <c r="BP1961" s="52"/>
      <c r="BQ1961" s="52"/>
      <c r="BR1961" s="52"/>
      <c r="BS1961" s="52"/>
      <c r="BT1961" s="52"/>
      <c r="BU1961" s="52"/>
      <c r="BV1961" s="52"/>
      <c r="BW1961" s="52"/>
      <c r="BX1961" s="52"/>
      <c r="BY1961" s="52"/>
      <c r="BZ1961" s="52"/>
      <c r="CA1961" s="52"/>
      <c r="CB1961" s="52"/>
      <c r="CC1961" s="52"/>
      <c r="CD1961" s="52"/>
      <c r="CE1961" s="52"/>
      <c r="CF1961" s="52"/>
      <c r="CG1961" s="52"/>
      <c r="CH1961" s="52"/>
      <c r="CI1961" s="52"/>
      <c r="CJ1961" s="52"/>
      <c r="CK1961" s="52"/>
      <c r="CL1961" s="52"/>
      <c r="CM1961" s="52"/>
      <c r="CN1961" s="52"/>
      <c r="CO1961" s="52"/>
      <c r="CP1961" s="52"/>
      <c r="CQ1961" s="52"/>
      <c r="CR1961" s="52"/>
      <c r="CS1961" s="52"/>
      <c r="CT1961" s="52"/>
      <c r="CU1961" s="52"/>
      <c r="CV1961" s="52"/>
      <c r="CW1961" s="52"/>
      <c r="CX1961" s="52"/>
      <c r="CY1961" s="52"/>
      <c r="CZ1961" s="52"/>
      <c r="DA1961" s="52"/>
      <c r="DB1961" s="52"/>
      <c r="DC1961" s="52"/>
      <c r="DD1961" s="52"/>
      <c r="DE1961" s="52"/>
      <c r="DF1961" s="52"/>
      <c r="DG1961" s="52"/>
      <c r="DH1961" s="52"/>
      <c r="DI1961" s="52"/>
      <c r="DJ1961" s="52"/>
      <c r="DK1961" s="52"/>
      <c r="DL1961" s="52"/>
      <c r="DM1961" s="52"/>
      <c r="DN1961" s="52"/>
      <c r="DO1961" s="52"/>
      <c r="DP1961" s="52"/>
      <c r="DQ1961" s="52"/>
      <c r="DR1961" s="52"/>
      <c r="DS1961" s="52"/>
      <c r="DT1961" s="52"/>
      <c r="DU1961" s="52"/>
      <c r="DV1961" s="52"/>
      <c r="DW1961" s="52"/>
      <c r="DX1961" s="52"/>
      <c r="DY1961" s="52"/>
      <c r="DZ1961" s="52"/>
      <c r="EA1961" s="52"/>
    </row>
    <row r="1962" spans="1:131" s="43" customFormat="1" x14ac:dyDescent="0.2">
      <c r="A1962" s="42"/>
      <c r="B1962" s="42"/>
      <c r="C1962" s="42"/>
      <c r="D1962" s="42"/>
      <c r="E1962" s="42"/>
      <c r="F1962" s="42"/>
      <c r="G1962" s="54"/>
      <c r="H1962" s="42"/>
      <c r="I1962" s="42"/>
      <c r="J1962" s="55"/>
      <c r="K1962" s="55"/>
      <c r="L1962" s="55"/>
      <c r="M1962" s="56"/>
      <c r="N1962" s="57"/>
      <c r="O1962" s="57"/>
      <c r="P1962" s="42"/>
      <c r="Q1962" s="42"/>
      <c r="R1962" s="42"/>
      <c r="S1962" s="42"/>
      <c r="T1962" s="57"/>
      <c r="U1962" s="57"/>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c r="CY1962" s="52"/>
      <c r="CZ1962" s="52"/>
      <c r="DA1962" s="52"/>
      <c r="DB1962" s="52"/>
      <c r="DC1962" s="52"/>
      <c r="DD1962" s="52"/>
      <c r="DE1962" s="52"/>
      <c r="DF1962" s="52"/>
      <c r="DG1962" s="52"/>
      <c r="DH1962" s="52"/>
      <c r="DI1962" s="52"/>
      <c r="DJ1962" s="52"/>
      <c r="DK1962" s="52"/>
      <c r="DL1962" s="52"/>
      <c r="DM1962" s="52"/>
      <c r="DN1962" s="52"/>
      <c r="DO1962" s="52"/>
      <c r="DP1962" s="52"/>
      <c r="DQ1962" s="52"/>
      <c r="DR1962" s="52"/>
      <c r="DS1962" s="52"/>
      <c r="DT1962" s="52"/>
      <c r="DU1962" s="52"/>
      <c r="DV1962" s="52"/>
      <c r="DW1962" s="52"/>
      <c r="DX1962" s="52"/>
      <c r="DY1962" s="52"/>
      <c r="DZ1962" s="52"/>
      <c r="EA1962" s="52"/>
    </row>
    <row r="1963" spans="1:131" s="43" customFormat="1" x14ac:dyDescent="0.2">
      <c r="A1963" s="42"/>
      <c r="B1963" s="42"/>
      <c r="C1963" s="42"/>
      <c r="D1963" s="42"/>
      <c r="E1963" s="42"/>
      <c r="F1963" s="42"/>
      <c r="G1963" s="54"/>
      <c r="H1963" s="42"/>
      <c r="I1963" s="42"/>
      <c r="J1963" s="55"/>
      <c r="K1963" s="55"/>
      <c r="L1963" s="55"/>
      <c r="M1963" s="56"/>
      <c r="N1963" s="57"/>
      <c r="O1963" s="57"/>
      <c r="P1963" s="42"/>
      <c r="Q1963" s="42"/>
      <c r="R1963" s="42"/>
      <c r="S1963" s="42"/>
      <c r="T1963" s="57"/>
      <c r="U1963" s="57"/>
      <c r="V1963" s="52"/>
      <c r="W1963" s="52"/>
      <c r="X1963" s="52"/>
      <c r="Y1963" s="52"/>
      <c r="Z1963" s="52"/>
      <c r="AA1963" s="52"/>
      <c r="AB1963" s="52"/>
      <c r="AC1963" s="52"/>
      <c r="AD1963" s="52"/>
      <c r="AE1963" s="52"/>
      <c r="AF1963" s="52"/>
      <c r="AG1963" s="52"/>
      <c r="AH1963" s="52"/>
      <c r="AI1963" s="52"/>
      <c r="AJ1963" s="52"/>
      <c r="AK1963" s="52"/>
      <c r="AL1963" s="52"/>
      <c r="AM1963" s="52"/>
      <c r="AN1963" s="52"/>
      <c r="AO1963" s="52"/>
      <c r="AP1963" s="52"/>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c r="BK1963" s="52"/>
      <c r="BL1963" s="52"/>
      <c r="BM1963" s="52"/>
      <c r="BN1963" s="52"/>
      <c r="BO1963" s="52"/>
      <c r="BP1963" s="52"/>
      <c r="BQ1963" s="52"/>
      <c r="BR1963" s="52"/>
      <c r="BS1963" s="52"/>
      <c r="BT1963" s="52"/>
      <c r="BU1963" s="52"/>
      <c r="BV1963" s="52"/>
      <c r="BW1963" s="52"/>
      <c r="BX1963" s="52"/>
      <c r="BY1963" s="52"/>
      <c r="BZ1963" s="52"/>
      <c r="CA1963" s="52"/>
      <c r="CB1963" s="52"/>
      <c r="CC1963" s="52"/>
      <c r="CD1963" s="52"/>
      <c r="CE1963" s="52"/>
      <c r="CF1963" s="52"/>
      <c r="CG1963" s="52"/>
      <c r="CH1963" s="52"/>
      <c r="CI1963" s="52"/>
      <c r="CJ1963" s="52"/>
      <c r="CK1963" s="52"/>
      <c r="CL1963" s="52"/>
      <c r="CM1963" s="52"/>
      <c r="CN1963" s="52"/>
      <c r="CO1963" s="52"/>
      <c r="CP1963" s="52"/>
      <c r="CQ1963" s="52"/>
      <c r="CR1963" s="52"/>
      <c r="CS1963" s="52"/>
      <c r="CT1963" s="52"/>
      <c r="CU1963" s="52"/>
      <c r="CV1963" s="52"/>
      <c r="CW1963" s="52"/>
      <c r="CX1963" s="52"/>
      <c r="CY1963" s="52"/>
      <c r="CZ1963" s="52"/>
      <c r="DA1963" s="52"/>
      <c r="DB1963" s="52"/>
      <c r="DC1963" s="52"/>
      <c r="DD1963" s="52"/>
      <c r="DE1963" s="52"/>
      <c r="DF1963" s="52"/>
      <c r="DG1963" s="52"/>
      <c r="DH1963" s="52"/>
      <c r="DI1963" s="52"/>
      <c r="DJ1963" s="52"/>
      <c r="DK1963" s="52"/>
      <c r="DL1963" s="52"/>
      <c r="DM1963" s="52"/>
      <c r="DN1963" s="52"/>
      <c r="DO1963" s="52"/>
      <c r="DP1963" s="52"/>
      <c r="DQ1963" s="52"/>
      <c r="DR1963" s="52"/>
      <c r="DS1963" s="52"/>
      <c r="DT1963" s="52"/>
      <c r="DU1963" s="52"/>
      <c r="DV1963" s="52"/>
      <c r="DW1963" s="52"/>
      <c r="DX1963" s="52"/>
      <c r="DY1963" s="52"/>
      <c r="DZ1963" s="52"/>
      <c r="EA1963" s="52"/>
    </row>
    <row r="1964" spans="1:131" s="43" customFormat="1" x14ac:dyDescent="0.2">
      <c r="A1964" s="42"/>
      <c r="B1964" s="42"/>
      <c r="C1964" s="42"/>
      <c r="D1964" s="42"/>
      <c r="E1964" s="42"/>
      <c r="F1964" s="42"/>
      <c r="G1964" s="54"/>
      <c r="H1964" s="42"/>
      <c r="I1964" s="42"/>
      <c r="J1964" s="55"/>
      <c r="K1964" s="55"/>
      <c r="L1964" s="55"/>
      <c r="M1964" s="56"/>
      <c r="N1964" s="57"/>
      <c r="O1964" s="57"/>
      <c r="P1964" s="42"/>
      <c r="Q1964" s="42"/>
      <c r="R1964" s="42"/>
      <c r="S1964" s="42"/>
      <c r="T1964" s="57"/>
      <c r="U1964" s="57"/>
      <c r="V1964" s="52"/>
      <c r="W1964" s="52"/>
      <c r="X1964" s="52"/>
      <c r="Y1964" s="52"/>
      <c r="Z1964" s="52"/>
      <c r="AA1964" s="52"/>
      <c r="AB1964" s="52"/>
      <c r="AC1964" s="52"/>
      <c r="AD1964" s="52"/>
      <c r="AE1964" s="52"/>
      <c r="AF1964" s="52"/>
      <c r="AG1964" s="52"/>
      <c r="AH1964" s="52"/>
      <c r="AI1964" s="52"/>
      <c r="AJ1964" s="52"/>
      <c r="AK1964" s="52"/>
      <c r="AL1964" s="52"/>
      <c r="AM1964" s="52"/>
      <c r="AN1964" s="52"/>
      <c r="AO1964" s="52"/>
      <c r="AP1964" s="52"/>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c r="BK1964" s="52"/>
      <c r="BL1964" s="52"/>
      <c r="BM1964" s="52"/>
      <c r="BN1964" s="52"/>
      <c r="BO1964" s="52"/>
      <c r="BP1964" s="52"/>
      <c r="BQ1964" s="52"/>
      <c r="BR1964" s="52"/>
      <c r="BS1964" s="52"/>
      <c r="BT1964" s="52"/>
      <c r="BU1964" s="52"/>
      <c r="BV1964" s="52"/>
      <c r="BW1964" s="52"/>
      <c r="BX1964" s="52"/>
      <c r="BY1964" s="52"/>
      <c r="BZ1964" s="52"/>
      <c r="CA1964" s="52"/>
      <c r="CB1964" s="52"/>
      <c r="CC1964" s="52"/>
      <c r="CD1964" s="52"/>
      <c r="CE1964" s="52"/>
      <c r="CF1964" s="52"/>
      <c r="CG1964" s="52"/>
      <c r="CH1964" s="52"/>
      <c r="CI1964" s="52"/>
      <c r="CJ1964" s="52"/>
      <c r="CK1964" s="52"/>
      <c r="CL1964" s="52"/>
      <c r="CM1964" s="52"/>
      <c r="CN1964" s="52"/>
      <c r="CO1964" s="52"/>
      <c r="CP1964" s="52"/>
      <c r="CQ1964" s="52"/>
      <c r="CR1964" s="52"/>
      <c r="CS1964" s="52"/>
      <c r="CT1964" s="52"/>
      <c r="CU1964" s="52"/>
      <c r="CV1964" s="52"/>
      <c r="CW1964" s="52"/>
      <c r="CX1964" s="52"/>
      <c r="CY1964" s="52"/>
      <c r="CZ1964" s="52"/>
      <c r="DA1964" s="52"/>
      <c r="DB1964" s="52"/>
      <c r="DC1964" s="52"/>
      <c r="DD1964" s="52"/>
      <c r="DE1964" s="52"/>
      <c r="DF1964" s="52"/>
      <c r="DG1964" s="52"/>
      <c r="DH1964" s="52"/>
      <c r="DI1964" s="52"/>
      <c r="DJ1964" s="52"/>
      <c r="DK1964" s="52"/>
      <c r="DL1964" s="52"/>
      <c r="DM1964" s="52"/>
      <c r="DN1964" s="52"/>
      <c r="DO1964" s="52"/>
      <c r="DP1964" s="52"/>
      <c r="DQ1964" s="52"/>
      <c r="DR1964" s="52"/>
      <c r="DS1964" s="52"/>
      <c r="DT1964" s="52"/>
      <c r="DU1964" s="52"/>
      <c r="DV1964" s="52"/>
      <c r="DW1964" s="52"/>
      <c r="DX1964" s="52"/>
      <c r="DY1964" s="52"/>
      <c r="DZ1964" s="52"/>
      <c r="EA1964" s="52"/>
    </row>
    <row r="1965" spans="1:131" s="43" customFormat="1" x14ac:dyDescent="0.2">
      <c r="A1965" s="42"/>
      <c r="B1965" s="42"/>
      <c r="C1965" s="42"/>
      <c r="D1965" s="42"/>
      <c r="E1965" s="42"/>
      <c r="F1965" s="42"/>
      <c r="G1965" s="54"/>
      <c r="H1965" s="42"/>
      <c r="I1965" s="42"/>
      <c r="J1965" s="55"/>
      <c r="K1965" s="55"/>
      <c r="L1965" s="55"/>
      <c r="M1965" s="56"/>
      <c r="N1965" s="57"/>
      <c r="O1965" s="57"/>
      <c r="P1965" s="42"/>
      <c r="Q1965" s="42"/>
      <c r="R1965" s="42"/>
      <c r="S1965" s="42"/>
      <c r="T1965" s="57"/>
      <c r="U1965" s="57"/>
      <c r="V1965" s="52"/>
      <c r="W1965" s="52"/>
      <c r="X1965" s="52"/>
      <c r="Y1965" s="52"/>
      <c r="Z1965" s="52"/>
      <c r="AA1965" s="52"/>
      <c r="AB1965" s="52"/>
      <c r="AC1965" s="52"/>
      <c r="AD1965" s="52"/>
      <c r="AE1965" s="52"/>
      <c r="AF1965" s="52"/>
      <c r="AG1965" s="52"/>
      <c r="AH1965" s="52"/>
      <c r="AI1965" s="52"/>
      <c r="AJ1965" s="52"/>
      <c r="AK1965" s="52"/>
      <c r="AL1965" s="52"/>
      <c r="AM1965" s="52"/>
      <c r="AN1965" s="52"/>
      <c r="AO1965" s="52"/>
      <c r="AP1965" s="52"/>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c r="BK1965" s="52"/>
      <c r="BL1965" s="52"/>
      <c r="BM1965" s="52"/>
      <c r="BN1965" s="52"/>
      <c r="BO1965" s="52"/>
      <c r="BP1965" s="52"/>
      <c r="BQ1965" s="52"/>
      <c r="BR1965" s="52"/>
      <c r="BS1965" s="52"/>
      <c r="BT1965" s="52"/>
      <c r="BU1965" s="52"/>
      <c r="BV1965" s="52"/>
      <c r="BW1965" s="52"/>
      <c r="BX1965" s="52"/>
      <c r="BY1965" s="52"/>
      <c r="BZ1965" s="52"/>
      <c r="CA1965" s="52"/>
      <c r="CB1965" s="52"/>
      <c r="CC1965" s="52"/>
      <c r="CD1965" s="52"/>
      <c r="CE1965" s="52"/>
      <c r="CF1965" s="52"/>
      <c r="CG1965" s="52"/>
      <c r="CH1965" s="52"/>
      <c r="CI1965" s="52"/>
      <c r="CJ1965" s="52"/>
      <c r="CK1965" s="52"/>
      <c r="CL1965" s="52"/>
      <c r="CM1965" s="52"/>
      <c r="CN1965" s="52"/>
      <c r="CO1965" s="52"/>
      <c r="CP1965" s="52"/>
      <c r="CQ1965" s="52"/>
      <c r="CR1965" s="52"/>
      <c r="CS1965" s="52"/>
      <c r="CT1965" s="52"/>
      <c r="CU1965" s="52"/>
      <c r="CV1965" s="52"/>
      <c r="CW1965" s="52"/>
      <c r="CX1965" s="52"/>
      <c r="CY1965" s="52"/>
      <c r="CZ1965" s="52"/>
      <c r="DA1965" s="52"/>
      <c r="DB1965" s="52"/>
      <c r="DC1965" s="52"/>
      <c r="DD1965" s="52"/>
      <c r="DE1965" s="52"/>
      <c r="DF1965" s="52"/>
      <c r="DG1965" s="52"/>
      <c r="DH1965" s="52"/>
      <c r="DI1965" s="52"/>
      <c r="DJ1965" s="52"/>
      <c r="DK1965" s="52"/>
      <c r="DL1965" s="52"/>
      <c r="DM1965" s="52"/>
      <c r="DN1965" s="52"/>
      <c r="DO1965" s="52"/>
      <c r="DP1965" s="52"/>
      <c r="DQ1965" s="52"/>
      <c r="DR1965" s="52"/>
      <c r="DS1965" s="52"/>
      <c r="DT1965" s="52"/>
      <c r="DU1965" s="52"/>
      <c r="DV1965" s="52"/>
      <c r="DW1965" s="52"/>
      <c r="DX1965" s="52"/>
      <c r="DY1965" s="52"/>
      <c r="DZ1965" s="52"/>
      <c r="EA1965" s="52"/>
    </row>
    <row r="1966" spans="1:131" s="43" customFormat="1" x14ac:dyDescent="0.2">
      <c r="A1966" s="42"/>
      <c r="B1966" s="42"/>
      <c r="C1966" s="42"/>
      <c r="D1966" s="42"/>
      <c r="E1966" s="42"/>
      <c r="F1966" s="42"/>
      <c r="G1966" s="54"/>
      <c r="H1966" s="42"/>
      <c r="I1966" s="42"/>
      <c r="J1966" s="55"/>
      <c r="K1966" s="55"/>
      <c r="L1966" s="55"/>
      <c r="M1966" s="56"/>
      <c r="N1966" s="57"/>
      <c r="O1966" s="57"/>
      <c r="P1966" s="42"/>
      <c r="Q1966" s="42"/>
      <c r="R1966" s="42"/>
      <c r="S1966" s="42"/>
      <c r="T1966" s="57"/>
      <c r="U1966" s="57"/>
      <c r="V1966" s="52"/>
      <c r="W1966" s="52"/>
      <c r="X1966" s="52"/>
      <c r="Y1966" s="52"/>
      <c r="Z1966" s="52"/>
      <c r="AA1966" s="52"/>
      <c r="AB1966" s="52"/>
      <c r="AC1966" s="52"/>
      <c r="AD1966" s="52"/>
      <c r="AE1966" s="52"/>
      <c r="AF1966" s="52"/>
      <c r="AG1966" s="52"/>
      <c r="AH1966" s="52"/>
      <c r="AI1966" s="52"/>
      <c r="AJ1966" s="52"/>
      <c r="AK1966" s="52"/>
      <c r="AL1966" s="52"/>
      <c r="AM1966" s="52"/>
      <c r="AN1966" s="52"/>
      <c r="AO1966" s="52"/>
      <c r="AP1966" s="52"/>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c r="BK1966" s="52"/>
      <c r="BL1966" s="52"/>
      <c r="BM1966" s="52"/>
      <c r="BN1966" s="52"/>
      <c r="BO1966" s="52"/>
      <c r="BP1966" s="52"/>
      <c r="BQ1966" s="52"/>
      <c r="BR1966" s="52"/>
      <c r="BS1966" s="52"/>
      <c r="BT1966" s="52"/>
      <c r="BU1966" s="52"/>
      <c r="BV1966" s="52"/>
      <c r="BW1966" s="52"/>
      <c r="BX1966" s="52"/>
      <c r="BY1966" s="52"/>
      <c r="BZ1966" s="52"/>
      <c r="CA1966" s="52"/>
      <c r="CB1966" s="52"/>
      <c r="CC1966" s="52"/>
      <c r="CD1966" s="52"/>
      <c r="CE1966" s="52"/>
      <c r="CF1966" s="52"/>
      <c r="CG1966" s="52"/>
      <c r="CH1966" s="52"/>
      <c r="CI1966" s="52"/>
      <c r="CJ1966" s="52"/>
      <c r="CK1966" s="52"/>
      <c r="CL1966" s="52"/>
      <c r="CM1966" s="52"/>
      <c r="CN1966" s="52"/>
      <c r="CO1966" s="52"/>
      <c r="CP1966" s="52"/>
      <c r="CQ1966" s="52"/>
      <c r="CR1966" s="52"/>
      <c r="CS1966" s="52"/>
      <c r="CT1966" s="52"/>
      <c r="CU1966" s="52"/>
      <c r="CV1966" s="52"/>
      <c r="CW1966" s="52"/>
      <c r="CX1966" s="52"/>
      <c r="CY1966" s="52"/>
      <c r="CZ1966" s="52"/>
      <c r="DA1966" s="52"/>
      <c r="DB1966" s="52"/>
      <c r="DC1966" s="52"/>
      <c r="DD1966" s="52"/>
      <c r="DE1966" s="52"/>
      <c r="DF1966" s="52"/>
      <c r="DG1966" s="52"/>
      <c r="DH1966" s="52"/>
      <c r="DI1966" s="52"/>
      <c r="DJ1966" s="52"/>
      <c r="DK1966" s="52"/>
      <c r="DL1966" s="52"/>
      <c r="DM1966" s="52"/>
      <c r="DN1966" s="52"/>
      <c r="DO1966" s="52"/>
      <c r="DP1966" s="52"/>
      <c r="DQ1966" s="52"/>
      <c r="DR1966" s="52"/>
      <c r="DS1966" s="52"/>
      <c r="DT1966" s="52"/>
      <c r="DU1966" s="52"/>
      <c r="DV1966" s="52"/>
      <c r="DW1966" s="52"/>
      <c r="DX1966" s="52"/>
      <c r="DY1966" s="52"/>
      <c r="DZ1966" s="52"/>
      <c r="EA1966" s="52"/>
    </row>
    <row r="1967" spans="1:131" s="43" customFormat="1" x14ac:dyDescent="0.2">
      <c r="A1967" s="42"/>
      <c r="B1967" s="42"/>
      <c r="C1967" s="42"/>
      <c r="D1967" s="42"/>
      <c r="E1967" s="42"/>
      <c r="F1967" s="42"/>
      <c r="G1967" s="54"/>
      <c r="H1967" s="42"/>
      <c r="I1967" s="42"/>
      <c r="J1967" s="55"/>
      <c r="K1967" s="55"/>
      <c r="L1967" s="55"/>
      <c r="M1967" s="56"/>
      <c r="N1967" s="57"/>
      <c r="O1967" s="57"/>
      <c r="P1967" s="42"/>
      <c r="Q1967" s="42"/>
      <c r="R1967" s="42"/>
      <c r="S1967" s="42"/>
      <c r="T1967" s="57"/>
      <c r="U1967" s="57"/>
      <c r="V1967" s="52"/>
      <c r="W1967" s="52"/>
      <c r="X1967" s="52"/>
      <c r="Y1967" s="52"/>
      <c r="Z1967" s="52"/>
      <c r="AA1967" s="52"/>
      <c r="AB1967" s="52"/>
      <c r="AC1967" s="52"/>
      <c r="AD1967" s="52"/>
      <c r="AE1967" s="52"/>
      <c r="AF1967" s="52"/>
      <c r="AG1967" s="52"/>
      <c r="AH1967" s="52"/>
      <c r="AI1967" s="52"/>
      <c r="AJ1967" s="52"/>
      <c r="AK1967" s="52"/>
      <c r="AL1967" s="52"/>
      <c r="AM1967" s="52"/>
      <c r="AN1967" s="52"/>
      <c r="AO1967" s="52"/>
      <c r="AP1967" s="52"/>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c r="BK1967" s="52"/>
      <c r="BL1967" s="52"/>
      <c r="BM1967" s="52"/>
      <c r="BN1967" s="52"/>
      <c r="BO1967" s="52"/>
      <c r="BP1967" s="52"/>
      <c r="BQ1967" s="52"/>
      <c r="BR1967" s="52"/>
      <c r="BS1967" s="52"/>
      <c r="BT1967" s="52"/>
      <c r="BU1967" s="52"/>
      <c r="BV1967" s="52"/>
      <c r="BW1967" s="52"/>
      <c r="BX1967" s="52"/>
      <c r="BY1967" s="52"/>
      <c r="BZ1967" s="52"/>
      <c r="CA1967" s="52"/>
      <c r="CB1967" s="52"/>
      <c r="CC1967" s="52"/>
      <c r="CD1967" s="52"/>
      <c r="CE1967" s="52"/>
      <c r="CF1967" s="52"/>
      <c r="CG1967" s="52"/>
      <c r="CH1967" s="52"/>
      <c r="CI1967" s="52"/>
      <c r="CJ1967" s="52"/>
      <c r="CK1967" s="52"/>
      <c r="CL1967" s="52"/>
      <c r="CM1967" s="52"/>
      <c r="CN1967" s="52"/>
      <c r="CO1967" s="52"/>
      <c r="CP1967" s="52"/>
      <c r="CQ1967" s="52"/>
      <c r="CR1967" s="52"/>
      <c r="CS1967" s="52"/>
      <c r="CT1967" s="52"/>
      <c r="CU1967" s="52"/>
      <c r="CV1967" s="52"/>
      <c r="CW1967" s="52"/>
      <c r="CX1967" s="52"/>
      <c r="CY1967" s="52"/>
      <c r="CZ1967" s="52"/>
      <c r="DA1967" s="52"/>
      <c r="DB1967" s="52"/>
      <c r="DC1967" s="52"/>
      <c r="DD1967" s="52"/>
      <c r="DE1967" s="52"/>
      <c r="DF1967" s="52"/>
      <c r="DG1967" s="52"/>
      <c r="DH1967" s="52"/>
      <c r="DI1967" s="52"/>
      <c r="DJ1967" s="52"/>
      <c r="DK1967" s="52"/>
      <c r="DL1967" s="52"/>
      <c r="DM1967" s="52"/>
      <c r="DN1967" s="52"/>
      <c r="DO1967" s="52"/>
      <c r="DP1967" s="52"/>
      <c r="DQ1967" s="52"/>
      <c r="DR1967" s="52"/>
      <c r="DS1967" s="52"/>
      <c r="DT1967" s="52"/>
      <c r="DU1967" s="52"/>
      <c r="DV1967" s="52"/>
      <c r="DW1967" s="52"/>
      <c r="DX1967" s="52"/>
      <c r="DY1967" s="52"/>
      <c r="DZ1967" s="52"/>
      <c r="EA1967" s="52"/>
    </row>
    <row r="1968" spans="1:131" s="43" customFormat="1" x14ac:dyDescent="0.2">
      <c r="A1968" s="42"/>
      <c r="B1968" s="42"/>
      <c r="C1968" s="42"/>
      <c r="D1968" s="42"/>
      <c r="E1968" s="42"/>
      <c r="F1968" s="42"/>
      <c r="G1968" s="54"/>
      <c r="H1968" s="42"/>
      <c r="I1968" s="42"/>
      <c r="J1968" s="55"/>
      <c r="K1968" s="55"/>
      <c r="L1968" s="55"/>
      <c r="M1968" s="56"/>
      <c r="N1968" s="57"/>
      <c r="O1968" s="57"/>
      <c r="P1968" s="42"/>
      <c r="Q1968" s="42"/>
      <c r="R1968" s="42"/>
      <c r="S1968" s="42"/>
      <c r="T1968" s="57"/>
      <c r="U1968" s="57"/>
      <c r="V1968" s="52"/>
      <c r="W1968" s="52"/>
      <c r="X1968" s="52"/>
      <c r="Y1968" s="52"/>
      <c r="Z1968" s="52"/>
      <c r="AA1968" s="52"/>
      <c r="AB1968" s="52"/>
      <c r="AC1968" s="52"/>
      <c r="AD1968" s="52"/>
      <c r="AE1968" s="52"/>
      <c r="AF1968" s="52"/>
      <c r="AG1968" s="52"/>
      <c r="AH1968" s="52"/>
      <c r="AI1968" s="52"/>
      <c r="AJ1968" s="52"/>
      <c r="AK1968" s="52"/>
      <c r="AL1968" s="52"/>
      <c r="AM1968" s="52"/>
      <c r="AN1968" s="52"/>
      <c r="AO1968" s="52"/>
      <c r="AP1968" s="52"/>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c r="BK1968" s="52"/>
      <c r="BL1968" s="52"/>
      <c r="BM1968" s="52"/>
      <c r="BN1968" s="52"/>
      <c r="BO1968" s="52"/>
      <c r="BP1968" s="52"/>
      <c r="BQ1968" s="52"/>
      <c r="BR1968" s="52"/>
      <c r="BS1968" s="52"/>
      <c r="BT1968" s="52"/>
      <c r="BU1968" s="52"/>
      <c r="BV1968" s="52"/>
      <c r="BW1968" s="52"/>
      <c r="BX1968" s="52"/>
      <c r="BY1968" s="52"/>
      <c r="BZ1968" s="52"/>
      <c r="CA1968" s="52"/>
      <c r="CB1968" s="52"/>
      <c r="CC1968" s="52"/>
      <c r="CD1968" s="52"/>
      <c r="CE1968" s="52"/>
      <c r="CF1968" s="52"/>
      <c r="CG1968" s="52"/>
      <c r="CH1968" s="52"/>
      <c r="CI1968" s="52"/>
      <c r="CJ1968" s="52"/>
      <c r="CK1968" s="52"/>
      <c r="CL1968" s="52"/>
      <c r="CM1968" s="52"/>
      <c r="CN1968" s="52"/>
      <c r="CO1968" s="52"/>
      <c r="CP1968" s="52"/>
      <c r="CQ1968" s="52"/>
      <c r="CR1968" s="52"/>
      <c r="CS1968" s="52"/>
      <c r="CT1968" s="52"/>
      <c r="CU1968" s="52"/>
      <c r="CV1968" s="52"/>
      <c r="CW1968" s="52"/>
      <c r="CX1968" s="52"/>
      <c r="CY1968" s="52"/>
      <c r="CZ1968" s="52"/>
      <c r="DA1968" s="52"/>
      <c r="DB1968" s="52"/>
      <c r="DC1968" s="52"/>
      <c r="DD1968" s="52"/>
      <c r="DE1968" s="52"/>
      <c r="DF1968" s="52"/>
      <c r="DG1968" s="52"/>
      <c r="DH1968" s="52"/>
      <c r="DI1968" s="52"/>
      <c r="DJ1968" s="52"/>
      <c r="DK1968" s="52"/>
      <c r="DL1968" s="52"/>
      <c r="DM1968" s="52"/>
      <c r="DN1968" s="52"/>
      <c r="DO1968" s="52"/>
      <c r="DP1968" s="52"/>
      <c r="DQ1968" s="52"/>
      <c r="DR1968" s="52"/>
      <c r="DS1968" s="52"/>
      <c r="DT1968" s="52"/>
      <c r="DU1968" s="52"/>
      <c r="DV1968" s="52"/>
      <c r="DW1968" s="52"/>
      <c r="DX1968" s="52"/>
      <c r="DY1968" s="52"/>
      <c r="DZ1968" s="52"/>
      <c r="EA1968" s="52"/>
    </row>
    <row r="1969" spans="1:131" s="43" customFormat="1" x14ac:dyDescent="0.2">
      <c r="A1969" s="42"/>
      <c r="B1969" s="42"/>
      <c r="C1969" s="42"/>
      <c r="D1969" s="42"/>
      <c r="E1969" s="42"/>
      <c r="F1969" s="42"/>
      <c r="G1969" s="54"/>
      <c r="H1969" s="42"/>
      <c r="I1969" s="42"/>
      <c r="J1969" s="55"/>
      <c r="K1969" s="55"/>
      <c r="L1969" s="55"/>
      <c r="M1969" s="56"/>
      <c r="N1969" s="57"/>
      <c r="O1969" s="57"/>
      <c r="P1969" s="42"/>
      <c r="Q1969" s="42"/>
      <c r="R1969" s="42"/>
      <c r="S1969" s="42"/>
      <c r="T1969" s="57"/>
      <c r="U1969" s="57"/>
      <c r="V1969" s="52"/>
      <c r="W1969" s="52"/>
      <c r="X1969" s="52"/>
      <c r="Y1969" s="52"/>
      <c r="Z1969" s="52"/>
      <c r="AA1969" s="52"/>
      <c r="AB1969" s="52"/>
      <c r="AC1969" s="52"/>
      <c r="AD1969" s="52"/>
      <c r="AE1969" s="52"/>
      <c r="AF1969" s="52"/>
      <c r="AG1969" s="52"/>
      <c r="AH1969" s="52"/>
      <c r="AI1969" s="52"/>
      <c r="AJ1969" s="52"/>
      <c r="AK1969" s="52"/>
      <c r="AL1969" s="52"/>
      <c r="AM1969" s="52"/>
      <c r="AN1969" s="52"/>
      <c r="AO1969" s="52"/>
      <c r="AP1969" s="52"/>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c r="BK1969" s="52"/>
      <c r="BL1969" s="52"/>
      <c r="BM1969" s="52"/>
      <c r="BN1969" s="52"/>
      <c r="BO1969" s="52"/>
      <c r="BP1969" s="52"/>
      <c r="BQ1969" s="52"/>
      <c r="BR1969" s="52"/>
      <c r="BS1969" s="52"/>
      <c r="BT1969" s="52"/>
      <c r="BU1969" s="52"/>
      <c r="BV1969" s="52"/>
      <c r="BW1969" s="52"/>
      <c r="BX1969" s="52"/>
      <c r="BY1969" s="52"/>
      <c r="BZ1969" s="52"/>
      <c r="CA1969" s="52"/>
      <c r="CB1969" s="52"/>
      <c r="CC1969" s="52"/>
      <c r="CD1969" s="52"/>
      <c r="CE1969" s="52"/>
      <c r="CF1969" s="52"/>
      <c r="CG1969" s="52"/>
      <c r="CH1969" s="52"/>
      <c r="CI1969" s="52"/>
      <c r="CJ1969" s="52"/>
      <c r="CK1969" s="52"/>
      <c r="CL1969" s="52"/>
      <c r="CM1969" s="52"/>
      <c r="CN1969" s="52"/>
      <c r="CO1969" s="52"/>
      <c r="CP1969" s="52"/>
      <c r="CQ1969" s="52"/>
      <c r="CR1969" s="52"/>
      <c r="CS1969" s="52"/>
      <c r="CT1969" s="52"/>
      <c r="CU1969" s="52"/>
      <c r="CV1969" s="52"/>
      <c r="CW1969" s="52"/>
      <c r="CX1969" s="52"/>
      <c r="CY1969" s="52"/>
      <c r="CZ1969" s="52"/>
      <c r="DA1969" s="52"/>
      <c r="DB1969" s="52"/>
      <c r="DC1969" s="52"/>
      <c r="DD1969" s="52"/>
      <c r="DE1969" s="52"/>
      <c r="DF1969" s="52"/>
      <c r="DG1969" s="52"/>
      <c r="DH1969" s="52"/>
      <c r="DI1969" s="52"/>
      <c r="DJ1969" s="52"/>
      <c r="DK1969" s="52"/>
      <c r="DL1969" s="52"/>
      <c r="DM1969" s="52"/>
      <c r="DN1969" s="52"/>
      <c r="DO1969" s="52"/>
      <c r="DP1969" s="52"/>
      <c r="DQ1969" s="52"/>
      <c r="DR1969" s="52"/>
      <c r="DS1969" s="52"/>
      <c r="DT1969" s="52"/>
      <c r="DU1969" s="52"/>
      <c r="DV1969" s="52"/>
      <c r="DW1969" s="52"/>
      <c r="DX1969" s="52"/>
      <c r="DY1969" s="52"/>
      <c r="DZ1969" s="52"/>
      <c r="EA1969" s="52"/>
    </row>
    <row r="1970" spans="1:131" s="43" customFormat="1" x14ac:dyDescent="0.2">
      <c r="A1970" s="42"/>
      <c r="B1970" s="42"/>
      <c r="C1970" s="42"/>
      <c r="D1970" s="42"/>
      <c r="E1970" s="42"/>
      <c r="F1970" s="42"/>
      <c r="G1970" s="54"/>
      <c r="H1970" s="42"/>
      <c r="I1970" s="42"/>
      <c r="J1970" s="55"/>
      <c r="K1970" s="55"/>
      <c r="L1970" s="55"/>
      <c r="M1970" s="56"/>
      <c r="N1970" s="57"/>
      <c r="O1970" s="57"/>
      <c r="P1970" s="42"/>
      <c r="Q1970" s="42"/>
      <c r="R1970" s="42"/>
      <c r="S1970" s="42"/>
      <c r="T1970" s="57"/>
      <c r="U1970" s="57"/>
      <c r="V1970" s="52"/>
      <c r="W1970" s="52"/>
      <c r="X1970" s="52"/>
      <c r="Y1970" s="52"/>
      <c r="Z1970" s="52"/>
      <c r="AA1970" s="52"/>
      <c r="AB1970" s="52"/>
      <c r="AC1970" s="52"/>
      <c r="AD1970" s="52"/>
      <c r="AE1970" s="52"/>
      <c r="AF1970" s="52"/>
      <c r="AG1970" s="52"/>
      <c r="AH1970" s="52"/>
      <c r="AI1970" s="52"/>
      <c r="AJ1970" s="52"/>
      <c r="AK1970" s="52"/>
      <c r="AL1970" s="52"/>
      <c r="AM1970" s="52"/>
      <c r="AN1970" s="52"/>
      <c r="AO1970" s="52"/>
      <c r="AP1970" s="52"/>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c r="BK1970" s="52"/>
      <c r="BL1970" s="52"/>
      <c r="BM1970" s="52"/>
      <c r="BN1970" s="52"/>
      <c r="BO1970" s="52"/>
      <c r="BP1970" s="52"/>
      <c r="BQ1970" s="52"/>
      <c r="BR1970" s="52"/>
      <c r="BS1970" s="52"/>
      <c r="BT1970" s="52"/>
      <c r="BU1970" s="52"/>
      <c r="BV1970" s="52"/>
      <c r="BW1970" s="52"/>
      <c r="BX1970" s="52"/>
      <c r="BY1970" s="52"/>
      <c r="BZ1970" s="52"/>
      <c r="CA1970" s="52"/>
      <c r="CB1970" s="52"/>
      <c r="CC1970" s="52"/>
      <c r="CD1970" s="52"/>
      <c r="CE1970" s="52"/>
      <c r="CF1970" s="52"/>
      <c r="CG1970" s="52"/>
      <c r="CH1970" s="52"/>
      <c r="CI1970" s="52"/>
      <c r="CJ1970" s="52"/>
      <c r="CK1970" s="52"/>
      <c r="CL1970" s="52"/>
      <c r="CM1970" s="52"/>
      <c r="CN1970" s="52"/>
      <c r="CO1970" s="52"/>
      <c r="CP1970" s="52"/>
      <c r="CQ1970" s="52"/>
      <c r="CR1970" s="52"/>
      <c r="CS1970" s="52"/>
      <c r="CT1970" s="52"/>
      <c r="CU1970" s="52"/>
      <c r="CV1970" s="52"/>
      <c r="CW1970" s="52"/>
      <c r="CX1970" s="52"/>
      <c r="CY1970" s="52"/>
      <c r="CZ1970" s="52"/>
      <c r="DA1970" s="52"/>
      <c r="DB1970" s="52"/>
      <c r="DC1970" s="52"/>
      <c r="DD1970" s="52"/>
      <c r="DE1970" s="52"/>
      <c r="DF1970" s="52"/>
      <c r="DG1970" s="52"/>
      <c r="DH1970" s="52"/>
      <c r="DI1970" s="52"/>
      <c r="DJ1970" s="52"/>
      <c r="DK1970" s="52"/>
      <c r="DL1970" s="52"/>
      <c r="DM1970" s="52"/>
      <c r="DN1970" s="52"/>
      <c r="DO1970" s="52"/>
      <c r="DP1970" s="52"/>
      <c r="DQ1970" s="52"/>
      <c r="DR1970" s="52"/>
      <c r="DS1970" s="52"/>
      <c r="DT1970" s="52"/>
      <c r="DU1970" s="52"/>
      <c r="DV1970" s="52"/>
      <c r="DW1970" s="52"/>
      <c r="DX1970" s="52"/>
      <c r="DY1970" s="52"/>
      <c r="DZ1970" s="52"/>
      <c r="EA1970" s="52"/>
    </row>
    <row r="1971" spans="1:131" s="43" customFormat="1" x14ac:dyDescent="0.2">
      <c r="A1971" s="42"/>
      <c r="B1971" s="42"/>
      <c r="C1971" s="42"/>
      <c r="D1971" s="42"/>
      <c r="E1971" s="42"/>
      <c r="F1971" s="42"/>
      <c r="G1971" s="54"/>
      <c r="H1971" s="42"/>
      <c r="I1971" s="42"/>
      <c r="J1971" s="55"/>
      <c r="K1971" s="55"/>
      <c r="L1971" s="55"/>
      <c r="M1971" s="56"/>
      <c r="N1971" s="57"/>
      <c r="O1971" s="57"/>
      <c r="P1971" s="42"/>
      <c r="Q1971" s="42"/>
      <c r="R1971" s="42"/>
      <c r="S1971" s="42"/>
      <c r="T1971" s="57"/>
      <c r="U1971" s="57"/>
      <c r="V1971" s="52"/>
      <c r="W1971" s="52"/>
      <c r="X1971" s="52"/>
      <c r="Y1971" s="52"/>
      <c r="Z1971" s="52"/>
      <c r="AA1971" s="52"/>
      <c r="AB1971" s="52"/>
      <c r="AC1971" s="52"/>
      <c r="AD1971" s="52"/>
      <c r="AE1971" s="52"/>
      <c r="AF1971" s="52"/>
      <c r="AG1971" s="52"/>
      <c r="AH1971" s="52"/>
      <c r="AI1971" s="52"/>
      <c r="AJ1971" s="52"/>
      <c r="AK1971" s="52"/>
      <c r="AL1971" s="52"/>
      <c r="AM1971" s="52"/>
      <c r="AN1971" s="52"/>
      <c r="AO1971" s="52"/>
      <c r="AP1971" s="52"/>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c r="BK1971" s="52"/>
      <c r="BL1971" s="52"/>
      <c r="BM1971" s="52"/>
      <c r="BN1971" s="52"/>
      <c r="BO1971" s="52"/>
      <c r="BP1971" s="52"/>
      <c r="BQ1971" s="52"/>
      <c r="BR1971" s="52"/>
      <c r="BS1971" s="52"/>
      <c r="BT1971" s="52"/>
      <c r="BU1971" s="52"/>
      <c r="BV1971" s="52"/>
      <c r="BW1971" s="52"/>
      <c r="BX1971" s="52"/>
      <c r="BY1971" s="52"/>
      <c r="BZ1971" s="52"/>
      <c r="CA1971" s="52"/>
      <c r="CB1971" s="52"/>
      <c r="CC1971" s="52"/>
      <c r="CD1971" s="52"/>
      <c r="CE1971" s="52"/>
      <c r="CF1971" s="52"/>
      <c r="CG1971" s="52"/>
      <c r="CH1971" s="52"/>
      <c r="CI1971" s="52"/>
      <c r="CJ1971" s="52"/>
      <c r="CK1971" s="52"/>
      <c r="CL1971" s="52"/>
      <c r="CM1971" s="52"/>
      <c r="CN1971" s="52"/>
      <c r="CO1971" s="52"/>
      <c r="CP1971" s="52"/>
      <c r="CQ1971" s="52"/>
      <c r="CR1971" s="52"/>
      <c r="CS1971" s="52"/>
      <c r="CT1971" s="52"/>
      <c r="CU1971" s="52"/>
      <c r="CV1971" s="52"/>
      <c r="CW1971" s="52"/>
      <c r="CX1971" s="52"/>
      <c r="CY1971" s="52"/>
      <c r="CZ1971" s="52"/>
      <c r="DA1971" s="52"/>
      <c r="DB1971" s="52"/>
      <c r="DC1971" s="52"/>
      <c r="DD1971" s="52"/>
      <c r="DE1971" s="52"/>
      <c r="DF1971" s="52"/>
      <c r="DG1971" s="52"/>
      <c r="DH1971" s="52"/>
      <c r="DI1971" s="52"/>
      <c r="DJ1971" s="52"/>
      <c r="DK1971" s="52"/>
      <c r="DL1971" s="52"/>
      <c r="DM1971" s="52"/>
      <c r="DN1971" s="52"/>
      <c r="DO1971" s="52"/>
      <c r="DP1971" s="52"/>
      <c r="DQ1971" s="52"/>
      <c r="DR1971" s="52"/>
      <c r="DS1971" s="52"/>
      <c r="DT1971" s="52"/>
      <c r="DU1971" s="52"/>
      <c r="DV1971" s="52"/>
      <c r="DW1971" s="52"/>
      <c r="DX1971" s="52"/>
      <c r="DY1971" s="52"/>
      <c r="DZ1971" s="52"/>
      <c r="EA1971" s="52"/>
    </row>
    <row r="1972" spans="1:131" s="43" customFormat="1" x14ac:dyDescent="0.2">
      <c r="A1972" s="42"/>
      <c r="B1972" s="42"/>
      <c r="C1972" s="42"/>
      <c r="D1972" s="42"/>
      <c r="E1972" s="42"/>
      <c r="F1972" s="42"/>
      <c r="G1972" s="54"/>
      <c r="H1972" s="42"/>
      <c r="I1972" s="42"/>
      <c r="J1972" s="55"/>
      <c r="K1972" s="55"/>
      <c r="L1972" s="55"/>
      <c r="M1972" s="56"/>
      <c r="N1972" s="57"/>
      <c r="O1972" s="57"/>
      <c r="P1972" s="42"/>
      <c r="Q1972" s="42"/>
      <c r="R1972" s="42"/>
      <c r="S1972" s="42"/>
      <c r="T1972" s="57"/>
      <c r="U1972" s="57"/>
      <c r="V1972" s="52"/>
      <c r="W1972" s="52"/>
      <c r="X1972" s="52"/>
      <c r="Y1972" s="52"/>
      <c r="Z1972" s="52"/>
      <c r="AA1972" s="52"/>
      <c r="AB1972" s="52"/>
      <c r="AC1972" s="52"/>
      <c r="AD1972" s="52"/>
      <c r="AE1972" s="52"/>
      <c r="AF1972" s="52"/>
      <c r="AG1972" s="52"/>
      <c r="AH1972" s="52"/>
      <c r="AI1972" s="52"/>
      <c r="AJ1972" s="52"/>
      <c r="AK1972" s="52"/>
      <c r="AL1972" s="52"/>
      <c r="AM1972" s="52"/>
      <c r="AN1972" s="52"/>
      <c r="AO1972" s="52"/>
      <c r="AP1972" s="52"/>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c r="BK1972" s="52"/>
      <c r="BL1972" s="52"/>
      <c r="BM1972" s="52"/>
      <c r="BN1972" s="52"/>
      <c r="BO1972" s="52"/>
      <c r="BP1972" s="52"/>
      <c r="BQ1972" s="52"/>
      <c r="BR1972" s="52"/>
      <c r="BS1972" s="52"/>
      <c r="BT1972" s="52"/>
      <c r="BU1972" s="52"/>
      <c r="BV1972" s="52"/>
      <c r="BW1972" s="52"/>
      <c r="BX1972" s="52"/>
      <c r="BY1972" s="52"/>
      <c r="BZ1972" s="52"/>
      <c r="CA1972" s="52"/>
      <c r="CB1972" s="52"/>
      <c r="CC1972" s="52"/>
      <c r="CD1972" s="52"/>
      <c r="CE1972" s="52"/>
      <c r="CF1972" s="52"/>
      <c r="CG1972" s="52"/>
      <c r="CH1972" s="52"/>
      <c r="CI1972" s="52"/>
      <c r="CJ1972" s="52"/>
      <c r="CK1972" s="52"/>
      <c r="CL1972" s="52"/>
      <c r="CM1972" s="52"/>
      <c r="CN1972" s="52"/>
      <c r="CO1972" s="52"/>
      <c r="CP1972" s="52"/>
      <c r="CQ1972" s="52"/>
      <c r="CR1972" s="52"/>
      <c r="CS1972" s="52"/>
      <c r="CT1972" s="52"/>
      <c r="CU1972" s="52"/>
      <c r="CV1972" s="52"/>
      <c r="CW1972" s="52"/>
      <c r="CX1972" s="52"/>
      <c r="CY1972" s="52"/>
      <c r="CZ1972" s="52"/>
      <c r="DA1972" s="52"/>
      <c r="DB1972" s="52"/>
      <c r="DC1972" s="52"/>
      <c r="DD1972" s="52"/>
      <c r="DE1972" s="52"/>
      <c r="DF1972" s="52"/>
      <c r="DG1972" s="52"/>
      <c r="DH1972" s="52"/>
      <c r="DI1972" s="52"/>
      <c r="DJ1972" s="52"/>
      <c r="DK1972" s="52"/>
      <c r="DL1972" s="52"/>
      <c r="DM1972" s="52"/>
      <c r="DN1972" s="52"/>
      <c r="DO1972" s="52"/>
      <c r="DP1972" s="52"/>
      <c r="DQ1972" s="52"/>
      <c r="DR1972" s="52"/>
      <c r="DS1972" s="52"/>
      <c r="DT1972" s="52"/>
      <c r="DU1972" s="52"/>
      <c r="DV1972" s="52"/>
      <c r="DW1972" s="52"/>
      <c r="DX1972" s="52"/>
      <c r="DY1972" s="52"/>
      <c r="DZ1972" s="52"/>
      <c r="EA1972" s="52"/>
    </row>
    <row r="1973" spans="1:131" s="43" customFormat="1" x14ac:dyDescent="0.2">
      <c r="A1973" s="42"/>
      <c r="B1973" s="42"/>
      <c r="C1973" s="42"/>
      <c r="D1973" s="42"/>
      <c r="E1973" s="42"/>
      <c r="F1973" s="42"/>
      <c r="G1973" s="54"/>
      <c r="H1973" s="42"/>
      <c r="I1973" s="42"/>
      <c r="J1973" s="55"/>
      <c r="K1973" s="55"/>
      <c r="L1973" s="55"/>
      <c r="M1973" s="56"/>
      <c r="N1973" s="57"/>
      <c r="O1973" s="57"/>
      <c r="P1973" s="42"/>
      <c r="Q1973" s="42"/>
      <c r="R1973" s="42"/>
      <c r="S1973" s="42"/>
      <c r="T1973" s="57"/>
      <c r="U1973" s="57"/>
      <c r="V1973" s="52"/>
      <c r="W1973" s="52"/>
      <c r="X1973" s="52"/>
      <c r="Y1973" s="52"/>
      <c r="Z1973" s="52"/>
      <c r="AA1973" s="52"/>
      <c r="AB1973" s="52"/>
      <c r="AC1973" s="52"/>
      <c r="AD1973" s="52"/>
      <c r="AE1973" s="52"/>
      <c r="AF1973" s="52"/>
      <c r="AG1973" s="52"/>
      <c r="AH1973" s="52"/>
      <c r="AI1973" s="52"/>
      <c r="AJ1973" s="52"/>
      <c r="AK1973" s="52"/>
      <c r="AL1973" s="52"/>
      <c r="AM1973" s="52"/>
      <c r="AN1973" s="52"/>
      <c r="AO1973" s="52"/>
      <c r="AP1973" s="52"/>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c r="BK1973" s="52"/>
      <c r="BL1973" s="52"/>
      <c r="BM1973" s="52"/>
      <c r="BN1973" s="52"/>
      <c r="BO1973" s="52"/>
      <c r="BP1973" s="52"/>
      <c r="BQ1973" s="52"/>
      <c r="BR1973" s="52"/>
      <c r="BS1973" s="52"/>
      <c r="BT1973" s="52"/>
      <c r="BU1973" s="52"/>
      <c r="BV1973" s="52"/>
      <c r="BW1973" s="52"/>
      <c r="BX1973" s="52"/>
      <c r="BY1973" s="52"/>
      <c r="BZ1973" s="52"/>
      <c r="CA1973" s="52"/>
      <c r="CB1973" s="52"/>
      <c r="CC1973" s="52"/>
      <c r="CD1973" s="52"/>
      <c r="CE1973" s="52"/>
      <c r="CF1973" s="52"/>
      <c r="CG1973" s="52"/>
      <c r="CH1973" s="52"/>
      <c r="CI1973" s="52"/>
      <c r="CJ1973" s="52"/>
      <c r="CK1973" s="52"/>
      <c r="CL1973" s="52"/>
      <c r="CM1973" s="52"/>
      <c r="CN1973" s="52"/>
      <c r="CO1973" s="52"/>
      <c r="CP1973" s="52"/>
      <c r="CQ1973" s="52"/>
      <c r="CR1973" s="52"/>
      <c r="CS1973" s="52"/>
      <c r="CT1973" s="52"/>
      <c r="CU1973" s="52"/>
      <c r="CV1973" s="52"/>
      <c r="CW1973" s="52"/>
      <c r="CX1973" s="52"/>
      <c r="CY1973" s="52"/>
      <c r="CZ1973" s="52"/>
      <c r="DA1973" s="52"/>
      <c r="DB1973" s="52"/>
      <c r="DC1973" s="52"/>
      <c r="DD1973" s="52"/>
      <c r="DE1973" s="52"/>
      <c r="DF1973" s="52"/>
      <c r="DG1973" s="52"/>
      <c r="DH1973" s="52"/>
      <c r="DI1973" s="52"/>
      <c r="DJ1973" s="52"/>
      <c r="DK1973" s="52"/>
      <c r="DL1973" s="52"/>
      <c r="DM1973" s="52"/>
      <c r="DN1973" s="52"/>
      <c r="DO1973" s="52"/>
      <c r="DP1973" s="52"/>
      <c r="DQ1973" s="52"/>
      <c r="DR1973" s="52"/>
      <c r="DS1973" s="52"/>
      <c r="DT1973" s="52"/>
      <c r="DU1973" s="52"/>
      <c r="DV1973" s="52"/>
      <c r="DW1973" s="52"/>
      <c r="DX1973" s="52"/>
      <c r="DY1973" s="52"/>
      <c r="DZ1973" s="52"/>
      <c r="EA1973" s="52"/>
    </row>
    <row r="1974" spans="1:131" s="43" customFormat="1" x14ac:dyDescent="0.2">
      <c r="A1974" s="42"/>
      <c r="B1974" s="42"/>
      <c r="C1974" s="42"/>
      <c r="D1974" s="42"/>
      <c r="E1974" s="42"/>
      <c r="F1974" s="42"/>
      <c r="G1974" s="54"/>
      <c r="H1974" s="42"/>
      <c r="I1974" s="42"/>
      <c r="J1974" s="55"/>
      <c r="K1974" s="55"/>
      <c r="L1974" s="55"/>
      <c r="M1974" s="56"/>
      <c r="N1974" s="57"/>
      <c r="O1974" s="57"/>
      <c r="P1974" s="42"/>
      <c r="Q1974" s="42"/>
      <c r="R1974" s="42"/>
      <c r="S1974" s="42"/>
      <c r="T1974" s="57"/>
      <c r="U1974" s="57"/>
      <c r="V1974" s="52"/>
      <c r="W1974" s="52"/>
      <c r="X1974" s="52"/>
      <c r="Y1974" s="52"/>
      <c r="Z1974" s="52"/>
      <c r="AA1974" s="52"/>
      <c r="AB1974" s="52"/>
      <c r="AC1974" s="52"/>
      <c r="AD1974" s="52"/>
      <c r="AE1974" s="52"/>
      <c r="AF1974" s="52"/>
      <c r="AG1974" s="52"/>
      <c r="AH1974" s="52"/>
      <c r="AI1974" s="52"/>
      <c r="AJ1974" s="52"/>
      <c r="AK1974" s="52"/>
      <c r="AL1974" s="52"/>
      <c r="AM1974" s="52"/>
      <c r="AN1974" s="52"/>
      <c r="AO1974" s="52"/>
      <c r="AP1974" s="52"/>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c r="BK1974" s="52"/>
      <c r="BL1974" s="52"/>
      <c r="BM1974" s="52"/>
      <c r="BN1974" s="52"/>
      <c r="BO1974" s="52"/>
      <c r="BP1974" s="52"/>
      <c r="BQ1974" s="52"/>
      <c r="BR1974" s="52"/>
      <c r="BS1974" s="52"/>
      <c r="BT1974" s="52"/>
      <c r="BU1974" s="52"/>
      <c r="BV1974" s="52"/>
      <c r="BW1974" s="52"/>
      <c r="BX1974" s="52"/>
      <c r="BY1974" s="52"/>
      <c r="BZ1974" s="52"/>
      <c r="CA1974" s="52"/>
      <c r="CB1974" s="52"/>
      <c r="CC1974" s="52"/>
      <c r="CD1974" s="52"/>
      <c r="CE1974" s="52"/>
      <c r="CF1974" s="52"/>
      <c r="CG1974" s="52"/>
      <c r="CH1974" s="52"/>
      <c r="CI1974" s="52"/>
      <c r="CJ1974" s="52"/>
      <c r="CK1974" s="52"/>
      <c r="CL1974" s="52"/>
      <c r="CM1974" s="52"/>
      <c r="CN1974" s="52"/>
      <c r="CO1974" s="52"/>
      <c r="CP1974" s="52"/>
      <c r="CQ1974" s="52"/>
      <c r="CR1974" s="52"/>
      <c r="CS1974" s="52"/>
      <c r="CT1974" s="52"/>
      <c r="CU1974" s="52"/>
      <c r="CV1974" s="52"/>
      <c r="CW1974" s="52"/>
      <c r="CX1974" s="52"/>
      <c r="CY1974" s="52"/>
      <c r="CZ1974" s="52"/>
      <c r="DA1974" s="52"/>
      <c r="DB1974" s="52"/>
      <c r="DC1974" s="52"/>
      <c r="DD1974" s="52"/>
      <c r="DE1974" s="52"/>
      <c r="DF1974" s="52"/>
      <c r="DG1974" s="52"/>
      <c r="DH1974" s="52"/>
      <c r="DI1974" s="52"/>
      <c r="DJ1974" s="52"/>
      <c r="DK1974" s="52"/>
      <c r="DL1974" s="52"/>
      <c r="DM1974" s="52"/>
      <c r="DN1974" s="52"/>
      <c r="DO1974" s="52"/>
      <c r="DP1974" s="52"/>
      <c r="DQ1974" s="52"/>
      <c r="DR1974" s="52"/>
      <c r="DS1974" s="52"/>
      <c r="DT1974" s="52"/>
      <c r="DU1974" s="52"/>
      <c r="DV1974" s="52"/>
      <c r="DW1974" s="52"/>
      <c r="DX1974" s="52"/>
      <c r="DY1974" s="52"/>
      <c r="DZ1974" s="52"/>
      <c r="EA1974" s="52"/>
    </row>
    <row r="1975" spans="1:131" s="43" customFormat="1" x14ac:dyDescent="0.2">
      <c r="A1975" s="42"/>
      <c r="B1975" s="42"/>
      <c r="C1975" s="42"/>
      <c r="D1975" s="42"/>
      <c r="E1975" s="42"/>
      <c r="F1975" s="42"/>
      <c r="G1975" s="54"/>
      <c r="H1975" s="42"/>
      <c r="I1975" s="42"/>
      <c r="J1975" s="55"/>
      <c r="K1975" s="55"/>
      <c r="L1975" s="55"/>
      <c r="M1975" s="56"/>
      <c r="N1975" s="57"/>
      <c r="O1975" s="57"/>
      <c r="P1975" s="42"/>
      <c r="Q1975" s="42"/>
      <c r="R1975" s="42"/>
      <c r="S1975" s="42"/>
      <c r="T1975" s="57"/>
      <c r="U1975" s="57"/>
      <c r="V1975" s="52"/>
      <c r="W1975" s="52"/>
      <c r="X1975" s="52"/>
      <c r="Y1975" s="52"/>
      <c r="Z1975" s="52"/>
      <c r="AA1975" s="52"/>
      <c r="AB1975" s="52"/>
      <c r="AC1975" s="52"/>
      <c r="AD1975" s="52"/>
      <c r="AE1975" s="52"/>
      <c r="AF1975" s="52"/>
      <c r="AG1975" s="52"/>
      <c r="AH1975" s="52"/>
      <c r="AI1975" s="52"/>
      <c r="AJ1975" s="52"/>
      <c r="AK1975" s="52"/>
      <c r="AL1975" s="52"/>
      <c r="AM1975" s="52"/>
      <c r="AN1975" s="52"/>
      <c r="AO1975" s="52"/>
      <c r="AP1975" s="52"/>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c r="BK1975" s="52"/>
      <c r="BL1975" s="52"/>
      <c r="BM1975" s="52"/>
      <c r="BN1975" s="52"/>
      <c r="BO1975" s="52"/>
      <c r="BP1975" s="52"/>
      <c r="BQ1975" s="52"/>
      <c r="BR1975" s="52"/>
      <c r="BS1975" s="52"/>
      <c r="BT1975" s="52"/>
      <c r="BU1975" s="52"/>
      <c r="BV1975" s="52"/>
      <c r="BW1975" s="52"/>
      <c r="BX1975" s="52"/>
      <c r="BY1975" s="52"/>
      <c r="BZ1975" s="52"/>
      <c r="CA1975" s="52"/>
      <c r="CB1975" s="52"/>
      <c r="CC1975" s="52"/>
      <c r="CD1975" s="52"/>
      <c r="CE1975" s="52"/>
      <c r="CF1975" s="52"/>
      <c r="CG1975" s="52"/>
      <c r="CH1975" s="52"/>
      <c r="CI1975" s="52"/>
      <c r="CJ1975" s="52"/>
      <c r="CK1975" s="52"/>
      <c r="CL1975" s="52"/>
      <c r="CM1975" s="52"/>
      <c r="CN1975" s="52"/>
      <c r="CO1975" s="52"/>
      <c r="CP1975" s="52"/>
      <c r="CQ1975" s="52"/>
      <c r="CR1975" s="52"/>
      <c r="CS1975" s="52"/>
      <c r="CT1975" s="52"/>
      <c r="CU1975" s="52"/>
      <c r="CV1975" s="52"/>
      <c r="CW1975" s="52"/>
      <c r="CX1975" s="52"/>
      <c r="CY1975" s="52"/>
      <c r="CZ1975" s="52"/>
      <c r="DA1975" s="52"/>
      <c r="DB1975" s="52"/>
      <c r="DC1975" s="52"/>
      <c r="DD1975" s="52"/>
      <c r="DE1975" s="52"/>
      <c r="DF1975" s="52"/>
      <c r="DG1975" s="52"/>
      <c r="DH1975" s="52"/>
      <c r="DI1975" s="52"/>
      <c r="DJ1975" s="52"/>
      <c r="DK1975" s="52"/>
      <c r="DL1975" s="52"/>
      <c r="DM1975" s="52"/>
      <c r="DN1975" s="52"/>
      <c r="DO1975" s="52"/>
      <c r="DP1975" s="52"/>
      <c r="DQ1975" s="52"/>
      <c r="DR1975" s="52"/>
      <c r="DS1975" s="52"/>
      <c r="DT1975" s="52"/>
      <c r="DU1975" s="52"/>
      <c r="DV1975" s="52"/>
      <c r="DW1975" s="52"/>
      <c r="DX1975" s="52"/>
      <c r="DY1975" s="52"/>
      <c r="DZ1975" s="52"/>
      <c r="EA1975" s="52"/>
    </row>
    <row r="1976" spans="1:131" s="43" customFormat="1" x14ac:dyDescent="0.2">
      <c r="A1976" s="42"/>
      <c r="B1976" s="42"/>
      <c r="C1976" s="42"/>
      <c r="D1976" s="42"/>
      <c r="E1976" s="42"/>
      <c r="F1976" s="42"/>
      <c r="G1976" s="54"/>
      <c r="H1976" s="42"/>
      <c r="I1976" s="42"/>
      <c r="J1976" s="55"/>
      <c r="K1976" s="55"/>
      <c r="L1976" s="55"/>
      <c r="M1976" s="56"/>
      <c r="N1976" s="57"/>
      <c r="O1976" s="57"/>
      <c r="P1976" s="42"/>
      <c r="Q1976" s="42"/>
      <c r="R1976" s="42"/>
      <c r="S1976" s="42"/>
      <c r="T1976" s="57"/>
      <c r="U1976" s="57"/>
      <c r="V1976" s="52"/>
      <c r="W1976" s="52"/>
      <c r="X1976" s="52"/>
      <c r="Y1976" s="52"/>
      <c r="Z1976" s="52"/>
      <c r="AA1976" s="52"/>
      <c r="AB1976" s="52"/>
      <c r="AC1976" s="52"/>
      <c r="AD1976" s="52"/>
      <c r="AE1976" s="52"/>
      <c r="AF1976" s="52"/>
      <c r="AG1976" s="52"/>
      <c r="AH1976" s="52"/>
      <c r="AI1976" s="52"/>
      <c r="AJ1976" s="52"/>
      <c r="AK1976" s="52"/>
      <c r="AL1976" s="52"/>
      <c r="AM1976" s="52"/>
      <c r="AN1976" s="52"/>
      <c r="AO1976" s="52"/>
      <c r="AP1976" s="52"/>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c r="BK1976" s="52"/>
      <c r="BL1976" s="52"/>
      <c r="BM1976" s="52"/>
      <c r="BN1976" s="52"/>
      <c r="BO1976" s="52"/>
      <c r="BP1976" s="52"/>
      <c r="BQ1976" s="52"/>
      <c r="BR1976" s="52"/>
      <c r="BS1976" s="52"/>
      <c r="BT1976" s="52"/>
      <c r="BU1976" s="52"/>
      <c r="BV1976" s="52"/>
      <c r="BW1976" s="52"/>
      <c r="BX1976" s="52"/>
      <c r="BY1976" s="52"/>
      <c r="BZ1976" s="52"/>
      <c r="CA1976" s="52"/>
      <c r="CB1976" s="52"/>
      <c r="CC1976" s="52"/>
      <c r="CD1976" s="52"/>
      <c r="CE1976" s="52"/>
      <c r="CF1976" s="52"/>
      <c r="CG1976" s="52"/>
      <c r="CH1976" s="52"/>
      <c r="CI1976" s="52"/>
      <c r="CJ1976" s="52"/>
      <c r="CK1976" s="52"/>
      <c r="CL1976" s="52"/>
      <c r="CM1976" s="52"/>
      <c r="CN1976" s="52"/>
      <c r="CO1976" s="52"/>
      <c r="CP1976" s="52"/>
      <c r="CQ1976" s="52"/>
      <c r="CR1976" s="52"/>
      <c r="CS1976" s="52"/>
      <c r="CT1976" s="52"/>
      <c r="CU1976" s="52"/>
      <c r="CV1976" s="52"/>
      <c r="CW1976" s="52"/>
      <c r="CX1976" s="52"/>
      <c r="CY1976" s="52"/>
      <c r="CZ1976" s="52"/>
      <c r="DA1976" s="52"/>
      <c r="DB1976" s="52"/>
      <c r="DC1976" s="52"/>
      <c r="DD1976" s="52"/>
      <c r="DE1976" s="52"/>
      <c r="DF1976" s="52"/>
      <c r="DG1976" s="52"/>
      <c r="DH1976" s="52"/>
      <c r="DI1976" s="52"/>
      <c r="DJ1976" s="52"/>
      <c r="DK1976" s="52"/>
      <c r="DL1976" s="52"/>
      <c r="DM1976" s="52"/>
      <c r="DN1976" s="52"/>
      <c r="DO1976" s="52"/>
      <c r="DP1976" s="52"/>
      <c r="DQ1976" s="52"/>
      <c r="DR1976" s="52"/>
      <c r="DS1976" s="52"/>
      <c r="DT1976" s="52"/>
      <c r="DU1976" s="52"/>
      <c r="DV1976" s="52"/>
      <c r="DW1976" s="52"/>
      <c r="DX1976" s="52"/>
      <c r="DY1976" s="52"/>
      <c r="DZ1976" s="52"/>
      <c r="EA1976" s="52"/>
    </row>
    <row r="1977" spans="1:131" s="43" customFormat="1" x14ac:dyDescent="0.2">
      <c r="A1977" s="42"/>
      <c r="B1977" s="42"/>
      <c r="C1977" s="42"/>
      <c r="D1977" s="42"/>
      <c r="E1977" s="42"/>
      <c r="F1977" s="42"/>
      <c r="G1977" s="54"/>
      <c r="H1977" s="42"/>
      <c r="I1977" s="42"/>
      <c r="J1977" s="55"/>
      <c r="K1977" s="55"/>
      <c r="L1977" s="55"/>
      <c r="M1977" s="56"/>
      <c r="N1977" s="57"/>
      <c r="O1977" s="57"/>
      <c r="P1977" s="42"/>
      <c r="Q1977" s="42"/>
      <c r="R1977" s="42"/>
      <c r="S1977" s="42"/>
      <c r="T1977" s="57"/>
      <c r="U1977" s="57"/>
      <c r="V1977" s="52"/>
      <c r="W1977" s="52"/>
      <c r="X1977" s="52"/>
      <c r="Y1977" s="52"/>
      <c r="Z1977" s="52"/>
      <c r="AA1977" s="52"/>
      <c r="AB1977" s="52"/>
      <c r="AC1977" s="52"/>
      <c r="AD1977" s="52"/>
      <c r="AE1977" s="52"/>
      <c r="AF1977" s="52"/>
      <c r="AG1977" s="52"/>
      <c r="AH1977" s="52"/>
      <c r="AI1977" s="52"/>
      <c r="AJ1977" s="52"/>
      <c r="AK1977" s="52"/>
      <c r="AL1977" s="52"/>
      <c r="AM1977" s="52"/>
      <c r="AN1977" s="52"/>
      <c r="AO1977" s="52"/>
      <c r="AP1977" s="52"/>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c r="BK1977" s="52"/>
      <c r="BL1977" s="52"/>
      <c r="BM1977" s="52"/>
      <c r="BN1977" s="52"/>
      <c r="BO1977" s="52"/>
      <c r="BP1977" s="52"/>
      <c r="BQ1977" s="52"/>
      <c r="BR1977" s="52"/>
      <c r="BS1977" s="52"/>
      <c r="BT1977" s="52"/>
      <c r="BU1977" s="52"/>
      <c r="BV1977" s="52"/>
      <c r="BW1977" s="52"/>
      <c r="BX1977" s="52"/>
      <c r="BY1977" s="52"/>
      <c r="BZ1977" s="52"/>
      <c r="CA1977" s="52"/>
      <c r="CB1977" s="52"/>
      <c r="CC1977" s="52"/>
      <c r="CD1977" s="52"/>
      <c r="CE1977" s="52"/>
      <c r="CF1977" s="52"/>
      <c r="CG1977" s="52"/>
      <c r="CH1977" s="52"/>
      <c r="CI1977" s="52"/>
      <c r="CJ1977" s="52"/>
      <c r="CK1977" s="52"/>
      <c r="CL1977" s="52"/>
      <c r="CM1977" s="52"/>
      <c r="CN1977" s="52"/>
      <c r="CO1977" s="52"/>
      <c r="CP1977" s="52"/>
      <c r="CQ1977" s="52"/>
      <c r="CR1977" s="52"/>
      <c r="CS1977" s="52"/>
      <c r="CT1977" s="52"/>
      <c r="CU1977" s="52"/>
      <c r="CV1977" s="52"/>
      <c r="CW1977" s="52"/>
      <c r="CX1977" s="52"/>
      <c r="CY1977" s="52"/>
      <c r="CZ1977" s="52"/>
      <c r="DA1977" s="52"/>
      <c r="DB1977" s="52"/>
      <c r="DC1977" s="52"/>
      <c r="DD1977" s="52"/>
      <c r="DE1977" s="52"/>
      <c r="DF1977" s="52"/>
      <c r="DG1977" s="52"/>
      <c r="DH1977" s="52"/>
      <c r="DI1977" s="52"/>
      <c r="DJ1977" s="52"/>
      <c r="DK1977" s="52"/>
      <c r="DL1977" s="52"/>
      <c r="DM1977" s="52"/>
      <c r="DN1977" s="52"/>
      <c r="DO1977" s="52"/>
      <c r="DP1977" s="52"/>
      <c r="DQ1977" s="52"/>
      <c r="DR1977" s="52"/>
      <c r="DS1977" s="52"/>
      <c r="DT1977" s="52"/>
      <c r="DU1977" s="52"/>
      <c r="DV1977" s="52"/>
      <c r="DW1977" s="52"/>
      <c r="DX1977" s="52"/>
      <c r="DY1977" s="52"/>
      <c r="DZ1977" s="52"/>
      <c r="EA1977" s="52"/>
    </row>
    <row r="1978" spans="1:131" s="43" customFormat="1" x14ac:dyDescent="0.2">
      <c r="A1978" s="42"/>
      <c r="B1978" s="42"/>
      <c r="C1978" s="42"/>
      <c r="D1978" s="42"/>
      <c r="E1978" s="42"/>
      <c r="F1978" s="42"/>
      <c r="G1978" s="54"/>
      <c r="H1978" s="42"/>
      <c r="I1978" s="42"/>
      <c r="J1978" s="55"/>
      <c r="K1978" s="55"/>
      <c r="L1978" s="55"/>
      <c r="M1978" s="56"/>
      <c r="N1978" s="57"/>
      <c r="O1978" s="57"/>
      <c r="P1978" s="42"/>
      <c r="Q1978" s="42"/>
      <c r="R1978" s="42"/>
      <c r="S1978" s="42"/>
      <c r="T1978" s="57"/>
      <c r="U1978" s="57"/>
      <c r="V1978" s="52"/>
      <c r="W1978" s="52"/>
      <c r="X1978" s="52"/>
      <c r="Y1978" s="52"/>
      <c r="Z1978" s="52"/>
      <c r="AA1978" s="52"/>
      <c r="AB1978" s="52"/>
      <c r="AC1978" s="52"/>
      <c r="AD1978" s="52"/>
      <c r="AE1978" s="52"/>
      <c r="AF1978" s="52"/>
      <c r="AG1978" s="52"/>
      <c r="AH1978" s="52"/>
      <c r="AI1978" s="52"/>
      <c r="AJ1978" s="52"/>
      <c r="AK1978" s="52"/>
      <c r="AL1978" s="52"/>
      <c r="AM1978" s="52"/>
      <c r="AN1978" s="52"/>
      <c r="AO1978" s="52"/>
      <c r="AP1978" s="52"/>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c r="BK1978" s="52"/>
      <c r="BL1978" s="52"/>
      <c r="BM1978" s="52"/>
      <c r="BN1978" s="52"/>
      <c r="BO1978" s="52"/>
      <c r="BP1978" s="52"/>
      <c r="BQ1978" s="52"/>
      <c r="BR1978" s="52"/>
      <c r="BS1978" s="52"/>
      <c r="BT1978" s="52"/>
      <c r="BU1978" s="52"/>
      <c r="BV1978" s="52"/>
      <c r="BW1978" s="52"/>
      <c r="BX1978" s="52"/>
      <c r="BY1978" s="52"/>
      <c r="BZ1978" s="52"/>
      <c r="CA1978" s="52"/>
      <c r="CB1978" s="52"/>
      <c r="CC1978" s="52"/>
      <c r="CD1978" s="52"/>
      <c r="CE1978" s="52"/>
      <c r="CF1978" s="52"/>
      <c r="CG1978" s="52"/>
      <c r="CH1978" s="52"/>
      <c r="CI1978" s="52"/>
      <c r="CJ1978" s="52"/>
      <c r="CK1978" s="52"/>
      <c r="CL1978" s="52"/>
      <c r="CM1978" s="52"/>
      <c r="CN1978" s="52"/>
      <c r="CO1978" s="52"/>
      <c r="CP1978" s="52"/>
      <c r="CQ1978" s="52"/>
      <c r="CR1978" s="52"/>
      <c r="CS1978" s="52"/>
      <c r="CT1978" s="52"/>
      <c r="CU1978" s="52"/>
      <c r="CV1978" s="52"/>
      <c r="CW1978" s="52"/>
      <c r="CX1978" s="52"/>
      <c r="CY1978" s="52"/>
      <c r="CZ1978" s="52"/>
      <c r="DA1978" s="52"/>
      <c r="DB1978" s="52"/>
      <c r="DC1978" s="52"/>
      <c r="DD1978" s="52"/>
      <c r="DE1978" s="52"/>
      <c r="DF1978" s="52"/>
      <c r="DG1978" s="52"/>
      <c r="DH1978" s="52"/>
      <c r="DI1978" s="52"/>
      <c r="DJ1978" s="52"/>
      <c r="DK1978" s="52"/>
      <c r="DL1978" s="52"/>
      <c r="DM1978" s="52"/>
      <c r="DN1978" s="52"/>
      <c r="DO1978" s="52"/>
      <c r="DP1978" s="52"/>
      <c r="DQ1978" s="52"/>
      <c r="DR1978" s="52"/>
      <c r="DS1978" s="52"/>
      <c r="DT1978" s="52"/>
      <c r="DU1978" s="52"/>
      <c r="DV1978" s="52"/>
      <c r="DW1978" s="52"/>
      <c r="DX1978" s="52"/>
      <c r="DY1978" s="52"/>
      <c r="DZ1978" s="52"/>
      <c r="EA1978" s="52"/>
    </row>
    <row r="1979" spans="1:131" s="43" customFormat="1" x14ac:dyDescent="0.2">
      <c r="A1979" s="42"/>
      <c r="B1979" s="42"/>
      <c r="C1979" s="42"/>
      <c r="D1979" s="42"/>
      <c r="E1979" s="42"/>
      <c r="F1979" s="42"/>
      <c r="G1979" s="54"/>
      <c r="H1979" s="42"/>
      <c r="I1979" s="42"/>
      <c r="J1979" s="55"/>
      <c r="K1979" s="55"/>
      <c r="L1979" s="55"/>
      <c r="M1979" s="56"/>
      <c r="N1979" s="57"/>
      <c r="O1979" s="57"/>
      <c r="P1979" s="42"/>
      <c r="Q1979" s="42"/>
      <c r="R1979" s="42"/>
      <c r="S1979" s="42"/>
      <c r="T1979" s="57"/>
      <c r="U1979" s="57"/>
      <c r="V1979" s="52"/>
      <c r="W1979" s="52"/>
      <c r="X1979" s="52"/>
      <c r="Y1979" s="52"/>
      <c r="Z1979" s="52"/>
      <c r="AA1979" s="52"/>
      <c r="AB1979" s="52"/>
      <c r="AC1979" s="52"/>
      <c r="AD1979" s="52"/>
      <c r="AE1979" s="52"/>
      <c r="AF1979" s="52"/>
      <c r="AG1979" s="52"/>
      <c r="AH1979" s="52"/>
      <c r="AI1979" s="52"/>
      <c r="AJ1979" s="52"/>
      <c r="AK1979" s="52"/>
      <c r="AL1979" s="52"/>
      <c r="AM1979" s="52"/>
      <c r="AN1979" s="52"/>
      <c r="AO1979" s="52"/>
      <c r="AP1979" s="52"/>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c r="BK1979" s="52"/>
      <c r="BL1979" s="52"/>
      <c r="BM1979" s="52"/>
      <c r="BN1979" s="52"/>
      <c r="BO1979" s="52"/>
      <c r="BP1979" s="52"/>
      <c r="BQ1979" s="52"/>
      <c r="BR1979" s="52"/>
      <c r="BS1979" s="52"/>
      <c r="BT1979" s="52"/>
      <c r="BU1979" s="52"/>
      <c r="BV1979" s="52"/>
      <c r="BW1979" s="52"/>
      <c r="BX1979" s="52"/>
      <c r="BY1979" s="52"/>
      <c r="BZ1979" s="52"/>
      <c r="CA1979" s="52"/>
      <c r="CB1979" s="52"/>
      <c r="CC1979" s="52"/>
      <c r="CD1979" s="52"/>
      <c r="CE1979" s="52"/>
      <c r="CF1979" s="52"/>
      <c r="CG1979" s="52"/>
      <c r="CH1979" s="52"/>
      <c r="CI1979" s="52"/>
      <c r="CJ1979" s="52"/>
      <c r="CK1979" s="52"/>
      <c r="CL1979" s="52"/>
      <c r="CM1979" s="52"/>
      <c r="CN1979" s="52"/>
      <c r="CO1979" s="52"/>
      <c r="CP1979" s="52"/>
      <c r="CQ1979" s="52"/>
      <c r="CR1979" s="52"/>
      <c r="CS1979" s="52"/>
      <c r="CT1979" s="52"/>
      <c r="CU1979" s="52"/>
      <c r="CV1979" s="52"/>
      <c r="CW1979" s="52"/>
      <c r="CX1979" s="52"/>
      <c r="CY1979" s="52"/>
      <c r="CZ1979" s="52"/>
      <c r="DA1979" s="52"/>
      <c r="DB1979" s="52"/>
      <c r="DC1979" s="52"/>
      <c r="DD1979" s="52"/>
      <c r="DE1979" s="52"/>
      <c r="DF1979" s="52"/>
      <c r="DG1979" s="52"/>
      <c r="DH1979" s="52"/>
      <c r="DI1979" s="52"/>
      <c r="DJ1979" s="52"/>
      <c r="DK1979" s="52"/>
      <c r="DL1979" s="52"/>
      <c r="DM1979" s="52"/>
      <c r="DN1979" s="52"/>
      <c r="DO1979" s="52"/>
      <c r="DP1979" s="52"/>
      <c r="DQ1979" s="52"/>
      <c r="DR1979" s="52"/>
      <c r="DS1979" s="52"/>
      <c r="DT1979" s="52"/>
      <c r="DU1979" s="52"/>
      <c r="DV1979" s="52"/>
      <c r="DW1979" s="52"/>
      <c r="DX1979" s="52"/>
      <c r="DY1979" s="52"/>
      <c r="DZ1979" s="52"/>
      <c r="EA1979" s="52"/>
    </row>
    <row r="1980" spans="1:131" s="43" customFormat="1" x14ac:dyDescent="0.2">
      <c r="A1980" s="42"/>
      <c r="B1980" s="42"/>
      <c r="C1980" s="42"/>
      <c r="D1980" s="42"/>
      <c r="E1980" s="42"/>
      <c r="F1980" s="42"/>
      <c r="G1980" s="54"/>
      <c r="H1980" s="42"/>
      <c r="I1980" s="42"/>
      <c r="J1980" s="55"/>
      <c r="K1980" s="55"/>
      <c r="L1980" s="55"/>
      <c r="M1980" s="56"/>
      <c r="N1980" s="57"/>
      <c r="O1980" s="57"/>
      <c r="P1980" s="42"/>
      <c r="Q1980" s="42"/>
      <c r="R1980" s="42"/>
      <c r="S1980" s="42"/>
      <c r="T1980" s="57"/>
      <c r="U1980" s="57"/>
      <c r="V1980" s="52"/>
      <c r="W1980" s="52"/>
      <c r="X1980" s="52"/>
      <c r="Y1980" s="52"/>
      <c r="Z1980" s="52"/>
      <c r="AA1980" s="52"/>
      <c r="AB1980" s="52"/>
      <c r="AC1980" s="52"/>
      <c r="AD1980" s="52"/>
      <c r="AE1980" s="52"/>
      <c r="AF1980" s="52"/>
      <c r="AG1980" s="52"/>
      <c r="AH1980" s="52"/>
      <c r="AI1980" s="52"/>
      <c r="AJ1980" s="52"/>
      <c r="AK1980" s="52"/>
      <c r="AL1980" s="52"/>
      <c r="AM1980" s="52"/>
      <c r="AN1980" s="52"/>
      <c r="AO1980" s="52"/>
      <c r="AP1980" s="52"/>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c r="BK1980" s="52"/>
      <c r="BL1980" s="52"/>
      <c r="BM1980" s="52"/>
      <c r="BN1980" s="52"/>
      <c r="BO1980" s="52"/>
      <c r="BP1980" s="52"/>
      <c r="BQ1980" s="52"/>
      <c r="BR1980" s="52"/>
      <c r="BS1980" s="52"/>
      <c r="BT1980" s="52"/>
      <c r="BU1980" s="52"/>
      <c r="BV1980" s="52"/>
      <c r="BW1980" s="52"/>
      <c r="BX1980" s="52"/>
      <c r="BY1980" s="52"/>
      <c r="BZ1980" s="52"/>
      <c r="CA1980" s="52"/>
      <c r="CB1980" s="52"/>
      <c r="CC1980" s="52"/>
      <c r="CD1980" s="52"/>
      <c r="CE1980" s="52"/>
      <c r="CF1980" s="52"/>
      <c r="CG1980" s="52"/>
      <c r="CH1980" s="52"/>
      <c r="CI1980" s="52"/>
      <c r="CJ1980" s="52"/>
      <c r="CK1980" s="52"/>
      <c r="CL1980" s="52"/>
      <c r="CM1980" s="52"/>
      <c r="CN1980" s="52"/>
      <c r="CO1980" s="52"/>
      <c r="CP1980" s="52"/>
      <c r="CQ1980" s="52"/>
      <c r="CR1980" s="52"/>
      <c r="CS1980" s="52"/>
      <c r="CT1980" s="52"/>
      <c r="CU1980" s="52"/>
      <c r="CV1980" s="52"/>
      <c r="CW1980" s="52"/>
      <c r="CX1980" s="52"/>
      <c r="CY1980" s="52"/>
      <c r="CZ1980" s="52"/>
      <c r="DA1980" s="52"/>
      <c r="DB1980" s="52"/>
      <c r="DC1980" s="52"/>
      <c r="DD1980" s="52"/>
      <c r="DE1980" s="52"/>
      <c r="DF1980" s="52"/>
      <c r="DG1980" s="52"/>
      <c r="DH1980" s="52"/>
      <c r="DI1980" s="52"/>
      <c r="DJ1980" s="52"/>
      <c r="DK1980" s="52"/>
      <c r="DL1980" s="52"/>
      <c r="DM1980" s="52"/>
      <c r="DN1980" s="52"/>
      <c r="DO1980" s="52"/>
      <c r="DP1980" s="52"/>
      <c r="DQ1980" s="52"/>
      <c r="DR1980" s="52"/>
      <c r="DS1980" s="52"/>
      <c r="DT1980" s="52"/>
      <c r="DU1980" s="52"/>
      <c r="DV1980" s="52"/>
      <c r="DW1980" s="52"/>
      <c r="DX1980" s="52"/>
      <c r="DY1980" s="52"/>
      <c r="DZ1980" s="52"/>
      <c r="EA1980" s="52"/>
    </row>
    <row r="1981" spans="1:131" s="43" customFormat="1" x14ac:dyDescent="0.2">
      <c r="A1981" s="42"/>
      <c r="B1981" s="42"/>
      <c r="C1981" s="42"/>
      <c r="D1981" s="42"/>
      <c r="E1981" s="42"/>
      <c r="F1981" s="42"/>
      <c r="G1981" s="54"/>
      <c r="H1981" s="42"/>
      <c r="I1981" s="42"/>
      <c r="J1981" s="55"/>
      <c r="K1981" s="55"/>
      <c r="L1981" s="55"/>
      <c r="M1981" s="56"/>
      <c r="N1981" s="57"/>
      <c r="O1981" s="57"/>
      <c r="P1981" s="42"/>
      <c r="Q1981" s="42"/>
      <c r="R1981" s="42"/>
      <c r="S1981" s="42"/>
      <c r="T1981" s="57"/>
      <c r="U1981" s="57"/>
      <c r="V1981" s="52"/>
      <c r="W1981" s="52"/>
      <c r="X1981" s="52"/>
      <c r="Y1981" s="52"/>
      <c r="Z1981" s="52"/>
      <c r="AA1981" s="52"/>
      <c r="AB1981" s="52"/>
      <c r="AC1981" s="52"/>
      <c r="AD1981" s="52"/>
      <c r="AE1981" s="52"/>
      <c r="AF1981" s="52"/>
      <c r="AG1981" s="52"/>
      <c r="AH1981" s="52"/>
      <c r="AI1981" s="52"/>
      <c r="AJ1981" s="52"/>
      <c r="AK1981" s="52"/>
      <c r="AL1981" s="52"/>
      <c r="AM1981" s="52"/>
      <c r="AN1981" s="52"/>
      <c r="AO1981" s="52"/>
      <c r="AP1981" s="52"/>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c r="BK1981" s="52"/>
      <c r="BL1981" s="52"/>
      <c r="BM1981" s="52"/>
      <c r="BN1981" s="52"/>
      <c r="BO1981" s="52"/>
      <c r="BP1981" s="52"/>
      <c r="BQ1981" s="52"/>
      <c r="BR1981" s="52"/>
      <c r="BS1981" s="52"/>
      <c r="BT1981" s="52"/>
      <c r="BU1981" s="52"/>
      <c r="BV1981" s="52"/>
      <c r="BW1981" s="52"/>
      <c r="BX1981" s="52"/>
      <c r="BY1981" s="52"/>
      <c r="BZ1981" s="52"/>
      <c r="CA1981" s="52"/>
      <c r="CB1981" s="52"/>
      <c r="CC1981" s="52"/>
      <c r="CD1981" s="52"/>
      <c r="CE1981" s="52"/>
      <c r="CF1981" s="52"/>
      <c r="CG1981" s="52"/>
      <c r="CH1981" s="52"/>
      <c r="CI1981" s="52"/>
      <c r="CJ1981" s="52"/>
      <c r="CK1981" s="52"/>
      <c r="CL1981" s="52"/>
      <c r="CM1981" s="52"/>
      <c r="CN1981" s="52"/>
      <c r="CO1981" s="52"/>
      <c r="CP1981" s="52"/>
      <c r="CQ1981" s="52"/>
      <c r="CR1981" s="52"/>
      <c r="CS1981" s="52"/>
      <c r="CT1981" s="52"/>
      <c r="CU1981" s="52"/>
      <c r="CV1981" s="52"/>
      <c r="CW1981" s="52"/>
      <c r="CX1981" s="52"/>
      <c r="CY1981" s="52"/>
      <c r="CZ1981" s="52"/>
      <c r="DA1981" s="52"/>
      <c r="DB1981" s="52"/>
      <c r="DC1981" s="52"/>
      <c r="DD1981" s="52"/>
      <c r="DE1981" s="52"/>
      <c r="DF1981" s="52"/>
      <c r="DG1981" s="52"/>
      <c r="DH1981" s="52"/>
      <c r="DI1981" s="52"/>
      <c r="DJ1981" s="52"/>
      <c r="DK1981" s="52"/>
      <c r="DL1981" s="52"/>
      <c r="DM1981" s="52"/>
      <c r="DN1981" s="52"/>
      <c r="DO1981" s="52"/>
      <c r="DP1981" s="52"/>
      <c r="DQ1981" s="52"/>
      <c r="DR1981" s="52"/>
      <c r="DS1981" s="52"/>
      <c r="DT1981" s="52"/>
      <c r="DU1981" s="52"/>
      <c r="DV1981" s="52"/>
      <c r="DW1981" s="52"/>
      <c r="DX1981" s="52"/>
      <c r="DY1981" s="52"/>
      <c r="DZ1981" s="52"/>
      <c r="EA1981" s="52"/>
    </row>
    <row r="1982" spans="1:131" s="43" customFormat="1" x14ac:dyDescent="0.2">
      <c r="A1982" s="42"/>
      <c r="B1982" s="42"/>
      <c r="C1982" s="42"/>
      <c r="D1982" s="42"/>
      <c r="E1982" s="42"/>
      <c r="F1982" s="42"/>
      <c r="G1982" s="54"/>
      <c r="H1982" s="42"/>
      <c r="I1982" s="42"/>
      <c r="J1982" s="55"/>
      <c r="K1982" s="55"/>
      <c r="L1982" s="55"/>
      <c r="M1982" s="56"/>
      <c r="N1982" s="57"/>
      <c r="O1982" s="57"/>
      <c r="P1982" s="42"/>
      <c r="Q1982" s="42"/>
      <c r="R1982" s="42"/>
      <c r="S1982" s="42"/>
      <c r="T1982" s="57"/>
      <c r="U1982" s="57"/>
      <c r="V1982" s="52"/>
      <c r="W1982" s="52"/>
      <c r="X1982" s="52"/>
      <c r="Y1982" s="52"/>
      <c r="Z1982" s="52"/>
      <c r="AA1982" s="52"/>
      <c r="AB1982" s="52"/>
      <c r="AC1982" s="52"/>
      <c r="AD1982" s="52"/>
      <c r="AE1982" s="52"/>
      <c r="AF1982" s="52"/>
      <c r="AG1982" s="52"/>
      <c r="AH1982" s="52"/>
      <c r="AI1982" s="52"/>
      <c r="AJ1982" s="52"/>
      <c r="AK1982" s="52"/>
      <c r="AL1982" s="52"/>
      <c r="AM1982" s="52"/>
      <c r="AN1982" s="52"/>
      <c r="AO1982" s="52"/>
      <c r="AP1982" s="52"/>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c r="BK1982" s="52"/>
      <c r="BL1982" s="52"/>
      <c r="BM1982" s="52"/>
      <c r="BN1982" s="52"/>
      <c r="BO1982" s="52"/>
      <c r="BP1982" s="52"/>
      <c r="BQ1982" s="52"/>
      <c r="BR1982" s="52"/>
      <c r="BS1982" s="52"/>
      <c r="BT1982" s="52"/>
      <c r="BU1982" s="52"/>
      <c r="BV1982" s="52"/>
      <c r="BW1982" s="52"/>
      <c r="BX1982" s="52"/>
      <c r="BY1982" s="52"/>
      <c r="BZ1982" s="52"/>
      <c r="CA1982" s="52"/>
      <c r="CB1982" s="52"/>
      <c r="CC1982" s="52"/>
      <c r="CD1982" s="52"/>
      <c r="CE1982" s="52"/>
      <c r="CF1982" s="52"/>
      <c r="CG1982" s="52"/>
      <c r="CH1982" s="52"/>
      <c r="CI1982" s="52"/>
      <c r="CJ1982" s="52"/>
      <c r="CK1982" s="52"/>
      <c r="CL1982" s="52"/>
      <c r="CM1982" s="52"/>
      <c r="CN1982" s="52"/>
      <c r="CO1982" s="52"/>
      <c r="CP1982" s="52"/>
      <c r="CQ1982" s="52"/>
      <c r="CR1982" s="52"/>
      <c r="CS1982" s="52"/>
      <c r="CT1982" s="52"/>
      <c r="CU1982" s="52"/>
      <c r="CV1982" s="52"/>
      <c r="CW1982" s="52"/>
      <c r="CX1982" s="52"/>
      <c r="CY1982" s="52"/>
      <c r="CZ1982" s="52"/>
      <c r="DA1982" s="52"/>
      <c r="DB1982" s="52"/>
      <c r="DC1982" s="52"/>
      <c r="DD1982" s="52"/>
      <c r="DE1982" s="52"/>
      <c r="DF1982" s="52"/>
      <c r="DG1982" s="52"/>
      <c r="DH1982" s="52"/>
      <c r="DI1982" s="52"/>
      <c r="DJ1982" s="52"/>
      <c r="DK1982" s="52"/>
      <c r="DL1982" s="52"/>
      <c r="DM1982" s="52"/>
      <c r="DN1982" s="52"/>
      <c r="DO1982" s="52"/>
      <c r="DP1982" s="52"/>
      <c r="DQ1982" s="52"/>
      <c r="DR1982" s="52"/>
      <c r="DS1982" s="52"/>
      <c r="DT1982" s="52"/>
      <c r="DU1982" s="52"/>
      <c r="DV1982" s="52"/>
      <c r="DW1982" s="52"/>
      <c r="DX1982" s="52"/>
      <c r="DY1982" s="52"/>
      <c r="DZ1982" s="52"/>
      <c r="EA1982" s="52"/>
    </row>
    <row r="1983" spans="1:131" s="43" customFormat="1" x14ac:dyDescent="0.2">
      <c r="A1983" s="42"/>
      <c r="B1983" s="42"/>
      <c r="C1983" s="42"/>
      <c r="D1983" s="42"/>
      <c r="E1983" s="42"/>
      <c r="F1983" s="42"/>
      <c r="G1983" s="54"/>
      <c r="H1983" s="42"/>
      <c r="I1983" s="42"/>
      <c r="J1983" s="55"/>
      <c r="K1983" s="55"/>
      <c r="L1983" s="55"/>
      <c r="M1983" s="56"/>
      <c r="N1983" s="57"/>
      <c r="O1983" s="57"/>
      <c r="P1983" s="42"/>
      <c r="Q1983" s="42"/>
      <c r="R1983" s="42"/>
      <c r="S1983" s="42"/>
      <c r="T1983" s="57"/>
      <c r="U1983" s="57"/>
      <c r="V1983" s="52"/>
      <c r="W1983" s="52"/>
      <c r="X1983" s="52"/>
      <c r="Y1983" s="52"/>
      <c r="Z1983" s="52"/>
      <c r="AA1983" s="52"/>
      <c r="AB1983" s="52"/>
      <c r="AC1983" s="52"/>
      <c r="AD1983" s="52"/>
      <c r="AE1983" s="52"/>
      <c r="AF1983" s="52"/>
      <c r="AG1983" s="52"/>
      <c r="AH1983" s="52"/>
      <c r="AI1983" s="52"/>
      <c r="AJ1983" s="52"/>
      <c r="AK1983" s="52"/>
      <c r="AL1983" s="52"/>
      <c r="AM1983" s="52"/>
      <c r="AN1983" s="52"/>
      <c r="AO1983" s="52"/>
      <c r="AP1983" s="52"/>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c r="BK1983" s="52"/>
      <c r="BL1983" s="52"/>
      <c r="BM1983" s="52"/>
      <c r="BN1983" s="52"/>
      <c r="BO1983" s="52"/>
      <c r="BP1983" s="52"/>
      <c r="BQ1983" s="52"/>
      <c r="BR1983" s="52"/>
      <c r="BS1983" s="52"/>
      <c r="BT1983" s="52"/>
      <c r="BU1983" s="52"/>
      <c r="BV1983" s="52"/>
      <c r="BW1983" s="52"/>
      <c r="BX1983" s="52"/>
      <c r="BY1983" s="52"/>
      <c r="BZ1983" s="52"/>
      <c r="CA1983" s="52"/>
      <c r="CB1983" s="52"/>
      <c r="CC1983" s="52"/>
      <c r="CD1983" s="52"/>
      <c r="CE1983" s="52"/>
      <c r="CF1983" s="52"/>
      <c r="CG1983" s="52"/>
      <c r="CH1983" s="52"/>
      <c r="CI1983" s="52"/>
      <c r="CJ1983" s="52"/>
      <c r="CK1983" s="52"/>
      <c r="CL1983" s="52"/>
      <c r="CM1983" s="52"/>
      <c r="CN1983" s="52"/>
      <c r="CO1983" s="52"/>
      <c r="CP1983" s="52"/>
      <c r="CQ1983" s="52"/>
      <c r="CR1983" s="52"/>
      <c r="CS1983" s="52"/>
      <c r="CT1983" s="52"/>
      <c r="CU1983" s="52"/>
      <c r="CV1983" s="52"/>
      <c r="CW1983" s="52"/>
      <c r="CX1983" s="52"/>
      <c r="CY1983" s="52"/>
      <c r="CZ1983" s="52"/>
      <c r="DA1983" s="52"/>
      <c r="DB1983" s="52"/>
      <c r="DC1983" s="52"/>
      <c r="DD1983" s="52"/>
      <c r="DE1983" s="52"/>
      <c r="DF1983" s="52"/>
      <c r="DG1983" s="52"/>
      <c r="DH1983" s="52"/>
      <c r="DI1983" s="52"/>
      <c r="DJ1983" s="52"/>
      <c r="DK1983" s="52"/>
      <c r="DL1983" s="52"/>
      <c r="DM1983" s="52"/>
      <c r="DN1983" s="52"/>
      <c r="DO1983" s="52"/>
      <c r="DP1983" s="52"/>
      <c r="DQ1983" s="52"/>
      <c r="DR1983" s="52"/>
      <c r="DS1983" s="52"/>
      <c r="DT1983" s="52"/>
      <c r="DU1983" s="52"/>
      <c r="DV1983" s="52"/>
      <c r="DW1983" s="52"/>
      <c r="DX1983" s="52"/>
      <c r="DY1983" s="52"/>
      <c r="DZ1983" s="52"/>
      <c r="EA1983" s="52"/>
    </row>
    <row r="1984" spans="1:131" s="43" customFormat="1" x14ac:dyDescent="0.2">
      <c r="A1984" s="42"/>
      <c r="B1984" s="42"/>
      <c r="C1984" s="42"/>
      <c r="D1984" s="42"/>
      <c r="E1984" s="42"/>
      <c r="F1984" s="42"/>
      <c r="G1984" s="54"/>
      <c r="H1984" s="42"/>
      <c r="I1984" s="42"/>
      <c r="J1984" s="55"/>
      <c r="K1984" s="55"/>
      <c r="L1984" s="55"/>
      <c r="M1984" s="56"/>
      <c r="N1984" s="57"/>
      <c r="O1984" s="57"/>
      <c r="P1984" s="42"/>
      <c r="Q1984" s="42"/>
      <c r="R1984" s="42"/>
      <c r="S1984" s="42"/>
      <c r="T1984" s="57"/>
      <c r="U1984" s="57"/>
      <c r="V1984" s="52"/>
      <c r="W1984" s="52"/>
      <c r="X1984" s="52"/>
      <c r="Y1984" s="52"/>
      <c r="Z1984" s="52"/>
      <c r="AA1984" s="52"/>
      <c r="AB1984" s="52"/>
      <c r="AC1984" s="52"/>
      <c r="AD1984" s="52"/>
      <c r="AE1984" s="52"/>
      <c r="AF1984" s="52"/>
      <c r="AG1984" s="52"/>
      <c r="AH1984" s="52"/>
      <c r="AI1984" s="52"/>
      <c r="AJ1984" s="52"/>
      <c r="AK1984" s="52"/>
      <c r="AL1984" s="52"/>
      <c r="AM1984" s="52"/>
      <c r="AN1984" s="52"/>
      <c r="AO1984" s="52"/>
      <c r="AP1984" s="52"/>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c r="BK1984" s="52"/>
      <c r="BL1984" s="52"/>
      <c r="BM1984" s="52"/>
      <c r="BN1984" s="52"/>
      <c r="BO1984" s="52"/>
      <c r="BP1984" s="52"/>
      <c r="BQ1984" s="52"/>
      <c r="BR1984" s="52"/>
      <c r="BS1984" s="52"/>
      <c r="BT1984" s="52"/>
      <c r="BU1984" s="52"/>
      <c r="BV1984" s="52"/>
      <c r="BW1984" s="52"/>
      <c r="BX1984" s="52"/>
      <c r="BY1984" s="52"/>
      <c r="BZ1984" s="52"/>
      <c r="CA1984" s="52"/>
      <c r="CB1984" s="52"/>
      <c r="CC1984" s="52"/>
      <c r="CD1984" s="52"/>
      <c r="CE1984" s="52"/>
      <c r="CF1984" s="52"/>
      <c r="CG1984" s="52"/>
      <c r="CH1984" s="52"/>
      <c r="CI1984" s="52"/>
      <c r="CJ1984" s="52"/>
      <c r="CK1984" s="52"/>
      <c r="CL1984" s="52"/>
      <c r="CM1984" s="52"/>
      <c r="CN1984" s="52"/>
      <c r="CO1984" s="52"/>
      <c r="CP1984" s="52"/>
      <c r="CQ1984" s="52"/>
      <c r="CR1984" s="52"/>
      <c r="CS1984" s="52"/>
      <c r="CT1984" s="52"/>
      <c r="CU1984" s="52"/>
      <c r="CV1984" s="52"/>
      <c r="CW1984" s="52"/>
      <c r="CX1984" s="52"/>
      <c r="CY1984" s="52"/>
      <c r="CZ1984" s="52"/>
      <c r="DA1984" s="52"/>
      <c r="DB1984" s="52"/>
      <c r="DC1984" s="52"/>
      <c r="DD1984" s="52"/>
      <c r="DE1984" s="52"/>
      <c r="DF1984" s="52"/>
      <c r="DG1984" s="52"/>
      <c r="DH1984" s="52"/>
      <c r="DI1984" s="52"/>
      <c r="DJ1984" s="52"/>
      <c r="DK1984" s="52"/>
      <c r="DL1984" s="52"/>
      <c r="DM1984" s="52"/>
      <c r="DN1984" s="52"/>
      <c r="DO1984" s="52"/>
      <c r="DP1984" s="52"/>
      <c r="DQ1984" s="52"/>
      <c r="DR1984" s="52"/>
      <c r="DS1984" s="52"/>
      <c r="DT1984" s="52"/>
      <c r="DU1984" s="52"/>
      <c r="DV1984" s="52"/>
      <c r="DW1984" s="52"/>
      <c r="DX1984" s="52"/>
      <c r="DY1984" s="52"/>
      <c r="DZ1984" s="52"/>
      <c r="EA1984" s="52"/>
    </row>
    <row r="1985" spans="1:131" s="43" customFormat="1" x14ac:dyDescent="0.2">
      <c r="A1985" s="42"/>
      <c r="B1985" s="42"/>
      <c r="C1985" s="42"/>
      <c r="D1985" s="42"/>
      <c r="E1985" s="42"/>
      <c r="F1985" s="42"/>
      <c r="G1985" s="54"/>
      <c r="H1985" s="42"/>
      <c r="I1985" s="42"/>
      <c r="J1985" s="55"/>
      <c r="K1985" s="55"/>
      <c r="L1985" s="55"/>
      <c r="M1985" s="56"/>
      <c r="N1985" s="57"/>
      <c r="O1985" s="57"/>
      <c r="P1985" s="42"/>
      <c r="Q1985" s="42"/>
      <c r="R1985" s="42"/>
      <c r="S1985" s="42"/>
      <c r="T1985" s="57"/>
      <c r="U1985" s="57"/>
      <c r="V1985" s="52"/>
      <c r="W1985" s="52"/>
      <c r="X1985" s="52"/>
      <c r="Y1985" s="52"/>
      <c r="Z1985" s="52"/>
      <c r="AA1985" s="52"/>
      <c r="AB1985" s="52"/>
      <c r="AC1985" s="52"/>
      <c r="AD1985" s="52"/>
      <c r="AE1985" s="52"/>
      <c r="AF1985" s="52"/>
      <c r="AG1985" s="52"/>
      <c r="AH1985" s="52"/>
      <c r="AI1985" s="52"/>
      <c r="AJ1985" s="52"/>
      <c r="AK1985" s="52"/>
      <c r="AL1985" s="52"/>
      <c r="AM1985" s="52"/>
      <c r="AN1985" s="52"/>
      <c r="AO1985" s="52"/>
      <c r="AP1985" s="52"/>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c r="BK1985" s="52"/>
      <c r="BL1985" s="52"/>
      <c r="BM1985" s="52"/>
      <c r="BN1985" s="52"/>
      <c r="BO1985" s="52"/>
      <c r="BP1985" s="52"/>
      <c r="BQ1985" s="52"/>
      <c r="BR1985" s="52"/>
      <c r="BS1985" s="52"/>
      <c r="BT1985" s="52"/>
      <c r="BU1985" s="52"/>
      <c r="BV1985" s="52"/>
      <c r="BW1985" s="52"/>
      <c r="BX1985" s="52"/>
      <c r="BY1985" s="52"/>
      <c r="BZ1985" s="52"/>
      <c r="CA1985" s="52"/>
      <c r="CB1985" s="52"/>
      <c r="CC1985" s="52"/>
      <c r="CD1985" s="52"/>
      <c r="CE1985" s="52"/>
      <c r="CF1985" s="52"/>
      <c r="CG1985" s="52"/>
      <c r="CH1985" s="52"/>
      <c r="CI1985" s="52"/>
      <c r="CJ1985" s="52"/>
      <c r="CK1985" s="52"/>
      <c r="CL1985" s="52"/>
      <c r="CM1985" s="52"/>
      <c r="CN1985" s="52"/>
      <c r="CO1985" s="52"/>
      <c r="CP1985" s="52"/>
      <c r="CQ1985" s="52"/>
      <c r="CR1985" s="52"/>
      <c r="CS1985" s="52"/>
      <c r="CT1985" s="52"/>
      <c r="CU1985" s="52"/>
      <c r="CV1985" s="52"/>
      <c r="CW1985" s="52"/>
      <c r="CX1985" s="52"/>
      <c r="CY1985" s="52"/>
      <c r="CZ1985" s="52"/>
      <c r="DA1985" s="52"/>
      <c r="DB1985" s="52"/>
      <c r="DC1985" s="52"/>
      <c r="DD1985" s="52"/>
      <c r="DE1985" s="52"/>
      <c r="DF1985" s="52"/>
      <c r="DG1985" s="52"/>
      <c r="DH1985" s="52"/>
      <c r="DI1985" s="52"/>
      <c r="DJ1985" s="52"/>
      <c r="DK1985" s="52"/>
      <c r="DL1985" s="52"/>
      <c r="DM1985" s="52"/>
      <c r="DN1985" s="52"/>
      <c r="DO1985" s="52"/>
      <c r="DP1985" s="52"/>
      <c r="DQ1985" s="52"/>
      <c r="DR1985" s="52"/>
      <c r="DS1985" s="52"/>
      <c r="DT1985" s="52"/>
      <c r="DU1985" s="52"/>
      <c r="DV1985" s="52"/>
      <c r="DW1985" s="52"/>
      <c r="DX1985" s="52"/>
      <c r="DY1985" s="52"/>
      <c r="DZ1985" s="52"/>
      <c r="EA1985" s="52"/>
    </row>
    <row r="1986" spans="1:131" s="43" customFormat="1" x14ac:dyDescent="0.2">
      <c r="A1986" s="42"/>
      <c r="B1986" s="42"/>
      <c r="C1986" s="42"/>
      <c r="D1986" s="42"/>
      <c r="E1986" s="42"/>
      <c r="F1986" s="42"/>
      <c r="G1986" s="54"/>
      <c r="H1986" s="42"/>
      <c r="I1986" s="42"/>
      <c r="J1986" s="55"/>
      <c r="K1986" s="55"/>
      <c r="L1986" s="55"/>
      <c r="M1986" s="56"/>
      <c r="N1986" s="57"/>
      <c r="O1986" s="57"/>
      <c r="P1986" s="42"/>
      <c r="Q1986" s="42"/>
      <c r="R1986" s="42"/>
      <c r="S1986" s="42"/>
      <c r="T1986" s="57"/>
      <c r="U1986" s="57"/>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2"/>
      <c r="DP1986" s="52"/>
      <c r="DQ1986" s="52"/>
      <c r="DR1986" s="52"/>
      <c r="DS1986" s="52"/>
      <c r="DT1986" s="52"/>
      <c r="DU1986" s="52"/>
      <c r="DV1986" s="52"/>
      <c r="DW1986" s="52"/>
      <c r="DX1986" s="52"/>
      <c r="DY1986" s="52"/>
      <c r="DZ1986" s="52"/>
      <c r="EA1986" s="52"/>
    </row>
    <row r="1987" spans="1:131" s="43" customFormat="1" x14ac:dyDescent="0.2">
      <c r="A1987" s="42"/>
      <c r="B1987" s="42"/>
      <c r="C1987" s="42"/>
      <c r="D1987" s="42"/>
      <c r="E1987" s="42"/>
      <c r="F1987" s="42"/>
      <c r="G1987" s="54"/>
      <c r="H1987" s="42"/>
      <c r="I1987" s="42"/>
      <c r="J1987" s="55"/>
      <c r="K1987" s="55"/>
      <c r="L1987" s="55"/>
      <c r="M1987" s="56"/>
      <c r="N1987" s="57"/>
      <c r="O1987" s="57"/>
      <c r="P1987" s="42"/>
      <c r="Q1987" s="42"/>
      <c r="R1987" s="42"/>
      <c r="S1987" s="42"/>
      <c r="T1987" s="57"/>
      <c r="U1987" s="57"/>
      <c r="V1987" s="52"/>
      <c r="W1987" s="52"/>
      <c r="X1987" s="52"/>
      <c r="Y1987" s="52"/>
      <c r="Z1987" s="52"/>
      <c r="AA1987" s="52"/>
      <c r="AB1987" s="52"/>
      <c r="AC1987" s="52"/>
      <c r="AD1987" s="52"/>
      <c r="AE1987" s="52"/>
      <c r="AF1987" s="52"/>
      <c r="AG1987" s="52"/>
      <c r="AH1987" s="52"/>
      <c r="AI1987" s="52"/>
      <c r="AJ1987" s="52"/>
      <c r="AK1987" s="52"/>
      <c r="AL1987" s="52"/>
      <c r="AM1987" s="52"/>
      <c r="AN1987" s="52"/>
      <c r="AO1987" s="52"/>
      <c r="AP1987" s="52"/>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c r="BK1987" s="52"/>
      <c r="BL1987" s="52"/>
      <c r="BM1987" s="52"/>
      <c r="BN1987" s="52"/>
      <c r="BO1987" s="52"/>
      <c r="BP1987" s="52"/>
      <c r="BQ1987" s="52"/>
      <c r="BR1987" s="52"/>
      <c r="BS1987" s="52"/>
      <c r="BT1987" s="52"/>
      <c r="BU1987" s="52"/>
      <c r="BV1987" s="52"/>
      <c r="BW1987" s="52"/>
      <c r="BX1987" s="52"/>
      <c r="BY1987" s="52"/>
      <c r="BZ1987" s="52"/>
      <c r="CA1987" s="52"/>
      <c r="CB1987" s="52"/>
      <c r="CC1987" s="52"/>
      <c r="CD1987" s="52"/>
      <c r="CE1987" s="52"/>
      <c r="CF1987" s="52"/>
      <c r="CG1987" s="52"/>
      <c r="CH1987" s="52"/>
      <c r="CI1987" s="52"/>
      <c r="CJ1987" s="52"/>
      <c r="CK1987" s="52"/>
      <c r="CL1987" s="52"/>
      <c r="CM1987" s="52"/>
      <c r="CN1987" s="52"/>
      <c r="CO1987" s="52"/>
      <c r="CP1987" s="52"/>
      <c r="CQ1987" s="52"/>
      <c r="CR1987" s="52"/>
      <c r="CS1987" s="52"/>
      <c r="CT1987" s="52"/>
      <c r="CU1987" s="52"/>
      <c r="CV1987" s="52"/>
      <c r="CW1987" s="52"/>
      <c r="CX1987" s="52"/>
      <c r="CY1987" s="52"/>
      <c r="CZ1987" s="52"/>
      <c r="DA1987" s="52"/>
      <c r="DB1987" s="52"/>
      <c r="DC1987" s="52"/>
      <c r="DD1987" s="52"/>
      <c r="DE1987" s="52"/>
      <c r="DF1987" s="52"/>
      <c r="DG1987" s="52"/>
      <c r="DH1987" s="52"/>
      <c r="DI1987" s="52"/>
      <c r="DJ1987" s="52"/>
      <c r="DK1987" s="52"/>
      <c r="DL1987" s="52"/>
      <c r="DM1987" s="52"/>
      <c r="DN1987" s="52"/>
      <c r="DO1987" s="52"/>
      <c r="DP1987" s="52"/>
      <c r="DQ1987" s="52"/>
      <c r="DR1987" s="52"/>
      <c r="DS1987" s="52"/>
      <c r="DT1987" s="52"/>
      <c r="DU1987" s="52"/>
      <c r="DV1987" s="52"/>
      <c r="DW1987" s="52"/>
      <c r="DX1987" s="52"/>
      <c r="DY1987" s="52"/>
      <c r="DZ1987" s="52"/>
      <c r="EA1987" s="52"/>
    </row>
    <row r="1988" spans="1:131" s="43" customFormat="1" x14ac:dyDescent="0.2">
      <c r="A1988" s="42"/>
      <c r="B1988" s="42"/>
      <c r="C1988" s="42"/>
      <c r="D1988" s="42"/>
      <c r="E1988" s="42"/>
      <c r="F1988" s="42"/>
      <c r="G1988" s="54"/>
      <c r="H1988" s="42"/>
      <c r="I1988" s="42"/>
      <c r="J1988" s="55"/>
      <c r="K1988" s="55"/>
      <c r="L1988" s="55"/>
      <c r="M1988" s="56"/>
      <c r="N1988" s="57"/>
      <c r="O1988" s="57"/>
      <c r="P1988" s="42"/>
      <c r="Q1988" s="42"/>
      <c r="R1988" s="42"/>
      <c r="S1988" s="42"/>
      <c r="T1988" s="57"/>
      <c r="U1988" s="57"/>
      <c r="V1988" s="52"/>
      <c r="W1988" s="52"/>
      <c r="X1988" s="52"/>
      <c r="Y1988" s="52"/>
      <c r="Z1988" s="52"/>
      <c r="AA1988" s="52"/>
      <c r="AB1988" s="52"/>
      <c r="AC1988" s="52"/>
      <c r="AD1988" s="52"/>
      <c r="AE1988" s="52"/>
      <c r="AF1988" s="52"/>
      <c r="AG1988" s="52"/>
      <c r="AH1988" s="52"/>
      <c r="AI1988" s="52"/>
      <c r="AJ1988" s="52"/>
      <c r="AK1988" s="52"/>
      <c r="AL1988" s="52"/>
      <c r="AM1988" s="52"/>
      <c r="AN1988" s="52"/>
      <c r="AO1988" s="52"/>
      <c r="AP1988" s="52"/>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c r="BK1988" s="52"/>
      <c r="BL1988" s="52"/>
      <c r="BM1988" s="52"/>
      <c r="BN1988" s="52"/>
      <c r="BO1988" s="52"/>
      <c r="BP1988" s="52"/>
      <c r="BQ1988" s="52"/>
      <c r="BR1988" s="52"/>
      <c r="BS1988" s="52"/>
      <c r="BT1988" s="52"/>
      <c r="BU1988" s="52"/>
      <c r="BV1988" s="52"/>
      <c r="BW1988" s="52"/>
      <c r="BX1988" s="52"/>
      <c r="BY1988" s="52"/>
      <c r="BZ1988" s="52"/>
      <c r="CA1988" s="52"/>
      <c r="CB1988" s="52"/>
      <c r="CC1988" s="52"/>
      <c r="CD1988" s="52"/>
      <c r="CE1988" s="52"/>
      <c r="CF1988" s="52"/>
      <c r="CG1988" s="52"/>
      <c r="CH1988" s="52"/>
      <c r="CI1988" s="52"/>
      <c r="CJ1988" s="52"/>
      <c r="CK1988" s="52"/>
      <c r="CL1988" s="52"/>
      <c r="CM1988" s="52"/>
      <c r="CN1988" s="52"/>
      <c r="CO1988" s="52"/>
      <c r="CP1988" s="52"/>
      <c r="CQ1988" s="52"/>
      <c r="CR1988" s="52"/>
      <c r="CS1988" s="52"/>
      <c r="CT1988" s="52"/>
      <c r="CU1988" s="52"/>
      <c r="CV1988" s="52"/>
      <c r="CW1988" s="52"/>
      <c r="CX1988" s="52"/>
      <c r="CY1988" s="52"/>
      <c r="CZ1988" s="52"/>
      <c r="DA1988" s="52"/>
      <c r="DB1988" s="52"/>
      <c r="DC1988" s="52"/>
      <c r="DD1988" s="52"/>
      <c r="DE1988" s="52"/>
      <c r="DF1988" s="52"/>
      <c r="DG1988" s="52"/>
      <c r="DH1988" s="52"/>
      <c r="DI1988" s="52"/>
      <c r="DJ1988" s="52"/>
      <c r="DK1988" s="52"/>
      <c r="DL1988" s="52"/>
      <c r="DM1988" s="52"/>
      <c r="DN1988" s="52"/>
      <c r="DO1988" s="52"/>
      <c r="DP1988" s="52"/>
      <c r="DQ1988" s="52"/>
      <c r="DR1988" s="52"/>
      <c r="DS1988" s="52"/>
      <c r="DT1988" s="52"/>
      <c r="DU1988" s="52"/>
      <c r="DV1988" s="52"/>
      <c r="DW1988" s="52"/>
      <c r="DX1988" s="52"/>
      <c r="DY1988" s="52"/>
      <c r="DZ1988" s="52"/>
      <c r="EA1988" s="52"/>
    </row>
    <row r="1989" spans="1:131" s="43" customFormat="1" x14ac:dyDescent="0.2">
      <c r="A1989" s="42"/>
      <c r="B1989" s="42"/>
      <c r="C1989" s="42"/>
      <c r="D1989" s="42"/>
      <c r="E1989" s="42"/>
      <c r="F1989" s="42"/>
      <c r="G1989" s="54"/>
      <c r="H1989" s="42"/>
      <c r="I1989" s="42"/>
      <c r="J1989" s="55"/>
      <c r="K1989" s="55"/>
      <c r="L1989" s="55"/>
      <c r="M1989" s="56"/>
      <c r="N1989" s="57"/>
      <c r="O1989" s="57"/>
      <c r="P1989" s="42"/>
      <c r="Q1989" s="42"/>
      <c r="R1989" s="42"/>
      <c r="S1989" s="42"/>
      <c r="T1989" s="57"/>
      <c r="U1989" s="57"/>
      <c r="V1989" s="52"/>
      <c r="W1989" s="52"/>
      <c r="X1989" s="52"/>
      <c r="Y1989" s="52"/>
      <c r="Z1989" s="52"/>
      <c r="AA1989" s="52"/>
      <c r="AB1989" s="52"/>
      <c r="AC1989" s="52"/>
      <c r="AD1989" s="52"/>
      <c r="AE1989" s="52"/>
      <c r="AF1989" s="52"/>
      <c r="AG1989" s="52"/>
      <c r="AH1989" s="52"/>
      <c r="AI1989" s="52"/>
      <c r="AJ1989" s="52"/>
      <c r="AK1989" s="52"/>
      <c r="AL1989" s="52"/>
      <c r="AM1989" s="52"/>
      <c r="AN1989" s="52"/>
      <c r="AO1989" s="52"/>
      <c r="AP1989" s="52"/>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c r="BK1989" s="52"/>
      <c r="BL1989" s="52"/>
      <c r="BM1989" s="52"/>
      <c r="BN1989" s="52"/>
      <c r="BO1989" s="52"/>
      <c r="BP1989" s="52"/>
      <c r="BQ1989" s="52"/>
      <c r="BR1989" s="52"/>
      <c r="BS1989" s="52"/>
      <c r="BT1989" s="52"/>
      <c r="BU1989" s="52"/>
      <c r="BV1989" s="52"/>
      <c r="BW1989" s="52"/>
      <c r="BX1989" s="52"/>
      <c r="BY1989" s="52"/>
      <c r="BZ1989" s="52"/>
      <c r="CA1989" s="52"/>
      <c r="CB1989" s="52"/>
      <c r="CC1989" s="52"/>
      <c r="CD1989" s="52"/>
      <c r="CE1989" s="52"/>
      <c r="CF1989" s="52"/>
      <c r="CG1989" s="52"/>
      <c r="CH1989" s="52"/>
      <c r="CI1989" s="52"/>
      <c r="CJ1989" s="52"/>
      <c r="CK1989" s="52"/>
      <c r="CL1989" s="52"/>
      <c r="CM1989" s="52"/>
      <c r="CN1989" s="52"/>
      <c r="CO1989" s="52"/>
      <c r="CP1989" s="52"/>
      <c r="CQ1989" s="52"/>
      <c r="CR1989" s="52"/>
      <c r="CS1989" s="52"/>
      <c r="CT1989" s="52"/>
      <c r="CU1989" s="52"/>
      <c r="CV1989" s="52"/>
      <c r="CW1989" s="52"/>
      <c r="CX1989" s="52"/>
      <c r="CY1989" s="52"/>
      <c r="CZ1989" s="52"/>
      <c r="DA1989" s="52"/>
      <c r="DB1989" s="52"/>
      <c r="DC1989" s="52"/>
      <c r="DD1989" s="52"/>
      <c r="DE1989" s="52"/>
      <c r="DF1989" s="52"/>
      <c r="DG1989" s="52"/>
      <c r="DH1989" s="52"/>
      <c r="DI1989" s="52"/>
      <c r="DJ1989" s="52"/>
      <c r="DK1989" s="52"/>
      <c r="DL1989" s="52"/>
      <c r="DM1989" s="52"/>
      <c r="DN1989" s="52"/>
      <c r="DO1989" s="52"/>
      <c r="DP1989" s="52"/>
      <c r="DQ1989" s="52"/>
      <c r="DR1989" s="52"/>
      <c r="DS1989" s="52"/>
      <c r="DT1989" s="52"/>
      <c r="DU1989" s="52"/>
      <c r="DV1989" s="52"/>
      <c r="DW1989" s="52"/>
      <c r="DX1989" s="52"/>
      <c r="DY1989" s="52"/>
      <c r="DZ1989" s="52"/>
      <c r="EA1989" s="52"/>
    </row>
    <row r="1990" spans="1:131" s="43" customFormat="1" x14ac:dyDescent="0.2">
      <c r="A1990" s="42"/>
      <c r="B1990" s="42"/>
      <c r="C1990" s="42"/>
      <c r="D1990" s="42"/>
      <c r="E1990" s="42"/>
      <c r="F1990" s="42"/>
      <c r="G1990" s="54"/>
      <c r="H1990" s="42"/>
      <c r="I1990" s="42"/>
      <c r="J1990" s="55"/>
      <c r="K1990" s="55"/>
      <c r="L1990" s="55"/>
      <c r="M1990" s="56"/>
      <c r="N1990" s="57"/>
      <c r="O1990" s="57"/>
      <c r="P1990" s="42"/>
      <c r="Q1990" s="42"/>
      <c r="R1990" s="42"/>
      <c r="S1990" s="42"/>
      <c r="T1990" s="57"/>
      <c r="U1990" s="57"/>
      <c r="V1990" s="52"/>
      <c r="W1990" s="52"/>
      <c r="X1990" s="52"/>
      <c r="Y1990" s="52"/>
      <c r="Z1990" s="52"/>
      <c r="AA1990" s="52"/>
      <c r="AB1990" s="52"/>
      <c r="AC1990" s="52"/>
      <c r="AD1990" s="52"/>
      <c r="AE1990" s="52"/>
      <c r="AF1990" s="52"/>
      <c r="AG1990" s="52"/>
      <c r="AH1990" s="52"/>
      <c r="AI1990" s="52"/>
      <c r="AJ1990" s="52"/>
      <c r="AK1990" s="52"/>
      <c r="AL1990" s="52"/>
      <c r="AM1990" s="52"/>
      <c r="AN1990" s="52"/>
      <c r="AO1990" s="52"/>
      <c r="AP1990" s="52"/>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c r="BK1990" s="52"/>
      <c r="BL1990" s="52"/>
      <c r="BM1990" s="52"/>
      <c r="BN1990" s="52"/>
      <c r="BO1990" s="52"/>
      <c r="BP1990" s="52"/>
      <c r="BQ1990" s="52"/>
      <c r="BR1990" s="52"/>
      <c r="BS1990" s="52"/>
      <c r="BT1990" s="52"/>
      <c r="BU1990" s="52"/>
      <c r="BV1990" s="52"/>
      <c r="BW1990" s="52"/>
      <c r="BX1990" s="52"/>
      <c r="BY1990" s="52"/>
      <c r="BZ1990" s="52"/>
      <c r="CA1990" s="52"/>
      <c r="CB1990" s="52"/>
      <c r="CC1990" s="52"/>
      <c r="CD1990" s="52"/>
      <c r="CE1990" s="52"/>
      <c r="CF1990" s="52"/>
      <c r="CG1990" s="52"/>
      <c r="CH1990" s="52"/>
      <c r="CI1990" s="52"/>
      <c r="CJ1990" s="52"/>
      <c r="CK1990" s="52"/>
      <c r="CL1990" s="52"/>
      <c r="CM1990" s="52"/>
      <c r="CN1990" s="52"/>
      <c r="CO1990" s="52"/>
      <c r="CP1990" s="52"/>
      <c r="CQ1990" s="52"/>
      <c r="CR1990" s="52"/>
      <c r="CS1990" s="52"/>
      <c r="CT1990" s="52"/>
      <c r="CU1990" s="52"/>
      <c r="CV1990" s="52"/>
      <c r="CW1990" s="52"/>
      <c r="CX1990" s="52"/>
      <c r="CY1990" s="52"/>
      <c r="CZ1990" s="52"/>
      <c r="DA1990" s="52"/>
      <c r="DB1990" s="52"/>
      <c r="DC1990" s="52"/>
      <c r="DD1990" s="52"/>
      <c r="DE1990" s="52"/>
      <c r="DF1990" s="52"/>
      <c r="DG1990" s="52"/>
      <c r="DH1990" s="52"/>
      <c r="DI1990" s="52"/>
      <c r="DJ1990" s="52"/>
      <c r="DK1990" s="52"/>
      <c r="DL1990" s="52"/>
      <c r="DM1990" s="52"/>
      <c r="DN1990" s="52"/>
      <c r="DO1990" s="52"/>
      <c r="DP1990" s="52"/>
      <c r="DQ1990" s="52"/>
      <c r="DR1990" s="52"/>
      <c r="DS1990" s="52"/>
      <c r="DT1990" s="52"/>
      <c r="DU1990" s="52"/>
      <c r="DV1990" s="52"/>
      <c r="DW1990" s="52"/>
      <c r="DX1990" s="52"/>
      <c r="DY1990" s="52"/>
      <c r="DZ1990" s="52"/>
      <c r="EA1990" s="52"/>
    </row>
    <row r="1991" spans="1:131" s="43" customFormat="1" x14ac:dyDescent="0.2">
      <c r="A1991" s="42"/>
      <c r="B1991" s="42"/>
      <c r="C1991" s="42"/>
      <c r="D1991" s="42"/>
      <c r="E1991" s="42"/>
      <c r="F1991" s="42"/>
      <c r="G1991" s="54"/>
      <c r="H1991" s="42"/>
      <c r="I1991" s="42"/>
      <c r="J1991" s="55"/>
      <c r="K1991" s="55"/>
      <c r="L1991" s="55"/>
      <c r="M1991" s="56"/>
      <c r="N1991" s="57"/>
      <c r="O1991" s="57"/>
      <c r="P1991" s="42"/>
      <c r="Q1991" s="42"/>
      <c r="R1991" s="42"/>
      <c r="S1991" s="42"/>
      <c r="T1991" s="57"/>
      <c r="U1991" s="57"/>
      <c r="V1991" s="52"/>
      <c r="W1991" s="52"/>
      <c r="X1991" s="52"/>
      <c r="Y1991" s="52"/>
      <c r="Z1991" s="52"/>
      <c r="AA1991" s="52"/>
      <c r="AB1991" s="52"/>
      <c r="AC1991" s="52"/>
      <c r="AD1991" s="52"/>
      <c r="AE1991" s="52"/>
      <c r="AF1991" s="52"/>
      <c r="AG1991" s="52"/>
      <c r="AH1991" s="52"/>
      <c r="AI1991" s="52"/>
      <c r="AJ1991" s="52"/>
      <c r="AK1991" s="52"/>
      <c r="AL1991" s="52"/>
      <c r="AM1991" s="52"/>
      <c r="AN1991" s="52"/>
      <c r="AO1991" s="52"/>
      <c r="AP1991" s="52"/>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c r="BK1991" s="52"/>
      <c r="BL1991" s="52"/>
      <c r="BM1991" s="52"/>
      <c r="BN1991" s="52"/>
      <c r="BO1991" s="52"/>
      <c r="BP1991" s="52"/>
      <c r="BQ1991" s="52"/>
      <c r="BR1991" s="52"/>
      <c r="BS1991" s="52"/>
      <c r="BT1991" s="52"/>
      <c r="BU1991" s="52"/>
      <c r="BV1991" s="52"/>
      <c r="BW1991" s="52"/>
      <c r="BX1991" s="52"/>
      <c r="BY1991" s="52"/>
      <c r="BZ1991" s="52"/>
      <c r="CA1991" s="52"/>
      <c r="CB1991" s="52"/>
      <c r="CC1991" s="52"/>
      <c r="CD1991" s="52"/>
      <c r="CE1991" s="52"/>
      <c r="CF1991" s="52"/>
      <c r="CG1991" s="52"/>
      <c r="CH1991" s="52"/>
      <c r="CI1991" s="52"/>
      <c r="CJ1991" s="52"/>
      <c r="CK1991" s="52"/>
      <c r="CL1991" s="52"/>
      <c r="CM1991" s="52"/>
      <c r="CN1991" s="52"/>
      <c r="CO1991" s="52"/>
      <c r="CP1991" s="52"/>
      <c r="CQ1991" s="52"/>
      <c r="CR1991" s="52"/>
      <c r="CS1991" s="52"/>
      <c r="CT1991" s="52"/>
      <c r="CU1991" s="52"/>
      <c r="CV1991" s="52"/>
      <c r="CW1991" s="52"/>
      <c r="CX1991" s="52"/>
      <c r="CY1991" s="52"/>
      <c r="CZ1991" s="52"/>
      <c r="DA1991" s="52"/>
      <c r="DB1991" s="52"/>
      <c r="DC1991" s="52"/>
      <c r="DD1991" s="52"/>
      <c r="DE1991" s="52"/>
      <c r="DF1991" s="52"/>
      <c r="DG1991" s="52"/>
      <c r="DH1991" s="52"/>
      <c r="DI1991" s="52"/>
      <c r="DJ1991" s="52"/>
      <c r="DK1991" s="52"/>
      <c r="DL1991" s="52"/>
      <c r="DM1991" s="52"/>
      <c r="DN1991" s="52"/>
      <c r="DO1991" s="52"/>
      <c r="DP1991" s="52"/>
      <c r="DQ1991" s="52"/>
      <c r="DR1991" s="52"/>
      <c r="DS1991" s="52"/>
      <c r="DT1991" s="52"/>
      <c r="DU1991" s="52"/>
      <c r="DV1991" s="52"/>
      <c r="DW1991" s="52"/>
      <c r="DX1991" s="52"/>
      <c r="DY1991" s="52"/>
      <c r="DZ1991" s="52"/>
      <c r="EA1991" s="52"/>
    </row>
    <row r="1992" spans="1:131" s="43" customFormat="1" x14ac:dyDescent="0.2">
      <c r="A1992" s="42"/>
      <c r="B1992" s="42"/>
      <c r="C1992" s="42"/>
      <c r="D1992" s="42"/>
      <c r="E1992" s="42"/>
      <c r="F1992" s="42"/>
      <c r="G1992" s="54"/>
      <c r="H1992" s="42"/>
      <c r="I1992" s="42"/>
      <c r="J1992" s="55"/>
      <c r="K1992" s="55"/>
      <c r="L1992" s="55"/>
      <c r="M1992" s="56"/>
      <c r="N1992" s="57"/>
      <c r="O1992" s="57"/>
      <c r="P1992" s="42"/>
      <c r="Q1992" s="42"/>
      <c r="R1992" s="42"/>
      <c r="S1992" s="42"/>
      <c r="T1992" s="57"/>
      <c r="U1992" s="57"/>
      <c r="V1992" s="52"/>
      <c r="W1992" s="52"/>
      <c r="X1992" s="52"/>
      <c r="Y1992" s="52"/>
      <c r="Z1992" s="52"/>
      <c r="AA1992" s="52"/>
      <c r="AB1992" s="52"/>
      <c r="AC1992" s="52"/>
      <c r="AD1992" s="52"/>
      <c r="AE1992" s="52"/>
      <c r="AF1992" s="52"/>
      <c r="AG1992" s="52"/>
      <c r="AH1992" s="52"/>
      <c r="AI1992" s="52"/>
      <c r="AJ1992" s="52"/>
      <c r="AK1992" s="52"/>
      <c r="AL1992" s="52"/>
      <c r="AM1992" s="52"/>
      <c r="AN1992" s="52"/>
      <c r="AO1992" s="52"/>
      <c r="AP1992" s="52"/>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c r="BK1992" s="52"/>
      <c r="BL1992" s="52"/>
      <c r="BM1992" s="52"/>
      <c r="BN1992" s="52"/>
      <c r="BO1992" s="52"/>
      <c r="BP1992" s="52"/>
      <c r="BQ1992" s="52"/>
      <c r="BR1992" s="52"/>
      <c r="BS1992" s="52"/>
      <c r="BT1992" s="52"/>
      <c r="BU1992" s="52"/>
      <c r="BV1992" s="52"/>
      <c r="BW1992" s="52"/>
      <c r="BX1992" s="52"/>
      <c r="BY1992" s="52"/>
      <c r="BZ1992" s="52"/>
      <c r="CA1992" s="52"/>
      <c r="CB1992" s="52"/>
      <c r="CC1992" s="52"/>
      <c r="CD1992" s="52"/>
      <c r="CE1992" s="52"/>
      <c r="CF1992" s="52"/>
      <c r="CG1992" s="52"/>
      <c r="CH1992" s="52"/>
      <c r="CI1992" s="52"/>
      <c r="CJ1992" s="52"/>
      <c r="CK1992" s="52"/>
      <c r="CL1992" s="52"/>
      <c r="CM1992" s="52"/>
      <c r="CN1992" s="52"/>
      <c r="CO1992" s="52"/>
      <c r="CP1992" s="52"/>
      <c r="CQ1992" s="52"/>
      <c r="CR1992" s="52"/>
      <c r="CS1992" s="52"/>
      <c r="CT1992" s="52"/>
      <c r="CU1992" s="52"/>
      <c r="CV1992" s="52"/>
      <c r="CW1992" s="52"/>
      <c r="CX1992" s="52"/>
      <c r="CY1992" s="52"/>
      <c r="CZ1992" s="52"/>
      <c r="DA1992" s="52"/>
      <c r="DB1992" s="52"/>
      <c r="DC1992" s="52"/>
      <c r="DD1992" s="52"/>
      <c r="DE1992" s="52"/>
      <c r="DF1992" s="52"/>
      <c r="DG1992" s="52"/>
      <c r="DH1992" s="52"/>
      <c r="DI1992" s="52"/>
      <c r="DJ1992" s="52"/>
      <c r="DK1992" s="52"/>
      <c r="DL1992" s="52"/>
      <c r="DM1992" s="52"/>
      <c r="DN1992" s="52"/>
      <c r="DO1992" s="52"/>
      <c r="DP1992" s="52"/>
      <c r="DQ1992" s="52"/>
      <c r="DR1992" s="52"/>
      <c r="DS1992" s="52"/>
      <c r="DT1992" s="52"/>
      <c r="DU1992" s="52"/>
      <c r="DV1992" s="52"/>
      <c r="DW1992" s="52"/>
      <c r="DX1992" s="52"/>
      <c r="DY1992" s="52"/>
      <c r="DZ1992" s="52"/>
      <c r="EA1992" s="52"/>
    </row>
    <row r="1993" spans="1:131" s="43" customFormat="1" x14ac:dyDescent="0.2">
      <c r="A1993" s="42"/>
      <c r="B1993" s="42"/>
      <c r="C1993" s="42"/>
      <c r="D1993" s="42"/>
      <c r="E1993" s="42"/>
      <c r="F1993" s="42"/>
      <c r="G1993" s="54"/>
      <c r="H1993" s="42"/>
      <c r="I1993" s="42"/>
      <c r="J1993" s="55"/>
      <c r="K1993" s="55"/>
      <c r="L1993" s="55"/>
      <c r="M1993" s="56"/>
      <c r="N1993" s="57"/>
      <c r="O1993" s="57"/>
      <c r="P1993" s="42"/>
      <c r="Q1993" s="42"/>
      <c r="R1993" s="42"/>
      <c r="S1993" s="42"/>
      <c r="T1993" s="57"/>
      <c r="U1993" s="57"/>
      <c r="V1993" s="52"/>
      <c r="W1993" s="52"/>
      <c r="X1993" s="52"/>
      <c r="Y1993" s="52"/>
      <c r="Z1993" s="52"/>
      <c r="AA1993" s="52"/>
      <c r="AB1993" s="52"/>
      <c r="AC1993" s="52"/>
      <c r="AD1993" s="52"/>
      <c r="AE1993" s="52"/>
      <c r="AF1993" s="52"/>
      <c r="AG1993" s="52"/>
      <c r="AH1993" s="52"/>
      <c r="AI1993" s="52"/>
      <c r="AJ1993" s="52"/>
      <c r="AK1993" s="52"/>
      <c r="AL1993" s="52"/>
      <c r="AM1993" s="52"/>
      <c r="AN1993" s="52"/>
      <c r="AO1993" s="52"/>
      <c r="AP1993" s="52"/>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c r="BK1993" s="52"/>
      <c r="BL1993" s="52"/>
      <c r="BM1993" s="52"/>
      <c r="BN1993" s="52"/>
      <c r="BO1993" s="52"/>
      <c r="BP1993" s="52"/>
      <c r="BQ1993" s="52"/>
      <c r="BR1993" s="52"/>
      <c r="BS1993" s="52"/>
      <c r="BT1993" s="52"/>
      <c r="BU1993" s="52"/>
      <c r="BV1993" s="52"/>
      <c r="BW1993" s="52"/>
      <c r="BX1993" s="52"/>
      <c r="BY1993" s="52"/>
      <c r="BZ1993" s="52"/>
      <c r="CA1993" s="52"/>
      <c r="CB1993" s="52"/>
      <c r="CC1993" s="52"/>
      <c r="CD1993" s="52"/>
      <c r="CE1993" s="52"/>
      <c r="CF1993" s="52"/>
      <c r="CG1993" s="52"/>
      <c r="CH1993" s="52"/>
      <c r="CI1993" s="52"/>
      <c r="CJ1993" s="52"/>
      <c r="CK1993" s="52"/>
      <c r="CL1993" s="52"/>
      <c r="CM1993" s="52"/>
      <c r="CN1993" s="52"/>
      <c r="CO1993" s="52"/>
      <c r="CP1993" s="52"/>
      <c r="CQ1993" s="52"/>
      <c r="CR1993" s="52"/>
      <c r="CS1993" s="52"/>
      <c r="CT1993" s="52"/>
      <c r="CU1993" s="52"/>
      <c r="CV1993" s="52"/>
      <c r="CW1993" s="52"/>
      <c r="CX1993" s="52"/>
      <c r="CY1993" s="52"/>
      <c r="CZ1993" s="52"/>
      <c r="DA1993" s="52"/>
      <c r="DB1993" s="52"/>
      <c r="DC1993" s="52"/>
      <c r="DD1993" s="52"/>
      <c r="DE1993" s="52"/>
      <c r="DF1993" s="52"/>
      <c r="DG1993" s="52"/>
      <c r="DH1993" s="52"/>
      <c r="DI1993" s="52"/>
      <c r="DJ1993" s="52"/>
      <c r="DK1993" s="52"/>
      <c r="DL1993" s="52"/>
      <c r="DM1993" s="52"/>
      <c r="DN1993" s="52"/>
      <c r="DO1993" s="52"/>
      <c r="DP1993" s="52"/>
      <c r="DQ1993" s="52"/>
      <c r="DR1993" s="52"/>
      <c r="DS1993" s="52"/>
      <c r="DT1993" s="52"/>
      <c r="DU1993" s="52"/>
      <c r="DV1993" s="52"/>
      <c r="DW1993" s="52"/>
      <c r="DX1993" s="52"/>
      <c r="DY1993" s="52"/>
      <c r="DZ1993" s="52"/>
      <c r="EA1993" s="52"/>
    </row>
    <row r="1994" spans="1:131" s="43" customFormat="1" x14ac:dyDescent="0.2">
      <c r="A1994" s="42"/>
      <c r="B1994" s="42"/>
      <c r="C1994" s="42"/>
      <c r="D1994" s="42"/>
      <c r="E1994" s="42"/>
      <c r="F1994" s="42"/>
      <c r="G1994" s="54"/>
      <c r="H1994" s="42"/>
      <c r="I1994" s="42"/>
      <c r="J1994" s="55"/>
      <c r="K1994" s="55"/>
      <c r="L1994" s="55"/>
      <c r="M1994" s="56"/>
      <c r="N1994" s="57"/>
      <c r="O1994" s="57"/>
      <c r="P1994" s="42"/>
      <c r="Q1994" s="42"/>
      <c r="R1994" s="42"/>
      <c r="S1994" s="42"/>
      <c r="T1994" s="57"/>
      <c r="U1994" s="57"/>
      <c r="V1994" s="52"/>
      <c r="W1994" s="52"/>
      <c r="X1994" s="52"/>
      <c r="Y1994" s="52"/>
      <c r="Z1994" s="52"/>
      <c r="AA1994" s="52"/>
      <c r="AB1994" s="52"/>
      <c r="AC1994" s="52"/>
      <c r="AD1994" s="52"/>
      <c r="AE1994" s="52"/>
      <c r="AF1994" s="52"/>
      <c r="AG1994" s="52"/>
      <c r="AH1994" s="52"/>
      <c r="AI1994" s="52"/>
      <c r="AJ1994" s="52"/>
      <c r="AK1994" s="52"/>
      <c r="AL1994" s="52"/>
      <c r="AM1994" s="52"/>
      <c r="AN1994" s="52"/>
      <c r="AO1994" s="52"/>
      <c r="AP1994" s="52"/>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c r="BK1994" s="52"/>
      <c r="BL1994" s="52"/>
      <c r="BM1994" s="52"/>
      <c r="BN1994" s="52"/>
      <c r="BO1994" s="52"/>
      <c r="BP1994" s="52"/>
      <c r="BQ1994" s="52"/>
      <c r="BR1994" s="52"/>
      <c r="BS1994" s="52"/>
      <c r="BT1994" s="52"/>
      <c r="BU1994" s="52"/>
      <c r="BV1994" s="52"/>
      <c r="BW1994" s="52"/>
      <c r="BX1994" s="52"/>
      <c r="BY1994" s="52"/>
      <c r="BZ1994" s="52"/>
      <c r="CA1994" s="52"/>
      <c r="CB1994" s="52"/>
      <c r="CC1994" s="52"/>
      <c r="CD1994" s="52"/>
      <c r="CE1994" s="52"/>
      <c r="CF1994" s="52"/>
      <c r="CG1994" s="52"/>
      <c r="CH1994" s="52"/>
      <c r="CI1994" s="52"/>
      <c r="CJ1994" s="52"/>
      <c r="CK1994" s="52"/>
      <c r="CL1994" s="52"/>
      <c r="CM1994" s="52"/>
      <c r="CN1994" s="52"/>
      <c r="CO1994" s="52"/>
      <c r="CP1994" s="52"/>
      <c r="CQ1994" s="52"/>
      <c r="CR1994" s="52"/>
      <c r="CS1994" s="52"/>
      <c r="CT1994" s="52"/>
      <c r="CU1994" s="52"/>
      <c r="CV1994" s="52"/>
      <c r="CW1994" s="52"/>
      <c r="CX1994" s="52"/>
      <c r="CY1994" s="52"/>
      <c r="CZ1994" s="52"/>
      <c r="DA1994" s="52"/>
      <c r="DB1994" s="52"/>
      <c r="DC1994" s="52"/>
      <c r="DD1994" s="52"/>
      <c r="DE1994" s="52"/>
      <c r="DF1994" s="52"/>
      <c r="DG1994" s="52"/>
      <c r="DH1994" s="52"/>
      <c r="DI1994" s="52"/>
      <c r="DJ1994" s="52"/>
      <c r="DK1994" s="52"/>
      <c r="DL1994" s="52"/>
      <c r="DM1994" s="52"/>
      <c r="DN1994" s="52"/>
      <c r="DO1994" s="52"/>
      <c r="DP1994" s="52"/>
      <c r="DQ1994" s="52"/>
      <c r="DR1994" s="52"/>
      <c r="DS1994" s="52"/>
      <c r="DT1994" s="52"/>
      <c r="DU1994" s="52"/>
      <c r="DV1994" s="52"/>
      <c r="DW1994" s="52"/>
      <c r="DX1994" s="52"/>
      <c r="DY1994" s="52"/>
      <c r="DZ1994" s="52"/>
      <c r="EA1994" s="52"/>
    </row>
    <row r="1995" spans="1:131" s="43" customFormat="1" x14ac:dyDescent="0.2">
      <c r="A1995" s="42"/>
      <c r="B1995" s="42"/>
      <c r="C1995" s="42"/>
      <c r="D1995" s="42"/>
      <c r="E1995" s="42"/>
      <c r="F1995" s="42"/>
      <c r="G1995" s="54"/>
      <c r="H1995" s="42"/>
      <c r="I1995" s="42"/>
      <c r="J1995" s="55"/>
      <c r="K1995" s="55"/>
      <c r="L1995" s="55"/>
      <c r="M1995" s="56"/>
      <c r="N1995" s="57"/>
      <c r="O1995" s="57"/>
      <c r="P1995" s="42"/>
      <c r="Q1995" s="42"/>
      <c r="R1995" s="42"/>
      <c r="S1995" s="42"/>
      <c r="T1995" s="57"/>
      <c r="U1995" s="57"/>
      <c r="V1995" s="52"/>
      <c r="W1995" s="52"/>
      <c r="X1995" s="52"/>
      <c r="Y1995" s="52"/>
      <c r="Z1995" s="52"/>
      <c r="AA1995" s="52"/>
      <c r="AB1995" s="52"/>
      <c r="AC1995" s="52"/>
      <c r="AD1995" s="52"/>
      <c r="AE1995" s="52"/>
      <c r="AF1995" s="52"/>
      <c r="AG1995" s="52"/>
      <c r="AH1995" s="52"/>
      <c r="AI1995" s="52"/>
      <c r="AJ1995" s="52"/>
      <c r="AK1995" s="52"/>
      <c r="AL1995" s="52"/>
      <c r="AM1995" s="52"/>
      <c r="AN1995" s="52"/>
      <c r="AO1995" s="52"/>
      <c r="AP1995" s="52"/>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c r="BK1995" s="52"/>
      <c r="BL1995" s="52"/>
      <c r="BM1995" s="52"/>
      <c r="BN1995" s="52"/>
      <c r="BO1995" s="52"/>
      <c r="BP1995" s="52"/>
      <c r="BQ1995" s="52"/>
      <c r="BR1995" s="52"/>
      <c r="BS1995" s="52"/>
      <c r="BT1995" s="52"/>
      <c r="BU1995" s="52"/>
      <c r="BV1995" s="52"/>
      <c r="BW1995" s="52"/>
      <c r="BX1995" s="52"/>
      <c r="BY1995" s="52"/>
      <c r="BZ1995" s="52"/>
      <c r="CA1995" s="52"/>
      <c r="CB1995" s="52"/>
      <c r="CC1995" s="52"/>
      <c r="CD1995" s="52"/>
      <c r="CE1995" s="52"/>
      <c r="CF1995" s="52"/>
      <c r="CG1995" s="52"/>
      <c r="CH1995" s="52"/>
      <c r="CI1995" s="52"/>
      <c r="CJ1995" s="52"/>
      <c r="CK1995" s="52"/>
      <c r="CL1995" s="52"/>
      <c r="CM1995" s="52"/>
      <c r="CN1995" s="52"/>
      <c r="CO1995" s="52"/>
      <c r="CP1995" s="52"/>
      <c r="CQ1995" s="52"/>
      <c r="CR1995" s="52"/>
      <c r="CS1995" s="52"/>
      <c r="CT1995" s="52"/>
      <c r="CU1995" s="52"/>
      <c r="CV1995" s="52"/>
      <c r="CW1995" s="52"/>
      <c r="CX1995" s="52"/>
      <c r="CY1995" s="52"/>
      <c r="CZ1995" s="52"/>
      <c r="DA1995" s="52"/>
      <c r="DB1995" s="52"/>
      <c r="DC1995" s="52"/>
      <c r="DD1995" s="52"/>
      <c r="DE1995" s="52"/>
      <c r="DF1995" s="52"/>
      <c r="DG1995" s="52"/>
      <c r="DH1995" s="52"/>
      <c r="DI1995" s="52"/>
      <c r="DJ1995" s="52"/>
      <c r="DK1995" s="52"/>
      <c r="DL1995" s="52"/>
      <c r="DM1995" s="52"/>
      <c r="DN1995" s="52"/>
      <c r="DO1995" s="52"/>
      <c r="DP1995" s="52"/>
      <c r="DQ1995" s="52"/>
      <c r="DR1995" s="52"/>
      <c r="DS1995" s="52"/>
      <c r="DT1995" s="52"/>
      <c r="DU1995" s="52"/>
      <c r="DV1995" s="52"/>
      <c r="DW1995" s="52"/>
      <c r="DX1995" s="52"/>
      <c r="DY1995" s="52"/>
      <c r="DZ1995" s="52"/>
      <c r="EA1995" s="52"/>
    </row>
    <row r="1996" spans="1:131" s="43" customFormat="1" x14ac:dyDescent="0.2">
      <c r="A1996" s="42"/>
      <c r="B1996" s="42"/>
      <c r="C1996" s="42"/>
      <c r="D1996" s="42"/>
      <c r="E1996" s="42"/>
      <c r="F1996" s="42"/>
      <c r="G1996" s="54"/>
      <c r="H1996" s="42"/>
      <c r="I1996" s="42"/>
      <c r="J1996" s="55"/>
      <c r="K1996" s="55"/>
      <c r="L1996" s="55"/>
      <c r="M1996" s="56"/>
      <c r="N1996" s="57"/>
      <c r="O1996" s="57"/>
      <c r="P1996" s="42"/>
      <c r="Q1996" s="42"/>
      <c r="R1996" s="42"/>
      <c r="S1996" s="42"/>
      <c r="T1996" s="57"/>
      <c r="U1996" s="57"/>
      <c r="V1996" s="52"/>
      <c r="W1996" s="52"/>
      <c r="X1996" s="52"/>
      <c r="Y1996" s="52"/>
      <c r="Z1996" s="52"/>
      <c r="AA1996" s="52"/>
      <c r="AB1996" s="52"/>
      <c r="AC1996" s="52"/>
      <c r="AD1996" s="52"/>
      <c r="AE1996" s="52"/>
      <c r="AF1996" s="52"/>
      <c r="AG1996" s="52"/>
      <c r="AH1996" s="52"/>
      <c r="AI1996" s="52"/>
      <c r="AJ1996" s="52"/>
      <c r="AK1996" s="52"/>
      <c r="AL1996" s="52"/>
      <c r="AM1996" s="52"/>
      <c r="AN1996" s="52"/>
      <c r="AO1996" s="52"/>
      <c r="AP1996" s="52"/>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c r="BK1996" s="52"/>
      <c r="BL1996" s="52"/>
      <c r="BM1996" s="52"/>
      <c r="BN1996" s="52"/>
      <c r="BO1996" s="52"/>
      <c r="BP1996" s="52"/>
      <c r="BQ1996" s="52"/>
      <c r="BR1996" s="52"/>
      <c r="BS1996" s="52"/>
      <c r="BT1996" s="52"/>
      <c r="BU1996" s="52"/>
      <c r="BV1996" s="52"/>
      <c r="BW1996" s="52"/>
      <c r="BX1996" s="52"/>
      <c r="BY1996" s="52"/>
      <c r="BZ1996" s="52"/>
      <c r="CA1996" s="52"/>
      <c r="CB1996" s="52"/>
      <c r="CC1996" s="52"/>
      <c r="CD1996" s="52"/>
      <c r="CE1996" s="52"/>
      <c r="CF1996" s="52"/>
      <c r="CG1996" s="52"/>
      <c r="CH1996" s="52"/>
      <c r="CI1996" s="52"/>
      <c r="CJ1996" s="52"/>
      <c r="CK1996" s="52"/>
      <c r="CL1996" s="52"/>
      <c r="CM1996" s="52"/>
      <c r="CN1996" s="52"/>
      <c r="CO1996" s="52"/>
      <c r="CP1996" s="52"/>
      <c r="CQ1996" s="52"/>
      <c r="CR1996" s="52"/>
      <c r="CS1996" s="52"/>
      <c r="CT1996" s="52"/>
      <c r="CU1996" s="52"/>
      <c r="CV1996" s="52"/>
      <c r="CW1996" s="52"/>
      <c r="CX1996" s="52"/>
      <c r="CY1996" s="52"/>
      <c r="CZ1996" s="52"/>
      <c r="DA1996" s="52"/>
      <c r="DB1996" s="52"/>
      <c r="DC1996" s="52"/>
      <c r="DD1996" s="52"/>
      <c r="DE1996" s="52"/>
      <c r="DF1996" s="52"/>
      <c r="DG1996" s="52"/>
      <c r="DH1996" s="52"/>
      <c r="DI1996" s="52"/>
      <c r="DJ1996" s="52"/>
      <c r="DK1996" s="52"/>
      <c r="DL1996" s="52"/>
      <c r="DM1996" s="52"/>
      <c r="DN1996" s="52"/>
      <c r="DO1996" s="52"/>
      <c r="DP1996" s="52"/>
      <c r="DQ1996" s="52"/>
      <c r="DR1996" s="52"/>
      <c r="DS1996" s="52"/>
      <c r="DT1996" s="52"/>
      <c r="DU1996" s="52"/>
      <c r="DV1996" s="52"/>
      <c r="DW1996" s="52"/>
      <c r="DX1996" s="52"/>
      <c r="DY1996" s="52"/>
      <c r="DZ1996" s="52"/>
      <c r="EA1996" s="52"/>
    </row>
    <row r="1997" spans="1:131" s="43" customFormat="1" x14ac:dyDescent="0.2">
      <c r="A1997" s="42"/>
      <c r="B1997" s="42"/>
      <c r="C1997" s="42"/>
      <c r="D1997" s="42"/>
      <c r="E1997" s="42"/>
      <c r="F1997" s="42"/>
      <c r="G1997" s="54"/>
      <c r="H1997" s="42"/>
      <c r="I1997" s="42"/>
      <c r="J1997" s="55"/>
      <c r="K1997" s="55"/>
      <c r="L1997" s="55"/>
      <c r="M1997" s="56"/>
      <c r="N1997" s="57"/>
      <c r="O1997" s="57"/>
      <c r="P1997" s="42"/>
      <c r="Q1997" s="42"/>
      <c r="R1997" s="42"/>
      <c r="S1997" s="42"/>
      <c r="T1997" s="57"/>
      <c r="U1997" s="57"/>
      <c r="V1997" s="52"/>
      <c r="W1997" s="52"/>
      <c r="X1997" s="52"/>
      <c r="Y1997" s="52"/>
      <c r="Z1997" s="52"/>
      <c r="AA1997" s="52"/>
      <c r="AB1997" s="52"/>
      <c r="AC1997" s="52"/>
      <c r="AD1997" s="52"/>
      <c r="AE1997" s="52"/>
      <c r="AF1997" s="52"/>
      <c r="AG1997" s="52"/>
      <c r="AH1997" s="52"/>
      <c r="AI1997" s="52"/>
      <c r="AJ1997" s="52"/>
      <c r="AK1997" s="52"/>
      <c r="AL1997" s="52"/>
      <c r="AM1997" s="52"/>
      <c r="AN1997" s="52"/>
      <c r="AO1997" s="52"/>
      <c r="AP1997" s="52"/>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c r="BK1997" s="52"/>
      <c r="BL1997" s="52"/>
      <c r="BM1997" s="52"/>
      <c r="BN1997" s="52"/>
      <c r="BO1997" s="52"/>
      <c r="BP1997" s="52"/>
      <c r="BQ1997" s="52"/>
      <c r="BR1997" s="52"/>
      <c r="BS1997" s="52"/>
      <c r="BT1997" s="52"/>
      <c r="BU1997" s="52"/>
      <c r="BV1997" s="52"/>
      <c r="BW1997" s="52"/>
      <c r="BX1997" s="52"/>
      <c r="BY1997" s="52"/>
      <c r="BZ1997" s="52"/>
      <c r="CA1997" s="52"/>
      <c r="CB1997" s="52"/>
      <c r="CC1997" s="52"/>
      <c r="CD1997" s="52"/>
      <c r="CE1997" s="52"/>
      <c r="CF1997" s="52"/>
      <c r="CG1997" s="52"/>
      <c r="CH1997" s="52"/>
      <c r="CI1997" s="52"/>
      <c r="CJ1997" s="52"/>
      <c r="CK1997" s="52"/>
      <c r="CL1997" s="52"/>
      <c r="CM1997" s="52"/>
      <c r="CN1997" s="52"/>
      <c r="CO1997" s="52"/>
      <c r="CP1997" s="52"/>
      <c r="CQ1997" s="52"/>
      <c r="CR1997" s="52"/>
      <c r="CS1997" s="52"/>
      <c r="CT1997" s="52"/>
      <c r="CU1997" s="52"/>
      <c r="CV1997" s="52"/>
      <c r="CW1997" s="52"/>
      <c r="CX1997" s="52"/>
      <c r="CY1997" s="52"/>
      <c r="CZ1997" s="52"/>
      <c r="DA1997" s="52"/>
      <c r="DB1997" s="52"/>
      <c r="DC1997" s="52"/>
      <c r="DD1997" s="52"/>
      <c r="DE1997" s="52"/>
      <c r="DF1997" s="52"/>
      <c r="DG1997" s="52"/>
      <c r="DH1997" s="52"/>
      <c r="DI1997" s="52"/>
      <c r="DJ1997" s="52"/>
      <c r="DK1997" s="52"/>
      <c r="DL1997" s="52"/>
      <c r="DM1997" s="52"/>
      <c r="DN1997" s="52"/>
      <c r="DO1997" s="52"/>
      <c r="DP1997" s="52"/>
      <c r="DQ1997" s="52"/>
      <c r="DR1997" s="52"/>
      <c r="DS1997" s="52"/>
      <c r="DT1997" s="52"/>
      <c r="DU1997" s="52"/>
      <c r="DV1997" s="52"/>
      <c r="DW1997" s="52"/>
      <c r="DX1997" s="52"/>
      <c r="DY1997" s="52"/>
      <c r="DZ1997" s="52"/>
      <c r="EA1997" s="52"/>
    </row>
    <row r="1998" spans="1:131" s="43" customFormat="1" x14ac:dyDescent="0.2">
      <c r="A1998" s="42"/>
      <c r="B1998" s="42"/>
      <c r="C1998" s="42"/>
      <c r="D1998" s="42"/>
      <c r="E1998" s="42"/>
      <c r="F1998" s="42"/>
      <c r="G1998" s="54"/>
      <c r="H1998" s="42"/>
      <c r="I1998" s="42"/>
      <c r="J1998" s="55"/>
      <c r="K1998" s="55"/>
      <c r="L1998" s="55"/>
      <c r="M1998" s="56"/>
      <c r="N1998" s="57"/>
      <c r="O1998" s="57"/>
      <c r="P1998" s="42"/>
      <c r="Q1998" s="42"/>
      <c r="R1998" s="42"/>
      <c r="S1998" s="42"/>
      <c r="T1998" s="57"/>
      <c r="U1998" s="57"/>
      <c r="V1998" s="52"/>
      <c r="W1998" s="52"/>
      <c r="X1998" s="52"/>
      <c r="Y1998" s="52"/>
      <c r="Z1998" s="52"/>
      <c r="AA1998" s="52"/>
      <c r="AB1998" s="52"/>
      <c r="AC1998" s="52"/>
      <c r="AD1998" s="52"/>
      <c r="AE1998" s="52"/>
      <c r="AF1998" s="52"/>
      <c r="AG1998" s="52"/>
      <c r="AH1998" s="52"/>
      <c r="AI1998" s="52"/>
      <c r="AJ1998" s="52"/>
      <c r="AK1998" s="52"/>
      <c r="AL1998" s="52"/>
      <c r="AM1998" s="52"/>
      <c r="AN1998" s="52"/>
      <c r="AO1998" s="52"/>
      <c r="AP1998" s="52"/>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c r="BK1998" s="52"/>
      <c r="BL1998" s="52"/>
      <c r="BM1998" s="52"/>
      <c r="BN1998" s="52"/>
      <c r="BO1998" s="52"/>
      <c r="BP1998" s="52"/>
      <c r="BQ1998" s="52"/>
      <c r="BR1998" s="52"/>
      <c r="BS1998" s="52"/>
      <c r="BT1998" s="52"/>
      <c r="BU1998" s="52"/>
      <c r="BV1998" s="52"/>
      <c r="BW1998" s="52"/>
      <c r="BX1998" s="52"/>
      <c r="BY1998" s="52"/>
      <c r="BZ1998" s="52"/>
      <c r="CA1998" s="52"/>
      <c r="CB1998" s="52"/>
      <c r="CC1998" s="52"/>
      <c r="CD1998" s="52"/>
      <c r="CE1998" s="52"/>
      <c r="CF1998" s="52"/>
      <c r="CG1998" s="52"/>
      <c r="CH1998" s="52"/>
      <c r="CI1998" s="52"/>
      <c r="CJ1998" s="52"/>
      <c r="CK1998" s="52"/>
      <c r="CL1998" s="52"/>
      <c r="CM1998" s="52"/>
      <c r="CN1998" s="52"/>
      <c r="CO1998" s="52"/>
      <c r="CP1998" s="52"/>
      <c r="CQ1998" s="52"/>
      <c r="CR1998" s="52"/>
      <c r="CS1998" s="52"/>
      <c r="CT1998" s="52"/>
      <c r="CU1998" s="52"/>
      <c r="CV1998" s="52"/>
      <c r="CW1998" s="52"/>
      <c r="CX1998" s="52"/>
      <c r="CY1998" s="52"/>
      <c r="CZ1998" s="52"/>
      <c r="DA1998" s="52"/>
      <c r="DB1998" s="52"/>
      <c r="DC1998" s="52"/>
      <c r="DD1998" s="52"/>
      <c r="DE1998" s="52"/>
      <c r="DF1998" s="52"/>
      <c r="DG1998" s="52"/>
      <c r="DH1998" s="52"/>
      <c r="DI1998" s="52"/>
      <c r="DJ1998" s="52"/>
      <c r="DK1998" s="52"/>
      <c r="DL1998" s="52"/>
      <c r="DM1998" s="52"/>
      <c r="DN1998" s="52"/>
      <c r="DO1998" s="52"/>
      <c r="DP1998" s="52"/>
      <c r="DQ1998" s="52"/>
      <c r="DR1998" s="52"/>
      <c r="DS1998" s="52"/>
      <c r="DT1998" s="52"/>
      <c r="DU1998" s="52"/>
      <c r="DV1998" s="52"/>
      <c r="DW1998" s="52"/>
      <c r="DX1998" s="52"/>
      <c r="DY1998" s="52"/>
      <c r="DZ1998" s="52"/>
      <c r="EA1998" s="52"/>
    </row>
    <row r="1999" spans="1:131" s="43" customFormat="1" x14ac:dyDescent="0.2">
      <c r="A1999" s="42"/>
      <c r="B1999" s="42"/>
      <c r="C1999" s="42"/>
      <c r="D1999" s="42"/>
      <c r="E1999" s="42"/>
      <c r="F1999" s="42"/>
      <c r="G1999" s="54"/>
      <c r="H1999" s="42"/>
      <c r="I1999" s="42"/>
      <c r="J1999" s="55"/>
      <c r="K1999" s="55"/>
      <c r="L1999" s="55"/>
      <c r="M1999" s="56"/>
      <c r="N1999" s="57"/>
      <c r="O1999" s="57"/>
      <c r="P1999" s="42"/>
      <c r="Q1999" s="42"/>
      <c r="R1999" s="42"/>
      <c r="S1999" s="42"/>
      <c r="T1999" s="57"/>
      <c r="U1999" s="57"/>
      <c r="V1999" s="52"/>
      <c r="W1999" s="52"/>
      <c r="X1999" s="52"/>
      <c r="Y1999" s="52"/>
      <c r="Z1999" s="52"/>
      <c r="AA1999" s="52"/>
      <c r="AB1999" s="52"/>
      <c r="AC1999" s="52"/>
      <c r="AD1999" s="52"/>
      <c r="AE1999" s="52"/>
      <c r="AF1999" s="52"/>
      <c r="AG1999" s="52"/>
      <c r="AH1999" s="52"/>
      <c r="AI1999" s="52"/>
      <c r="AJ1999" s="52"/>
      <c r="AK1999" s="52"/>
      <c r="AL1999" s="52"/>
      <c r="AM1999" s="52"/>
      <c r="AN1999" s="52"/>
      <c r="AO1999" s="52"/>
      <c r="AP1999" s="52"/>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c r="BK1999" s="52"/>
      <c r="BL1999" s="52"/>
      <c r="BM1999" s="52"/>
      <c r="BN1999" s="52"/>
      <c r="BO1999" s="52"/>
      <c r="BP1999" s="52"/>
      <c r="BQ1999" s="52"/>
      <c r="BR1999" s="52"/>
      <c r="BS1999" s="52"/>
      <c r="BT1999" s="52"/>
      <c r="BU1999" s="52"/>
      <c r="BV1999" s="52"/>
      <c r="BW1999" s="52"/>
      <c r="BX1999" s="52"/>
      <c r="BY1999" s="52"/>
      <c r="BZ1999" s="52"/>
      <c r="CA1999" s="52"/>
      <c r="CB1999" s="52"/>
      <c r="CC1999" s="52"/>
      <c r="CD1999" s="52"/>
      <c r="CE1999" s="52"/>
      <c r="CF1999" s="52"/>
      <c r="CG1999" s="52"/>
      <c r="CH1999" s="52"/>
      <c r="CI1999" s="52"/>
      <c r="CJ1999" s="52"/>
      <c r="CK1999" s="52"/>
      <c r="CL1999" s="52"/>
      <c r="CM1999" s="52"/>
      <c r="CN1999" s="52"/>
      <c r="CO1999" s="52"/>
      <c r="CP1999" s="52"/>
      <c r="CQ1999" s="52"/>
      <c r="CR1999" s="52"/>
      <c r="CS1999" s="52"/>
      <c r="CT1999" s="52"/>
      <c r="CU1999" s="52"/>
      <c r="CV1999" s="52"/>
      <c r="CW1999" s="52"/>
      <c r="CX1999" s="52"/>
      <c r="CY1999" s="52"/>
      <c r="CZ1999" s="52"/>
      <c r="DA1999" s="52"/>
      <c r="DB1999" s="52"/>
      <c r="DC1999" s="52"/>
      <c r="DD1999" s="52"/>
      <c r="DE1999" s="52"/>
      <c r="DF1999" s="52"/>
      <c r="DG1999" s="52"/>
      <c r="DH1999" s="52"/>
      <c r="DI1999" s="52"/>
      <c r="DJ1999" s="52"/>
      <c r="DK1999" s="52"/>
      <c r="DL1999" s="52"/>
      <c r="DM1999" s="52"/>
      <c r="DN1999" s="52"/>
      <c r="DO1999" s="52"/>
      <c r="DP1999" s="52"/>
      <c r="DQ1999" s="52"/>
      <c r="DR1999" s="52"/>
      <c r="DS1999" s="52"/>
      <c r="DT1999" s="52"/>
      <c r="DU1999" s="52"/>
      <c r="DV1999" s="52"/>
      <c r="DW1999" s="52"/>
      <c r="DX1999" s="52"/>
      <c r="DY1999" s="52"/>
      <c r="DZ1999" s="52"/>
      <c r="EA1999" s="52"/>
    </row>
    <row r="2000" spans="1:131" s="43" customFormat="1" x14ac:dyDescent="0.2">
      <c r="A2000" s="42"/>
      <c r="B2000" s="42"/>
      <c r="C2000" s="42"/>
      <c r="D2000" s="42"/>
      <c r="E2000" s="42"/>
      <c r="F2000" s="42"/>
      <c r="G2000" s="54"/>
      <c r="H2000" s="42"/>
      <c r="I2000" s="42"/>
      <c r="J2000" s="55"/>
      <c r="K2000" s="55"/>
      <c r="L2000" s="55"/>
      <c r="M2000" s="56"/>
      <c r="N2000" s="57"/>
      <c r="O2000" s="57"/>
      <c r="P2000" s="42"/>
      <c r="Q2000" s="42"/>
      <c r="R2000" s="42"/>
      <c r="S2000" s="42"/>
      <c r="T2000" s="57"/>
      <c r="U2000" s="57"/>
      <c r="V2000" s="52"/>
      <c r="W2000" s="52"/>
      <c r="X2000" s="52"/>
      <c r="Y2000" s="52"/>
      <c r="Z2000" s="52"/>
      <c r="AA2000" s="52"/>
      <c r="AB2000" s="52"/>
      <c r="AC2000" s="52"/>
      <c r="AD2000" s="52"/>
      <c r="AE2000" s="52"/>
      <c r="AF2000" s="52"/>
      <c r="AG2000" s="52"/>
      <c r="AH2000" s="52"/>
      <c r="AI2000" s="52"/>
      <c r="AJ2000" s="52"/>
      <c r="AK2000" s="52"/>
      <c r="AL2000" s="52"/>
      <c r="AM2000" s="52"/>
      <c r="AN2000" s="52"/>
      <c r="AO2000" s="52"/>
      <c r="AP2000" s="52"/>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c r="BK2000" s="52"/>
      <c r="BL2000" s="52"/>
      <c r="BM2000" s="52"/>
      <c r="BN2000" s="52"/>
      <c r="BO2000" s="52"/>
      <c r="BP2000" s="52"/>
      <c r="BQ2000" s="52"/>
      <c r="BR2000" s="52"/>
      <c r="BS2000" s="52"/>
      <c r="BT2000" s="52"/>
      <c r="BU2000" s="52"/>
      <c r="BV2000" s="52"/>
      <c r="BW2000" s="52"/>
      <c r="BX2000" s="52"/>
      <c r="BY2000" s="52"/>
      <c r="BZ2000" s="52"/>
      <c r="CA2000" s="52"/>
      <c r="CB2000" s="52"/>
      <c r="CC2000" s="52"/>
      <c r="CD2000" s="52"/>
      <c r="CE2000" s="52"/>
      <c r="CF2000" s="52"/>
      <c r="CG2000" s="52"/>
      <c r="CH2000" s="52"/>
      <c r="CI2000" s="52"/>
      <c r="CJ2000" s="52"/>
      <c r="CK2000" s="52"/>
      <c r="CL2000" s="52"/>
      <c r="CM2000" s="52"/>
      <c r="CN2000" s="52"/>
      <c r="CO2000" s="52"/>
      <c r="CP2000" s="52"/>
      <c r="CQ2000" s="52"/>
      <c r="CR2000" s="52"/>
      <c r="CS2000" s="52"/>
      <c r="CT2000" s="52"/>
      <c r="CU2000" s="52"/>
      <c r="CV2000" s="52"/>
      <c r="CW2000" s="52"/>
      <c r="CX2000" s="52"/>
      <c r="CY2000" s="52"/>
      <c r="CZ2000" s="52"/>
      <c r="DA2000" s="52"/>
      <c r="DB2000" s="52"/>
      <c r="DC2000" s="52"/>
      <c r="DD2000" s="52"/>
      <c r="DE2000" s="52"/>
      <c r="DF2000" s="52"/>
      <c r="DG2000" s="52"/>
      <c r="DH2000" s="52"/>
      <c r="DI2000" s="52"/>
      <c r="DJ2000" s="52"/>
      <c r="DK2000" s="52"/>
      <c r="DL2000" s="52"/>
      <c r="DM2000" s="52"/>
      <c r="DN2000" s="52"/>
      <c r="DO2000" s="52"/>
      <c r="DP2000" s="52"/>
      <c r="DQ2000" s="52"/>
      <c r="DR2000" s="52"/>
      <c r="DS2000" s="52"/>
      <c r="DT2000" s="52"/>
      <c r="DU2000" s="52"/>
      <c r="DV2000" s="52"/>
      <c r="DW2000" s="52"/>
      <c r="DX2000" s="52"/>
      <c r="DY2000" s="52"/>
      <c r="DZ2000" s="52"/>
      <c r="EA2000" s="52"/>
    </row>
    <row r="2001" spans="1:131" s="43" customFormat="1" x14ac:dyDescent="0.2">
      <c r="A2001" s="42"/>
      <c r="B2001" s="42"/>
      <c r="C2001" s="42"/>
      <c r="D2001" s="42"/>
      <c r="E2001" s="42"/>
      <c r="F2001" s="42"/>
      <c r="G2001" s="54"/>
      <c r="H2001" s="42"/>
      <c r="I2001" s="42"/>
      <c r="J2001" s="55"/>
      <c r="K2001" s="55"/>
      <c r="L2001" s="55"/>
      <c r="M2001" s="56"/>
      <c r="N2001" s="57"/>
      <c r="O2001" s="57"/>
      <c r="P2001" s="42"/>
      <c r="Q2001" s="42"/>
      <c r="R2001" s="42"/>
      <c r="S2001" s="42"/>
      <c r="T2001" s="57"/>
      <c r="U2001" s="57"/>
      <c r="V2001" s="52"/>
      <c r="W2001" s="52"/>
      <c r="X2001" s="52"/>
      <c r="Y2001" s="52"/>
      <c r="Z2001" s="52"/>
      <c r="AA2001" s="52"/>
      <c r="AB2001" s="52"/>
      <c r="AC2001" s="52"/>
      <c r="AD2001" s="52"/>
      <c r="AE2001" s="52"/>
      <c r="AF2001" s="52"/>
      <c r="AG2001" s="52"/>
      <c r="AH2001" s="52"/>
      <c r="AI2001" s="52"/>
      <c r="AJ2001" s="52"/>
      <c r="AK2001" s="52"/>
      <c r="AL2001" s="52"/>
      <c r="AM2001" s="52"/>
      <c r="AN2001" s="52"/>
      <c r="AO2001" s="52"/>
      <c r="AP2001" s="52"/>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c r="BK2001" s="52"/>
      <c r="BL2001" s="52"/>
      <c r="BM2001" s="52"/>
      <c r="BN2001" s="52"/>
      <c r="BO2001" s="52"/>
      <c r="BP2001" s="52"/>
      <c r="BQ2001" s="52"/>
      <c r="BR2001" s="52"/>
      <c r="BS2001" s="52"/>
      <c r="BT2001" s="52"/>
      <c r="BU2001" s="52"/>
      <c r="BV2001" s="52"/>
      <c r="BW2001" s="52"/>
      <c r="BX2001" s="52"/>
      <c r="BY2001" s="52"/>
      <c r="BZ2001" s="52"/>
      <c r="CA2001" s="52"/>
      <c r="CB2001" s="52"/>
      <c r="CC2001" s="52"/>
      <c r="CD2001" s="52"/>
      <c r="CE2001" s="52"/>
      <c r="CF2001" s="52"/>
      <c r="CG2001" s="52"/>
      <c r="CH2001" s="52"/>
      <c r="CI2001" s="52"/>
      <c r="CJ2001" s="52"/>
      <c r="CK2001" s="52"/>
      <c r="CL2001" s="52"/>
      <c r="CM2001" s="52"/>
      <c r="CN2001" s="52"/>
      <c r="CO2001" s="52"/>
      <c r="CP2001" s="52"/>
      <c r="CQ2001" s="52"/>
      <c r="CR2001" s="52"/>
      <c r="CS2001" s="52"/>
      <c r="CT2001" s="52"/>
      <c r="CU2001" s="52"/>
      <c r="CV2001" s="52"/>
      <c r="CW2001" s="52"/>
      <c r="CX2001" s="52"/>
      <c r="CY2001" s="52"/>
      <c r="CZ2001" s="52"/>
      <c r="DA2001" s="52"/>
      <c r="DB2001" s="52"/>
      <c r="DC2001" s="52"/>
      <c r="DD2001" s="52"/>
      <c r="DE2001" s="52"/>
      <c r="DF2001" s="52"/>
      <c r="DG2001" s="52"/>
      <c r="DH2001" s="52"/>
      <c r="DI2001" s="52"/>
      <c r="DJ2001" s="52"/>
      <c r="DK2001" s="52"/>
      <c r="DL2001" s="52"/>
      <c r="DM2001" s="52"/>
      <c r="DN2001" s="52"/>
      <c r="DO2001" s="52"/>
      <c r="DP2001" s="52"/>
      <c r="DQ2001" s="52"/>
      <c r="DR2001" s="52"/>
      <c r="DS2001" s="52"/>
      <c r="DT2001" s="52"/>
      <c r="DU2001" s="52"/>
      <c r="DV2001" s="52"/>
      <c r="DW2001" s="52"/>
      <c r="DX2001" s="52"/>
      <c r="DY2001" s="52"/>
      <c r="DZ2001" s="52"/>
      <c r="EA2001" s="52"/>
    </row>
    <row r="2002" spans="1:131" s="43" customFormat="1" x14ac:dyDescent="0.2">
      <c r="A2002" s="42"/>
      <c r="B2002" s="42"/>
      <c r="C2002" s="42"/>
      <c r="D2002" s="42"/>
      <c r="E2002" s="42"/>
      <c r="F2002" s="42"/>
      <c r="G2002" s="54"/>
      <c r="H2002" s="42"/>
      <c r="I2002" s="42"/>
      <c r="J2002" s="55"/>
      <c r="K2002" s="55"/>
      <c r="L2002" s="55"/>
      <c r="M2002" s="56"/>
      <c r="N2002" s="57"/>
      <c r="O2002" s="57"/>
      <c r="P2002" s="42"/>
      <c r="Q2002" s="42"/>
      <c r="R2002" s="42"/>
      <c r="S2002" s="42"/>
      <c r="T2002" s="57"/>
      <c r="U2002" s="57"/>
      <c r="V2002" s="52"/>
      <c r="W2002" s="52"/>
      <c r="X2002" s="52"/>
      <c r="Y2002" s="52"/>
      <c r="Z2002" s="52"/>
      <c r="AA2002" s="52"/>
      <c r="AB2002" s="52"/>
      <c r="AC2002" s="52"/>
      <c r="AD2002" s="52"/>
      <c r="AE2002" s="52"/>
      <c r="AF2002" s="52"/>
      <c r="AG2002" s="52"/>
      <c r="AH2002" s="52"/>
      <c r="AI2002" s="52"/>
      <c r="AJ2002" s="52"/>
      <c r="AK2002" s="52"/>
      <c r="AL2002" s="52"/>
      <c r="AM2002" s="52"/>
      <c r="AN2002" s="52"/>
      <c r="AO2002" s="52"/>
      <c r="AP2002" s="52"/>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c r="BK2002" s="52"/>
      <c r="BL2002" s="52"/>
      <c r="BM2002" s="52"/>
      <c r="BN2002" s="52"/>
      <c r="BO2002" s="52"/>
      <c r="BP2002" s="52"/>
      <c r="BQ2002" s="52"/>
      <c r="BR2002" s="52"/>
      <c r="BS2002" s="52"/>
      <c r="BT2002" s="52"/>
      <c r="BU2002" s="52"/>
      <c r="BV2002" s="52"/>
      <c r="BW2002" s="52"/>
      <c r="BX2002" s="52"/>
      <c r="BY2002" s="52"/>
      <c r="BZ2002" s="52"/>
      <c r="CA2002" s="52"/>
      <c r="CB2002" s="52"/>
      <c r="CC2002" s="52"/>
      <c r="CD2002" s="52"/>
      <c r="CE2002" s="52"/>
      <c r="CF2002" s="52"/>
      <c r="CG2002" s="52"/>
      <c r="CH2002" s="52"/>
      <c r="CI2002" s="52"/>
      <c r="CJ2002" s="52"/>
      <c r="CK2002" s="52"/>
      <c r="CL2002" s="52"/>
      <c r="CM2002" s="52"/>
      <c r="CN2002" s="52"/>
      <c r="CO2002" s="52"/>
      <c r="CP2002" s="52"/>
      <c r="CQ2002" s="52"/>
      <c r="CR2002" s="52"/>
      <c r="CS2002" s="52"/>
      <c r="CT2002" s="52"/>
      <c r="CU2002" s="52"/>
      <c r="CV2002" s="52"/>
      <c r="CW2002" s="52"/>
      <c r="CX2002" s="52"/>
      <c r="CY2002" s="52"/>
      <c r="CZ2002" s="52"/>
      <c r="DA2002" s="52"/>
      <c r="DB2002" s="52"/>
      <c r="DC2002" s="52"/>
      <c r="DD2002" s="52"/>
      <c r="DE2002" s="52"/>
      <c r="DF2002" s="52"/>
      <c r="DG2002" s="52"/>
      <c r="DH2002" s="52"/>
      <c r="DI2002" s="52"/>
      <c r="DJ2002" s="52"/>
      <c r="DK2002" s="52"/>
      <c r="DL2002" s="52"/>
      <c r="DM2002" s="52"/>
      <c r="DN2002" s="52"/>
      <c r="DO2002" s="52"/>
      <c r="DP2002" s="52"/>
      <c r="DQ2002" s="52"/>
      <c r="DR2002" s="52"/>
      <c r="DS2002" s="52"/>
      <c r="DT2002" s="52"/>
      <c r="DU2002" s="52"/>
      <c r="DV2002" s="52"/>
      <c r="DW2002" s="52"/>
      <c r="DX2002" s="52"/>
      <c r="DY2002" s="52"/>
      <c r="DZ2002" s="52"/>
      <c r="EA2002" s="52"/>
    </row>
    <row r="2003" spans="1:131" s="43" customFormat="1" x14ac:dyDescent="0.2">
      <c r="A2003" s="42"/>
      <c r="B2003" s="42"/>
      <c r="C2003" s="42"/>
      <c r="D2003" s="42"/>
      <c r="E2003" s="42"/>
      <c r="F2003" s="42"/>
      <c r="G2003" s="54"/>
      <c r="H2003" s="42"/>
      <c r="I2003" s="42"/>
      <c r="J2003" s="55"/>
      <c r="K2003" s="55"/>
      <c r="L2003" s="55"/>
      <c r="M2003" s="56"/>
      <c r="N2003" s="57"/>
      <c r="O2003" s="57"/>
      <c r="P2003" s="42"/>
      <c r="Q2003" s="42"/>
      <c r="R2003" s="42"/>
      <c r="S2003" s="42"/>
      <c r="T2003" s="57"/>
      <c r="U2003" s="57"/>
      <c r="V2003" s="52"/>
      <c r="W2003" s="52"/>
      <c r="X2003" s="52"/>
      <c r="Y2003" s="52"/>
      <c r="Z2003" s="52"/>
      <c r="AA2003" s="52"/>
      <c r="AB2003" s="52"/>
      <c r="AC2003" s="52"/>
      <c r="AD2003" s="52"/>
      <c r="AE2003" s="52"/>
      <c r="AF2003" s="52"/>
      <c r="AG2003" s="52"/>
      <c r="AH2003" s="52"/>
      <c r="AI2003" s="52"/>
      <c r="AJ2003" s="52"/>
      <c r="AK2003" s="52"/>
      <c r="AL2003" s="52"/>
      <c r="AM2003" s="52"/>
      <c r="AN2003" s="52"/>
      <c r="AO2003" s="52"/>
      <c r="AP2003" s="52"/>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c r="BK2003" s="52"/>
      <c r="BL2003" s="52"/>
      <c r="BM2003" s="52"/>
      <c r="BN2003" s="52"/>
      <c r="BO2003" s="52"/>
      <c r="BP2003" s="52"/>
      <c r="BQ2003" s="52"/>
      <c r="BR2003" s="52"/>
      <c r="BS2003" s="52"/>
      <c r="BT2003" s="52"/>
      <c r="BU2003" s="52"/>
      <c r="BV2003" s="52"/>
      <c r="BW2003" s="52"/>
      <c r="BX2003" s="52"/>
      <c r="BY2003" s="52"/>
      <c r="BZ2003" s="52"/>
      <c r="CA2003" s="52"/>
      <c r="CB2003" s="52"/>
      <c r="CC2003" s="52"/>
      <c r="CD2003" s="52"/>
      <c r="CE2003" s="52"/>
      <c r="CF2003" s="52"/>
      <c r="CG2003" s="52"/>
      <c r="CH2003" s="52"/>
      <c r="CI2003" s="52"/>
      <c r="CJ2003" s="52"/>
      <c r="CK2003" s="52"/>
      <c r="CL2003" s="52"/>
      <c r="CM2003" s="52"/>
      <c r="CN2003" s="52"/>
      <c r="CO2003" s="52"/>
      <c r="CP2003" s="52"/>
      <c r="CQ2003" s="52"/>
      <c r="CR2003" s="52"/>
      <c r="CS2003" s="52"/>
      <c r="CT2003" s="52"/>
      <c r="CU2003" s="52"/>
      <c r="CV2003" s="52"/>
      <c r="CW2003" s="52"/>
      <c r="CX2003" s="52"/>
      <c r="CY2003" s="52"/>
      <c r="CZ2003" s="52"/>
      <c r="DA2003" s="52"/>
      <c r="DB2003" s="52"/>
      <c r="DC2003" s="52"/>
      <c r="DD2003" s="52"/>
      <c r="DE2003" s="52"/>
      <c r="DF2003" s="52"/>
      <c r="DG2003" s="52"/>
      <c r="DH2003" s="52"/>
      <c r="DI2003" s="52"/>
      <c r="DJ2003" s="52"/>
      <c r="DK2003" s="52"/>
      <c r="DL2003" s="52"/>
      <c r="DM2003" s="52"/>
      <c r="DN2003" s="52"/>
      <c r="DO2003" s="52"/>
      <c r="DP2003" s="52"/>
      <c r="DQ2003" s="52"/>
      <c r="DR2003" s="52"/>
      <c r="DS2003" s="52"/>
      <c r="DT2003" s="52"/>
      <c r="DU2003" s="52"/>
      <c r="DV2003" s="52"/>
      <c r="DW2003" s="52"/>
      <c r="DX2003" s="52"/>
      <c r="DY2003" s="52"/>
      <c r="DZ2003" s="52"/>
      <c r="EA2003" s="52"/>
    </row>
    <row r="2004" spans="1:131" s="43" customFormat="1" x14ac:dyDescent="0.2">
      <c r="A2004" s="42"/>
      <c r="B2004" s="42"/>
      <c r="C2004" s="42"/>
      <c r="D2004" s="42"/>
      <c r="E2004" s="42"/>
      <c r="F2004" s="42"/>
      <c r="G2004" s="54"/>
      <c r="H2004" s="42"/>
      <c r="I2004" s="42"/>
      <c r="J2004" s="55"/>
      <c r="K2004" s="55"/>
      <c r="L2004" s="55"/>
      <c r="M2004" s="56"/>
      <c r="N2004" s="57"/>
      <c r="O2004" s="57"/>
      <c r="P2004" s="42"/>
      <c r="Q2004" s="42"/>
      <c r="R2004" s="42"/>
      <c r="S2004" s="42"/>
      <c r="T2004" s="57"/>
      <c r="U2004" s="57"/>
      <c r="V2004" s="52"/>
      <c r="W2004" s="52"/>
      <c r="X2004" s="52"/>
      <c r="Y2004" s="52"/>
      <c r="Z2004" s="52"/>
      <c r="AA2004" s="52"/>
      <c r="AB2004" s="52"/>
      <c r="AC2004" s="52"/>
      <c r="AD2004" s="52"/>
      <c r="AE2004" s="52"/>
      <c r="AF2004" s="52"/>
      <c r="AG2004" s="52"/>
      <c r="AH2004" s="52"/>
      <c r="AI2004" s="52"/>
      <c r="AJ2004" s="52"/>
      <c r="AK2004" s="52"/>
      <c r="AL2004" s="52"/>
      <c r="AM2004" s="52"/>
      <c r="AN2004" s="52"/>
      <c r="AO2004" s="52"/>
      <c r="AP2004" s="52"/>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c r="BK2004" s="52"/>
      <c r="BL2004" s="52"/>
      <c r="BM2004" s="52"/>
      <c r="BN2004" s="52"/>
      <c r="BO2004" s="52"/>
      <c r="BP2004" s="52"/>
      <c r="BQ2004" s="52"/>
      <c r="BR2004" s="52"/>
      <c r="BS2004" s="52"/>
      <c r="BT2004" s="52"/>
      <c r="BU2004" s="52"/>
      <c r="BV2004" s="52"/>
      <c r="BW2004" s="52"/>
      <c r="BX2004" s="52"/>
      <c r="BY2004" s="52"/>
      <c r="BZ2004" s="52"/>
      <c r="CA2004" s="52"/>
      <c r="CB2004" s="52"/>
      <c r="CC2004" s="52"/>
      <c r="CD2004" s="52"/>
      <c r="CE2004" s="52"/>
      <c r="CF2004" s="52"/>
      <c r="CG2004" s="52"/>
      <c r="CH2004" s="52"/>
      <c r="CI2004" s="52"/>
      <c r="CJ2004" s="52"/>
      <c r="CK2004" s="52"/>
      <c r="CL2004" s="52"/>
      <c r="CM2004" s="52"/>
      <c r="CN2004" s="52"/>
      <c r="CO2004" s="52"/>
      <c r="CP2004" s="52"/>
      <c r="CQ2004" s="52"/>
      <c r="CR2004" s="52"/>
      <c r="CS2004" s="52"/>
      <c r="CT2004" s="52"/>
      <c r="CU2004" s="52"/>
      <c r="CV2004" s="52"/>
      <c r="CW2004" s="52"/>
      <c r="CX2004" s="52"/>
      <c r="CY2004" s="52"/>
      <c r="CZ2004" s="52"/>
      <c r="DA2004" s="52"/>
      <c r="DB2004" s="52"/>
      <c r="DC2004" s="52"/>
      <c r="DD2004" s="52"/>
      <c r="DE2004" s="52"/>
      <c r="DF2004" s="52"/>
      <c r="DG2004" s="52"/>
      <c r="DH2004" s="52"/>
      <c r="DI2004" s="52"/>
      <c r="DJ2004" s="52"/>
      <c r="DK2004" s="52"/>
      <c r="DL2004" s="52"/>
      <c r="DM2004" s="52"/>
      <c r="DN2004" s="52"/>
      <c r="DO2004" s="52"/>
      <c r="DP2004" s="52"/>
      <c r="DQ2004" s="52"/>
      <c r="DR2004" s="52"/>
      <c r="DS2004" s="52"/>
      <c r="DT2004" s="52"/>
      <c r="DU2004" s="52"/>
      <c r="DV2004" s="52"/>
      <c r="DW2004" s="52"/>
      <c r="DX2004" s="52"/>
      <c r="DY2004" s="52"/>
      <c r="DZ2004" s="52"/>
      <c r="EA2004" s="52"/>
    </row>
    <row r="2005" spans="1:131" s="43" customFormat="1" x14ac:dyDescent="0.2">
      <c r="A2005" s="42"/>
      <c r="B2005" s="42"/>
      <c r="C2005" s="42"/>
      <c r="D2005" s="42"/>
      <c r="E2005" s="42"/>
      <c r="F2005" s="42"/>
      <c r="G2005" s="54"/>
      <c r="H2005" s="42"/>
      <c r="I2005" s="42"/>
      <c r="J2005" s="55"/>
      <c r="K2005" s="55"/>
      <c r="L2005" s="55"/>
      <c r="M2005" s="56"/>
      <c r="N2005" s="57"/>
      <c r="O2005" s="57"/>
      <c r="P2005" s="42"/>
      <c r="Q2005" s="42"/>
      <c r="R2005" s="42"/>
      <c r="S2005" s="42"/>
      <c r="T2005" s="57"/>
      <c r="U2005" s="57"/>
      <c r="V2005" s="52"/>
      <c r="W2005" s="52"/>
      <c r="X2005" s="52"/>
      <c r="Y2005" s="52"/>
      <c r="Z2005" s="52"/>
      <c r="AA2005" s="52"/>
      <c r="AB2005" s="52"/>
      <c r="AC2005" s="52"/>
      <c r="AD2005" s="52"/>
      <c r="AE2005" s="52"/>
      <c r="AF2005" s="52"/>
      <c r="AG2005" s="52"/>
      <c r="AH2005" s="52"/>
      <c r="AI2005" s="52"/>
      <c r="AJ2005" s="52"/>
      <c r="AK2005" s="52"/>
      <c r="AL2005" s="52"/>
      <c r="AM2005" s="52"/>
      <c r="AN2005" s="52"/>
      <c r="AO2005" s="52"/>
      <c r="AP2005" s="52"/>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c r="BK2005" s="52"/>
      <c r="BL2005" s="52"/>
      <c r="BM2005" s="52"/>
      <c r="BN2005" s="52"/>
      <c r="BO2005" s="52"/>
      <c r="BP2005" s="52"/>
      <c r="BQ2005" s="52"/>
      <c r="BR2005" s="52"/>
      <c r="BS2005" s="52"/>
      <c r="BT2005" s="52"/>
      <c r="BU2005" s="52"/>
      <c r="BV2005" s="52"/>
      <c r="BW2005" s="52"/>
      <c r="BX2005" s="52"/>
      <c r="BY2005" s="52"/>
      <c r="BZ2005" s="52"/>
      <c r="CA2005" s="52"/>
      <c r="CB2005" s="52"/>
      <c r="CC2005" s="52"/>
      <c r="CD2005" s="52"/>
      <c r="CE2005" s="52"/>
      <c r="CF2005" s="52"/>
      <c r="CG2005" s="52"/>
      <c r="CH2005" s="52"/>
      <c r="CI2005" s="52"/>
      <c r="CJ2005" s="52"/>
      <c r="CK2005" s="52"/>
      <c r="CL2005" s="52"/>
      <c r="CM2005" s="52"/>
      <c r="CN2005" s="52"/>
      <c r="CO2005" s="52"/>
      <c r="CP2005" s="52"/>
      <c r="CQ2005" s="52"/>
      <c r="CR2005" s="52"/>
      <c r="CS2005" s="52"/>
      <c r="CT2005" s="52"/>
      <c r="CU2005" s="52"/>
      <c r="CV2005" s="52"/>
      <c r="CW2005" s="52"/>
      <c r="CX2005" s="52"/>
      <c r="CY2005" s="52"/>
      <c r="CZ2005" s="52"/>
      <c r="DA2005" s="52"/>
      <c r="DB2005" s="52"/>
      <c r="DC2005" s="52"/>
      <c r="DD2005" s="52"/>
      <c r="DE2005" s="52"/>
      <c r="DF2005" s="52"/>
      <c r="DG2005" s="52"/>
      <c r="DH2005" s="52"/>
      <c r="DI2005" s="52"/>
      <c r="DJ2005" s="52"/>
      <c r="DK2005" s="52"/>
      <c r="DL2005" s="52"/>
      <c r="DM2005" s="52"/>
      <c r="DN2005" s="52"/>
      <c r="DO2005" s="52"/>
      <c r="DP2005" s="52"/>
      <c r="DQ2005" s="52"/>
      <c r="DR2005" s="52"/>
      <c r="DS2005" s="52"/>
      <c r="DT2005" s="52"/>
      <c r="DU2005" s="52"/>
      <c r="DV2005" s="52"/>
      <c r="DW2005" s="52"/>
      <c r="DX2005" s="52"/>
      <c r="DY2005" s="52"/>
      <c r="DZ2005" s="52"/>
      <c r="EA2005" s="52"/>
    </row>
    <row r="2006" spans="1:131" s="43" customFormat="1" x14ac:dyDescent="0.2">
      <c r="A2006" s="42"/>
      <c r="B2006" s="42"/>
      <c r="C2006" s="42"/>
      <c r="D2006" s="42"/>
      <c r="E2006" s="42"/>
      <c r="F2006" s="42"/>
      <c r="G2006" s="54"/>
      <c r="H2006" s="42"/>
      <c r="I2006" s="42"/>
      <c r="J2006" s="55"/>
      <c r="K2006" s="55"/>
      <c r="L2006" s="55"/>
      <c r="M2006" s="56"/>
      <c r="N2006" s="57"/>
      <c r="O2006" s="57"/>
      <c r="P2006" s="42"/>
      <c r="Q2006" s="42"/>
      <c r="R2006" s="42"/>
      <c r="S2006" s="42"/>
      <c r="T2006" s="57"/>
      <c r="U2006" s="57"/>
      <c r="V2006" s="52"/>
      <c r="W2006" s="52"/>
      <c r="X2006" s="52"/>
      <c r="Y2006" s="52"/>
      <c r="Z2006" s="52"/>
      <c r="AA2006" s="52"/>
      <c r="AB2006" s="52"/>
      <c r="AC2006" s="52"/>
      <c r="AD2006" s="52"/>
      <c r="AE2006" s="52"/>
      <c r="AF2006" s="52"/>
      <c r="AG2006" s="52"/>
      <c r="AH2006" s="52"/>
      <c r="AI2006" s="52"/>
      <c r="AJ2006" s="52"/>
      <c r="AK2006" s="52"/>
      <c r="AL2006" s="52"/>
      <c r="AM2006" s="52"/>
      <c r="AN2006" s="52"/>
      <c r="AO2006" s="52"/>
      <c r="AP2006" s="52"/>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c r="BK2006" s="52"/>
      <c r="BL2006" s="52"/>
      <c r="BM2006" s="52"/>
      <c r="BN2006" s="52"/>
      <c r="BO2006" s="52"/>
      <c r="BP2006" s="52"/>
      <c r="BQ2006" s="52"/>
      <c r="BR2006" s="52"/>
      <c r="BS2006" s="52"/>
      <c r="BT2006" s="52"/>
      <c r="BU2006" s="52"/>
      <c r="BV2006" s="52"/>
      <c r="BW2006" s="52"/>
      <c r="BX2006" s="52"/>
      <c r="BY2006" s="52"/>
      <c r="BZ2006" s="52"/>
      <c r="CA2006" s="52"/>
      <c r="CB2006" s="52"/>
      <c r="CC2006" s="52"/>
      <c r="CD2006" s="52"/>
      <c r="CE2006" s="52"/>
      <c r="CF2006" s="52"/>
      <c r="CG2006" s="52"/>
      <c r="CH2006" s="52"/>
      <c r="CI2006" s="52"/>
      <c r="CJ2006" s="52"/>
      <c r="CK2006" s="52"/>
      <c r="CL2006" s="52"/>
      <c r="CM2006" s="52"/>
      <c r="CN2006" s="52"/>
      <c r="CO2006" s="52"/>
      <c r="CP2006" s="52"/>
      <c r="CQ2006" s="52"/>
      <c r="CR2006" s="52"/>
      <c r="CS2006" s="52"/>
      <c r="CT2006" s="52"/>
      <c r="CU2006" s="52"/>
      <c r="CV2006" s="52"/>
      <c r="CW2006" s="52"/>
      <c r="CX2006" s="52"/>
      <c r="CY2006" s="52"/>
      <c r="CZ2006" s="52"/>
      <c r="DA2006" s="52"/>
      <c r="DB2006" s="52"/>
      <c r="DC2006" s="52"/>
      <c r="DD2006" s="52"/>
      <c r="DE2006" s="52"/>
      <c r="DF2006" s="52"/>
      <c r="DG2006" s="52"/>
      <c r="DH2006" s="52"/>
      <c r="DI2006" s="52"/>
      <c r="DJ2006" s="52"/>
      <c r="DK2006" s="52"/>
      <c r="DL2006" s="52"/>
      <c r="DM2006" s="52"/>
      <c r="DN2006" s="52"/>
      <c r="DO2006" s="52"/>
      <c r="DP2006" s="52"/>
      <c r="DQ2006" s="52"/>
      <c r="DR2006" s="52"/>
      <c r="DS2006" s="52"/>
      <c r="DT2006" s="52"/>
      <c r="DU2006" s="52"/>
      <c r="DV2006" s="52"/>
      <c r="DW2006" s="52"/>
      <c r="DX2006" s="52"/>
      <c r="DY2006" s="52"/>
      <c r="DZ2006" s="52"/>
      <c r="EA2006" s="52"/>
    </row>
    <row r="2007" spans="1:131" s="43" customFormat="1" x14ac:dyDescent="0.2">
      <c r="A2007" s="42"/>
      <c r="B2007" s="42"/>
      <c r="C2007" s="42"/>
      <c r="D2007" s="42"/>
      <c r="E2007" s="42"/>
      <c r="F2007" s="42"/>
      <c r="G2007" s="54"/>
      <c r="H2007" s="42"/>
      <c r="I2007" s="42"/>
      <c r="J2007" s="55"/>
      <c r="K2007" s="55"/>
      <c r="L2007" s="55"/>
      <c r="M2007" s="56"/>
      <c r="N2007" s="57"/>
      <c r="O2007" s="57"/>
      <c r="P2007" s="42"/>
      <c r="Q2007" s="42"/>
      <c r="R2007" s="42"/>
      <c r="S2007" s="42"/>
      <c r="T2007" s="57"/>
      <c r="U2007" s="57"/>
      <c r="V2007" s="52"/>
      <c r="W2007" s="52"/>
      <c r="X2007" s="52"/>
      <c r="Y2007" s="52"/>
      <c r="Z2007" s="52"/>
      <c r="AA2007" s="52"/>
      <c r="AB2007" s="52"/>
      <c r="AC2007" s="52"/>
      <c r="AD2007" s="52"/>
      <c r="AE2007" s="52"/>
      <c r="AF2007" s="52"/>
      <c r="AG2007" s="52"/>
      <c r="AH2007" s="52"/>
      <c r="AI2007" s="52"/>
      <c r="AJ2007" s="52"/>
      <c r="AK2007" s="52"/>
      <c r="AL2007" s="52"/>
      <c r="AM2007" s="52"/>
      <c r="AN2007" s="52"/>
      <c r="AO2007" s="52"/>
      <c r="AP2007" s="52"/>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c r="BK2007" s="52"/>
      <c r="BL2007" s="52"/>
      <c r="BM2007" s="52"/>
      <c r="BN2007" s="52"/>
      <c r="BO2007" s="52"/>
      <c r="BP2007" s="52"/>
      <c r="BQ2007" s="52"/>
      <c r="BR2007" s="52"/>
      <c r="BS2007" s="52"/>
      <c r="BT2007" s="52"/>
      <c r="BU2007" s="52"/>
      <c r="BV2007" s="52"/>
      <c r="BW2007" s="52"/>
      <c r="BX2007" s="52"/>
      <c r="BY2007" s="52"/>
      <c r="BZ2007" s="52"/>
      <c r="CA2007" s="52"/>
      <c r="CB2007" s="52"/>
      <c r="CC2007" s="52"/>
      <c r="CD2007" s="52"/>
      <c r="CE2007" s="52"/>
      <c r="CF2007" s="52"/>
      <c r="CG2007" s="52"/>
      <c r="CH2007" s="52"/>
      <c r="CI2007" s="52"/>
      <c r="CJ2007" s="52"/>
      <c r="CK2007" s="52"/>
      <c r="CL2007" s="52"/>
      <c r="CM2007" s="52"/>
      <c r="CN2007" s="52"/>
      <c r="CO2007" s="52"/>
      <c r="CP2007" s="52"/>
      <c r="CQ2007" s="52"/>
      <c r="CR2007" s="52"/>
      <c r="CS2007" s="52"/>
      <c r="CT2007" s="52"/>
      <c r="CU2007" s="52"/>
      <c r="CV2007" s="52"/>
      <c r="CW2007" s="52"/>
      <c r="CX2007" s="52"/>
      <c r="CY2007" s="52"/>
      <c r="CZ2007" s="52"/>
      <c r="DA2007" s="52"/>
      <c r="DB2007" s="52"/>
      <c r="DC2007" s="52"/>
      <c r="DD2007" s="52"/>
      <c r="DE2007" s="52"/>
      <c r="DF2007" s="52"/>
      <c r="DG2007" s="52"/>
      <c r="DH2007" s="52"/>
      <c r="DI2007" s="52"/>
      <c r="DJ2007" s="52"/>
      <c r="DK2007" s="52"/>
      <c r="DL2007" s="52"/>
      <c r="DM2007" s="52"/>
      <c r="DN2007" s="52"/>
      <c r="DO2007" s="52"/>
      <c r="DP2007" s="52"/>
      <c r="DQ2007" s="52"/>
      <c r="DR2007" s="52"/>
      <c r="DS2007" s="52"/>
      <c r="DT2007" s="52"/>
      <c r="DU2007" s="52"/>
      <c r="DV2007" s="52"/>
      <c r="DW2007" s="52"/>
      <c r="DX2007" s="52"/>
      <c r="DY2007" s="52"/>
      <c r="DZ2007" s="52"/>
      <c r="EA2007" s="52"/>
    </row>
    <row r="2008" spans="1:131" s="43" customFormat="1" x14ac:dyDescent="0.2">
      <c r="A2008" s="42"/>
      <c r="B2008" s="42"/>
      <c r="C2008" s="42"/>
      <c r="D2008" s="42"/>
      <c r="E2008" s="42"/>
      <c r="F2008" s="42"/>
      <c r="G2008" s="54"/>
      <c r="H2008" s="42"/>
      <c r="I2008" s="42"/>
      <c r="J2008" s="55"/>
      <c r="K2008" s="55"/>
      <c r="L2008" s="55"/>
      <c r="M2008" s="56"/>
      <c r="N2008" s="57"/>
      <c r="O2008" s="57"/>
      <c r="P2008" s="42"/>
      <c r="Q2008" s="42"/>
      <c r="R2008" s="42"/>
      <c r="S2008" s="42"/>
      <c r="T2008" s="57"/>
      <c r="U2008" s="57"/>
      <c r="V2008" s="52"/>
      <c r="W2008" s="52"/>
      <c r="X2008" s="52"/>
      <c r="Y2008" s="52"/>
      <c r="Z2008" s="52"/>
      <c r="AA2008" s="52"/>
      <c r="AB2008" s="52"/>
      <c r="AC2008" s="52"/>
      <c r="AD2008" s="52"/>
      <c r="AE2008" s="52"/>
      <c r="AF2008" s="52"/>
      <c r="AG2008" s="52"/>
      <c r="AH2008" s="52"/>
      <c r="AI2008" s="52"/>
      <c r="AJ2008" s="52"/>
      <c r="AK2008" s="52"/>
      <c r="AL2008" s="52"/>
      <c r="AM2008" s="52"/>
      <c r="AN2008" s="52"/>
      <c r="AO2008" s="52"/>
      <c r="AP2008" s="52"/>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c r="BK2008" s="52"/>
      <c r="BL2008" s="52"/>
      <c r="BM2008" s="52"/>
      <c r="BN2008" s="52"/>
      <c r="BO2008" s="52"/>
      <c r="BP2008" s="52"/>
      <c r="BQ2008" s="52"/>
      <c r="BR2008" s="52"/>
      <c r="BS2008" s="52"/>
      <c r="BT2008" s="52"/>
      <c r="BU2008" s="52"/>
      <c r="BV2008" s="52"/>
      <c r="BW2008" s="52"/>
      <c r="BX2008" s="52"/>
      <c r="BY2008" s="52"/>
      <c r="BZ2008" s="52"/>
      <c r="CA2008" s="52"/>
      <c r="CB2008" s="52"/>
      <c r="CC2008" s="52"/>
      <c r="CD2008" s="52"/>
      <c r="CE2008" s="52"/>
      <c r="CF2008" s="52"/>
      <c r="CG2008" s="52"/>
      <c r="CH2008" s="52"/>
      <c r="CI2008" s="52"/>
      <c r="CJ2008" s="52"/>
      <c r="CK2008" s="52"/>
      <c r="CL2008" s="52"/>
      <c r="CM2008" s="52"/>
      <c r="CN2008" s="52"/>
      <c r="CO2008" s="52"/>
      <c r="CP2008" s="52"/>
      <c r="CQ2008" s="52"/>
      <c r="CR2008" s="52"/>
      <c r="CS2008" s="52"/>
      <c r="CT2008" s="52"/>
      <c r="CU2008" s="52"/>
      <c r="CV2008" s="52"/>
      <c r="CW2008" s="52"/>
      <c r="CX2008" s="52"/>
      <c r="CY2008" s="52"/>
      <c r="CZ2008" s="52"/>
      <c r="DA2008" s="52"/>
      <c r="DB2008" s="52"/>
      <c r="DC2008" s="52"/>
      <c r="DD2008" s="52"/>
      <c r="DE2008" s="52"/>
      <c r="DF2008" s="52"/>
      <c r="DG2008" s="52"/>
      <c r="DH2008" s="52"/>
      <c r="DI2008" s="52"/>
      <c r="DJ2008" s="52"/>
      <c r="DK2008" s="52"/>
      <c r="DL2008" s="52"/>
      <c r="DM2008" s="52"/>
      <c r="DN2008" s="52"/>
      <c r="DO2008" s="52"/>
      <c r="DP2008" s="52"/>
      <c r="DQ2008" s="52"/>
      <c r="DR2008" s="52"/>
      <c r="DS2008" s="52"/>
      <c r="DT2008" s="52"/>
      <c r="DU2008" s="52"/>
      <c r="DV2008" s="52"/>
      <c r="DW2008" s="52"/>
      <c r="DX2008" s="52"/>
      <c r="DY2008" s="52"/>
      <c r="DZ2008" s="52"/>
      <c r="EA2008" s="52"/>
    </row>
    <row r="2009" spans="1:131" s="43" customFormat="1" x14ac:dyDescent="0.2">
      <c r="A2009" s="42"/>
      <c r="B2009" s="42"/>
      <c r="C2009" s="42"/>
      <c r="D2009" s="42"/>
      <c r="E2009" s="42"/>
      <c r="F2009" s="42"/>
      <c r="G2009" s="54"/>
      <c r="H2009" s="42"/>
      <c r="I2009" s="42"/>
      <c r="J2009" s="55"/>
      <c r="K2009" s="55"/>
      <c r="L2009" s="55"/>
      <c r="M2009" s="56"/>
      <c r="N2009" s="57"/>
      <c r="O2009" s="57"/>
      <c r="P2009" s="42"/>
      <c r="Q2009" s="42"/>
      <c r="R2009" s="42"/>
      <c r="S2009" s="42"/>
      <c r="T2009" s="57"/>
      <c r="U2009" s="57"/>
      <c r="V2009" s="52"/>
      <c r="W2009" s="52"/>
      <c r="X2009" s="52"/>
      <c r="Y2009" s="52"/>
      <c r="Z2009" s="52"/>
      <c r="AA2009" s="52"/>
      <c r="AB2009" s="52"/>
      <c r="AC2009" s="52"/>
      <c r="AD2009" s="52"/>
      <c r="AE2009" s="52"/>
      <c r="AF2009" s="52"/>
      <c r="AG2009" s="52"/>
      <c r="AH2009" s="52"/>
      <c r="AI2009" s="52"/>
      <c r="AJ2009" s="52"/>
      <c r="AK2009" s="52"/>
      <c r="AL2009" s="52"/>
      <c r="AM2009" s="52"/>
      <c r="AN2009" s="52"/>
      <c r="AO2009" s="52"/>
      <c r="AP2009" s="52"/>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c r="BK2009" s="52"/>
      <c r="BL2009" s="52"/>
      <c r="BM2009" s="52"/>
      <c r="BN2009" s="52"/>
      <c r="BO2009" s="52"/>
      <c r="BP2009" s="52"/>
      <c r="BQ2009" s="52"/>
      <c r="BR2009" s="52"/>
      <c r="BS2009" s="52"/>
      <c r="BT2009" s="52"/>
      <c r="BU2009" s="52"/>
      <c r="BV2009" s="52"/>
      <c r="BW2009" s="52"/>
      <c r="BX2009" s="52"/>
      <c r="BY2009" s="52"/>
      <c r="BZ2009" s="52"/>
      <c r="CA2009" s="52"/>
      <c r="CB2009" s="52"/>
      <c r="CC2009" s="52"/>
      <c r="CD2009" s="52"/>
      <c r="CE2009" s="52"/>
      <c r="CF2009" s="52"/>
      <c r="CG2009" s="52"/>
      <c r="CH2009" s="52"/>
      <c r="CI2009" s="52"/>
      <c r="CJ2009" s="52"/>
      <c r="CK2009" s="52"/>
      <c r="CL2009" s="52"/>
      <c r="CM2009" s="52"/>
      <c r="CN2009" s="52"/>
      <c r="CO2009" s="52"/>
      <c r="CP2009" s="52"/>
      <c r="CQ2009" s="52"/>
      <c r="CR2009" s="52"/>
      <c r="CS2009" s="52"/>
      <c r="CT2009" s="52"/>
      <c r="CU2009" s="52"/>
      <c r="CV2009" s="52"/>
      <c r="CW2009" s="52"/>
      <c r="CX2009" s="52"/>
      <c r="CY2009" s="52"/>
      <c r="CZ2009" s="52"/>
      <c r="DA2009" s="52"/>
      <c r="DB2009" s="52"/>
      <c r="DC2009" s="52"/>
      <c r="DD2009" s="52"/>
      <c r="DE2009" s="52"/>
      <c r="DF2009" s="52"/>
      <c r="DG2009" s="52"/>
      <c r="DH2009" s="52"/>
      <c r="DI2009" s="52"/>
      <c r="DJ2009" s="52"/>
      <c r="DK2009" s="52"/>
      <c r="DL2009" s="52"/>
      <c r="DM2009" s="52"/>
      <c r="DN2009" s="52"/>
      <c r="DO2009" s="52"/>
      <c r="DP2009" s="52"/>
      <c r="DQ2009" s="52"/>
      <c r="DR2009" s="52"/>
      <c r="DS2009" s="52"/>
      <c r="DT2009" s="52"/>
      <c r="DU2009" s="52"/>
      <c r="DV2009" s="52"/>
      <c r="DW2009" s="52"/>
      <c r="DX2009" s="52"/>
      <c r="DY2009" s="52"/>
      <c r="DZ2009" s="52"/>
      <c r="EA2009" s="52"/>
    </row>
    <row r="2010" spans="1:131" s="43" customFormat="1" x14ac:dyDescent="0.2">
      <c r="A2010" s="42"/>
      <c r="B2010" s="42"/>
      <c r="C2010" s="42"/>
      <c r="D2010" s="42"/>
      <c r="E2010" s="42"/>
      <c r="F2010" s="42"/>
      <c r="G2010" s="54"/>
      <c r="H2010" s="42"/>
      <c r="I2010" s="42"/>
      <c r="J2010" s="55"/>
      <c r="K2010" s="55"/>
      <c r="L2010" s="55"/>
      <c r="M2010" s="56"/>
      <c r="N2010" s="57"/>
      <c r="O2010" s="57"/>
      <c r="P2010" s="42"/>
      <c r="Q2010" s="42"/>
      <c r="R2010" s="42"/>
      <c r="S2010" s="42"/>
      <c r="T2010" s="57"/>
      <c r="U2010" s="57"/>
      <c r="V2010" s="52"/>
      <c r="W2010" s="52"/>
      <c r="X2010" s="52"/>
      <c r="Y2010" s="52"/>
      <c r="Z2010" s="52"/>
      <c r="AA2010" s="52"/>
      <c r="AB2010" s="52"/>
      <c r="AC2010" s="52"/>
      <c r="AD2010" s="52"/>
      <c r="AE2010" s="52"/>
      <c r="AF2010" s="52"/>
      <c r="AG2010" s="52"/>
      <c r="AH2010" s="52"/>
      <c r="AI2010" s="52"/>
      <c r="AJ2010" s="52"/>
      <c r="AK2010" s="52"/>
      <c r="AL2010" s="52"/>
      <c r="AM2010" s="52"/>
      <c r="AN2010" s="52"/>
      <c r="AO2010" s="52"/>
      <c r="AP2010" s="52"/>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c r="BK2010" s="52"/>
      <c r="BL2010" s="52"/>
      <c r="BM2010" s="52"/>
      <c r="BN2010" s="52"/>
      <c r="BO2010" s="52"/>
      <c r="BP2010" s="52"/>
      <c r="BQ2010" s="52"/>
      <c r="BR2010" s="52"/>
      <c r="BS2010" s="52"/>
      <c r="BT2010" s="52"/>
      <c r="BU2010" s="52"/>
      <c r="BV2010" s="52"/>
      <c r="BW2010" s="52"/>
      <c r="BX2010" s="52"/>
      <c r="BY2010" s="52"/>
      <c r="BZ2010" s="52"/>
      <c r="CA2010" s="52"/>
      <c r="CB2010" s="52"/>
      <c r="CC2010" s="52"/>
      <c r="CD2010" s="52"/>
      <c r="CE2010" s="52"/>
      <c r="CF2010" s="52"/>
      <c r="CG2010" s="52"/>
      <c r="CH2010" s="52"/>
      <c r="CI2010" s="52"/>
      <c r="CJ2010" s="52"/>
      <c r="CK2010" s="52"/>
      <c r="CL2010" s="52"/>
      <c r="CM2010" s="52"/>
      <c r="CN2010" s="52"/>
      <c r="CO2010" s="52"/>
      <c r="CP2010" s="52"/>
      <c r="CQ2010" s="52"/>
      <c r="CR2010" s="52"/>
      <c r="CS2010" s="52"/>
      <c r="CT2010" s="52"/>
      <c r="CU2010" s="52"/>
      <c r="CV2010" s="52"/>
      <c r="CW2010" s="52"/>
      <c r="CX2010" s="52"/>
      <c r="CY2010" s="52"/>
      <c r="CZ2010" s="52"/>
      <c r="DA2010" s="52"/>
      <c r="DB2010" s="52"/>
      <c r="DC2010" s="52"/>
      <c r="DD2010" s="52"/>
      <c r="DE2010" s="52"/>
      <c r="DF2010" s="52"/>
      <c r="DG2010" s="52"/>
      <c r="DH2010" s="52"/>
      <c r="DI2010" s="52"/>
      <c r="DJ2010" s="52"/>
      <c r="DK2010" s="52"/>
      <c r="DL2010" s="52"/>
      <c r="DM2010" s="52"/>
      <c r="DN2010" s="52"/>
      <c r="DO2010" s="52"/>
      <c r="DP2010" s="52"/>
      <c r="DQ2010" s="52"/>
      <c r="DR2010" s="52"/>
      <c r="DS2010" s="52"/>
      <c r="DT2010" s="52"/>
      <c r="DU2010" s="52"/>
      <c r="DV2010" s="52"/>
      <c r="DW2010" s="52"/>
      <c r="DX2010" s="52"/>
      <c r="DY2010" s="52"/>
      <c r="DZ2010" s="52"/>
      <c r="EA2010" s="52"/>
    </row>
    <row r="2011" spans="1:131" s="43" customFormat="1" x14ac:dyDescent="0.2">
      <c r="A2011" s="42"/>
      <c r="B2011" s="42"/>
      <c r="C2011" s="42"/>
      <c r="D2011" s="42"/>
      <c r="E2011" s="42"/>
      <c r="F2011" s="42"/>
      <c r="G2011" s="54"/>
      <c r="H2011" s="42"/>
      <c r="I2011" s="42"/>
      <c r="J2011" s="55"/>
      <c r="K2011" s="55"/>
      <c r="L2011" s="55"/>
      <c r="M2011" s="56"/>
      <c r="N2011" s="57"/>
      <c r="O2011" s="57"/>
      <c r="P2011" s="42"/>
      <c r="Q2011" s="42"/>
      <c r="R2011" s="42"/>
      <c r="S2011" s="42"/>
      <c r="T2011" s="57"/>
      <c r="U2011" s="57"/>
      <c r="V2011" s="52"/>
      <c r="W2011" s="52"/>
      <c r="X2011" s="52"/>
      <c r="Y2011" s="52"/>
      <c r="Z2011" s="52"/>
      <c r="AA2011" s="52"/>
      <c r="AB2011" s="52"/>
      <c r="AC2011" s="52"/>
      <c r="AD2011" s="52"/>
      <c r="AE2011" s="52"/>
      <c r="AF2011" s="52"/>
      <c r="AG2011" s="52"/>
      <c r="AH2011" s="52"/>
      <c r="AI2011" s="52"/>
      <c r="AJ2011" s="52"/>
      <c r="AK2011" s="52"/>
      <c r="AL2011" s="52"/>
      <c r="AM2011" s="52"/>
      <c r="AN2011" s="52"/>
      <c r="AO2011" s="52"/>
      <c r="AP2011" s="52"/>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c r="BK2011" s="52"/>
      <c r="BL2011" s="52"/>
      <c r="BM2011" s="52"/>
      <c r="BN2011" s="52"/>
      <c r="BO2011" s="52"/>
      <c r="BP2011" s="52"/>
      <c r="BQ2011" s="52"/>
      <c r="BR2011" s="52"/>
      <c r="BS2011" s="52"/>
      <c r="BT2011" s="52"/>
      <c r="BU2011" s="52"/>
      <c r="BV2011" s="52"/>
      <c r="BW2011" s="52"/>
      <c r="BX2011" s="52"/>
      <c r="BY2011" s="52"/>
      <c r="BZ2011" s="52"/>
      <c r="CA2011" s="52"/>
      <c r="CB2011" s="52"/>
      <c r="CC2011" s="52"/>
      <c r="CD2011" s="52"/>
      <c r="CE2011" s="52"/>
      <c r="CF2011" s="52"/>
      <c r="CG2011" s="52"/>
      <c r="CH2011" s="52"/>
      <c r="CI2011" s="52"/>
      <c r="CJ2011" s="52"/>
      <c r="CK2011" s="52"/>
      <c r="CL2011" s="52"/>
      <c r="CM2011" s="52"/>
      <c r="CN2011" s="52"/>
      <c r="CO2011" s="52"/>
      <c r="CP2011" s="52"/>
      <c r="CQ2011" s="52"/>
      <c r="CR2011" s="52"/>
      <c r="CS2011" s="52"/>
      <c r="CT2011" s="52"/>
      <c r="CU2011" s="52"/>
      <c r="CV2011" s="52"/>
      <c r="CW2011" s="52"/>
      <c r="CX2011" s="52"/>
      <c r="CY2011" s="52"/>
      <c r="CZ2011" s="52"/>
      <c r="DA2011" s="52"/>
      <c r="DB2011" s="52"/>
      <c r="DC2011" s="52"/>
      <c r="DD2011" s="52"/>
      <c r="DE2011" s="52"/>
      <c r="DF2011" s="52"/>
      <c r="DG2011" s="52"/>
      <c r="DH2011" s="52"/>
      <c r="DI2011" s="52"/>
      <c r="DJ2011" s="52"/>
      <c r="DK2011" s="52"/>
      <c r="DL2011" s="52"/>
      <c r="DM2011" s="52"/>
      <c r="DN2011" s="52"/>
      <c r="DO2011" s="52"/>
      <c r="DP2011" s="52"/>
      <c r="DQ2011" s="52"/>
      <c r="DR2011" s="52"/>
      <c r="DS2011" s="52"/>
      <c r="DT2011" s="52"/>
      <c r="DU2011" s="52"/>
      <c r="DV2011" s="52"/>
      <c r="DW2011" s="52"/>
      <c r="DX2011" s="52"/>
      <c r="DY2011" s="52"/>
      <c r="DZ2011" s="52"/>
      <c r="EA2011" s="52"/>
    </row>
    <row r="2012" spans="1:131" s="43" customFormat="1" x14ac:dyDescent="0.2">
      <c r="A2012" s="42"/>
      <c r="B2012" s="42"/>
      <c r="C2012" s="42"/>
      <c r="D2012" s="42"/>
      <c r="E2012" s="42"/>
      <c r="F2012" s="42"/>
      <c r="G2012" s="54"/>
      <c r="H2012" s="42"/>
      <c r="I2012" s="42"/>
      <c r="J2012" s="55"/>
      <c r="K2012" s="55"/>
      <c r="L2012" s="55"/>
      <c r="M2012" s="56"/>
      <c r="N2012" s="57"/>
      <c r="O2012" s="57"/>
      <c r="P2012" s="42"/>
      <c r="Q2012" s="42"/>
      <c r="R2012" s="42"/>
      <c r="S2012" s="42"/>
      <c r="T2012" s="57"/>
      <c r="U2012" s="57"/>
      <c r="V2012" s="52"/>
      <c r="W2012" s="52"/>
      <c r="X2012" s="52"/>
      <c r="Y2012" s="52"/>
      <c r="Z2012" s="52"/>
      <c r="AA2012" s="52"/>
      <c r="AB2012" s="52"/>
      <c r="AC2012" s="52"/>
      <c r="AD2012" s="52"/>
      <c r="AE2012" s="52"/>
      <c r="AF2012" s="52"/>
      <c r="AG2012" s="52"/>
      <c r="AH2012" s="52"/>
      <c r="AI2012" s="52"/>
      <c r="AJ2012" s="52"/>
      <c r="AK2012" s="52"/>
      <c r="AL2012" s="52"/>
      <c r="AM2012" s="52"/>
      <c r="AN2012" s="52"/>
      <c r="AO2012" s="52"/>
      <c r="AP2012" s="52"/>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c r="BK2012" s="52"/>
      <c r="BL2012" s="52"/>
      <c r="BM2012" s="52"/>
      <c r="BN2012" s="52"/>
      <c r="BO2012" s="52"/>
      <c r="BP2012" s="52"/>
      <c r="BQ2012" s="52"/>
      <c r="BR2012" s="52"/>
      <c r="BS2012" s="52"/>
      <c r="BT2012" s="52"/>
      <c r="BU2012" s="52"/>
      <c r="BV2012" s="52"/>
      <c r="BW2012" s="52"/>
      <c r="BX2012" s="52"/>
      <c r="BY2012" s="52"/>
      <c r="BZ2012" s="52"/>
      <c r="CA2012" s="52"/>
      <c r="CB2012" s="52"/>
      <c r="CC2012" s="52"/>
      <c r="CD2012" s="52"/>
      <c r="CE2012" s="52"/>
      <c r="CF2012" s="52"/>
      <c r="CG2012" s="52"/>
      <c r="CH2012" s="52"/>
      <c r="CI2012" s="52"/>
      <c r="CJ2012" s="52"/>
      <c r="CK2012" s="52"/>
      <c r="CL2012" s="52"/>
      <c r="CM2012" s="52"/>
      <c r="CN2012" s="52"/>
      <c r="CO2012" s="52"/>
      <c r="CP2012" s="52"/>
      <c r="CQ2012" s="52"/>
      <c r="CR2012" s="52"/>
      <c r="CS2012" s="52"/>
      <c r="CT2012" s="52"/>
      <c r="CU2012" s="52"/>
      <c r="CV2012" s="52"/>
      <c r="CW2012" s="52"/>
      <c r="CX2012" s="52"/>
      <c r="CY2012" s="52"/>
      <c r="CZ2012" s="52"/>
      <c r="DA2012" s="52"/>
      <c r="DB2012" s="52"/>
      <c r="DC2012" s="52"/>
      <c r="DD2012" s="52"/>
      <c r="DE2012" s="52"/>
      <c r="DF2012" s="52"/>
      <c r="DG2012" s="52"/>
      <c r="DH2012" s="52"/>
      <c r="DI2012" s="52"/>
      <c r="DJ2012" s="52"/>
      <c r="DK2012" s="52"/>
      <c r="DL2012" s="52"/>
      <c r="DM2012" s="52"/>
      <c r="DN2012" s="52"/>
      <c r="DO2012" s="52"/>
      <c r="DP2012" s="52"/>
      <c r="DQ2012" s="52"/>
      <c r="DR2012" s="52"/>
      <c r="DS2012" s="52"/>
      <c r="DT2012" s="52"/>
      <c r="DU2012" s="52"/>
      <c r="DV2012" s="52"/>
      <c r="DW2012" s="52"/>
      <c r="DX2012" s="52"/>
      <c r="DY2012" s="52"/>
      <c r="DZ2012" s="52"/>
      <c r="EA2012" s="52"/>
    </row>
    <row r="2013" spans="1:131" s="43" customFormat="1" x14ac:dyDescent="0.2">
      <c r="A2013" s="42"/>
      <c r="B2013" s="42"/>
      <c r="C2013" s="42"/>
      <c r="D2013" s="42"/>
      <c r="E2013" s="42"/>
      <c r="F2013" s="42"/>
      <c r="G2013" s="54"/>
      <c r="H2013" s="42"/>
      <c r="I2013" s="42"/>
      <c r="J2013" s="55"/>
      <c r="K2013" s="55"/>
      <c r="L2013" s="55"/>
      <c r="M2013" s="56"/>
      <c r="N2013" s="57"/>
      <c r="O2013" s="57"/>
      <c r="P2013" s="42"/>
      <c r="Q2013" s="42"/>
      <c r="R2013" s="42"/>
      <c r="S2013" s="42"/>
      <c r="T2013" s="57"/>
      <c r="U2013" s="57"/>
      <c r="V2013" s="52"/>
      <c r="W2013" s="52"/>
      <c r="X2013" s="52"/>
      <c r="Y2013" s="52"/>
      <c r="Z2013" s="52"/>
      <c r="AA2013" s="52"/>
      <c r="AB2013" s="52"/>
      <c r="AC2013" s="52"/>
      <c r="AD2013" s="52"/>
      <c r="AE2013" s="52"/>
      <c r="AF2013" s="52"/>
      <c r="AG2013" s="52"/>
      <c r="AH2013" s="52"/>
      <c r="AI2013" s="52"/>
      <c r="AJ2013" s="52"/>
      <c r="AK2013" s="52"/>
      <c r="AL2013" s="52"/>
      <c r="AM2013" s="52"/>
      <c r="AN2013" s="52"/>
      <c r="AO2013" s="52"/>
      <c r="AP2013" s="52"/>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c r="BK2013" s="52"/>
      <c r="BL2013" s="52"/>
      <c r="BM2013" s="52"/>
      <c r="BN2013" s="52"/>
      <c r="BO2013" s="52"/>
      <c r="BP2013" s="52"/>
      <c r="BQ2013" s="52"/>
      <c r="BR2013" s="52"/>
      <c r="BS2013" s="52"/>
      <c r="BT2013" s="52"/>
      <c r="BU2013" s="52"/>
      <c r="BV2013" s="52"/>
      <c r="BW2013" s="52"/>
      <c r="BX2013" s="52"/>
      <c r="BY2013" s="52"/>
      <c r="BZ2013" s="52"/>
      <c r="CA2013" s="52"/>
      <c r="CB2013" s="52"/>
      <c r="CC2013" s="52"/>
      <c r="CD2013" s="52"/>
      <c r="CE2013" s="52"/>
      <c r="CF2013" s="52"/>
      <c r="CG2013" s="52"/>
      <c r="CH2013" s="52"/>
      <c r="CI2013" s="52"/>
      <c r="CJ2013" s="52"/>
      <c r="CK2013" s="52"/>
      <c r="CL2013" s="52"/>
      <c r="CM2013" s="52"/>
      <c r="CN2013" s="52"/>
      <c r="CO2013" s="52"/>
      <c r="CP2013" s="52"/>
      <c r="CQ2013" s="52"/>
      <c r="CR2013" s="52"/>
      <c r="CS2013" s="52"/>
      <c r="CT2013" s="52"/>
      <c r="CU2013" s="52"/>
      <c r="CV2013" s="52"/>
      <c r="CW2013" s="52"/>
      <c r="CX2013" s="52"/>
      <c r="CY2013" s="52"/>
      <c r="CZ2013" s="52"/>
      <c r="DA2013" s="52"/>
      <c r="DB2013" s="52"/>
      <c r="DC2013" s="52"/>
      <c r="DD2013" s="52"/>
      <c r="DE2013" s="52"/>
      <c r="DF2013" s="52"/>
      <c r="DG2013" s="52"/>
      <c r="DH2013" s="52"/>
      <c r="DI2013" s="52"/>
      <c r="DJ2013" s="52"/>
      <c r="DK2013" s="52"/>
      <c r="DL2013" s="52"/>
      <c r="DM2013" s="52"/>
      <c r="DN2013" s="52"/>
      <c r="DO2013" s="52"/>
      <c r="DP2013" s="52"/>
      <c r="DQ2013" s="52"/>
      <c r="DR2013" s="52"/>
      <c r="DS2013" s="52"/>
      <c r="DT2013" s="52"/>
      <c r="DU2013" s="52"/>
      <c r="DV2013" s="52"/>
      <c r="DW2013" s="52"/>
      <c r="DX2013" s="52"/>
      <c r="DY2013" s="52"/>
      <c r="DZ2013" s="52"/>
      <c r="EA2013" s="52"/>
    </row>
    <row r="2014" spans="1:131" s="43" customFormat="1" x14ac:dyDescent="0.2">
      <c r="A2014" s="42"/>
      <c r="B2014" s="42"/>
      <c r="C2014" s="42"/>
      <c r="D2014" s="42"/>
      <c r="E2014" s="42"/>
      <c r="F2014" s="42"/>
      <c r="G2014" s="54"/>
      <c r="H2014" s="42"/>
      <c r="I2014" s="42"/>
      <c r="J2014" s="55"/>
      <c r="K2014" s="55"/>
      <c r="L2014" s="55"/>
      <c r="M2014" s="56"/>
      <c r="N2014" s="57"/>
      <c r="O2014" s="57"/>
      <c r="P2014" s="42"/>
      <c r="Q2014" s="42"/>
      <c r="R2014" s="42"/>
      <c r="S2014" s="42"/>
      <c r="T2014" s="57"/>
      <c r="U2014" s="57"/>
      <c r="V2014" s="52"/>
      <c r="W2014" s="52"/>
      <c r="X2014" s="52"/>
      <c r="Y2014" s="52"/>
      <c r="Z2014" s="52"/>
      <c r="AA2014" s="52"/>
      <c r="AB2014" s="52"/>
      <c r="AC2014" s="52"/>
      <c r="AD2014" s="52"/>
      <c r="AE2014" s="52"/>
      <c r="AF2014" s="52"/>
      <c r="AG2014" s="52"/>
      <c r="AH2014" s="52"/>
      <c r="AI2014" s="52"/>
      <c r="AJ2014" s="52"/>
      <c r="AK2014" s="52"/>
      <c r="AL2014" s="52"/>
      <c r="AM2014" s="52"/>
      <c r="AN2014" s="52"/>
      <c r="AO2014" s="52"/>
      <c r="AP2014" s="52"/>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c r="BK2014" s="52"/>
      <c r="BL2014" s="52"/>
      <c r="BM2014" s="52"/>
      <c r="BN2014" s="52"/>
      <c r="BO2014" s="52"/>
      <c r="BP2014" s="52"/>
      <c r="BQ2014" s="52"/>
      <c r="BR2014" s="52"/>
      <c r="BS2014" s="52"/>
      <c r="BT2014" s="52"/>
      <c r="BU2014" s="52"/>
      <c r="BV2014" s="52"/>
      <c r="BW2014" s="52"/>
      <c r="BX2014" s="52"/>
      <c r="BY2014" s="52"/>
      <c r="BZ2014" s="52"/>
      <c r="CA2014" s="52"/>
      <c r="CB2014" s="52"/>
      <c r="CC2014" s="52"/>
      <c r="CD2014" s="52"/>
      <c r="CE2014" s="52"/>
      <c r="CF2014" s="52"/>
      <c r="CG2014" s="52"/>
      <c r="CH2014" s="52"/>
      <c r="CI2014" s="52"/>
      <c r="CJ2014" s="52"/>
      <c r="CK2014" s="52"/>
      <c r="CL2014" s="52"/>
      <c r="CM2014" s="52"/>
      <c r="CN2014" s="52"/>
      <c r="CO2014" s="52"/>
      <c r="CP2014" s="52"/>
      <c r="CQ2014" s="52"/>
      <c r="CR2014" s="52"/>
      <c r="CS2014" s="52"/>
      <c r="CT2014" s="52"/>
      <c r="CU2014" s="52"/>
      <c r="CV2014" s="52"/>
      <c r="CW2014" s="52"/>
      <c r="CX2014" s="52"/>
      <c r="CY2014" s="52"/>
      <c r="CZ2014" s="52"/>
      <c r="DA2014" s="52"/>
      <c r="DB2014" s="52"/>
      <c r="DC2014" s="52"/>
      <c r="DD2014" s="52"/>
      <c r="DE2014" s="52"/>
      <c r="DF2014" s="52"/>
      <c r="DG2014" s="52"/>
      <c r="DH2014" s="52"/>
      <c r="DI2014" s="52"/>
      <c r="DJ2014" s="52"/>
      <c r="DK2014" s="52"/>
      <c r="DL2014" s="52"/>
      <c r="DM2014" s="52"/>
      <c r="DN2014" s="52"/>
      <c r="DO2014" s="52"/>
      <c r="DP2014" s="52"/>
      <c r="DQ2014" s="52"/>
      <c r="DR2014" s="52"/>
      <c r="DS2014" s="52"/>
      <c r="DT2014" s="52"/>
      <c r="DU2014" s="52"/>
      <c r="DV2014" s="52"/>
      <c r="DW2014" s="52"/>
      <c r="DX2014" s="52"/>
      <c r="DY2014" s="52"/>
      <c r="DZ2014" s="52"/>
      <c r="EA2014" s="52"/>
    </row>
    <row r="2015" spans="1:131" s="43" customFormat="1" x14ac:dyDescent="0.2">
      <c r="A2015" s="42"/>
      <c r="B2015" s="42"/>
      <c r="C2015" s="42"/>
      <c r="D2015" s="42"/>
      <c r="E2015" s="42"/>
      <c r="F2015" s="42"/>
      <c r="G2015" s="54"/>
      <c r="H2015" s="42"/>
      <c r="I2015" s="42"/>
      <c r="J2015" s="55"/>
      <c r="K2015" s="55"/>
      <c r="L2015" s="55"/>
      <c r="M2015" s="56"/>
      <c r="N2015" s="57"/>
      <c r="O2015" s="57"/>
      <c r="P2015" s="42"/>
      <c r="Q2015" s="42"/>
      <c r="R2015" s="42"/>
      <c r="S2015" s="42"/>
      <c r="T2015" s="57"/>
      <c r="U2015" s="57"/>
      <c r="V2015" s="52"/>
      <c r="W2015" s="52"/>
      <c r="X2015" s="52"/>
      <c r="Y2015" s="52"/>
      <c r="Z2015" s="52"/>
      <c r="AA2015" s="52"/>
      <c r="AB2015" s="52"/>
      <c r="AC2015" s="52"/>
      <c r="AD2015" s="52"/>
      <c r="AE2015" s="52"/>
      <c r="AF2015" s="52"/>
      <c r="AG2015" s="52"/>
      <c r="AH2015" s="52"/>
      <c r="AI2015" s="52"/>
      <c r="AJ2015" s="52"/>
      <c r="AK2015" s="52"/>
      <c r="AL2015" s="52"/>
      <c r="AM2015" s="52"/>
      <c r="AN2015" s="52"/>
      <c r="AO2015" s="52"/>
      <c r="AP2015" s="52"/>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c r="BK2015" s="52"/>
      <c r="BL2015" s="52"/>
      <c r="BM2015" s="52"/>
      <c r="BN2015" s="52"/>
      <c r="BO2015" s="52"/>
      <c r="BP2015" s="52"/>
      <c r="BQ2015" s="52"/>
      <c r="BR2015" s="52"/>
      <c r="BS2015" s="52"/>
      <c r="BT2015" s="52"/>
      <c r="BU2015" s="52"/>
      <c r="BV2015" s="52"/>
      <c r="BW2015" s="52"/>
      <c r="BX2015" s="52"/>
      <c r="BY2015" s="52"/>
      <c r="BZ2015" s="52"/>
      <c r="CA2015" s="52"/>
      <c r="CB2015" s="52"/>
      <c r="CC2015" s="52"/>
      <c r="CD2015" s="52"/>
      <c r="CE2015" s="52"/>
      <c r="CF2015" s="52"/>
      <c r="CG2015" s="52"/>
      <c r="CH2015" s="52"/>
      <c r="CI2015" s="52"/>
      <c r="CJ2015" s="52"/>
      <c r="CK2015" s="52"/>
      <c r="CL2015" s="52"/>
      <c r="CM2015" s="52"/>
      <c r="CN2015" s="52"/>
      <c r="CO2015" s="52"/>
      <c r="CP2015" s="52"/>
      <c r="CQ2015" s="52"/>
      <c r="CR2015" s="52"/>
      <c r="CS2015" s="52"/>
      <c r="CT2015" s="52"/>
      <c r="CU2015" s="52"/>
      <c r="CV2015" s="52"/>
      <c r="CW2015" s="52"/>
      <c r="CX2015" s="52"/>
      <c r="CY2015" s="52"/>
      <c r="CZ2015" s="52"/>
      <c r="DA2015" s="52"/>
      <c r="DB2015" s="52"/>
      <c r="DC2015" s="52"/>
      <c r="DD2015" s="52"/>
      <c r="DE2015" s="52"/>
      <c r="DF2015" s="52"/>
      <c r="DG2015" s="52"/>
      <c r="DH2015" s="52"/>
      <c r="DI2015" s="52"/>
      <c r="DJ2015" s="52"/>
      <c r="DK2015" s="52"/>
      <c r="DL2015" s="52"/>
      <c r="DM2015" s="52"/>
      <c r="DN2015" s="52"/>
      <c r="DO2015" s="52"/>
      <c r="DP2015" s="52"/>
      <c r="DQ2015" s="52"/>
      <c r="DR2015" s="52"/>
      <c r="DS2015" s="52"/>
      <c r="DT2015" s="52"/>
      <c r="DU2015" s="52"/>
      <c r="DV2015" s="52"/>
      <c r="DW2015" s="52"/>
      <c r="DX2015" s="52"/>
      <c r="DY2015" s="52"/>
      <c r="DZ2015" s="52"/>
      <c r="EA2015" s="52"/>
    </row>
    <row r="2016" spans="1:131" s="43" customFormat="1" x14ac:dyDescent="0.2">
      <c r="A2016" s="42"/>
      <c r="B2016" s="42"/>
      <c r="C2016" s="42"/>
      <c r="D2016" s="42"/>
      <c r="E2016" s="42"/>
      <c r="F2016" s="42"/>
      <c r="G2016" s="54"/>
      <c r="H2016" s="42"/>
      <c r="I2016" s="42"/>
      <c r="J2016" s="55"/>
      <c r="K2016" s="55"/>
      <c r="L2016" s="55"/>
      <c r="M2016" s="56"/>
      <c r="N2016" s="57"/>
      <c r="O2016" s="57"/>
      <c r="P2016" s="42"/>
      <c r="Q2016" s="42"/>
      <c r="R2016" s="42"/>
      <c r="S2016" s="42"/>
      <c r="T2016" s="57"/>
      <c r="U2016" s="57"/>
      <c r="V2016" s="52"/>
      <c r="W2016" s="52"/>
      <c r="X2016" s="52"/>
      <c r="Y2016" s="52"/>
      <c r="Z2016" s="52"/>
      <c r="AA2016" s="52"/>
      <c r="AB2016" s="52"/>
      <c r="AC2016" s="52"/>
      <c r="AD2016" s="52"/>
      <c r="AE2016" s="52"/>
      <c r="AF2016" s="52"/>
      <c r="AG2016" s="52"/>
      <c r="AH2016" s="52"/>
      <c r="AI2016" s="52"/>
      <c r="AJ2016" s="52"/>
      <c r="AK2016" s="52"/>
      <c r="AL2016" s="52"/>
      <c r="AM2016" s="52"/>
      <c r="AN2016" s="52"/>
      <c r="AO2016" s="52"/>
      <c r="AP2016" s="52"/>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c r="BK2016" s="52"/>
      <c r="BL2016" s="52"/>
      <c r="BM2016" s="52"/>
      <c r="BN2016" s="52"/>
      <c r="BO2016" s="52"/>
      <c r="BP2016" s="52"/>
      <c r="BQ2016" s="52"/>
      <c r="BR2016" s="52"/>
      <c r="BS2016" s="52"/>
      <c r="BT2016" s="52"/>
      <c r="BU2016" s="52"/>
      <c r="BV2016" s="52"/>
      <c r="BW2016" s="52"/>
      <c r="BX2016" s="52"/>
      <c r="BY2016" s="52"/>
      <c r="BZ2016" s="52"/>
      <c r="CA2016" s="52"/>
      <c r="CB2016" s="52"/>
      <c r="CC2016" s="52"/>
      <c r="CD2016" s="52"/>
      <c r="CE2016" s="52"/>
      <c r="CF2016" s="52"/>
      <c r="CG2016" s="52"/>
      <c r="CH2016" s="52"/>
      <c r="CI2016" s="52"/>
      <c r="CJ2016" s="52"/>
      <c r="CK2016" s="52"/>
      <c r="CL2016" s="52"/>
      <c r="CM2016" s="52"/>
      <c r="CN2016" s="52"/>
      <c r="CO2016" s="52"/>
      <c r="CP2016" s="52"/>
      <c r="CQ2016" s="52"/>
      <c r="CR2016" s="52"/>
      <c r="CS2016" s="52"/>
      <c r="CT2016" s="52"/>
      <c r="CU2016" s="52"/>
      <c r="CV2016" s="52"/>
      <c r="CW2016" s="52"/>
      <c r="CX2016" s="52"/>
      <c r="CY2016" s="52"/>
      <c r="CZ2016" s="52"/>
      <c r="DA2016" s="52"/>
      <c r="DB2016" s="52"/>
      <c r="DC2016" s="52"/>
      <c r="DD2016" s="52"/>
      <c r="DE2016" s="52"/>
      <c r="DF2016" s="52"/>
      <c r="DG2016" s="52"/>
      <c r="DH2016" s="52"/>
      <c r="DI2016" s="52"/>
      <c r="DJ2016" s="52"/>
      <c r="DK2016" s="52"/>
      <c r="DL2016" s="52"/>
      <c r="DM2016" s="52"/>
      <c r="DN2016" s="52"/>
      <c r="DO2016" s="52"/>
      <c r="DP2016" s="52"/>
      <c r="DQ2016" s="52"/>
      <c r="DR2016" s="52"/>
      <c r="DS2016" s="52"/>
      <c r="DT2016" s="52"/>
      <c r="DU2016" s="52"/>
      <c r="DV2016" s="52"/>
      <c r="DW2016" s="52"/>
      <c r="DX2016" s="52"/>
      <c r="DY2016" s="52"/>
      <c r="DZ2016" s="52"/>
      <c r="EA2016" s="52"/>
    </row>
    <row r="2017" spans="1:131" s="43" customFormat="1" x14ac:dyDescent="0.2">
      <c r="A2017" s="42"/>
      <c r="B2017" s="42"/>
      <c r="C2017" s="42"/>
      <c r="D2017" s="42"/>
      <c r="E2017" s="42"/>
      <c r="F2017" s="42"/>
      <c r="G2017" s="54"/>
      <c r="H2017" s="42"/>
      <c r="I2017" s="42"/>
      <c r="J2017" s="55"/>
      <c r="K2017" s="55"/>
      <c r="L2017" s="55"/>
      <c r="M2017" s="56"/>
      <c r="N2017" s="57"/>
      <c r="O2017" s="57"/>
      <c r="P2017" s="42"/>
      <c r="Q2017" s="42"/>
      <c r="R2017" s="42"/>
      <c r="S2017" s="42"/>
      <c r="T2017" s="57"/>
      <c r="U2017" s="57"/>
      <c r="V2017" s="52"/>
      <c r="W2017" s="52"/>
      <c r="X2017" s="52"/>
      <c r="Y2017" s="52"/>
      <c r="Z2017" s="52"/>
      <c r="AA2017" s="52"/>
      <c r="AB2017" s="52"/>
      <c r="AC2017" s="52"/>
      <c r="AD2017" s="52"/>
      <c r="AE2017" s="52"/>
      <c r="AF2017" s="52"/>
      <c r="AG2017" s="52"/>
      <c r="AH2017" s="52"/>
      <c r="AI2017" s="52"/>
      <c r="AJ2017" s="52"/>
      <c r="AK2017" s="52"/>
      <c r="AL2017" s="52"/>
      <c r="AM2017" s="52"/>
      <c r="AN2017" s="52"/>
      <c r="AO2017" s="52"/>
      <c r="AP2017" s="52"/>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c r="BK2017" s="52"/>
      <c r="BL2017" s="52"/>
      <c r="BM2017" s="52"/>
      <c r="BN2017" s="52"/>
      <c r="BO2017" s="52"/>
      <c r="BP2017" s="52"/>
      <c r="BQ2017" s="52"/>
      <c r="BR2017" s="52"/>
      <c r="BS2017" s="52"/>
      <c r="BT2017" s="52"/>
      <c r="BU2017" s="52"/>
      <c r="BV2017" s="52"/>
      <c r="BW2017" s="52"/>
      <c r="BX2017" s="52"/>
      <c r="BY2017" s="52"/>
      <c r="BZ2017" s="52"/>
      <c r="CA2017" s="52"/>
      <c r="CB2017" s="52"/>
      <c r="CC2017" s="52"/>
      <c r="CD2017" s="52"/>
      <c r="CE2017" s="52"/>
      <c r="CF2017" s="52"/>
      <c r="CG2017" s="52"/>
      <c r="CH2017" s="52"/>
      <c r="CI2017" s="52"/>
      <c r="CJ2017" s="52"/>
      <c r="CK2017" s="52"/>
      <c r="CL2017" s="52"/>
      <c r="CM2017" s="52"/>
      <c r="CN2017" s="52"/>
      <c r="CO2017" s="52"/>
      <c r="CP2017" s="52"/>
      <c r="CQ2017" s="52"/>
      <c r="CR2017" s="52"/>
      <c r="CS2017" s="52"/>
      <c r="CT2017" s="52"/>
      <c r="CU2017" s="52"/>
      <c r="CV2017" s="52"/>
      <c r="CW2017" s="52"/>
      <c r="CX2017" s="52"/>
      <c r="CY2017" s="52"/>
      <c r="CZ2017" s="52"/>
      <c r="DA2017" s="52"/>
      <c r="DB2017" s="52"/>
      <c r="DC2017" s="52"/>
      <c r="DD2017" s="52"/>
      <c r="DE2017" s="52"/>
      <c r="DF2017" s="52"/>
      <c r="DG2017" s="52"/>
      <c r="DH2017" s="52"/>
      <c r="DI2017" s="52"/>
      <c r="DJ2017" s="52"/>
      <c r="DK2017" s="52"/>
      <c r="DL2017" s="52"/>
      <c r="DM2017" s="52"/>
      <c r="DN2017" s="52"/>
      <c r="DO2017" s="52"/>
      <c r="DP2017" s="52"/>
      <c r="DQ2017" s="52"/>
      <c r="DR2017" s="52"/>
      <c r="DS2017" s="52"/>
      <c r="DT2017" s="52"/>
      <c r="DU2017" s="52"/>
      <c r="DV2017" s="52"/>
      <c r="DW2017" s="52"/>
      <c r="DX2017" s="52"/>
      <c r="DY2017" s="52"/>
      <c r="DZ2017" s="52"/>
      <c r="EA2017" s="52"/>
    </row>
    <row r="2018" spans="1:131" s="43" customFormat="1" x14ac:dyDescent="0.2">
      <c r="A2018" s="42"/>
      <c r="B2018" s="42"/>
      <c r="C2018" s="42"/>
      <c r="D2018" s="42"/>
      <c r="E2018" s="42"/>
      <c r="F2018" s="42"/>
      <c r="G2018" s="54"/>
      <c r="H2018" s="42"/>
      <c r="I2018" s="42"/>
      <c r="J2018" s="55"/>
      <c r="K2018" s="55"/>
      <c r="L2018" s="55"/>
      <c r="M2018" s="56"/>
      <c r="N2018" s="57"/>
      <c r="O2018" s="57"/>
      <c r="P2018" s="42"/>
      <c r="Q2018" s="42"/>
      <c r="R2018" s="42"/>
      <c r="S2018" s="42"/>
      <c r="T2018" s="57"/>
      <c r="U2018" s="57"/>
      <c r="V2018" s="52"/>
      <c r="W2018" s="52"/>
      <c r="X2018" s="52"/>
      <c r="Y2018" s="52"/>
      <c r="Z2018" s="52"/>
      <c r="AA2018" s="52"/>
      <c r="AB2018" s="52"/>
      <c r="AC2018" s="52"/>
      <c r="AD2018" s="52"/>
      <c r="AE2018" s="52"/>
      <c r="AF2018" s="52"/>
      <c r="AG2018" s="52"/>
      <c r="AH2018" s="52"/>
      <c r="AI2018" s="52"/>
      <c r="AJ2018" s="52"/>
      <c r="AK2018" s="52"/>
      <c r="AL2018" s="52"/>
      <c r="AM2018" s="52"/>
      <c r="AN2018" s="52"/>
      <c r="AO2018" s="52"/>
      <c r="AP2018" s="52"/>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c r="BK2018" s="52"/>
      <c r="BL2018" s="52"/>
      <c r="BM2018" s="52"/>
      <c r="BN2018" s="52"/>
      <c r="BO2018" s="52"/>
      <c r="BP2018" s="52"/>
      <c r="BQ2018" s="52"/>
      <c r="BR2018" s="52"/>
      <c r="BS2018" s="52"/>
      <c r="BT2018" s="52"/>
      <c r="BU2018" s="52"/>
      <c r="BV2018" s="52"/>
      <c r="BW2018" s="52"/>
      <c r="BX2018" s="52"/>
      <c r="BY2018" s="52"/>
      <c r="BZ2018" s="52"/>
      <c r="CA2018" s="52"/>
      <c r="CB2018" s="52"/>
      <c r="CC2018" s="52"/>
      <c r="CD2018" s="52"/>
      <c r="CE2018" s="52"/>
      <c r="CF2018" s="52"/>
      <c r="CG2018" s="52"/>
      <c r="CH2018" s="52"/>
      <c r="CI2018" s="52"/>
      <c r="CJ2018" s="52"/>
      <c r="CK2018" s="52"/>
      <c r="CL2018" s="52"/>
      <c r="CM2018" s="52"/>
      <c r="CN2018" s="52"/>
      <c r="CO2018" s="52"/>
      <c r="CP2018" s="52"/>
      <c r="CQ2018" s="52"/>
      <c r="CR2018" s="52"/>
      <c r="CS2018" s="52"/>
      <c r="CT2018" s="52"/>
      <c r="CU2018" s="52"/>
      <c r="CV2018" s="52"/>
      <c r="CW2018" s="52"/>
      <c r="CX2018" s="52"/>
      <c r="CY2018" s="52"/>
      <c r="CZ2018" s="52"/>
      <c r="DA2018" s="52"/>
      <c r="DB2018" s="52"/>
      <c r="DC2018" s="52"/>
      <c r="DD2018" s="52"/>
      <c r="DE2018" s="52"/>
      <c r="DF2018" s="52"/>
      <c r="DG2018" s="52"/>
      <c r="DH2018" s="52"/>
      <c r="DI2018" s="52"/>
      <c r="DJ2018" s="52"/>
      <c r="DK2018" s="52"/>
      <c r="DL2018" s="52"/>
      <c r="DM2018" s="52"/>
      <c r="DN2018" s="52"/>
      <c r="DO2018" s="52"/>
      <c r="DP2018" s="52"/>
      <c r="DQ2018" s="52"/>
      <c r="DR2018" s="52"/>
      <c r="DS2018" s="52"/>
      <c r="DT2018" s="52"/>
      <c r="DU2018" s="52"/>
      <c r="DV2018" s="52"/>
      <c r="DW2018" s="52"/>
      <c r="DX2018" s="52"/>
      <c r="DY2018" s="52"/>
      <c r="DZ2018" s="52"/>
      <c r="EA2018" s="52"/>
    </row>
    <row r="2019" spans="1:131" s="43" customFormat="1" x14ac:dyDescent="0.2">
      <c r="A2019" s="42"/>
      <c r="B2019" s="42"/>
      <c r="C2019" s="42"/>
      <c r="D2019" s="42"/>
      <c r="E2019" s="42"/>
      <c r="F2019" s="42"/>
      <c r="G2019" s="54"/>
      <c r="H2019" s="42"/>
      <c r="I2019" s="42"/>
      <c r="J2019" s="55"/>
      <c r="K2019" s="55"/>
      <c r="L2019" s="55"/>
      <c r="M2019" s="56"/>
      <c r="N2019" s="57"/>
      <c r="O2019" s="57"/>
      <c r="P2019" s="42"/>
      <c r="Q2019" s="42"/>
      <c r="R2019" s="42"/>
      <c r="S2019" s="42"/>
      <c r="T2019" s="57"/>
      <c r="U2019" s="57"/>
      <c r="V2019" s="52"/>
      <c r="W2019" s="52"/>
      <c r="X2019" s="52"/>
      <c r="Y2019" s="52"/>
      <c r="Z2019" s="52"/>
      <c r="AA2019" s="52"/>
      <c r="AB2019" s="52"/>
      <c r="AC2019" s="52"/>
      <c r="AD2019" s="52"/>
      <c r="AE2019" s="52"/>
      <c r="AF2019" s="52"/>
      <c r="AG2019" s="52"/>
      <c r="AH2019" s="52"/>
      <c r="AI2019" s="52"/>
      <c r="AJ2019" s="52"/>
      <c r="AK2019" s="52"/>
      <c r="AL2019" s="52"/>
      <c r="AM2019" s="52"/>
      <c r="AN2019" s="52"/>
      <c r="AO2019" s="52"/>
      <c r="AP2019" s="52"/>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c r="BK2019" s="52"/>
      <c r="BL2019" s="52"/>
      <c r="BM2019" s="52"/>
      <c r="BN2019" s="52"/>
      <c r="BO2019" s="52"/>
      <c r="BP2019" s="52"/>
      <c r="BQ2019" s="52"/>
      <c r="BR2019" s="52"/>
      <c r="BS2019" s="52"/>
      <c r="BT2019" s="52"/>
      <c r="BU2019" s="52"/>
      <c r="BV2019" s="52"/>
      <c r="BW2019" s="52"/>
      <c r="BX2019" s="52"/>
      <c r="BY2019" s="52"/>
      <c r="BZ2019" s="52"/>
      <c r="CA2019" s="52"/>
      <c r="CB2019" s="52"/>
      <c r="CC2019" s="52"/>
      <c r="CD2019" s="52"/>
      <c r="CE2019" s="52"/>
      <c r="CF2019" s="52"/>
      <c r="CG2019" s="52"/>
      <c r="CH2019" s="52"/>
      <c r="CI2019" s="52"/>
      <c r="CJ2019" s="52"/>
      <c r="CK2019" s="52"/>
      <c r="CL2019" s="52"/>
      <c r="CM2019" s="52"/>
      <c r="CN2019" s="52"/>
      <c r="CO2019" s="52"/>
      <c r="CP2019" s="52"/>
      <c r="CQ2019" s="52"/>
      <c r="CR2019" s="52"/>
      <c r="CS2019" s="52"/>
      <c r="CT2019" s="52"/>
      <c r="CU2019" s="52"/>
      <c r="CV2019" s="52"/>
      <c r="CW2019" s="52"/>
      <c r="CX2019" s="52"/>
      <c r="CY2019" s="52"/>
      <c r="CZ2019" s="52"/>
      <c r="DA2019" s="52"/>
      <c r="DB2019" s="52"/>
      <c r="DC2019" s="52"/>
      <c r="DD2019" s="52"/>
      <c r="DE2019" s="52"/>
      <c r="DF2019" s="52"/>
      <c r="DG2019" s="52"/>
      <c r="DH2019" s="52"/>
      <c r="DI2019" s="52"/>
      <c r="DJ2019" s="52"/>
      <c r="DK2019" s="52"/>
      <c r="DL2019" s="52"/>
      <c r="DM2019" s="52"/>
      <c r="DN2019" s="52"/>
      <c r="DO2019" s="52"/>
      <c r="DP2019" s="52"/>
      <c r="DQ2019" s="52"/>
      <c r="DR2019" s="52"/>
      <c r="DS2019" s="52"/>
      <c r="DT2019" s="52"/>
      <c r="DU2019" s="52"/>
      <c r="DV2019" s="52"/>
      <c r="DW2019" s="52"/>
      <c r="DX2019" s="52"/>
      <c r="DY2019" s="52"/>
      <c r="DZ2019" s="52"/>
      <c r="EA2019" s="52"/>
    </row>
    <row r="2020" spans="1:131" s="43" customFormat="1" x14ac:dyDescent="0.2">
      <c r="A2020" s="42"/>
      <c r="B2020" s="42"/>
      <c r="C2020" s="42"/>
      <c r="D2020" s="42"/>
      <c r="E2020" s="42"/>
      <c r="F2020" s="42"/>
      <c r="G2020" s="54"/>
      <c r="H2020" s="42"/>
      <c r="I2020" s="42"/>
      <c r="J2020" s="55"/>
      <c r="K2020" s="55"/>
      <c r="L2020" s="55"/>
      <c r="M2020" s="56"/>
      <c r="N2020" s="57"/>
      <c r="O2020" s="57"/>
      <c r="P2020" s="42"/>
      <c r="Q2020" s="42"/>
      <c r="R2020" s="42"/>
      <c r="S2020" s="42"/>
      <c r="T2020" s="57"/>
      <c r="U2020" s="57"/>
      <c r="V2020" s="52"/>
      <c r="W2020" s="52"/>
      <c r="X2020" s="52"/>
      <c r="Y2020" s="52"/>
      <c r="Z2020" s="52"/>
      <c r="AA2020" s="52"/>
      <c r="AB2020" s="52"/>
      <c r="AC2020" s="52"/>
      <c r="AD2020" s="52"/>
      <c r="AE2020" s="52"/>
      <c r="AF2020" s="52"/>
      <c r="AG2020" s="52"/>
      <c r="AH2020" s="52"/>
      <c r="AI2020" s="52"/>
      <c r="AJ2020" s="52"/>
      <c r="AK2020" s="52"/>
      <c r="AL2020" s="52"/>
      <c r="AM2020" s="52"/>
      <c r="AN2020" s="52"/>
      <c r="AO2020" s="52"/>
      <c r="AP2020" s="52"/>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c r="BK2020" s="52"/>
      <c r="BL2020" s="52"/>
      <c r="BM2020" s="52"/>
      <c r="BN2020" s="52"/>
      <c r="BO2020" s="52"/>
      <c r="BP2020" s="52"/>
      <c r="BQ2020" s="52"/>
      <c r="BR2020" s="52"/>
      <c r="BS2020" s="52"/>
      <c r="BT2020" s="52"/>
      <c r="BU2020" s="52"/>
      <c r="BV2020" s="52"/>
      <c r="BW2020" s="52"/>
      <c r="BX2020" s="52"/>
      <c r="BY2020" s="52"/>
      <c r="BZ2020" s="52"/>
      <c r="CA2020" s="52"/>
      <c r="CB2020" s="52"/>
      <c r="CC2020" s="52"/>
      <c r="CD2020" s="52"/>
      <c r="CE2020" s="52"/>
      <c r="CF2020" s="52"/>
      <c r="CG2020" s="52"/>
      <c r="CH2020" s="52"/>
      <c r="CI2020" s="52"/>
      <c r="CJ2020" s="52"/>
      <c r="CK2020" s="52"/>
      <c r="CL2020" s="52"/>
      <c r="CM2020" s="52"/>
      <c r="CN2020" s="52"/>
      <c r="CO2020" s="52"/>
      <c r="CP2020" s="52"/>
      <c r="CQ2020" s="52"/>
      <c r="CR2020" s="52"/>
      <c r="CS2020" s="52"/>
      <c r="CT2020" s="52"/>
      <c r="CU2020" s="52"/>
      <c r="CV2020" s="52"/>
      <c r="CW2020" s="52"/>
      <c r="CX2020" s="52"/>
      <c r="CY2020" s="52"/>
      <c r="CZ2020" s="52"/>
      <c r="DA2020" s="52"/>
      <c r="DB2020" s="52"/>
      <c r="DC2020" s="52"/>
      <c r="DD2020" s="52"/>
      <c r="DE2020" s="52"/>
      <c r="DF2020" s="52"/>
      <c r="DG2020" s="52"/>
      <c r="DH2020" s="52"/>
      <c r="DI2020" s="52"/>
      <c r="DJ2020" s="52"/>
      <c r="DK2020" s="52"/>
      <c r="DL2020" s="52"/>
      <c r="DM2020" s="52"/>
      <c r="DN2020" s="52"/>
      <c r="DO2020" s="52"/>
      <c r="DP2020" s="52"/>
      <c r="DQ2020" s="52"/>
      <c r="DR2020" s="52"/>
      <c r="DS2020" s="52"/>
      <c r="DT2020" s="52"/>
      <c r="DU2020" s="52"/>
      <c r="DV2020" s="52"/>
      <c r="DW2020" s="52"/>
      <c r="DX2020" s="52"/>
      <c r="DY2020" s="52"/>
      <c r="DZ2020" s="52"/>
      <c r="EA2020" s="52"/>
    </row>
    <row r="2021" spans="1:131" s="43" customFormat="1" x14ac:dyDescent="0.2">
      <c r="A2021" s="42"/>
      <c r="B2021" s="42"/>
      <c r="C2021" s="42"/>
      <c r="D2021" s="42"/>
      <c r="E2021" s="42"/>
      <c r="F2021" s="42"/>
      <c r="G2021" s="54"/>
      <c r="H2021" s="42"/>
      <c r="I2021" s="42"/>
      <c r="J2021" s="55"/>
      <c r="K2021" s="55"/>
      <c r="L2021" s="55"/>
      <c r="M2021" s="56"/>
      <c r="N2021" s="57"/>
      <c r="O2021" s="57"/>
      <c r="P2021" s="42"/>
      <c r="Q2021" s="42"/>
      <c r="R2021" s="42"/>
      <c r="S2021" s="42"/>
      <c r="T2021" s="57"/>
      <c r="U2021" s="57"/>
      <c r="V2021" s="52"/>
      <c r="W2021" s="52"/>
      <c r="X2021" s="52"/>
      <c r="Y2021" s="52"/>
      <c r="Z2021" s="52"/>
      <c r="AA2021" s="52"/>
      <c r="AB2021" s="52"/>
      <c r="AC2021" s="52"/>
      <c r="AD2021" s="52"/>
      <c r="AE2021" s="52"/>
      <c r="AF2021" s="52"/>
      <c r="AG2021" s="52"/>
      <c r="AH2021" s="52"/>
      <c r="AI2021" s="52"/>
      <c r="AJ2021" s="52"/>
      <c r="AK2021" s="52"/>
      <c r="AL2021" s="52"/>
      <c r="AM2021" s="52"/>
      <c r="AN2021" s="52"/>
      <c r="AO2021" s="52"/>
      <c r="AP2021" s="52"/>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c r="BK2021" s="52"/>
      <c r="BL2021" s="52"/>
      <c r="BM2021" s="52"/>
      <c r="BN2021" s="52"/>
      <c r="BO2021" s="52"/>
      <c r="BP2021" s="52"/>
      <c r="BQ2021" s="52"/>
      <c r="BR2021" s="52"/>
      <c r="BS2021" s="52"/>
      <c r="BT2021" s="52"/>
      <c r="BU2021" s="52"/>
      <c r="BV2021" s="52"/>
      <c r="BW2021" s="52"/>
      <c r="BX2021" s="52"/>
      <c r="BY2021" s="52"/>
      <c r="BZ2021" s="52"/>
      <c r="CA2021" s="52"/>
      <c r="CB2021" s="52"/>
      <c r="CC2021" s="52"/>
      <c r="CD2021" s="52"/>
      <c r="CE2021" s="52"/>
      <c r="CF2021" s="52"/>
      <c r="CG2021" s="52"/>
      <c r="CH2021" s="52"/>
      <c r="CI2021" s="52"/>
      <c r="CJ2021" s="52"/>
      <c r="CK2021" s="52"/>
      <c r="CL2021" s="52"/>
      <c r="CM2021" s="52"/>
      <c r="CN2021" s="52"/>
      <c r="CO2021" s="52"/>
      <c r="CP2021" s="52"/>
      <c r="CQ2021" s="52"/>
      <c r="CR2021" s="52"/>
      <c r="CS2021" s="52"/>
      <c r="CT2021" s="52"/>
      <c r="CU2021" s="52"/>
      <c r="CV2021" s="52"/>
      <c r="CW2021" s="52"/>
      <c r="CX2021" s="52"/>
      <c r="CY2021" s="52"/>
      <c r="CZ2021" s="52"/>
      <c r="DA2021" s="52"/>
      <c r="DB2021" s="52"/>
      <c r="DC2021" s="52"/>
      <c r="DD2021" s="52"/>
      <c r="DE2021" s="52"/>
      <c r="DF2021" s="52"/>
      <c r="DG2021" s="52"/>
      <c r="DH2021" s="52"/>
      <c r="DI2021" s="52"/>
      <c r="DJ2021" s="52"/>
      <c r="DK2021" s="52"/>
      <c r="DL2021" s="52"/>
      <c r="DM2021" s="52"/>
      <c r="DN2021" s="52"/>
      <c r="DO2021" s="52"/>
      <c r="DP2021" s="52"/>
      <c r="DQ2021" s="52"/>
      <c r="DR2021" s="52"/>
      <c r="DS2021" s="52"/>
      <c r="DT2021" s="52"/>
      <c r="DU2021" s="52"/>
      <c r="DV2021" s="52"/>
      <c r="DW2021" s="52"/>
      <c r="DX2021" s="52"/>
      <c r="DY2021" s="52"/>
      <c r="DZ2021" s="52"/>
      <c r="EA2021" s="52"/>
    </row>
    <row r="2022" spans="1:131" s="43" customFormat="1" x14ac:dyDescent="0.2">
      <c r="A2022" s="42"/>
      <c r="B2022" s="42"/>
      <c r="C2022" s="42"/>
      <c r="D2022" s="42"/>
      <c r="E2022" s="42"/>
      <c r="F2022" s="42"/>
      <c r="G2022" s="54"/>
      <c r="H2022" s="42"/>
      <c r="I2022" s="42"/>
      <c r="J2022" s="55"/>
      <c r="K2022" s="55"/>
      <c r="L2022" s="55"/>
      <c r="M2022" s="56"/>
      <c r="N2022" s="57"/>
      <c r="O2022" s="57"/>
      <c r="P2022" s="42"/>
      <c r="Q2022" s="42"/>
      <c r="R2022" s="42"/>
      <c r="S2022" s="42"/>
      <c r="T2022" s="57"/>
      <c r="U2022" s="57"/>
      <c r="V2022" s="52"/>
      <c r="W2022" s="52"/>
      <c r="X2022" s="52"/>
      <c r="Y2022" s="52"/>
      <c r="Z2022" s="52"/>
      <c r="AA2022" s="52"/>
      <c r="AB2022" s="52"/>
      <c r="AC2022" s="52"/>
      <c r="AD2022" s="52"/>
      <c r="AE2022" s="52"/>
      <c r="AF2022" s="52"/>
      <c r="AG2022" s="52"/>
      <c r="AH2022" s="52"/>
      <c r="AI2022" s="52"/>
      <c r="AJ2022" s="52"/>
      <c r="AK2022" s="52"/>
      <c r="AL2022" s="52"/>
      <c r="AM2022" s="52"/>
      <c r="AN2022" s="52"/>
      <c r="AO2022" s="52"/>
      <c r="AP2022" s="52"/>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c r="BK2022" s="52"/>
      <c r="BL2022" s="52"/>
      <c r="BM2022" s="52"/>
      <c r="BN2022" s="52"/>
      <c r="BO2022" s="52"/>
      <c r="BP2022" s="52"/>
      <c r="BQ2022" s="52"/>
      <c r="BR2022" s="52"/>
      <c r="BS2022" s="52"/>
      <c r="BT2022" s="52"/>
      <c r="BU2022" s="52"/>
      <c r="BV2022" s="52"/>
      <c r="BW2022" s="52"/>
      <c r="BX2022" s="52"/>
      <c r="BY2022" s="52"/>
      <c r="BZ2022" s="52"/>
      <c r="CA2022" s="52"/>
      <c r="CB2022" s="52"/>
      <c r="CC2022" s="52"/>
      <c r="CD2022" s="52"/>
      <c r="CE2022" s="52"/>
      <c r="CF2022" s="52"/>
      <c r="CG2022" s="52"/>
      <c r="CH2022" s="52"/>
      <c r="CI2022" s="52"/>
      <c r="CJ2022" s="52"/>
      <c r="CK2022" s="52"/>
      <c r="CL2022" s="52"/>
      <c r="CM2022" s="52"/>
      <c r="CN2022" s="52"/>
      <c r="CO2022" s="52"/>
      <c r="CP2022" s="52"/>
      <c r="CQ2022" s="52"/>
      <c r="CR2022" s="52"/>
      <c r="CS2022" s="52"/>
      <c r="CT2022" s="52"/>
      <c r="CU2022" s="52"/>
      <c r="CV2022" s="52"/>
      <c r="CW2022" s="52"/>
      <c r="CX2022" s="52"/>
      <c r="CY2022" s="52"/>
      <c r="CZ2022" s="52"/>
      <c r="DA2022" s="52"/>
      <c r="DB2022" s="52"/>
      <c r="DC2022" s="52"/>
      <c r="DD2022" s="52"/>
      <c r="DE2022" s="52"/>
      <c r="DF2022" s="52"/>
      <c r="DG2022" s="52"/>
      <c r="DH2022" s="52"/>
      <c r="DI2022" s="52"/>
      <c r="DJ2022" s="52"/>
      <c r="DK2022" s="52"/>
      <c r="DL2022" s="52"/>
      <c r="DM2022" s="52"/>
      <c r="DN2022" s="52"/>
      <c r="DO2022" s="52"/>
      <c r="DP2022" s="52"/>
      <c r="DQ2022" s="52"/>
      <c r="DR2022" s="52"/>
      <c r="DS2022" s="52"/>
      <c r="DT2022" s="52"/>
      <c r="DU2022" s="52"/>
      <c r="DV2022" s="52"/>
      <c r="DW2022" s="52"/>
      <c r="DX2022" s="52"/>
      <c r="DY2022" s="52"/>
      <c r="DZ2022" s="52"/>
      <c r="EA2022" s="52"/>
    </row>
    <row r="2023" spans="1:131" s="43" customFormat="1" x14ac:dyDescent="0.2">
      <c r="A2023" s="42"/>
      <c r="B2023" s="42"/>
      <c r="C2023" s="42"/>
      <c r="D2023" s="42"/>
      <c r="E2023" s="42"/>
      <c r="F2023" s="42"/>
      <c r="G2023" s="54"/>
      <c r="H2023" s="42"/>
      <c r="I2023" s="42"/>
      <c r="J2023" s="55"/>
      <c r="K2023" s="55"/>
      <c r="L2023" s="55"/>
      <c r="M2023" s="56"/>
      <c r="N2023" s="57"/>
      <c r="O2023" s="57"/>
      <c r="P2023" s="42"/>
      <c r="Q2023" s="42"/>
      <c r="R2023" s="42"/>
      <c r="S2023" s="42"/>
      <c r="T2023" s="57"/>
      <c r="U2023" s="57"/>
      <c r="V2023" s="52"/>
      <c r="W2023" s="52"/>
      <c r="X2023" s="52"/>
      <c r="Y2023" s="52"/>
      <c r="Z2023" s="52"/>
      <c r="AA2023" s="52"/>
      <c r="AB2023" s="52"/>
      <c r="AC2023" s="52"/>
      <c r="AD2023" s="52"/>
      <c r="AE2023" s="52"/>
      <c r="AF2023" s="52"/>
      <c r="AG2023" s="52"/>
      <c r="AH2023" s="52"/>
      <c r="AI2023" s="52"/>
      <c r="AJ2023" s="52"/>
      <c r="AK2023" s="52"/>
      <c r="AL2023" s="52"/>
      <c r="AM2023" s="52"/>
      <c r="AN2023" s="52"/>
      <c r="AO2023" s="52"/>
      <c r="AP2023" s="52"/>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c r="BK2023" s="52"/>
      <c r="BL2023" s="52"/>
      <c r="BM2023" s="52"/>
      <c r="BN2023" s="52"/>
      <c r="BO2023" s="52"/>
      <c r="BP2023" s="52"/>
      <c r="BQ2023" s="52"/>
      <c r="BR2023" s="52"/>
      <c r="BS2023" s="52"/>
      <c r="BT2023" s="52"/>
      <c r="BU2023" s="52"/>
      <c r="BV2023" s="52"/>
      <c r="BW2023" s="52"/>
      <c r="BX2023" s="52"/>
      <c r="BY2023" s="52"/>
      <c r="BZ2023" s="52"/>
      <c r="CA2023" s="52"/>
      <c r="CB2023" s="52"/>
      <c r="CC2023" s="52"/>
      <c r="CD2023" s="52"/>
      <c r="CE2023" s="52"/>
      <c r="CF2023" s="52"/>
      <c r="CG2023" s="52"/>
      <c r="CH2023" s="52"/>
      <c r="CI2023" s="52"/>
      <c r="CJ2023" s="52"/>
      <c r="CK2023" s="52"/>
      <c r="CL2023" s="52"/>
      <c r="CM2023" s="52"/>
      <c r="CN2023" s="52"/>
      <c r="CO2023" s="52"/>
      <c r="CP2023" s="52"/>
      <c r="CQ2023" s="52"/>
      <c r="CR2023" s="52"/>
      <c r="CS2023" s="52"/>
      <c r="CT2023" s="52"/>
      <c r="CU2023" s="52"/>
      <c r="CV2023" s="52"/>
      <c r="CW2023" s="52"/>
      <c r="CX2023" s="52"/>
      <c r="CY2023" s="52"/>
      <c r="CZ2023" s="52"/>
      <c r="DA2023" s="52"/>
      <c r="DB2023" s="52"/>
      <c r="DC2023" s="52"/>
      <c r="DD2023" s="52"/>
      <c r="DE2023" s="52"/>
      <c r="DF2023" s="52"/>
      <c r="DG2023" s="52"/>
      <c r="DH2023" s="52"/>
      <c r="DI2023" s="52"/>
      <c r="DJ2023" s="52"/>
      <c r="DK2023" s="52"/>
      <c r="DL2023" s="52"/>
      <c r="DM2023" s="52"/>
      <c r="DN2023" s="52"/>
      <c r="DO2023" s="52"/>
      <c r="DP2023" s="52"/>
      <c r="DQ2023" s="52"/>
      <c r="DR2023" s="52"/>
      <c r="DS2023" s="52"/>
      <c r="DT2023" s="52"/>
      <c r="DU2023" s="52"/>
      <c r="DV2023" s="52"/>
      <c r="DW2023" s="52"/>
      <c r="DX2023" s="52"/>
      <c r="DY2023" s="52"/>
      <c r="DZ2023" s="52"/>
      <c r="EA2023" s="52"/>
    </row>
    <row r="2024" spans="1:131" s="43" customFormat="1" x14ac:dyDescent="0.2">
      <c r="A2024" s="42"/>
      <c r="B2024" s="42"/>
      <c r="C2024" s="42"/>
      <c r="D2024" s="42"/>
      <c r="E2024" s="42"/>
      <c r="F2024" s="42"/>
      <c r="G2024" s="54"/>
      <c r="H2024" s="42"/>
      <c r="I2024" s="42"/>
      <c r="J2024" s="55"/>
      <c r="K2024" s="55"/>
      <c r="L2024" s="55"/>
      <c r="M2024" s="56"/>
      <c r="N2024" s="57"/>
      <c r="O2024" s="57"/>
      <c r="P2024" s="42"/>
      <c r="Q2024" s="42"/>
      <c r="R2024" s="42"/>
      <c r="S2024" s="42"/>
      <c r="T2024" s="57"/>
      <c r="U2024" s="57"/>
      <c r="V2024" s="52"/>
      <c r="W2024" s="52"/>
      <c r="X2024" s="52"/>
      <c r="Y2024" s="52"/>
      <c r="Z2024" s="52"/>
      <c r="AA2024" s="52"/>
      <c r="AB2024" s="52"/>
      <c r="AC2024" s="52"/>
      <c r="AD2024" s="52"/>
      <c r="AE2024" s="52"/>
      <c r="AF2024" s="52"/>
      <c r="AG2024" s="52"/>
      <c r="AH2024" s="52"/>
      <c r="AI2024" s="52"/>
      <c r="AJ2024" s="52"/>
      <c r="AK2024" s="52"/>
      <c r="AL2024" s="52"/>
      <c r="AM2024" s="52"/>
      <c r="AN2024" s="52"/>
      <c r="AO2024" s="52"/>
      <c r="AP2024" s="52"/>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c r="BK2024" s="52"/>
      <c r="BL2024" s="52"/>
      <c r="BM2024" s="52"/>
      <c r="BN2024" s="52"/>
      <c r="BO2024" s="52"/>
      <c r="BP2024" s="52"/>
      <c r="BQ2024" s="52"/>
      <c r="BR2024" s="52"/>
      <c r="BS2024" s="52"/>
      <c r="BT2024" s="52"/>
      <c r="BU2024" s="52"/>
      <c r="BV2024" s="52"/>
      <c r="BW2024" s="52"/>
      <c r="BX2024" s="52"/>
      <c r="BY2024" s="52"/>
      <c r="BZ2024" s="52"/>
      <c r="CA2024" s="52"/>
      <c r="CB2024" s="52"/>
      <c r="CC2024" s="52"/>
      <c r="CD2024" s="52"/>
      <c r="CE2024" s="52"/>
      <c r="CF2024" s="52"/>
      <c r="CG2024" s="52"/>
      <c r="CH2024" s="52"/>
      <c r="CI2024" s="52"/>
      <c r="CJ2024" s="52"/>
      <c r="CK2024" s="52"/>
      <c r="CL2024" s="52"/>
      <c r="CM2024" s="52"/>
      <c r="CN2024" s="52"/>
      <c r="CO2024" s="52"/>
      <c r="CP2024" s="52"/>
      <c r="CQ2024" s="52"/>
      <c r="CR2024" s="52"/>
      <c r="CS2024" s="52"/>
      <c r="CT2024" s="52"/>
      <c r="CU2024" s="52"/>
      <c r="CV2024" s="52"/>
      <c r="CW2024" s="52"/>
      <c r="CX2024" s="52"/>
      <c r="CY2024" s="52"/>
      <c r="CZ2024" s="52"/>
      <c r="DA2024" s="52"/>
      <c r="DB2024" s="52"/>
      <c r="DC2024" s="52"/>
      <c r="DD2024" s="52"/>
      <c r="DE2024" s="52"/>
      <c r="DF2024" s="52"/>
      <c r="DG2024" s="52"/>
      <c r="DH2024" s="52"/>
      <c r="DI2024" s="52"/>
      <c r="DJ2024" s="52"/>
      <c r="DK2024" s="52"/>
      <c r="DL2024" s="52"/>
      <c r="DM2024" s="52"/>
      <c r="DN2024" s="52"/>
      <c r="DO2024" s="52"/>
      <c r="DP2024" s="52"/>
      <c r="DQ2024" s="52"/>
      <c r="DR2024" s="52"/>
      <c r="DS2024" s="52"/>
      <c r="DT2024" s="52"/>
      <c r="DU2024" s="52"/>
      <c r="DV2024" s="52"/>
      <c r="DW2024" s="52"/>
      <c r="DX2024" s="52"/>
      <c r="DY2024" s="52"/>
      <c r="DZ2024" s="52"/>
      <c r="EA2024" s="52"/>
    </row>
    <row r="2025" spans="1:131" s="43" customFormat="1" x14ac:dyDescent="0.2">
      <c r="A2025" s="42"/>
      <c r="B2025" s="42"/>
      <c r="C2025" s="42"/>
      <c r="D2025" s="42"/>
      <c r="E2025" s="42"/>
      <c r="F2025" s="42"/>
      <c r="G2025" s="54"/>
      <c r="H2025" s="42"/>
      <c r="I2025" s="42"/>
      <c r="J2025" s="55"/>
      <c r="K2025" s="55"/>
      <c r="L2025" s="55"/>
      <c r="M2025" s="56"/>
      <c r="N2025" s="57"/>
      <c r="O2025" s="57"/>
      <c r="P2025" s="42"/>
      <c r="Q2025" s="42"/>
      <c r="R2025" s="42"/>
      <c r="S2025" s="42"/>
      <c r="T2025" s="57"/>
      <c r="U2025" s="57"/>
      <c r="V2025" s="52"/>
      <c r="W2025" s="52"/>
      <c r="X2025" s="52"/>
      <c r="Y2025" s="52"/>
      <c r="Z2025" s="52"/>
      <c r="AA2025" s="52"/>
      <c r="AB2025" s="52"/>
      <c r="AC2025" s="52"/>
      <c r="AD2025" s="52"/>
      <c r="AE2025" s="52"/>
      <c r="AF2025" s="52"/>
      <c r="AG2025" s="52"/>
      <c r="AH2025" s="52"/>
      <c r="AI2025" s="52"/>
      <c r="AJ2025" s="52"/>
      <c r="AK2025" s="52"/>
      <c r="AL2025" s="52"/>
      <c r="AM2025" s="52"/>
      <c r="AN2025" s="52"/>
      <c r="AO2025" s="52"/>
      <c r="AP2025" s="52"/>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c r="BK2025" s="52"/>
      <c r="BL2025" s="52"/>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2"/>
      <c r="DS2025" s="52"/>
      <c r="DT2025" s="52"/>
      <c r="DU2025" s="52"/>
      <c r="DV2025" s="52"/>
      <c r="DW2025" s="52"/>
      <c r="DX2025" s="52"/>
      <c r="DY2025" s="52"/>
      <c r="DZ2025" s="52"/>
      <c r="EA2025" s="52"/>
    </row>
    <row r="2026" spans="1:131" s="43" customFormat="1" x14ac:dyDescent="0.2">
      <c r="A2026" s="42"/>
      <c r="B2026" s="42"/>
      <c r="C2026" s="42"/>
      <c r="D2026" s="42"/>
      <c r="E2026" s="42"/>
      <c r="F2026" s="42"/>
      <c r="G2026" s="54"/>
      <c r="H2026" s="42"/>
      <c r="I2026" s="42"/>
      <c r="J2026" s="55"/>
      <c r="K2026" s="55"/>
      <c r="L2026" s="55"/>
      <c r="M2026" s="56"/>
      <c r="N2026" s="57"/>
      <c r="O2026" s="57"/>
      <c r="P2026" s="42"/>
      <c r="Q2026" s="42"/>
      <c r="R2026" s="42"/>
      <c r="S2026" s="42"/>
      <c r="T2026" s="57"/>
      <c r="U2026" s="57"/>
      <c r="V2026" s="52"/>
      <c r="W2026" s="52"/>
      <c r="X2026" s="52"/>
      <c r="Y2026" s="52"/>
      <c r="Z2026" s="52"/>
      <c r="AA2026" s="52"/>
      <c r="AB2026" s="52"/>
      <c r="AC2026" s="52"/>
      <c r="AD2026" s="52"/>
      <c r="AE2026" s="52"/>
      <c r="AF2026" s="52"/>
      <c r="AG2026" s="52"/>
      <c r="AH2026" s="52"/>
      <c r="AI2026" s="52"/>
      <c r="AJ2026" s="52"/>
      <c r="AK2026" s="52"/>
      <c r="AL2026" s="52"/>
      <c r="AM2026" s="52"/>
      <c r="AN2026" s="52"/>
      <c r="AO2026" s="52"/>
      <c r="AP2026" s="52"/>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c r="BK2026" s="52"/>
      <c r="BL2026" s="52"/>
      <c r="BM2026" s="52"/>
      <c r="BN2026" s="52"/>
      <c r="BO2026" s="52"/>
      <c r="BP2026" s="52"/>
      <c r="BQ2026" s="52"/>
      <c r="BR2026" s="52"/>
      <c r="BS2026" s="52"/>
      <c r="BT2026" s="52"/>
      <c r="BU2026" s="52"/>
      <c r="BV2026" s="52"/>
      <c r="BW2026" s="52"/>
      <c r="BX2026" s="52"/>
      <c r="BY2026" s="52"/>
      <c r="BZ2026" s="52"/>
      <c r="CA2026" s="52"/>
      <c r="CB2026" s="52"/>
      <c r="CC2026" s="52"/>
      <c r="CD2026" s="52"/>
      <c r="CE2026" s="52"/>
      <c r="CF2026" s="52"/>
      <c r="CG2026" s="52"/>
      <c r="CH2026" s="52"/>
      <c r="CI2026" s="52"/>
      <c r="CJ2026" s="52"/>
      <c r="CK2026" s="52"/>
      <c r="CL2026" s="52"/>
      <c r="CM2026" s="52"/>
      <c r="CN2026" s="52"/>
      <c r="CO2026" s="52"/>
      <c r="CP2026" s="52"/>
      <c r="CQ2026" s="52"/>
      <c r="CR2026" s="52"/>
      <c r="CS2026" s="52"/>
      <c r="CT2026" s="52"/>
      <c r="CU2026" s="52"/>
      <c r="CV2026" s="52"/>
      <c r="CW2026" s="52"/>
      <c r="CX2026" s="52"/>
      <c r="CY2026" s="52"/>
      <c r="CZ2026" s="52"/>
      <c r="DA2026" s="52"/>
      <c r="DB2026" s="52"/>
      <c r="DC2026" s="52"/>
      <c r="DD2026" s="52"/>
      <c r="DE2026" s="52"/>
      <c r="DF2026" s="52"/>
      <c r="DG2026" s="52"/>
      <c r="DH2026" s="52"/>
      <c r="DI2026" s="52"/>
      <c r="DJ2026" s="52"/>
      <c r="DK2026" s="52"/>
      <c r="DL2026" s="52"/>
      <c r="DM2026" s="52"/>
      <c r="DN2026" s="52"/>
      <c r="DO2026" s="52"/>
      <c r="DP2026" s="52"/>
      <c r="DQ2026" s="52"/>
      <c r="DR2026" s="52"/>
      <c r="DS2026" s="52"/>
      <c r="DT2026" s="52"/>
      <c r="DU2026" s="52"/>
      <c r="DV2026" s="52"/>
      <c r="DW2026" s="52"/>
      <c r="DX2026" s="52"/>
      <c r="DY2026" s="52"/>
      <c r="DZ2026" s="52"/>
      <c r="EA2026" s="52"/>
    </row>
    <row r="2027" spans="1:131" s="43" customFormat="1" x14ac:dyDescent="0.2">
      <c r="A2027" s="42"/>
      <c r="B2027" s="42"/>
      <c r="C2027" s="42"/>
      <c r="D2027" s="42"/>
      <c r="E2027" s="42"/>
      <c r="F2027" s="42"/>
      <c r="G2027" s="54"/>
      <c r="H2027" s="42"/>
      <c r="I2027" s="42"/>
      <c r="J2027" s="55"/>
      <c r="K2027" s="55"/>
      <c r="L2027" s="55"/>
      <c r="M2027" s="56"/>
      <c r="N2027" s="57"/>
      <c r="O2027" s="57"/>
      <c r="P2027" s="42"/>
      <c r="Q2027" s="42"/>
      <c r="R2027" s="42"/>
      <c r="S2027" s="42"/>
      <c r="T2027" s="57"/>
      <c r="U2027" s="57"/>
      <c r="V2027" s="52"/>
      <c r="W2027" s="52"/>
      <c r="X2027" s="52"/>
      <c r="Y2027" s="52"/>
      <c r="Z2027" s="52"/>
      <c r="AA2027" s="52"/>
      <c r="AB2027" s="52"/>
      <c r="AC2027" s="52"/>
      <c r="AD2027" s="52"/>
      <c r="AE2027" s="52"/>
      <c r="AF2027" s="52"/>
      <c r="AG2027" s="52"/>
      <c r="AH2027" s="52"/>
      <c r="AI2027" s="52"/>
      <c r="AJ2027" s="52"/>
      <c r="AK2027" s="52"/>
      <c r="AL2027" s="52"/>
      <c r="AM2027" s="52"/>
      <c r="AN2027" s="52"/>
      <c r="AO2027" s="52"/>
      <c r="AP2027" s="52"/>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c r="BK2027" s="52"/>
      <c r="BL2027" s="52"/>
      <c r="BM2027" s="52"/>
      <c r="BN2027" s="52"/>
      <c r="BO2027" s="52"/>
      <c r="BP2027" s="52"/>
      <c r="BQ2027" s="52"/>
      <c r="BR2027" s="52"/>
      <c r="BS2027" s="52"/>
      <c r="BT2027" s="52"/>
      <c r="BU2027" s="52"/>
      <c r="BV2027" s="52"/>
      <c r="BW2027" s="52"/>
      <c r="BX2027" s="52"/>
      <c r="BY2027" s="52"/>
      <c r="BZ2027" s="52"/>
      <c r="CA2027" s="52"/>
      <c r="CB2027" s="52"/>
      <c r="CC2027" s="52"/>
      <c r="CD2027" s="52"/>
      <c r="CE2027" s="52"/>
      <c r="CF2027" s="52"/>
      <c r="CG2027" s="52"/>
      <c r="CH2027" s="52"/>
      <c r="CI2027" s="52"/>
      <c r="CJ2027" s="52"/>
      <c r="CK2027" s="52"/>
      <c r="CL2027" s="52"/>
      <c r="CM2027" s="52"/>
      <c r="CN2027" s="52"/>
      <c r="CO2027" s="52"/>
      <c r="CP2027" s="52"/>
      <c r="CQ2027" s="52"/>
      <c r="CR2027" s="52"/>
      <c r="CS2027" s="52"/>
      <c r="CT2027" s="52"/>
      <c r="CU2027" s="52"/>
      <c r="CV2027" s="52"/>
      <c r="CW2027" s="52"/>
      <c r="CX2027" s="52"/>
      <c r="CY2027" s="52"/>
      <c r="CZ2027" s="52"/>
      <c r="DA2027" s="52"/>
      <c r="DB2027" s="52"/>
      <c r="DC2027" s="52"/>
      <c r="DD2027" s="52"/>
      <c r="DE2027" s="52"/>
      <c r="DF2027" s="52"/>
      <c r="DG2027" s="52"/>
      <c r="DH2027" s="52"/>
      <c r="DI2027" s="52"/>
      <c r="DJ2027" s="52"/>
      <c r="DK2027" s="52"/>
      <c r="DL2027" s="52"/>
      <c r="DM2027" s="52"/>
      <c r="DN2027" s="52"/>
      <c r="DO2027" s="52"/>
      <c r="DP2027" s="52"/>
      <c r="DQ2027" s="52"/>
      <c r="DR2027" s="52"/>
      <c r="DS2027" s="52"/>
      <c r="DT2027" s="52"/>
      <c r="DU2027" s="52"/>
      <c r="DV2027" s="52"/>
      <c r="DW2027" s="52"/>
      <c r="DX2027" s="52"/>
      <c r="DY2027" s="52"/>
      <c r="DZ2027" s="52"/>
      <c r="EA2027" s="52"/>
    </row>
    <row r="2028" spans="1:131" s="43" customFormat="1" x14ac:dyDescent="0.2">
      <c r="A2028" s="42"/>
      <c r="B2028" s="42"/>
      <c r="C2028" s="42"/>
      <c r="D2028" s="42"/>
      <c r="E2028" s="42"/>
      <c r="F2028" s="42"/>
      <c r="G2028" s="54"/>
      <c r="H2028" s="42"/>
      <c r="I2028" s="42"/>
      <c r="J2028" s="55"/>
      <c r="K2028" s="55"/>
      <c r="L2028" s="55"/>
      <c r="M2028" s="56"/>
      <c r="N2028" s="57"/>
      <c r="O2028" s="57"/>
      <c r="P2028" s="42"/>
      <c r="Q2028" s="42"/>
      <c r="R2028" s="42"/>
      <c r="S2028" s="42"/>
      <c r="T2028" s="57"/>
      <c r="U2028" s="57"/>
      <c r="V2028" s="52"/>
      <c r="W2028" s="52"/>
      <c r="X2028" s="52"/>
      <c r="Y2028" s="52"/>
      <c r="Z2028" s="52"/>
      <c r="AA2028" s="52"/>
      <c r="AB2028" s="52"/>
      <c r="AC2028" s="52"/>
      <c r="AD2028" s="52"/>
      <c r="AE2028" s="52"/>
      <c r="AF2028" s="52"/>
      <c r="AG2028" s="52"/>
      <c r="AH2028" s="52"/>
      <c r="AI2028" s="52"/>
      <c r="AJ2028" s="52"/>
      <c r="AK2028" s="52"/>
      <c r="AL2028" s="52"/>
      <c r="AM2028" s="52"/>
      <c r="AN2028" s="52"/>
      <c r="AO2028" s="52"/>
      <c r="AP2028" s="52"/>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c r="BK2028" s="52"/>
      <c r="BL2028" s="52"/>
      <c r="BM2028" s="52"/>
      <c r="BN2028" s="52"/>
      <c r="BO2028" s="52"/>
      <c r="BP2028" s="52"/>
      <c r="BQ2028" s="52"/>
      <c r="BR2028" s="52"/>
      <c r="BS2028" s="52"/>
      <c r="BT2028" s="52"/>
      <c r="BU2028" s="52"/>
      <c r="BV2028" s="52"/>
      <c r="BW2028" s="52"/>
      <c r="BX2028" s="52"/>
      <c r="BY2028" s="52"/>
      <c r="BZ2028" s="52"/>
      <c r="CA2028" s="52"/>
      <c r="CB2028" s="52"/>
      <c r="CC2028" s="52"/>
      <c r="CD2028" s="52"/>
      <c r="CE2028" s="52"/>
      <c r="CF2028" s="52"/>
      <c r="CG2028" s="52"/>
      <c r="CH2028" s="52"/>
      <c r="CI2028" s="52"/>
      <c r="CJ2028" s="52"/>
      <c r="CK2028" s="52"/>
      <c r="CL2028" s="52"/>
      <c r="CM2028" s="52"/>
      <c r="CN2028" s="52"/>
      <c r="CO2028" s="52"/>
      <c r="CP2028" s="52"/>
      <c r="CQ2028" s="52"/>
      <c r="CR2028" s="52"/>
      <c r="CS2028" s="52"/>
      <c r="CT2028" s="52"/>
      <c r="CU2028" s="52"/>
      <c r="CV2028" s="52"/>
      <c r="CW2028" s="52"/>
      <c r="CX2028" s="52"/>
      <c r="CY2028" s="52"/>
      <c r="CZ2028" s="52"/>
      <c r="DA2028" s="52"/>
      <c r="DB2028" s="52"/>
      <c r="DC2028" s="52"/>
      <c r="DD2028" s="52"/>
      <c r="DE2028" s="52"/>
      <c r="DF2028" s="52"/>
      <c r="DG2028" s="52"/>
      <c r="DH2028" s="52"/>
      <c r="DI2028" s="52"/>
      <c r="DJ2028" s="52"/>
      <c r="DK2028" s="52"/>
      <c r="DL2028" s="52"/>
      <c r="DM2028" s="52"/>
      <c r="DN2028" s="52"/>
      <c r="DO2028" s="52"/>
      <c r="DP2028" s="52"/>
      <c r="DQ2028" s="52"/>
      <c r="DR2028" s="52"/>
      <c r="DS2028" s="52"/>
      <c r="DT2028" s="52"/>
      <c r="DU2028" s="52"/>
      <c r="DV2028" s="52"/>
      <c r="DW2028" s="52"/>
      <c r="DX2028" s="52"/>
      <c r="DY2028" s="52"/>
      <c r="DZ2028" s="52"/>
      <c r="EA2028" s="52"/>
    </row>
    <row r="2029" spans="1:131" s="43" customFormat="1" x14ac:dyDescent="0.2">
      <c r="A2029" s="42"/>
      <c r="B2029" s="42"/>
      <c r="C2029" s="42"/>
      <c r="D2029" s="42"/>
      <c r="E2029" s="42"/>
      <c r="F2029" s="42"/>
      <c r="G2029" s="54"/>
      <c r="H2029" s="42"/>
      <c r="I2029" s="42"/>
      <c r="J2029" s="55"/>
      <c r="K2029" s="55"/>
      <c r="L2029" s="55"/>
      <c r="M2029" s="56"/>
      <c r="N2029" s="57"/>
      <c r="O2029" s="57"/>
      <c r="P2029" s="42"/>
      <c r="Q2029" s="42"/>
      <c r="R2029" s="42"/>
      <c r="S2029" s="42"/>
      <c r="T2029" s="57"/>
      <c r="U2029" s="57"/>
      <c r="V2029" s="52"/>
      <c r="W2029" s="52"/>
      <c r="X2029" s="52"/>
      <c r="Y2029" s="52"/>
      <c r="Z2029" s="52"/>
      <c r="AA2029" s="52"/>
      <c r="AB2029" s="52"/>
      <c r="AC2029" s="52"/>
      <c r="AD2029" s="52"/>
      <c r="AE2029" s="52"/>
      <c r="AF2029" s="52"/>
      <c r="AG2029" s="52"/>
      <c r="AH2029" s="52"/>
      <c r="AI2029" s="52"/>
      <c r="AJ2029" s="52"/>
      <c r="AK2029" s="52"/>
      <c r="AL2029" s="52"/>
      <c r="AM2029" s="52"/>
      <c r="AN2029" s="52"/>
      <c r="AO2029" s="52"/>
      <c r="AP2029" s="52"/>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c r="BK2029" s="52"/>
      <c r="BL2029" s="52"/>
      <c r="BM2029" s="52"/>
      <c r="BN2029" s="52"/>
      <c r="BO2029" s="52"/>
      <c r="BP2029" s="52"/>
      <c r="BQ2029" s="52"/>
      <c r="BR2029" s="52"/>
      <c r="BS2029" s="52"/>
      <c r="BT2029" s="52"/>
      <c r="BU2029" s="52"/>
      <c r="BV2029" s="52"/>
      <c r="BW2029" s="52"/>
      <c r="BX2029" s="52"/>
      <c r="BY2029" s="52"/>
      <c r="BZ2029" s="52"/>
      <c r="CA2029" s="52"/>
      <c r="CB2029" s="52"/>
      <c r="CC2029" s="52"/>
      <c r="CD2029" s="52"/>
      <c r="CE2029" s="52"/>
      <c r="CF2029" s="52"/>
      <c r="CG2029" s="52"/>
      <c r="CH2029" s="52"/>
      <c r="CI2029" s="52"/>
      <c r="CJ2029" s="52"/>
      <c r="CK2029" s="52"/>
      <c r="CL2029" s="52"/>
      <c r="CM2029" s="52"/>
      <c r="CN2029" s="52"/>
      <c r="CO2029" s="52"/>
      <c r="CP2029" s="52"/>
      <c r="CQ2029" s="52"/>
      <c r="CR2029" s="52"/>
      <c r="CS2029" s="52"/>
      <c r="CT2029" s="52"/>
      <c r="CU2029" s="52"/>
      <c r="CV2029" s="52"/>
      <c r="CW2029" s="52"/>
      <c r="CX2029" s="52"/>
      <c r="CY2029" s="52"/>
      <c r="CZ2029" s="52"/>
      <c r="DA2029" s="52"/>
      <c r="DB2029" s="52"/>
      <c r="DC2029" s="52"/>
      <c r="DD2029" s="52"/>
      <c r="DE2029" s="52"/>
      <c r="DF2029" s="52"/>
      <c r="DG2029" s="52"/>
      <c r="DH2029" s="52"/>
      <c r="DI2029" s="52"/>
      <c r="DJ2029" s="52"/>
      <c r="DK2029" s="52"/>
      <c r="DL2029" s="52"/>
      <c r="DM2029" s="52"/>
      <c r="DN2029" s="52"/>
      <c r="DO2029" s="52"/>
      <c r="DP2029" s="52"/>
      <c r="DQ2029" s="52"/>
      <c r="DR2029" s="52"/>
      <c r="DS2029" s="52"/>
      <c r="DT2029" s="52"/>
      <c r="DU2029" s="52"/>
      <c r="DV2029" s="52"/>
      <c r="DW2029" s="52"/>
      <c r="DX2029" s="52"/>
      <c r="DY2029" s="52"/>
      <c r="DZ2029" s="52"/>
      <c r="EA2029" s="52"/>
    </row>
    <row r="2030" spans="1:131" s="43" customFormat="1" x14ac:dyDescent="0.2">
      <c r="A2030" s="42"/>
      <c r="B2030" s="42"/>
      <c r="C2030" s="42"/>
      <c r="D2030" s="42"/>
      <c r="E2030" s="42"/>
      <c r="F2030" s="42"/>
      <c r="G2030" s="54"/>
      <c r="H2030" s="42"/>
      <c r="I2030" s="42"/>
      <c r="J2030" s="55"/>
      <c r="K2030" s="55"/>
      <c r="L2030" s="55"/>
      <c r="M2030" s="56"/>
      <c r="N2030" s="57"/>
      <c r="O2030" s="57"/>
      <c r="P2030" s="42"/>
      <c r="Q2030" s="42"/>
      <c r="R2030" s="42"/>
      <c r="S2030" s="42"/>
      <c r="T2030" s="57"/>
      <c r="U2030" s="57"/>
      <c r="V2030" s="52"/>
      <c r="W2030" s="52"/>
      <c r="X2030" s="52"/>
      <c r="Y2030" s="52"/>
      <c r="Z2030" s="52"/>
      <c r="AA2030" s="52"/>
      <c r="AB2030" s="52"/>
      <c r="AC2030" s="52"/>
      <c r="AD2030" s="52"/>
      <c r="AE2030" s="52"/>
      <c r="AF2030" s="52"/>
      <c r="AG2030" s="52"/>
      <c r="AH2030" s="52"/>
      <c r="AI2030" s="52"/>
      <c r="AJ2030" s="52"/>
      <c r="AK2030" s="52"/>
      <c r="AL2030" s="52"/>
      <c r="AM2030" s="52"/>
      <c r="AN2030" s="52"/>
      <c r="AO2030" s="52"/>
      <c r="AP2030" s="52"/>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c r="BK2030" s="52"/>
      <c r="BL2030" s="52"/>
      <c r="BM2030" s="52"/>
      <c r="BN2030" s="52"/>
      <c r="BO2030" s="52"/>
      <c r="BP2030" s="52"/>
      <c r="BQ2030" s="52"/>
      <c r="BR2030" s="52"/>
      <c r="BS2030" s="52"/>
      <c r="BT2030" s="52"/>
      <c r="BU2030" s="52"/>
      <c r="BV2030" s="52"/>
      <c r="BW2030" s="52"/>
      <c r="BX2030" s="52"/>
      <c r="BY2030" s="52"/>
      <c r="BZ2030" s="52"/>
      <c r="CA2030" s="52"/>
      <c r="CB2030" s="52"/>
      <c r="CC2030" s="52"/>
      <c r="CD2030" s="52"/>
      <c r="CE2030" s="52"/>
      <c r="CF2030" s="52"/>
      <c r="CG2030" s="52"/>
      <c r="CH2030" s="52"/>
      <c r="CI2030" s="52"/>
      <c r="CJ2030" s="52"/>
      <c r="CK2030" s="52"/>
      <c r="CL2030" s="52"/>
      <c r="CM2030" s="52"/>
      <c r="CN2030" s="52"/>
      <c r="CO2030" s="52"/>
      <c r="CP2030" s="52"/>
      <c r="CQ2030" s="52"/>
      <c r="CR2030" s="52"/>
      <c r="CS2030" s="52"/>
      <c r="CT2030" s="52"/>
      <c r="CU2030" s="52"/>
      <c r="CV2030" s="52"/>
      <c r="CW2030" s="52"/>
      <c r="CX2030" s="52"/>
      <c r="CY2030" s="52"/>
      <c r="CZ2030" s="52"/>
      <c r="DA2030" s="52"/>
      <c r="DB2030" s="52"/>
      <c r="DC2030" s="52"/>
      <c r="DD2030" s="52"/>
      <c r="DE2030" s="52"/>
      <c r="DF2030" s="52"/>
      <c r="DG2030" s="52"/>
      <c r="DH2030" s="52"/>
      <c r="DI2030" s="52"/>
      <c r="DJ2030" s="52"/>
      <c r="DK2030" s="52"/>
      <c r="DL2030" s="52"/>
      <c r="DM2030" s="52"/>
      <c r="DN2030" s="52"/>
      <c r="DO2030" s="52"/>
      <c r="DP2030" s="52"/>
      <c r="DQ2030" s="52"/>
      <c r="DR2030" s="52"/>
      <c r="DS2030" s="52"/>
      <c r="DT2030" s="52"/>
      <c r="DU2030" s="52"/>
      <c r="DV2030" s="52"/>
      <c r="DW2030" s="52"/>
      <c r="DX2030" s="52"/>
      <c r="DY2030" s="52"/>
      <c r="DZ2030" s="52"/>
      <c r="EA2030" s="52"/>
    </row>
    <row r="2031" spans="1:131" s="43" customFormat="1" x14ac:dyDescent="0.2">
      <c r="A2031" s="42"/>
      <c r="B2031" s="42"/>
      <c r="C2031" s="42"/>
      <c r="D2031" s="42"/>
      <c r="E2031" s="42"/>
      <c r="F2031" s="42"/>
      <c r="G2031" s="54"/>
      <c r="H2031" s="42"/>
      <c r="I2031" s="42"/>
      <c r="J2031" s="55"/>
      <c r="K2031" s="55"/>
      <c r="L2031" s="55"/>
      <c r="M2031" s="56"/>
      <c r="N2031" s="57"/>
      <c r="O2031" s="57"/>
      <c r="P2031" s="42"/>
      <c r="Q2031" s="42"/>
      <c r="R2031" s="42"/>
      <c r="S2031" s="42"/>
      <c r="T2031" s="57"/>
      <c r="U2031" s="57"/>
      <c r="V2031" s="52"/>
      <c r="W2031" s="52"/>
      <c r="X2031" s="52"/>
      <c r="Y2031" s="52"/>
      <c r="Z2031" s="52"/>
      <c r="AA2031" s="52"/>
      <c r="AB2031" s="52"/>
      <c r="AC2031" s="52"/>
      <c r="AD2031" s="52"/>
      <c r="AE2031" s="52"/>
      <c r="AF2031" s="52"/>
      <c r="AG2031" s="52"/>
      <c r="AH2031" s="52"/>
      <c r="AI2031" s="52"/>
      <c r="AJ2031" s="52"/>
      <c r="AK2031" s="52"/>
      <c r="AL2031" s="52"/>
      <c r="AM2031" s="52"/>
      <c r="AN2031" s="52"/>
      <c r="AO2031" s="52"/>
      <c r="AP2031" s="52"/>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c r="BK2031" s="52"/>
      <c r="BL2031" s="52"/>
      <c r="BM2031" s="52"/>
      <c r="BN2031" s="52"/>
      <c r="BO2031" s="52"/>
      <c r="BP2031" s="52"/>
      <c r="BQ2031" s="52"/>
      <c r="BR2031" s="52"/>
      <c r="BS2031" s="52"/>
      <c r="BT2031" s="52"/>
      <c r="BU2031" s="52"/>
      <c r="BV2031" s="52"/>
      <c r="BW2031" s="52"/>
      <c r="BX2031" s="52"/>
      <c r="BY2031" s="52"/>
      <c r="BZ2031" s="52"/>
      <c r="CA2031" s="52"/>
      <c r="CB2031" s="52"/>
      <c r="CC2031" s="52"/>
      <c r="CD2031" s="52"/>
      <c r="CE2031" s="52"/>
      <c r="CF2031" s="52"/>
      <c r="CG2031" s="52"/>
      <c r="CH2031" s="52"/>
      <c r="CI2031" s="52"/>
      <c r="CJ2031" s="52"/>
      <c r="CK2031" s="52"/>
      <c r="CL2031" s="52"/>
      <c r="CM2031" s="52"/>
      <c r="CN2031" s="52"/>
      <c r="CO2031" s="52"/>
      <c r="CP2031" s="52"/>
      <c r="CQ2031" s="52"/>
      <c r="CR2031" s="52"/>
      <c r="CS2031" s="52"/>
      <c r="CT2031" s="52"/>
      <c r="CU2031" s="52"/>
      <c r="CV2031" s="52"/>
      <c r="CW2031" s="52"/>
      <c r="CX2031" s="52"/>
      <c r="CY2031" s="52"/>
      <c r="CZ2031" s="52"/>
      <c r="DA2031" s="52"/>
      <c r="DB2031" s="52"/>
      <c r="DC2031" s="52"/>
      <c r="DD2031" s="52"/>
      <c r="DE2031" s="52"/>
      <c r="DF2031" s="52"/>
      <c r="DG2031" s="52"/>
      <c r="DH2031" s="52"/>
      <c r="DI2031" s="52"/>
      <c r="DJ2031" s="52"/>
      <c r="DK2031" s="52"/>
      <c r="DL2031" s="52"/>
      <c r="DM2031" s="52"/>
      <c r="DN2031" s="52"/>
      <c r="DO2031" s="52"/>
      <c r="DP2031" s="52"/>
      <c r="DQ2031" s="52"/>
      <c r="DR2031" s="52"/>
      <c r="DS2031" s="52"/>
      <c r="DT2031" s="52"/>
      <c r="DU2031" s="52"/>
      <c r="DV2031" s="52"/>
      <c r="DW2031" s="52"/>
      <c r="DX2031" s="52"/>
      <c r="DY2031" s="52"/>
      <c r="DZ2031" s="52"/>
      <c r="EA2031" s="52"/>
    </row>
    <row r="2032" spans="1:131" s="43" customFormat="1" x14ac:dyDescent="0.2">
      <c r="A2032" s="42"/>
      <c r="B2032" s="42"/>
      <c r="C2032" s="42"/>
      <c r="D2032" s="42"/>
      <c r="E2032" s="42"/>
      <c r="F2032" s="42"/>
      <c r="G2032" s="54"/>
      <c r="H2032" s="42"/>
      <c r="I2032" s="42"/>
      <c r="J2032" s="55"/>
      <c r="K2032" s="55"/>
      <c r="L2032" s="55"/>
      <c r="M2032" s="56"/>
      <c r="N2032" s="57"/>
      <c r="O2032" s="57"/>
      <c r="P2032" s="42"/>
      <c r="Q2032" s="42"/>
      <c r="R2032" s="42"/>
      <c r="S2032" s="42"/>
      <c r="T2032" s="57"/>
      <c r="U2032" s="57"/>
      <c r="V2032" s="52"/>
      <c r="W2032" s="52"/>
      <c r="X2032" s="52"/>
      <c r="Y2032" s="52"/>
      <c r="Z2032" s="52"/>
      <c r="AA2032" s="52"/>
      <c r="AB2032" s="52"/>
      <c r="AC2032" s="52"/>
      <c r="AD2032" s="52"/>
      <c r="AE2032" s="52"/>
      <c r="AF2032" s="52"/>
      <c r="AG2032" s="52"/>
      <c r="AH2032" s="52"/>
      <c r="AI2032" s="52"/>
      <c r="AJ2032" s="52"/>
      <c r="AK2032" s="52"/>
      <c r="AL2032" s="52"/>
      <c r="AM2032" s="52"/>
      <c r="AN2032" s="52"/>
      <c r="AO2032" s="52"/>
      <c r="AP2032" s="52"/>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c r="BK2032" s="52"/>
      <c r="BL2032" s="52"/>
      <c r="BM2032" s="52"/>
      <c r="BN2032" s="52"/>
      <c r="BO2032" s="52"/>
      <c r="BP2032" s="52"/>
      <c r="BQ2032" s="52"/>
      <c r="BR2032" s="52"/>
      <c r="BS2032" s="52"/>
      <c r="BT2032" s="52"/>
      <c r="BU2032" s="52"/>
      <c r="BV2032" s="52"/>
      <c r="BW2032" s="52"/>
      <c r="BX2032" s="52"/>
      <c r="BY2032" s="52"/>
      <c r="BZ2032" s="52"/>
      <c r="CA2032" s="52"/>
      <c r="CB2032" s="52"/>
      <c r="CC2032" s="52"/>
      <c r="CD2032" s="52"/>
      <c r="CE2032" s="52"/>
      <c r="CF2032" s="52"/>
      <c r="CG2032" s="52"/>
      <c r="CH2032" s="52"/>
      <c r="CI2032" s="52"/>
      <c r="CJ2032" s="52"/>
      <c r="CK2032" s="52"/>
      <c r="CL2032" s="52"/>
      <c r="CM2032" s="52"/>
      <c r="CN2032" s="52"/>
      <c r="CO2032" s="52"/>
      <c r="CP2032" s="52"/>
      <c r="CQ2032" s="52"/>
      <c r="CR2032" s="52"/>
      <c r="CS2032" s="52"/>
      <c r="CT2032" s="52"/>
      <c r="CU2032" s="52"/>
      <c r="CV2032" s="52"/>
      <c r="CW2032" s="52"/>
      <c r="CX2032" s="52"/>
      <c r="CY2032" s="52"/>
      <c r="CZ2032" s="52"/>
      <c r="DA2032" s="52"/>
      <c r="DB2032" s="52"/>
      <c r="DC2032" s="52"/>
      <c r="DD2032" s="52"/>
      <c r="DE2032" s="52"/>
      <c r="DF2032" s="52"/>
      <c r="DG2032" s="52"/>
      <c r="DH2032" s="52"/>
      <c r="DI2032" s="52"/>
      <c r="DJ2032" s="52"/>
      <c r="DK2032" s="52"/>
      <c r="DL2032" s="52"/>
      <c r="DM2032" s="52"/>
      <c r="DN2032" s="52"/>
      <c r="DO2032" s="52"/>
      <c r="DP2032" s="52"/>
      <c r="DQ2032" s="52"/>
      <c r="DR2032" s="52"/>
      <c r="DS2032" s="52"/>
      <c r="DT2032" s="52"/>
      <c r="DU2032" s="52"/>
      <c r="DV2032" s="52"/>
      <c r="DW2032" s="52"/>
      <c r="DX2032" s="52"/>
      <c r="DY2032" s="52"/>
      <c r="DZ2032" s="52"/>
      <c r="EA2032" s="52"/>
    </row>
    <row r="2033" spans="1:131" s="43" customFormat="1" x14ac:dyDescent="0.2">
      <c r="A2033" s="42"/>
      <c r="B2033" s="42"/>
      <c r="C2033" s="42"/>
      <c r="D2033" s="42"/>
      <c r="E2033" s="42"/>
      <c r="F2033" s="42"/>
      <c r="G2033" s="54"/>
      <c r="H2033" s="42"/>
      <c r="I2033" s="42"/>
      <c r="J2033" s="55"/>
      <c r="K2033" s="55"/>
      <c r="L2033" s="55"/>
      <c r="M2033" s="56"/>
      <c r="N2033" s="57"/>
      <c r="O2033" s="57"/>
      <c r="P2033" s="42"/>
      <c r="Q2033" s="42"/>
      <c r="R2033" s="42"/>
      <c r="S2033" s="42"/>
      <c r="T2033" s="57"/>
      <c r="U2033" s="57"/>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c r="DC2033" s="52"/>
      <c r="DD2033" s="52"/>
      <c r="DE2033" s="52"/>
      <c r="DF2033" s="52"/>
      <c r="DG2033" s="52"/>
      <c r="DH2033" s="52"/>
      <c r="DI2033" s="52"/>
      <c r="DJ2033" s="52"/>
      <c r="DK2033" s="52"/>
      <c r="DL2033" s="52"/>
      <c r="DM2033" s="52"/>
      <c r="DN2033" s="52"/>
      <c r="DO2033" s="52"/>
      <c r="DP2033" s="52"/>
      <c r="DQ2033" s="52"/>
      <c r="DR2033" s="52"/>
      <c r="DS2033" s="52"/>
      <c r="DT2033" s="52"/>
      <c r="DU2033" s="52"/>
      <c r="DV2033" s="52"/>
      <c r="DW2033" s="52"/>
      <c r="DX2033" s="52"/>
      <c r="DY2033" s="52"/>
      <c r="DZ2033" s="52"/>
      <c r="EA2033" s="52"/>
    </row>
    <row r="2034" spans="1:131" s="43" customFormat="1" x14ac:dyDescent="0.2">
      <c r="A2034" s="42"/>
      <c r="B2034" s="42"/>
      <c r="C2034" s="42"/>
      <c r="D2034" s="42"/>
      <c r="E2034" s="42"/>
      <c r="F2034" s="42"/>
      <c r="G2034" s="54"/>
      <c r="H2034" s="42"/>
      <c r="I2034" s="42"/>
      <c r="J2034" s="55"/>
      <c r="K2034" s="55"/>
      <c r="L2034" s="55"/>
      <c r="M2034" s="56"/>
      <c r="N2034" s="57"/>
      <c r="O2034" s="57"/>
      <c r="P2034" s="42"/>
      <c r="Q2034" s="42"/>
      <c r="R2034" s="42"/>
      <c r="S2034" s="42"/>
      <c r="T2034" s="57"/>
      <c r="U2034" s="57"/>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c r="DC2034" s="52"/>
      <c r="DD2034" s="52"/>
      <c r="DE2034" s="52"/>
      <c r="DF2034" s="52"/>
      <c r="DG2034" s="52"/>
      <c r="DH2034" s="52"/>
      <c r="DI2034" s="52"/>
      <c r="DJ2034" s="52"/>
      <c r="DK2034" s="52"/>
      <c r="DL2034" s="52"/>
      <c r="DM2034" s="52"/>
      <c r="DN2034" s="52"/>
      <c r="DO2034" s="52"/>
      <c r="DP2034" s="52"/>
      <c r="DQ2034" s="52"/>
      <c r="DR2034" s="52"/>
      <c r="DS2034" s="52"/>
      <c r="DT2034" s="52"/>
      <c r="DU2034" s="52"/>
      <c r="DV2034" s="52"/>
      <c r="DW2034" s="52"/>
      <c r="DX2034" s="52"/>
      <c r="DY2034" s="52"/>
      <c r="DZ2034" s="52"/>
      <c r="EA2034" s="52"/>
    </row>
    <row r="2035" spans="1:131" s="43" customFormat="1" x14ac:dyDescent="0.2">
      <c r="A2035" s="42"/>
      <c r="B2035" s="42"/>
      <c r="C2035" s="42"/>
      <c r="D2035" s="42"/>
      <c r="E2035" s="42"/>
      <c r="F2035" s="42"/>
      <c r="G2035" s="54"/>
      <c r="H2035" s="42"/>
      <c r="I2035" s="42"/>
      <c r="J2035" s="55"/>
      <c r="K2035" s="55"/>
      <c r="L2035" s="55"/>
      <c r="M2035" s="56"/>
      <c r="N2035" s="57"/>
      <c r="O2035" s="57"/>
      <c r="P2035" s="42"/>
      <c r="Q2035" s="42"/>
      <c r="R2035" s="42"/>
      <c r="S2035" s="42"/>
      <c r="T2035" s="57"/>
      <c r="U2035" s="57"/>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c r="DC2035" s="52"/>
      <c r="DD2035" s="52"/>
      <c r="DE2035" s="52"/>
      <c r="DF2035" s="52"/>
      <c r="DG2035" s="52"/>
      <c r="DH2035" s="52"/>
      <c r="DI2035" s="52"/>
      <c r="DJ2035" s="52"/>
      <c r="DK2035" s="52"/>
      <c r="DL2035" s="52"/>
      <c r="DM2035" s="52"/>
      <c r="DN2035" s="52"/>
      <c r="DO2035" s="52"/>
      <c r="DP2035" s="52"/>
      <c r="DQ2035" s="52"/>
      <c r="DR2035" s="52"/>
      <c r="DS2035" s="52"/>
      <c r="DT2035" s="52"/>
      <c r="DU2035" s="52"/>
      <c r="DV2035" s="52"/>
      <c r="DW2035" s="52"/>
      <c r="DX2035" s="52"/>
      <c r="DY2035" s="52"/>
      <c r="DZ2035" s="52"/>
      <c r="EA2035" s="52"/>
    </row>
    <row r="2036" spans="1:131" s="43" customFormat="1" x14ac:dyDescent="0.2">
      <c r="A2036" s="42"/>
      <c r="B2036" s="42"/>
      <c r="C2036" s="42"/>
      <c r="D2036" s="42"/>
      <c r="E2036" s="42"/>
      <c r="F2036" s="42"/>
      <c r="G2036" s="54"/>
      <c r="H2036" s="42"/>
      <c r="I2036" s="42"/>
      <c r="J2036" s="55"/>
      <c r="K2036" s="55"/>
      <c r="L2036" s="55"/>
      <c r="M2036" s="56"/>
      <c r="N2036" s="57"/>
      <c r="O2036" s="57"/>
      <c r="P2036" s="42"/>
      <c r="Q2036" s="42"/>
      <c r="R2036" s="42"/>
      <c r="S2036" s="42"/>
      <c r="T2036" s="57"/>
      <c r="U2036" s="57"/>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c r="DC2036" s="52"/>
      <c r="DD2036" s="52"/>
      <c r="DE2036" s="52"/>
      <c r="DF2036" s="52"/>
      <c r="DG2036" s="52"/>
      <c r="DH2036" s="52"/>
      <c r="DI2036" s="52"/>
      <c r="DJ2036" s="52"/>
      <c r="DK2036" s="52"/>
      <c r="DL2036" s="52"/>
      <c r="DM2036" s="52"/>
      <c r="DN2036" s="52"/>
      <c r="DO2036" s="52"/>
      <c r="DP2036" s="52"/>
      <c r="DQ2036" s="52"/>
      <c r="DR2036" s="52"/>
      <c r="DS2036" s="52"/>
      <c r="DT2036" s="52"/>
      <c r="DU2036" s="52"/>
      <c r="DV2036" s="52"/>
      <c r="DW2036" s="52"/>
      <c r="DX2036" s="52"/>
      <c r="DY2036" s="52"/>
      <c r="DZ2036" s="52"/>
      <c r="EA2036" s="52"/>
    </row>
    <row r="2037" spans="1:131" s="43" customFormat="1" x14ac:dyDescent="0.2">
      <c r="A2037" s="42"/>
      <c r="B2037" s="42"/>
      <c r="C2037" s="42"/>
      <c r="D2037" s="42"/>
      <c r="E2037" s="42"/>
      <c r="F2037" s="42"/>
      <c r="G2037" s="54"/>
      <c r="H2037" s="42"/>
      <c r="I2037" s="42"/>
      <c r="J2037" s="55"/>
      <c r="K2037" s="55"/>
      <c r="L2037" s="55"/>
      <c r="M2037" s="56"/>
      <c r="N2037" s="57"/>
      <c r="O2037" s="57"/>
      <c r="P2037" s="42"/>
      <c r="Q2037" s="42"/>
      <c r="R2037" s="42"/>
      <c r="S2037" s="42"/>
      <c r="T2037" s="57"/>
      <c r="U2037" s="57"/>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c r="DC2037" s="52"/>
      <c r="DD2037" s="52"/>
      <c r="DE2037" s="52"/>
      <c r="DF2037" s="52"/>
      <c r="DG2037" s="52"/>
      <c r="DH2037" s="52"/>
      <c r="DI2037" s="52"/>
      <c r="DJ2037" s="52"/>
      <c r="DK2037" s="52"/>
      <c r="DL2037" s="52"/>
      <c r="DM2037" s="52"/>
      <c r="DN2037" s="52"/>
      <c r="DO2037" s="52"/>
      <c r="DP2037" s="52"/>
      <c r="DQ2037" s="52"/>
      <c r="DR2037" s="52"/>
      <c r="DS2037" s="52"/>
      <c r="DT2037" s="52"/>
      <c r="DU2037" s="52"/>
      <c r="DV2037" s="52"/>
      <c r="DW2037" s="52"/>
      <c r="DX2037" s="52"/>
      <c r="DY2037" s="52"/>
      <c r="DZ2037" s="52"/>
      <c r="EA2037" s="52"/>
    </row>
    <row r="2038" spans="1:131" s="43" customFormat="1" x14ac:dyDescent="0.2">
      <c r="A2038" s="42"/>
      <c r="B2038" s="42"/>
      <c r="C2038" s="42"/>
      <c r="D2038" s="42"/>
      <c r="E2038" s="42"/>
      <c r="F2038" s="42"/>
      <c r="G2038" s="54"/>
      <c r="H2038" s="42"/>
      <c r="I2038" s="42"/>
      <c r="J2038" s="55"/>
      <c r="K2038" s="55"/>
      <c r="L2038" s="55"/>
      <c r="M2038" s="56"/>
      <c r="N2038" s="57"/>
      <c r="O2038" s="57"/>
      <c r="P2038" s="42"/>
      <c r="Q2038" s="42"/>
      <c r="R2038" s="42"/>
      <c r="S2038" s="42"/>
      <c r="T2038" s="57"/>
      <c r="U2038" s="57"/>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c r="DC2038" s="52"/>
      <c r="DD2038" s="52"/>
      <c r="DE2038" s="52"/>
      <c r="DF2038" s="52"/>
      <c r="DG2038" s="52"/>
      <c r="DH2038" s="52"/>
      <c r="DI2038" s="52"/>
      <c r="DJ2038" s="52"/>
      <c r="DK2038" s="52"/>
      <c r="DL2038" s="52"/>
      <c r="DM2038" s="52"/>
      <c r="DN2038" s="52"/>
      <c r="DO2038" s="52"/>
      <c r="DP2038" s="52"/>
      <c r="DQ2038" s="52"/>
      <c r="DR2038" s="52"/>
      <c r="DS2038" s="52"/>
      <c r="DT2038" s="52"/>
      <c r="DU2038" s="52"/>
      <c r="DV2038" s="52"/>
      <c r="DW2038" s="52"/>
      <c r="DX2038" s="52"/>
      <c r="DY2038" s="52"/>
      <c r="DZ2038" s="52"/>
      <c r="EA2038" s="52"/>
    </row>
    <row r="2039" spans="1:131" s="43" customFormat="1" x14ac:dyDescent="0.2">
      <c r="A2039" s="42"/>
      <c r="B2039" s="42"/>
      <c r="C2039" s="42"/>
      <c r="D2039" s="42"/>
      <c r="E2039" s="42"/>
      <c r="F2039" s="42"/>
      <c r="G2039" s="54"/>
      <c r="H2039" s="42"/>
      <c r="I2039" s="42"/>
      <c r="J2039" s="55"/>
      <c r="K2039" s="55"/>
      <c r="L2039" s="55"/>
      <c r="M2039" s="56"/>
      <c r="N2039" s="57"/>
      <c r="O2039" s="57"/>
      <c r="P2039" s="42"/>
      <c r="Q2039" s="42"/>
      <c r="R2039" s="42"/>
      <c r="S2039" s="42"/>
      <c r="T2039" s="57"/>
      <c r="U2039" s="57"/>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c r="DC2039" s="52"/>
      <c r="DD2039" s="52"/>
      <c r="DE2039" s="52"/>
      <c r="DF2039" s="52"/>
      <c r="DG2039" s="52"/>
      <c r="DH2039" s="52"/>
      <c r="DI2039" s="52"/>
      <c r="DJ2039" s="52"/>
      <c r="DK2039" s="52"/>
      <c r="DL2039" s="52"/>
      <c r="DM2039" s="52"/>
      <c r="DN2039" s="52"/>
      <c r="DO2039" s="52"/>
      <c r="DP2039" s="52"/>
      <c r="DQ2039" s="52"/>
      <c r="DR2039" s="52"/>
      <c r="DS2039" s="52"/>
      <c r="DT2039" s="52"/>
      <c r="DU2039" s="52"/>
      <c r="DV2039" s="52"/>
      <c r="DW2039" s="52"/>
      <c r="DX2039" s="52"/>
      <c r="DY2039" s="52"/>
      <c r="DZ2039" s="52"/>
      <c r="EA2039" s="52"/>
    </row>
    <row r="2040" spans="1:131" s="43" customFormat="1" x14ac:dyDescent="0.2">
      <c r="A2040" s="42"/>
      <c r="B2040" s="42"/>
      <c r="C2040" s="42"/>
      <c r="D2040" s="42"/>
      <c r="E2040" s="42"/>
      <c r="F2040" s="42"/>
      <c r="G2040" s="54"/>
      <c r="H2040" s="42"/>
      <c r="I2040" s="42"/>
      <c r="J2040" s="55"/>
      <c r="K2040" s="55"/>
      <c r="L2040" s="55"/>
      <c r="M2040" s="56"/>
      <c r="N2040" s="57"/>
      <c r="O2040" s="57"/>
      <c r="P2040" s="42"/>
      <c r="Q2040" s="42"/>
      <c r="R2040" s="42"/>
      <c r="S2040" s="42"/>
      <c r="T2040" s="57"/>
      <c r="U2040" s="57"/>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c r="DC2040" s="52"/>
      <c r="DD2040" s="52"/>
      <c r="DE2040" s="52"/>
      <c r="DF2040" s="52"/>
      <c r="DG2040" s="52"/>
      <c r="DH2040" s="52"/>
      <c r="DI2040" s="52"/>
      <c r="DJ2040" s="52"/>
      <c r="DK2040" s="52"/>
      <c r="DL2040" s="52"/>
      <c r="DM2040" s="52"/>
      <c r="DN2040" s="52"/>
      <c r="DO2040" s="52"/>
      <c r="DP2040" s="52"/>
      <c r="DQ2040" s="52"/>
      <c r="DR2040" s="52"/>
      <c r="DS2040" s="52"/>
      <c r="DT2040" s="52"/>
      <c r="DU2040" s="52"/>
      <c r="DV2040" s="52"/>
      <c r="DW2040" s="52"/>
      <c r="DX2040" s="52"/>
      <c r="DY2040" s="52"/>
      <c r="DZ2040" s="52"/>
      <c r="EA2040" s="52"/>
    </row>
    <row r="2041" spans="1:131" s="43" customFormat="1" x14ac:dyDescent="0.2">
      <c r="A2041" s="42"/>
      <c r="B2041" s="42"/>
      <c r="C2041" s="42"/>
      <c r="D2041" s="42"/>
      <c r="E2041" s="42"/>
      <c r="F2041" s="42"/>
      <c r="G2041" s="54"/>
      <c r="H2041" s="42"/>
      <c r="I2041" s="42"/>
      <c r="J2041" s="55"/>
      <c r="K2041" s="55"/>
      <c r="L2041" s="55"/>
      <c r="M2041" s="56"/>
      <c r="N2041" s="57"/>
      <c r="O2041" s="57"/>
      <c r="P2041" s="42"/>
      <c r="Q2041" s="42"/>
      <c r="R2041" s="42"/>
      <c r="S2041" s="42"/>
      <c r="T2041" s="57"/>
      <c r="U2041" s="57"/>
      <c r="V2041" s="52"/>
      <c r="W2041" s="52"/>
      <c r="X2041" s="52"/>
      <c r="Y2041" s="52"/>
      <c r="Z2041" s="52"/>
      <c r="AA2041" s="52"/>
      <c r="AB2041" s="52"/>
      <c r="AC2041" s="52"/>
      <c r="AD2041" s="52"/>
      <c r="AE2041" s="52"/>
      <c r="AF2041" s="52"/>
      <c r="AG2041" s="52"/>
      <c r="AH2041" s="52"/>
      <c r="AI2041" s="52"/>
      <c r="AJ2041" s="52"/>
      <c r="AK2041" s="52"/>
      <c r="AL2041" s="52"/>
      <c r="AM2041" s="52"/>
      <c r="AN2041" s="52"/>
      <c r="AO2041" s="52"/>
      <c r="AP2041" s="52"/>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c r="BK2041" s="52"/>
      <c r="BL2041" s="52"/>
      <c r="BM2041" s="52"/>
      <c r="BN2041" s="52"/>
      <c r="BO2041" s="52"/>
      <c r="BP2041" s="52"/>
      <c r="BQ2041" s="52"/>
      <c r="BR2041" s="52"/>
      <c r="BS2041" s="52"/>
      <c r="BT2041" s="52"/>
      <c r="BU2041" s="52"/>
      <c r="BV2041" s="52"/>
      <c r="BW2041" s="52"/>
      <c r="BX2041" s="52"/>
      <c r="BY2041" s="52"/>
      <c r="BZ2041" s="52"/>
      <c r="CA2041" s="52"/>
      <c r="CB2041" s="52"/>
      <c r="CC2041" s="52"/>
      <c r="CD2041" s="52"/>
      <c r="CE2041" s="52"/>
      <c r="CF2041" s="52"/>
      <c r="CG2041" s="52"/>
      <c r="CH2041" s="52"/>
      <c r="CI2041" s="52"/>
      <c r="CJ2041" s="52"/>
      <c r="CK2041" s="52"/>
      <c r="CL2041" s="52"/>
      <c r="CM2041" s="52"/>
      <c r="CN2041" s="52"/>
      <c r="CO2041" s="52"/>
      <c r="CP2041" s="52"/>
      <c r="CQ2041" s="52"/>
      <c r="CR2041" s="52"/>
      <c r="CS2041" s="52"/>
      <c r="CT2041" s="52"/>
      <c r="CU2041" s="52"/>
      <c r="CV2041" s="52"/>
      <c r="CW2041" s="52"/>
      <c r="CX2041" s="52"/>
      <c r="CY2041" s="52"/>
      <c r="CZ2041" s="52"/>
      <c r="DA2041" s="52"/>
      <c r="DB2041" s="52"/>
      <c r="DC2041" s="52"/>
      <c r="DD2041" s="52"/>
      <c r="DE2041" s="52"/>
      <c r="DF2041" s="52"/>
      <c r="DG2041" s="52"/>
      <c r="DH2041" s="52"/>
      <c r="DI2041" s="52"/>
      <c r="DJ2041" s="52"/>
      <c r="DK2041" s="52"/>
      <c r="DL2041" s="52"/>
      <c r="DM2041" s="52"/>
      <c r="DN2041" s="52"/>
      <c r="DO2041" s="52"/>
      <c r="DP2041" s="52"/>
      <c r="DQ2041" s="52"/>
      <c r="DR2041" s="52"/>
      <c r="DS2041" s="52"/>
      <c r="DT2041" s="52"/>
      <c r="DU2041" s="52"/>
      <c r="DV2041" s="52"/>
      <c r="DW2041" s="52"/>
      <c r="DX2041" s="52"/>
      <c r="DY2041" s="52"/>
      <c r="DZ2041" s="52"/>
      <c r="EA2041" s="52"/>
    </row>
    <row r="2042" spans="1:131" s="43" customFormat="1" x14ac:dyDescent="0.2">
      <c r="A2042" s="42"/>
      <c r="B2042" s="42"/>
      <c r="C2042" s="42"/>
      <c r="D2042" s="42"/>
      <c r="E2042" s="42"/>
      <c r="F2042" s="42"/>
      <c r="G2042" s="54"/>
      <c r="H2042" s="42"/>
      <c r="I2042" s="42"/>
      <c r="J2042" s="55"/>
      <c r="K2042" s="55"/>
      <c r="L2042" s="55"/>
      <c r="M2042" s="56"/>
      <c r="N2042" s="57"/>
      <c r="O2042" s="57"/>
      <c r="P2042" s="42"/>
      <c r="Q2042" s="42"/>
      <c r="R2042" s="42"/>
      <c r="S2042" s="42"/>
      <c r="T2042" s="57"/>
      <c r="U2042" s="57"/>
      <c r="V2042" s="52"/>
      <c r="W2042" s="52"/>
      <c r="X2042" s="52"/>
      <c r="Y2042" s="52"/>
      <c r="Z2042" s="52"/>
      <c r="AA2042" s="52"/>
      <c r="AB2042" s="52"/>
      <c r="AC2042" s="52"/>
      <c r="AD2042" s="52"/>
      <c r="AE2042" s="52"/>
      <c r="AF2042" s="52"/>
      <c r="AG2042" s="52"/>
      <c r="AH2042" s="52"/>
      <c r="AI2042" s="52"/>
      <c r="AJ2042" s="52"/>
      <c r="AK2042" s="52"/>
      <c r="AL2042" s="52"/>
      <c r="AM2042" s="52"/>
      <c r="AN2042" s="52"/>
      <c r="AO2042" s="52"/>
      <c r="AP2042" s="52"/>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c r="BK2042" s="52"/>
      <c r="BL2042" s="52"/>
      <c r="BM2042" s="52"/>
      <c r="BN2042" s="52"/>
      <c r="BO2042" s="52"/>
      <c r="BP2042" s="52"/>
      <c r="BQ2042" s="52"/>
      <c r="BR2042" s="52"/>
      <c r="BS2042" s="52"/>
      <c r="BT2042" s="52"/>
      <c r="BU2042" s="52"/>
      <c r="BV2042" s="52"/>
      <c r="BW2042" s="52"/>
      <c r="BX2042" s="52"/>
      <c r="BY2042" s="52"/>
      <c r="BZ2042" s="52"/>
      <c r="CA2042" s="52"/>
      <c r="CB2042" s="52"/>
      <c r="CC2042" s="52"/>
      <c r="CD2042" s="52"/>
      <c r="CE2042" s="52"/>
      <c r="CF2042" s="52"/>
      <c r="CG2042" s="52"/>
      <c r="CH2042" s="52"/>
      <c r="CI2042" s="52"/>
      <c r="CJ2042" s="52"/>
      <c r="CK2042" s="52"/>
      <c r="CL2042" s="52"/>
      <c r="CM2042" s="52"/>
      <c r="CN2042" s="52"/>
      <c r="CO2042" s="52"/>
      <c r="CP2042" s="52"/>
      <c r="CQ2042" s="52"/>
      <c r="CR2042" s="52"/>
      <c r="CS2042" s="52"/>
      <c r="CT2042" s="52"/>
      <c r="CU2042" s="52"/>
      <c r="CV2042" s="52"/>
      <c r="CW2042" s="52"/>
      <c r="CX2042" s="52"/>
      <c r="CY2042" s="52"/>
      <c r="CZ2042" s="52"/>
      <c r="DA2042" s="52"/>
      <c r="DB2042" s="52"/>
      <c r="DC2042" s="52"/>
      <c r="DD2042" s="52"/>
      <c r="DE2042" s="52"/>
      <c r="DF2042" s="52"/>
      <c r="DG2042" s="52"/>
      <c r="DH2042" s="52"/>
      <c r="DI2042" s="52"/>
      <c r="DJ2042" s="52"/>
      <c r="DK2042" s="52"/>
      <c r="DL2042" s="52"/>
      <c r="DM2042" s="52"/>
      <c r="DN2042" s="52"/>
      <c r="DO2042" s="52"/>
      <c r="DP2042" s="52"/>
      <c r="DQ2042" s="52"/>
      <c r="DR2042" s="52"/>
      <c r="DS2042" s="52"/>
      <c r="DT2042" s="52"/>
      <c r="DU2042" s="52"/>
      <c r="DV2042" s="52"/>
      <c r="DW2042" s="52"/>
      <c r="DX2042" s="52"/>
      <c r="DY2042" s="52"/>
      <c r="DZ2042" s="52"/>
      <c r="EA2042" s="52"/>
    </row>
    <row r="2043" spans="1:131" s="43" customFormat="1" x14ac:dyDescent="0.2">
      <c r="A2043" s="42"/>
      <c r="B2043" s="42"/>
      <c r="C2043" s="42"/>
      <c r="D2043" s="42"/>
      <c r="E2043" s="42"/>
      <c r="F2043" s="42"/>
      <c r="G2043" s="54"/>
      <c r="H2043" s="42"/>
      <c r="I2043" s="42"/>
      <c r="J2043" s="55"/>
      <c r="K2043" s="55"/>
      <c r="L2043" s="55"/>
      <c r="M2043" s="56"/>
      <c r="N2043" s="57"/>
      <c r="O2043" s="57"/>
      <c r="P2043" s="42"/>
      <c r="Q2043" s="42"/>
      <c r="R2043" s="42"/>
      <c r="S2043" s="42"/>
      <c r="T2043" s="57"/>
      <c r="U2043" s="57"/>
      <c r="V2043" s="52"/>
      <c r="W2043" s="52"/>
      <c r="X2043" s="52"/>
      <c r="Y2043" s="52"/>
      <c r="Z2043" s="52"/>
      <c r="AA2043" s="52"/>
      <c r="AB2043" s="52"/>
      <c r="AC2043" s="52"/>
      <c r="AD2043" s="52"/>
      <c r="AE2043" s="52"/>
      <c r="AF2043" s="52"/>
      <c r="AG2043" s="52"/>
      <c r="AH2043" s="52"/>
      <c r="AI2043" s="52"/>
      <c r="AJ2043" s="52"/>
      <c r="AK2043" s="52"/>
      <c r="AL2043" s="52"/>
      <c r="AM2043" s="52"/>
      <c r="AN2043" s="52"/>
      <c r="AO2043" s="52"/>
      <c r="AP2043" s="52"/>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c r="BK2043" s="52"/>
      <c r="BL2043" s="52"/>
      <c r="BM2043" s="52"/>
      <c r="BN2043" s="52"/>
      <c r="BO2043" s="52"/>
      <c r="BP2043" s="52"/>
      <c r="BQ2043" s="52"/>
      <c r="BR2043" s="52"/>
      <c r="BS2043" s="52"/>
      <c r="BT2043" s="52"/>
      <c r="BU2043" s="52"/>
      <c r="BV2043" s="52"/>
      <c r="BW2043" s="52"/>
      <c r="BX2043" s="52"/>
      <c r="BY2043" s="52"/>
      <c r="BZ2043" s="52"/>
      <c r="CA2043" s="52"/>
      <c r="CB2043" s="52"/>
      <c r="CC2043" s="52"/>
      <c r="CD2043" s="52"/>
      <c r="CE2043" s="52"/>
      <c r="CF2043" s="52"/>
      <c r="CG2043" s="52"/>
      <c r="CH2043" s="52"/>
      <c r="CI2043" s="52"/>
      <c r="CJ2043" s="52"/>
      <c r="CK2043" s="52"/>
      <c r="CL2043" s="52"/>
      <c r="CM2043" s="52"/>
      <c r="CN2043" s="52"/>
      <c r="CO2043" s="52"/>
      <c r="CP2043" s="52"/>
      <c r="CQ2043" s="52"/>
      <c r="CR2043" s="52"/>
      <c r="CS2043" s="52"/>
      <c r="CT2043" s="52"/>
      <c r="CU2043" s="52"/>
      <c r="CV2043" s="52"/>
      <c r="CW2043" s="52"/>
      <c r="CX2043" s="52"/>
      <c r="CY2043" s="52"/>
      <c r="CZ2043" s="52"/>
      <c r="DA2043" s="52"/>
      <c r="DB2043" s="52"/>
      <c r="DC2043" s="52"/>
      <c r="DD2043" s="52"/>
      <c r="DE2043" s="52"/>
      <c r="DF2043" s="52"/>
      <c r="DG2043" s="52"/>
      <c r="DH2043" s="52"/>
      <c r="DI2043" s="52"/>
      <c r="DJ2043" s="52"/>
      <c r="DK2043" s="52"/>
      <c r="DL2043" s="52"/>
      <c r="DM2043" s="52"/>
      <c r="DN2043" s="52"/>
      <c r="DO2043" s="52"/>
      <c r="DP2043" s="52"/>
      <c r="DQ2043" s="52"/>
      <c r="DR2043" s="52"/>
      <c r="DS2043" s="52"/>
      <c r="DT2043" s="52"/>
      <c r="DU2043" s="52"/>
      <c r="DV2043" s="52"/>
      <c r="DW2043" s="52"/>
      <c r="DX2043" s="52"/>
      <c r="DY2043" s="52"/>
      <c r="DZ2043" s="52"/>
      <c r="EA2043" s="52"/>
    </row>
    <row r="2044" spans="1:131" s="43" customFormat="1" x14ac:dyDescent="0.2">
      <c r="A2044" s="42"/>
      <c r="B2044" s="42"/>
      <c r="C2044" s="42"/>
      <c r="D2044" s="42"/>
      <c r="E2044" s="42"/>
      <c r="F2044" s="42"/>
      <c r="G2044" s="54"/>
      <c r="H2044" s="42"/>
      <c r="I2044" s="42"/>
      <c r="J2044" s="55"/>
      <c r="K2044" s="55"/>
      <c r="L2044" s="55"/>
      <c r="M2044" s="56"/>
      <c r="N2044" s="57"/>
      <c r="O2044" s="57"/>
      <c r="P2044" s="42"/>
      <c r="Q2044" s="42"/>
      <c r="R2044" s="42"/>
      <c r="S2044" s="42"/>
      <c r="T2044" s="57"/>
      <c r="U2044" s="57"/>
      <c r="V2044" s="52"/>
      <c r="W2044" s="52"/>
      <c r="X2044" s="52"/>
      <c r="Y2044" s="52"/>
      <c r="Z2044" s="52"/>
      <c r="AA2044" s="52"/>
      <c r="AB2044" s="52"/>
      <c r="AC2044" s="52"/>
      <c r="AD2044" s="52"/>
      <c r="AE2044" s="52"/>
      <c r="AF2044" s="52"/>
      <c r="AG2044" s="52"/>
      <c r="AH2044" s="52"/>
      <c r="AI2044" s="52"/>
      <c r="AJ2044" s="52"/>
      <c r="AK2044" s="52"/>
      <c r="AL2044" s="52"/>
      <c r="AM2044" s="52"/>
      <c r="AN2044" s="52"/>
      <c r="AO2044" s="52"/>
      <c r="AP2044" s="52"/>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c r="BK2044" s="52"/>
      <c r="BL2044" s="52"/>
      <c r="BM2044" s="52"/>
      <c r="BN2044" s="52"/>
      <c r="BO2044" s="52"/>
      <c r="BP2044" s="52"/>
      <c r="BQ2044" s="52"/>
      <c r="BR2044" s="52"/>
      <c r="BS2044" s="52"/>
      <c r="BT2044" s="52"/>
      <c r="BU2044" s="52"/>
      <c r="BV2044" s="52"/>
      <c r="BW2044" s="52"/>
      <c r="BX2044" s="52"/>
      <c r="BY2044" s="52"/>
      <c r="BZ2044" s="52"/>
      <c r="CA2044" s="52"/>
      <c r="CB2044" s="52"/>
      <c r="CC2044" s="52"/>
      <c r="CD2044" s="52"/>
      <c r="CE2044" s="52"/>
      <c r="CF2044" s="52"/>
      <c r="CG2044" s="52"/>
      <c r="CH2044" s="52"/>
      <c r="CI2044" s="52"/>
      <c r="CJ2044" s="52"/>
      <c r="CK2044" s="52"/>
      <c r="CL2044" s="52"/>
      <c r="CM2044" s="52"/>
      <c r="CN2044" s="52"/>
      <c r="CO2044" s="52"/>
      <c r="CP2044" s="52"/>
      <c r="CQ2044" s="52"/>
      <c r="CR2044" s="52"/>
      <c r="CS2044" s="52"/>
      <c r="CT2044" s="52"/>
      <c r="CU2044" s="52"/>
      <c r="CV2044" s="52"/>
      <c r="CW2044" s="52"/>
      <c r="CX2044" s="52"/>
      <c r="CY2044" s="52"/>
      <c r="CZ2044" s="52"/>
      <c r="DA2044" s="52"/>
      <c r="DB2044" s="52"/>
      <c r="DC2044" s="52"/>
      <c r="DD2044" s="52"/>
      <c r="DE2044" s="52"/>
      <c r="DF2044" s="52"/>
      <c r="DG2044" s="52"/>
      <c r="DH2044" s="52"/>
      <c r="DI2044" s="52"/>
      <c r="DJ2044" s="52"/>
      <c r="DK2044" s="52"/>
      <c r="DL2044" s="52"/>
      <c r="DM2044" s="52"/>
      <c r="DN2044" s="52"/>
      <c r="DO2044" s="52"/>
      <c r="DP2044" s="52"/>
      <c r="DQ2044" s="52"/>
      <c r="DR2044" s="52"/>
      <c r="DS2044" s="52"/>
      <c r="DT2044" s="52"/>
      <c r="DU2044" s="52"/>
      <c r="DV2044" s="52"/>
      <c r="DW2044" s="52"/>
      <c r="DX2044" s="52"/>
      <c r="DY2044" s="52"/>
      <c r="DZ2044" s="52"/>
      <c r="EA2044" s="52"/>
    </row>
    <row r="2045" spans="1:131" s="43" customFormat="1" x14ac:dyDescent="0.2">
      <c r="A2045" s="42"/>
      <c r="B2045" s="42"/>
      <c r="C2045" s="42"/>
      <c r="D2045" s="42"/>
      <c r="E2045" s="42"/>
      <c r="F2045" s="42"/>
      <c r="G2045" s="54"/>
      <c r="H2045" s="42"/>
      <c r="I2045" s="42"/>
      <c r="J2045" s="55"/>
      <c r="K2045" s="55"/>
      <c r="L2045" s="55"/>
      <c r="M2045" s="56"/>
      <c r="N2045" s="57"/>
      <c r="O2045" s="57"/>
      <c r="P2045" s="42"/>
      <c r="Q2045" s="42"/>
      <c r="R2045" s="42"/>
      <c r="S2045" s="42"/>
      <c r="T2045" s="57"/>
      <c r="U2045" s="57"/>
      <c r="V2045" s="52"/>
      <c r="W2045" s="52"/>
      <c r="X2045" s="52"/>
      <c r="Y2045" s="52"/>
      <c r="Z2045" s="52"/>
      <c r="AA2045" s="52"/>
      <c r="AB2045" s="52"/>
      <c r="AC2045" s="52"/>
      <c r="AD2045" s="52"/>
      <c r="AE2045" s="52"/>
      <c r="AF2045" s="52"/>
      <c r="AG2045" s="52"/>
      <c r="AH2045" s="52"/>
      <c r="AI2045" s="52"/>
      <c r="AJ2045" s="52"/>
      <c r="AK2045" s="52"/>
      <c r="AL2045" s="52"/>
      <c r="AM2045" s="52"/>
      <c r="AN2045" s="52"/>
      <c r="AO2045" s="52"/>
      <c r="AP2045" s="52"/>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c r="BK2045" s="52"/>
      <c r="BL2045" s="52"/>
      <c r="BM2045" s="52"/>
      <c r="BN2045" s="52"/>
      <c r="BO2045" s="52"/>
      <c r="BP2045" s="52"/>
      <c r="BQ2045" s="52"/>
      <c r="BR2045" s="52"/>
      <c r="BS2045" s="52"/>
      <c r="BT2045" s="52"/>
      <c r="BU2045" s="52"/>
      <c r="BV2045" s="52"/>
      <c r="BW2045" s="52"/>
      <c r="BX2045" s="52"/>
      <c r="BY2045" s="52"/>
      <c r="BZ2045" s="52"/>
      <c r="CA2045" s="52"/>
      <c r="CB2045" s="52"/>
      <c r="CC2045" s="52"/>
      <c r="CD2045" s="52"/>
      <c r="CE2045" s="52"/>
      <c r="CF2045" s="52"/>
      <c r="CG2045" s="52"/>
      <c r="CH2045" s="52"/>
      <c r="CI2045" s="52"/>
      <c r="CJ2045" s="52"/>
      <c r="CK2045" s="52"/>
      <c r="CL2045" s="52"/>
      <c r="CM2045" s="52"/>
      <c r="CN2045" s="52"/>
      <c r="CO2045" s="52"/>
      <c r="CP2045" s="52"/>
      <c r="CQ2045" s="52"/>
      <c r="CR2045" s="52"/>
      <c r="CS2045" s="52"/>
      <c r="CT2045" s="52"/>
      <c r="CU2045" s="52"/>
      <c r="CV2045" s="52"/>
      <c r="CW2045" s="52"/>
      <c r="CX2045" s="52"/>
      <c r="CY2045" s="52"/>
      <c r="CZ2045" s="52"/>
      <c r="DA2045" s="52"/>
      <c r="DB2045" s="52"/>
      <c r="DC2045" s="52"/>
      <c r="DD2045" s="52"/>
      <c r="DE2045" s="52"/>
      <c r="DF2045" s="52"/>
      <c r="DG2045" s="52"/>
      <c r="DH2045" s="52"/>
      <c r="DI2045" s="52"/>
      <c r="DJ2045" s="52"/>
      <c r="DK2045" s="52"/>
      <c r="DL2045" s="52"/>
      <c r="DM2045" s="52"/>
      <c r="DN2045" s="52"/>
      <c r="DO2045" s="52"/>
      <c r="DP2045" s="52"/>
      <c r="DQ2045" s="52"/>
      <c r="DR2045" s="52"/>
      <c r="DS2045" s="52"/>
      <c r="DT2045" s="52"/>
      <c r="DU2045" s="52"/>
      <c r="DV2045" s="52"/>
      <c r="DW2045" s="52"/>
      <c r="DX2045" s="52"/>
      <c r="DY2045" s="52"/>
      <c r="DZ2045" s="52"/>
      <c r="EA2045" s="52"/>
    </row>
    <row r="2046" spans="1:131" s="43" customFormat="1" x14ac:dyDescent="0.2">
      <c r="A2046" s="42"/>
      <c r="B2046" s="42"/>
      <c r="C2046" s="42"/>
      <c r="D2046" s="42"/>
      <c r="E2046" s="42"/>
      <c r="F2046" s="42"/>
      <c r="G2046" s="54"/>
      <c r="H2046" s="42"/>
      <c r="I2046" s="42"/>
      <c r="J2046" s="55"/>
      <c r="K2046" s="55"/>
      <c r="L2046" s="55"/>
      <c r="M2046" s="56"/>
      <c r="N2046" s="57"/>
      <c r="O2046" s="57"/>
      <c r="P2046" s="42"/>
      <c r="Q2046" s="42"/>
      <c r="R2046" s="42"/>
      <c r="S2046" s="42"/>
      <c r="T2046" s="57"/>
      <c r="U2046" s="57"/>
      <c r="V2046" s="52"/>
      <c r="W2046" s="52"/>
      <c r="X2046" s="52"/>
      <c r="Y2046" s="52"/>
      <c r="Z2046" s="52"/>
      <c r="AA2046" s="52"/>
      <c r="AB2046" s="52"/>
      <c r="AC2046" s="52"/>
      <c r="AD2046" s="52"/>
      <c r="AE2046" s="52"/>
      <c r="AF2046" s="52"/>
      <c r="AG2046" s="52"/>
      <c r="AH2046" s="52"/>
      <c r="AI2046" s="52"/>
      <c r="AJ2046" s="52"/>
      <c r="AK2046" s="52"/>
      <c r="AL2046" s="52"/>
      <c r="AM2046" s="52"/>
      <c r="AN2046" s="52"/>
      <c r="AO2046" s="52"/>
      <c r="AP2046" s="52"/>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c r="BK2046" s="52"/>
      <c r="BL2046" s="52"/>
      <c r="BM2046" s="52"/>
      <c r="BN2046" s="52"/>
      <c r="BO2046" s="52"/>
      <c r="BP2046" s="52"/>
      <c r="BQ2046" s="52"/>
      <c r="BR2046" s="52"/>
      <c r="BS2046" s="52"/>
      <c r="BT2046" s="52"/>
      <c r="BU2046" s="52"/>
      <c r="BV2046" s="52"/>
      <c r="BW2046" s="52"/>
      <c r="BX2046" s="52"/>
      <c r="BY2046" s="52"/>
      <c r="BZ2046" s="52"/>
      <c r="CA2046" s="52"/>
      <c r="CB2046" s="52"/>
      <c r="CC2046" s="52"/>
      <c r="CD2046" s="52"/>
      <c r="CE2046" s="52"/>
      <c r="CF2046" s="52"/>
      <c r="CG2046" s="52"/>
      <c r="CH2046" s="52"/>
      <c r="CI2046" s="52"/>
      <c r="CJ2046" s="52"/>
      <c r="CK2046" s="52"/>
      <c r="CL2046" s="52"/>
      <c r="CM2046" s="52"/>
      <c r="CN2046" s="52"/>
      <c r="CO2046" s="52"/>
      <c r="CP2046" s="52"/>
      <c r="CQ2046" s="52"/>
      <c r="CR2046" s="52"/>
      <c r="CS2046" s="52"/>
      <c r="CT2046" s="52"/>
      <c r="CU2046" s="52"/>
      <c r="CV2046" s="52"/>
      <c r="CW2046" s="52"/>
      <c r="CX2046" s="52"/>
      <c r="CY2046" s="52"/>
      <c r="CZ2046" s="52"/>
      <c r="DA2046" s="52"/>
      <c r="DB2046" s="52"/>
      <c r="DC2046" s="52"/>
      <c r="DD2046" s="52"/>
      <c r="DE2046" s="52"/>
      <c r="DF2046" s="52"/>
      <c r="DG2046" s="52"/>
      <c r="DH2046" s="52"/>
      <c r="DI2046" s="52"/>
      <c r="DJ2046" s="52"/>
      <c r="DK2046" s="52"/>
      <c r="DL2046" s="52"/>
      <c r="DM2046" s="52"/>
      <c r="DN2046" s="52"/>
      <c r="DO2046" s="52"/>
      <c r="DP2046" s="52"/>
      <c r="DQ2046" s="52"/>
      <c r="DR2046" s="52"/>
      <c r="DS2046" s="52"/>
      <c r="DT2046" s="52"/>
      <c r="DU2046" s="52"/>
      <c r="DV2046" s="52"/>
      <c r="DW2046" s="52"/>
      <c r="DX2046" s="52"/>
      <c r="DY2046" s="52"/>
      <c r="DZ2046" s="52"/>
      <c r="EA2046" s="52"/>
    </row>
    <row r="2047" spans="1:131" s="43" customFormat="1" x14ac:dyDescent="0.2">
      <c r="A2047" s="42"/>
      <c r="B2047" s="42"/>
      <c r="C2047" s="42"/>
      <c r="D2047" s="42"/>
      <c r="E2047" s="42"/>
      <c r="F2047" s="42"/>
      <c r="G2047" s="54"/>
      <c r="H2047" s="42"/>
      <c r="I2047" s="42"/>
      <c r="J2047" s="55"/>
      <c r="K2047" s="55"/>
      <c r="L2047" s="55"/>
      <c r="M2047" s="56"/>
      <c r="N2047" s="57"/>
      <c r="O2047" s="57"/>
      <c r="P2047" s="42"/>
      <c r="Q2047" s="42"/>
      <c r="R2047" s="42"/>
      <c r="S2047" s="42"/>
      <c r="T2047" s="57"/>
      <c r="U2047" s="57"/>
      <c r="V2047" s="52"/>
      <c r="W2047" s="52"/>
      <c r="X2047" s="52"/>
      <c r="Y2047" s="52"/>
      <c r="Z2047" s="52"/>
      <c r="AA2047" s="52"/>
      <c r="AB2047" s="52"/>
      <c r="AC2047" s="52"/>
      <c r="AD2047" s="52"/>
      <c r="AE2047" s="52"/>
      <c r="AF2047" s="52"/>
      <c r="AG2047" s="52"/>
      <c r="AH2047" s="52"/>
      <c r="AI2047" s="52"/>
      <c r="AJ2047" s="52"/>
      <c r="AK2047" s="52"/>
      <c r="AL2047" s="52"/>
      <c r="AM2047" s="52"/>
      <c r="AN2047" s="52"/>
      <c r="AO2047" s="52"/>
      <c r="AP2047" s="52"/>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c r="BK2047" s="52"/>
      <c r="BL2047" s="52"/>
      <c r="BM2047" s="52"/>
      <c r="BN2047" s="52"/>
      <c r="BO2047" s="52"/>
      <c r="BP2047" s="52"/>
      <c r="BQ2047" s="52"/>
      <c r="BR2047" s="52"/>
      <c r="BS2047" s="52"/>
      <c r="BT2047" s="52"/>
      <c r="BU2047" s="52"/>
      <c r="BV2047" s="52"/>
      <c r="BW2047" s="52"/>
      <c r="BX2047" s="52"/>
      <c r="BY2047" s="52"/>
      <c r="BZ2047" s="52"/>
      <c r="CA2047" s="52"/>
      <c r="CB2047" s="52"/>
      <c r="CC2047" s="52"/>
      <c r="CD2047" s="52"/>
      <c r="CE2047" s="52"/>
      <c r="CF2047" s="52"/>
      <c r="CG2047" s="52"/>
      <c r="CH2047" s="52"/>
      <c r="CI2047" s="52"/>
      <c r="CJ2047" s="52"/>
      <c r="CK2047" s="52"/>
      <c r="CL2047" s="52"/>
      <c r="CM2047" s="52"/>
      <c r="CN2047" s="52"/>
      <c r="CO2047" s="52"/>
      <c r="CP2047" s="52"/>
      <c r="CQ2047" s="52"/>
      <c r="CR2047" s="52"/>
      <c r="CS2047" s="52"/>
      <c r="CT2047" s="52"/>
      <c r="CU2047" s="52"/>
      <c r="CV2047" s="52"/>
      <c r="CW2047" s="52"/>
      <c r="CX2047" s="52"/>
      <c r="CY2047" s="52"/>
      <c r="CZ2047" s="52"/>
      <c r="DA2047" s="52"/>
      <c r="DB2047" s="52"/>
      <c r="DC2047" s="52"/>
      <c r="DD2047" s="52"/>
      <c r="DE2047" s="52"/>
      <c r="DF2047" s="52"/>
      <c r="DG2047" s="52"/>
      <c r="DH2047" s="52"/>
      <c r="DI2047" s="52"/>
      <c r="DJ2047" s="52"/>
      <c r="DK2047" s="52"/>
      <c r="DL2047" s="52"/>
      <c r="DM2047" s="52"/>
      <c r="DN2047" s="52"/>
      <c r="DO2047" s="52"/>
      <c r="DP2047" s="52"/>
      <c r="DQ2047" s="52"/>
      <c r="DR2047" s="52"/>
      <c r="DS2047" s="52"/>
      <c r="DT2047" s="52"/>
      <c r="DU2047" s="52"/>
      <c r="DV2047" s="52"/>
      <c r="DW2047" s="52"/>
      <c r="DX2047" s="52"/>
      <c r="DY2047" s="52"/>
      <c r="DZ2047" s="52"/>
      <c r="EA2047" s="52"/>
    </row>
    <row r="2048" spans="1:131" s="43" customFormat="1" x14ac:dyDescent="0.2">
      <c r="A2048" s="42"/>
      <c r="B2048" s="42"/>
      <c r="C2048" s="42"/>
      <c r="D2048" s="42"/>
      <c r="E2048" s="42"/>
      <c r="F2048" s="42"/>
      <c r="G2048" s="54"/>
      <c r="H2048" s="42"/>
      <c r="I2048" s="42"/>
      <c r="J2048" s="55"/>
      <c r="K2048" s="55"/>
      <c r="L2048" s="55"/>
      <c r="M2048" s="56"/>
      <c r="N2048" s="57"/>
      <c r="O2048" s="57"/>
      <c r="P2048" s="42"/>
      <c r="Q2048" s="42"/>
      <c r="R2048" s="42"/>
      <c r="S2048" s="42"/>
      <c r="T2048" s="57"/>
      <c r="U2048" s="57"/>
      <c r="V2048" s="52"/>
      <c r="W2048" s="52"/>
      <c r="X2048" s="52"/>
      <c r="Y2048" s="52"/>
      <c r="Z2048" s="52"/>
      <c r="AA2048" s="52"/>
      <c r="AB2048" s="52"/>
      <c r="AC2048" s="52"/>
      <c r="AD2048" s="52"/>
      <c r="AE2048" s="52"/>
      <c r="AF2048" s="52"/>
      <c r="AG2048" s="52"/>
      <c r="AH2048" s="52"/>
      <c r="AI2048" s="52"/>
      <c r="AJ2048" s="52"/>
      <c r="AK2048" s="52"/>
      <c r="AL2048" s="52"/>
      <c r="AM2048" s="52"/>
      <c r="AN2048" s="52"/>
      <c r="AO2048" s="52"/>
      <c r="AP2048" s="52"/>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c r="BK2048" s="52"/>
      <c r="BL2048" s="52"/>
      <c r="BM2048" s="52"/>
      <c r="BN2048" s="52"/>
      <c r="BO2048" s="52"/>
      <c r="BP2048" s="52"/>
      <c r="BQ2048" s="52"/>
      <c r="BR2048" s="52"/>
      <c r="BS2048" s="52"/>
      <c r="BT2048" s="52"/>
      <c r="BU2048" s="52"/>
      <c r="BV2048" s="52"/>
      <c r="BW2048" s="52"/>
      <c r="BX2048" s="52"/>
      <c r="BY2048" s="52"/>
      <c r="BZ2048" s="52"/>
      <c r="CA2048" s="52"/>
      <c r="CB2048" s="52"/>
      <c r="CC2048" s="52"/>
      <c r="CD2048" s="52"/>
      <c r="CE2048" s="52"/>
      <c r="CF2048" s="52"/>
      <c r="CG2048" s="52"/>
      <c r="CH2048" s="52"/>
      <c r="CI2048" s="52"/>
      <c r="CJ2048" s="52"/>
      <c r="CK2048" s="52"/>
      <c r="CL2048" s="52"/>
      <c r="CM2048" s="52"/>
      <c r="CN2048" s="52"/>
      <c r="CO2048" s="52"/>
      <c r="CP2048" s="52"/>
      <c r="CQ2048" s="52"/>
      <c r="CR2048" s="52"/>
      <c r="CS2048" s="52"/>
      <c r="CT2048" s="52"/>
      <c r="CU2048" s="52"/>
      <c r="CV2048" s="52"/>
      <c r="CW2048" s="52"/>
      <c r="CX2048" s="52"/>
      <c r="CY2048" s="52"/>
      <c r="CZ2048" s="52"/>
      <c r="DA2048" s="52"/>
      <c r="DB2048" s="52"/>
      <c r="DC2048" s="52"/>
      <c r="DD2048" s="52"/>
      <c r="DE2048" s="52"/>
      <c r="DF2048" s="52"/>
      <c r="DG2048" s="52"/>
      <c r="DH2048" s="52"/>
      <c r="DI2048" s="52"/>
      <c r="DJ2048" s="52"/>
      <c r="DK2048" s="52"/>
      <c r="DL2048" s="52"/>
      <c r="DM2048" s="52"/>
      <c r="DN2048" s="52"/>
      <c r="DO2048" s="52"/>
      <c r="DP2048" s="52"/>
      <c r="DQ2048" s="52"/>
      <c r="DR2048" s="52"/>
      <c r="DS2048" s="52"/>
      <c r="DT2048" s="52"/>
      <c r="DU2048" s="52"/>
      <c r="DV2048" s="52"/>
      <c r="DW2048" s="52"/>
      <c r="DX2048" s="52"/>
      <c r="DY2048" s="52"/>
      <c r="DZ2048" s="52"/>
      <c r="EA2048" s="52"/>
    </row>
    <row r="2049" spans="1:131" s="43" customFormat="1" x14ac:dyDescent="0.2">
      <c r="A2049" s="42"/>
      <c r="B2049" s="42"/>
      <c r="C2049" s="42"/>
      <c r="D2049" s="42"/>
      <c r="E2049" s="42"/>
      <c r="F2049" s="42"/>
      <c r="G2049" s="54"/>
      <c r="H2049" s="42"/>
      <c r="I2049" s="42"/>
      <c r="J2049" s="55"/>
      <c r="K2049" s="55"/>
      <c r="L2049" s="55"/>
      <c r="M2049" s="56"/>
      <c r="N2049" s="57"/>
      <c r="O2049" s="57"/>
      <c r="P2049" s="42"/>
      <c r="Q2049" s="42"/>
      <c r="R2049" s="42"/>
      <c r="S2049" s="42"/>
      <c r="T2049" s="57"/>
      <c r="U2049" s="57"/>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c r="DC2049" s="52"/>
      <c r="DD2049" s="52"/>
      <c r="DE2049" s="52"/>
      <c r="DF2049" s="52"/>
      <c r="DG2049" s="52"/>
      <c r="DH2049" s="52"/>
      <c r="DI2049" s="52"/>
      <c r="DJ2049" s="52"/>
      <c r="DK2049" s="52"/>
      <c r="DL2049" s="52"/>
      <c r="DM2049" s="52"/>
      <c r="DN2049" s="52"/>
      <c r="DO2049" s="52"/>
      <c r="DP2049" s="52"/>
      <c r="DQ2049" s="52"/>
      <c r="DR2049" s="52"/>
      <c r="DS2049" s="52"/>
      <c r="DT2049" s="52"/>
      <c r="DU2049" s="52"/>
      <c r="DV2049" s="52"/>
      <c r="DW2049" s="52"/>
      <c r="DX2049" s="52"/>
      <c r="DY2049" s="52"/>
      <c r="DZ2049" s="52"/>
      <c r="EA2049" s="52"/>
    </row>
    <row r="2050" spans="1:131" s="43" customFormat="1" x14ac:dyDescent="0.2">
      <c r="A2050" s="42"/>
      <c r="B2050" s="42"/>
      <c r="C2050" s="42"/>
      <c r="D2050" s="42"/>
      <c r="E2050" s="42"/>
      <c r="F2050" s="42"/>
      <c r="G2050" s="54"/>
      <c r="H2050" s="42"/>
      <c r="I2050" s="42"/>
      <c r="J2050" s="55"/>
      <c r="K2050" s="55"/>
      <c r="L2050" s="55"/>
      <c r="M2050" s="56"/>
      <c r="N2050" s="57"/>
      <c r="O2050" s="57"/>
      <c r="P2050" s="42"/>
      <c r="Q2050" s="42"/>
      <c r="R2050" s="42"/>
      <c r="S2050" s="42"/>
      <c r="T2050" s="57"/>
      <c r="U2050" s="57"/>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c r="DC2050" s="52"/>
      <c r="DD2050" s="52"/>
      <c r="DE2050" s="52"/>
      <c r="DF2050" s="52"/>
      <c r="DG2050" s="52"/>
      <c r="DH2050" s="52"/>
      <c r="DI2050" s="52"/>
      <c r="DJ2050" s="52"/>
      <c r="DK2050" s="52"/>
      <c r="DL2050" s="52"/>
      <c r="DM2050" s="52"/>
      <c r="DN2050" s="52"/>
      <c r="DO2050" s="52"/>
      <c r="DP2050" s="52"/>
      <c r="DQ2050" s="52"/>
      <c r="DR2050" s="52"/>
      <c r="DS2050" s="52"/>
      <c r="DT2050" s="52"/>
      <c r="DU2050" s="52"/>
      <c r="DV2050" s="52"/>
      <c r="DW2050" s="52"/>
      <c r="DX2050" s="52"/>
      <c r="DY2050" s="52"/>
      <c r="DZ2050" s="52"/>
      <c r="EA2050" s="52"/>
    </row>
    <row r="2051" spans="1:131" s="43" customFormat="1" x14ac:dyDescent="0.2">
      <c r="A2051" s="42"/>
      <c r="B2051" s="42"/>
      <c r="C2051" s="42"/>
      <c r="D2051" s="42"/>
      <c r="E2051" s="42"/>
      <c r="F2051" s="42"/>
      <c r="G2051" s="54"/>
      <c r="H2051" s="42"/>
      <c r="I2051" s="42"/>
      <c r="J2051" s="55"/>
      <c r="K2051" s="55"/>
      <c r="L2051" s="55"/>
      <c r="M2051" s="56"/>
      <c r="N2051" s="57"/>
      <c r="O2051" s="57"/>
      <c r="P2051" s="42"/>
      <c r="Q2051" s="42"/>
      <c r="R2051" s="42"/>
      <c r="S2051" s="42"/>
      <c r="T2051" s="57"/>
      <c r="U2051" s="57"/>
      <c r="V2051" s="52"/>
      <c r="W2051" s="52"/>
      <c r="X2051" s="52"/>
      <c r="Y2051" s="52"/>
      <c r="Z2051" s="52"/>
      <c r="AA2051" s="52"/>
      <c r="AB2051" s="52"/>
      <c r="AC2051" s="52"/>
      <c r="AD2051" s="52"/>
      <c r="AE2051" s="52"/>
      <c r="AF2051" s="52"/>
      <c r="AG2051" s="52"/>
      <c r="AH2051" s="52"/>
      <c r="AI2051" s="52"/>
      <c r="AJ2051" s="52"/>
      <c r="AK2051" s="52"/>
      <c r="AL2051" s="52"/>
      <c r="AM2051" s="52"/>
      <c r="AN2051" s="52"/>
      <c r="AO2051" s="52"/>
      <c r="AP2051" s="52"/>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c r="BK2051" s="52"/>
      <c r="BL2051" s="52"/>
      <c r="BM2051" s="52"/>
      <c r="BN2051" s="52"/>
      <c r="BO2051" s="52"/>
      <c r="BP2051" s="52"/>
      <c r="BQ2051" s="52"/>
      <c r="BR2051" s="52"/>
      <c r="BS2051" s="52"/>
      <c r="BT2051" s="52"/>
      <c r="BU2051" s="52"/>
      <c r="BV2051" s="52"/>
      <c r="BW2051" s="52"/>
      <c r="BX2051" s="52"/>
      <c r="BY2051" s="52"/>
      <c r="BZ2051" s="52"/>
      <c r="CA2051" s="52"/>
      <c r="CB2051" s="52"/>
      <c r="CC2051" s="52"/>
      <c r="CD2051" s="52"/>
      <c r="CE2051" s="52"/>
      <c r="CF2051" s="52"/>
      <c r="CG2051" s="52"/>
      <c r="CH2051" s="52"/>
      <c r="CI2051" s="52"/>
      <c r="CJ2051" s="52"/>
      <c r="CK2051" s="52"/>
      <c r="CL2051" s="52"/>
      <c r="CM2051" s="52"/>
      <c r="CN2051" s="52"/>
      <c r="CO2051" s="52"/>
      <c r="CP2051" s="52"/>
      <c r="CQ2051" s="52"/>
      <c r="CR2051" s="52"/>
      <c r="CS2051" s="52"/>
      <c r="CT2051" s="52"/>
      <c r="CU2051" s="52"/>
      <c r="CV2051" s="52"/>
      <c r="CW2051" s="52"/>
      <c r="CX2051" s="52"/>
      <c r="CY2051" s="52"/>
      <c r="CZ2051" s="52"/>
      <c r="DA2051" s="52"/>
      <c r="DB2051" s="52"/>
      <c r="DC2051" s="52"/>
      <c r="DD2051" s="52"/>
      <c r="DE2051" s="52"/>
      <c r="DF2051" s="52"/>
      <c r="DG2051" s="52"/>
      <c r="DH2051" s="52"/>
      <c r="DI2051" s="52"/>
      <c r="DJ2051" s="52"/>
      <c r="DK2051" s="52"/>
      <c r="DL2051" s="52"/>
      <c r="DM2051" s="52"/>
      <c r="DN2051" s="52"/>
      <c r="DO2051" s="52"/>
      <c r="DP2051" s="52"/>
      <c r="DQ2051" s="52"/>
      <c r="DR2051" s="52"/>
      <c r="DS2051" s="52"/>
      <c r="DT2051" s="52"/>
      <c r="DU2051" s="52"/>
      <c r="DV2051" s="52"/>
      <c r="DW2051" s="52"/>
      <c r="DX2051" s="52"/>
      <c r="DY2051" s="52"/>
      <c r="DZ2051" s="52"/>
      <c r="EA2051" s="52"/>
    </row>
    <row r="2052" spans="1:131" s="43" customFormat="1" x14ac:dyDescent="0.2">
      <c r="A2052" s="42"/>
      <c r="B2052" s="42"/>
      <c r="C2052" s="42"/>
      <c r="D2052" s="42"/>
      <c r="E2052" s="42"/>
      <c r="F2052" s="42"/>
      <c r="G2052" s="54"/>
      <c r="H2052" s="42"/>
      <c r="I2052" s="42"/>
      <c r="J2052" s="55"/>
      <c r="K2052" s="55"/>
      <c r="L2052" s="55"/>
      <c r="M2052" s="56"/>
      <c r="N2052" s="57"/>
      <c r="O2052" s="57"/>
      <c r="P2052" s="42"/>
      <c r="Q2052" s="42"/>
      <c r="R2052" s="42"/>
      <c r="S2052" s="42"/>
      <c r="T2052" s="57"/>
      <c r="U2052" s="57"/>
      <c r="V2052" s="52"/>
      <c r="W2052" s="52"/>
      <c r="X2052" s="52"/>
      <c r="Y2052" s="52"/>
      <c r="Z2052" s="52"/>
      <c r="AA2052" s="52"/>
      <c r="AB2052" s="52"/>
      <c r="AC2052" s="52"/>
      <c r="AD2052" s="52"/>
      <c r="AE2052" s="52"/>
      <c r="AF2052" s="52"/>
      <c r="AG2052" s="52"/>
      <c r="AH2052" s="52"/>
      <c r="AI2052" s="52"/>
      <c r="AJ2052" s="52"/>
      <c r="AK2052" s="52"/>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52"/>
      <c r="BU2052" s="52"/>
      <c r="BV2052" s="52"/>
      <c r="BW2052" s="52"/>
      <c r="BX2052" s="52"/>
      <c r="BY2052" s="52"/>
      <c r="BZ2052" s="52"/>
      <c r="CA2052" s="52"/>
      <c r="CB2052" s="52"/>
      <c r="CC2052" s="52"/>
      <c r="CD2052" s="52"/>
      <c r="CE2052" s="52"/>
      <c r="CF2052" s="52"/>
      <c r="CG2052" s="52"/>
      <c r="CH2052" s="52"/>
      <c r="CI2052" s="52"/>
      <c r="CJ2052" s="52"/>
      <c r="CK2052" s="52"/>
      <c r="CL2052" s="52"/>
      <c r="CM2052" s="52"/>
      <c r="CN2052" s="52"/>
      <c r="CO2052" s="52"/>
      <c r="CP2052" s="52"/>
      <c r="CQ2052" s="52"/>
      <c r="CR2052" s="52"/>
      <c r="CS2052" s="52"/>
      <c r="CT2052" s="52"/>
      <c r="CU2052" s="52"/>
      <c r="CV2052" s="52"/>
      <c r="CW2052" s="52"/>
      <c r="CX2052" s="52"/>
      <c r="CY2052" s="52"/>
      <c r="CZ2052" s="52"/>
      <c r="DA2052" s="52"/>
      <c r="DB2052" s="52"/>
      <c r="DC2052" s="52"/>
      <c r="DD2052" s="52"/>
      <c r="DE2052" s="52"/>
      <c r="DF2052" s="52"/>
      <c r="DG2052" s="52"/>
      <c r="DH2052" s="52"/>
      <c r="DI2052" s="52"/>
      <c r="DJ2052" s="52"/>
      <c r="DK2052" s="52"/>
      <c r="DL2052" s="52"/>
      <c r="DM2052" s="52"/>
      <c r="DN2052" s="52"/>
      <c r="DO2052" s="52"/>
      <c r="DP2052" s="52"/>
      <c r="DQ2052" s="52"/>
      <c r="DR2052" s="52"/>
      <c r="DS2052" s="52"/>
      <c r="DT2052" s="52"/>
      <c r="DU2052" s="52"/>
      <c r="DV2052" s="52"/>
      <c r="DW2052" s="52"/>
      <c r="DX2052" s="52"/>
      <c r="DY2052" s="52"/>
      <c r="DZ2052" s="52"/>
      <c r="EA2052" s="52"/>
    </row>
    <row r="2053" spans="1:131" s="43" customFormat="1" x14ac:dyDescent="0.2">
      <c r="A2053" s="42"/>
      <c r="B2053" s="42"/>
      <c r="C2053" s="42"/>
      <c r="D2053" s="42"/>
      <c r="E2053" s="42"/>
      <c r="F2053" s="42"/>
      <c r="G2053" s="54"/>
      <c r="H2053" s="42"/>
      <c r="I2053" s="42"/>
      <c r="J2053" s="55"/>
      <c r="K2053" s="55"/>
      <c r="L2053" s="55"/>
      <c r="M2053" s="56"/>
      <c r="N2053" s="57"/>
      <c r="O2053" s="57"/>
      <c r="P2053" s="42"/>
      <c r="Q2053" s="42"/>
      <c r="R2053" s="42"/>
      <c r="S2053" s="42"/>
      <c r="T2053" s="57"/>
      <c r="U2053" s="57"/>
      <c r="V2053" s="52"/>
      <c r="W2053" s="52"/>
      <c r="X2053" s="52"/>
      <c r="Y2053" s="52"/>
      <c r="Z2053" s="52"/>
      <c r="AA2053" s="52"/>
      <c r="AB2053" s="52"/>
      <c r="AC2053" s="52"/>
      <c r="AD2053" s="52"/>
      <c r="AE2053" s="52"/>
      <c r="AF2053" s="52"/>
      <c r="AG2053" s="52"/>
      <c r="AH2053" s="52"/>
      <c r="AI2053" s="52"/>
      <c r="AJ2053" s="52"/>
      <c r="AK2053" s="52"/>
      <c r="AL2053" s="52"/>
      <c r="AM2053" s="52"/>
      <c r="AN2053" s="52"/>
      <c r="AO2053" s="52"/>
      <c r="AP2053" s="52"/>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c r="BK2053" s="52"/>
      <c r="BL2053" s="52"/>
      <c r="BM2053" s="52"/>
      <c r="BN2053" s="52"/>
      <c r="BO2053" s="52"/>
      <c r="BP2053" s="52"/>
      <c r="BQ2053" s="52"/>
      <c r="BR2053" s="52"/>
      <c r="BS2053" s="52"/>
      <c r="BT2053" s="52"/>
      <c r="BU2053" s="52"/>
      <c r="BV2053" s="52"/>
      <c r="BW2053" s="52"/>
      <c r="BX2053" s="52"/>
      <c r="BY2053" s="52"/>
      <c r="BZ2053" s="52"/>
      <c r="CA2053" s="52"/>
      <c r="CB2053" s="52"/>
      <c r="CC2053" s="52"/>
      <c r="CD2053" s="52"/>
      <c r="CE2053" s="52"/>
      <c r="CF2053" s="52"/>
      <c r="CG2053" s="52"/>
      <c r="CH2053" s="52"/>
      <c r="CI2053" s="52"/>
      <c r="CJ2053" s="52"/>
      <c r="CK2053" s="52"/>
      <c r="CL2053" s="52"/>
      <c r="CM2053" s="52"/>
      <c r="CN2053" s="52"/>
      <c r="CO2053" s="52"/>
      <c r="CP2053" s="52"/>
      <c r="CQ2053" s="52"/>
      <c r="CR2053" s="52"/>
      <c r="CS2053" s="52"/>
      <c r="CT2053" s="52"/>
      <c r="CU2053" s="52"/>
      <c r="CV2053" s="52"/>
      <c r="CW2053" s="52"/>
      <c r="CX2053" s="52"/>
      <c r="CY2053" s="52"/>
      <c r="CZ2053" s="52"/>
      <c r="DA2053" s="52"/>
      <c r="DB2053" s="52"/>
      <c r="DC2053" s="52"/>
      <c r="DD2053" s="52"/>
      <c r="DE2053" s="52"/>
      <c r="DF2053" s="52"/>
      <c r="DG2053" s="52"/>
      <c r="DH2053" s="52"/>
      <c r="DI2053" s="52"/>
      <c r="DJ2053" s="52"/>
      <c r="DK2053" s="52"/>
      <c r="DL2053" s="52"/>
      <c r="DM2053" s="52"/>
      <c r="DN2053" s="52"/>
      <c r="DO2053" s="52"/>
      <c r="DP2053" s="52"/>
      <c r="DQ2053" s="52"/>
      <c r="DR2053" s="52"/>
      <c r="DS2053" s="52"/>
      <c r="DT2053" s="52"/>
      <c r="DU2053" s="52"/>
      <c r="DV2053" s="52"/>
      <c r="DW2053" s="52"/>
      <c r="DX2053" s="52"/>
      <c r="DY2053" s="52"/>
      <c r="DZ2053" s="52"/>
      <c r="EA2053" s="52"/>
    </row>
    <row r="2054" spans="1:131" s="43" customFormat="1" x14ac:dyDescent="0.2">
      <c r="A2054" s="42"/>
      <c r="B2054" s="42"/>
      <c r="C2054" s="42"/>
      <c r="D2054" s="42"/>
      <c r="E2054" s="42"/>
      <c r="F2054" s="42"/>
      <c r="G2054" s="54"/>
      <c r="H2054" s="42"/>
      <c r="I2054" s="42"/>
      <c r="J2054" s="55"/>
      <c r="K2054" s="55"/>
      <c r="L2054" s="55"/>
      <c r="M2054" s="56"/>
      <c r="N2054" s="57"/>
      <c r="O2054" s="57"/>
      <c r="P2054" s="42"/>
      <c r="Q2054" s="42"/>
      <c r="R2054" s="42"/>
      <c r="S2054" s="42"/>
      <c r="T2054" s="57"/>
      <c r="U2054" s="57"/>
      <c r="V2054" s="52"/>
      <c r="W2054" s="52"/>
      <c r="X2054" s="52"/>
      <c r="Y2054" s="52"/>
      <c r="Z2054" s="52"/>
      <c r="AA2054" s="52"/>
      <c r="AB2054" s="52"/>
      <c r="AC2054" s="52"/>
      <c r="AD2054" s="52"/>
      <c r="AE2054" s="52"/>
      <c r="AF2054" s="52"/>
      <c r="AG2054" s="52"/>
      <c r="AH2054" s="52"/>
      <c r="AI2054" s="52"/>
      <c r="AJ2054" s="52"/>
      <c r="AK2054" s="52"/>
      <c r="AL2054" s="52"/>
      <c r="AM2054" s="52"/>
      <c r="AN2054" s="52"/>
      <c r="AO2054" s="52"/>
      <c r="AP2054" s="52"/>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c r="BK2054" s="52"/>
      <c r="BL2054" s="52"/>
      <c r="BM2054" s="52"/>
      <c r="BN2054" s="52"/>
      <c r="BO2054" s="52"/>
      <c r="BP2054" s="52"/>
      <c r="BQ2054" s="52"/>
      <c r="BR2054" s="52"/>
      <c r="BS2054" s="52"/>
      <c r="BT2054" s="52"/>
      <c r="BU2054" s="52"/>
      <c r="BV2054" s="52"/>
      <c r="BW2054" s="52"/>
      <c r="BX2054" s="52"/>
      <c r="BY2054" s="52"/>
      <c r="BZ2054" s="52"/>
      <c r="CA2054" s="52"/>
      <c r="CB2054" s="52"/>
      <c r="CC2054" s="52"/>
      <c r="CD2054" s="52"/>
      <c r="CE2054" s="52"/>
      <c r="CF2054" s="52"/>
      <c r="CG2054" s="52"/>
      <c r="CH2054" s="52"/>
      <c r="CI2054" s="52"/>
      <c r="CJ2054" s="52"/>
      <c r="CK2054" s="52"/>
      <c r="CL2054" s="52"/>
      <c r="CM2054" s="52"/>
      <c r="CN2054" s="52"/>
      <c r="CO2054" s="52"/>
      <c r="CP2054" s="52"/>
      <c r="CQ2054" s="52"/>
      <c r="CR2054" s="52"/>
      <c r="CS2054" s="52"/>
      <c r="CT2054" s="52"/>
      <c r="CU2054" s="52"/>
      <c r="CV2054" s="52"/>
      <c r="CW2054" s="52"/>
      <c r="CX2054" s="52"/>
      <c r="CY2054" s="52"/>
      <c r="CZ2054" s="52"/>
      <c r="DA2054" s="52"/>
      <c r="DB2054" s="52"/>
      <c r="DC2054" s="52"/>
      <c r="DD2054" s="52"/>
      <c r="DE2054" s="52"/>
      <c r="DF2054" s="52"/>
      <c r="DG2054" s="52"/>
      <c r="DH2054" s="52"/>
      <c r="DI2054" s="52"/>
      <c r="DJ2054" s="52"/>
      <c r="DK2054" s="52"/>
      <c r="DL2054" s="52"/>
      <c r="DM2054" s="52"/>
      <c r="DN2054" s="52"/>
      <c r="DO2054" s="52"/>
      <c r="DP2054" s="52"/>
      <c r="DQ2054" s="52"/>
      <c r="DR2054" s="52"/>
      <c r="DS2054" s="52"/>
      <c r="DT2054" s="52"/>
      <c r="DU2054" s="52"/>
      <c r="DV2054" s="52"/>
      <c r="DW2054" s="52"/>
      <c r="DX2054" s="52"/>
      <c r="DY2054" s="52"/>
      <c r="DZ2054" s="52"/>
      <c r="EA2054" s="52"/>
    </row>
    <row r="2055" spans="1:131" s="43" customFormat="1" x14ac:dyDescent="0.2">
      <c r="A2055" s="42"/>
      <c r="B2055" s="42"/>
      <c r="C2055" s="42"/>
      <c r="D2055" s="42"/>
      <c r="E2055" s="42"/>
      <c r="F2055" s="42"/>
      <c r="G2055" s="54"/>
      <c r="H2055" s="42"/>
      <c r="I2055" s="42"/>
      <c r="J2055" s="55"/>
      <c r="K2055" s="55"/>
      <c r="L2055" s="55"/>
      <c r="M2055" s="56"/>
      <c r="N2055" s="57"/>
      <c r="O2055" s="57"/>
      <c r="P2055" s="42"/>
      <c r="Q2055" s="42"/>
      <c r="R2055" s="42"/>
      <c r="S2055" s="42"/>
      <c r="T2055" s="57"/>
      <c r="U2055" s="57"/>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c r="DC2055" s="52"/>
      <c r="DD2055" s="52"/>
      <c r="DE2055" s="52"/>
      <c r="DF2055" s="52"/>
      <c r="DG2055" s="52"/>
      <c r="DH2055" s="52"/>
      <c r="DI2055" s="52"/>
      <c r="DJ2055" s="52"/>
      <c r="DK2055" s="52"/>
      <c r="DL2055" s="52"/>
      <c r="DM2055" s="52"/>
      <c r="DN2055" s="52"/>
      <c r="DO2055" s="52"/>
      <c r="DP2055" s="52"/>
      <c r="DQ2055" s="52"/>
      <c r="DR2055" s="52"/>
      <c r="DS2055" s="52"/>
      <c r="DT2055" s="52"/>
      <c r="DU2055" s="52"/>
      <c r="DV2055" s="52"/>
      <c r="DW2055" s="52"/>
      <c r="DX2055" s="52"/>
      <c r="DY2055" s="52"/>
      <c r="DZ2055" s="52"/>
      <c r="EA2055" s="52"/>
    </row>
    <row r="2056" spans="1:131" s="43" customFormat="1" x14ac:dyDescent="0.2">
      <c r="A2056" s="42"/>
      <c r="B2056" s="42"/>
      <c r="C2056" s="42"/>
      <c r="D2056" s="42"/>
      <c r="E2056" s="42"/>
      <c r="F2056" s="42"/>
      <c r="G2056" s="54"/>
      <c r="H2056" s="42"/>
      <c r="I2056" s="42"/>
      <c r="J2056" s="55"/>
      <c r="K2056" s="55"/>
      <c r="L2056" s="55"/>
      <c r="M2056" s="56"/>
      <c r="N2056" s="57"/>
      <c r="O2056" s="57"/>
      <c r="P2056" s="42"/>
      <c r="Q2056" s="42"/>
      <c r="R2056" s="42"/>
      <c r="S2056" s="42"/>
      <c r="T2056" s="57"/>
      <c r="U2056" s="57"/>
      <c r="V2056" s="52"/>
      <c r="W2056" s="52"/>
      <c r="X2056" s="52"/>
      <c r="Y2056" s="52"/>
      <c r="Z2056" s="52"/>
      <c r="AA2056" s="52"/>
      <c r="AB2056" s="52"/>
      <c r="AC2056" s="52"/>
      <c r="AD2056" s="52"/>
      <c r="AE2056" s="52"/>
      <c r="AF2056" s="52"/>
      <c r="AG2056" s="52"/>
      <c r="AH2056" s="52"/>
      <c r="AI2056" s="52"/>
      <c r="AJ2056" s="52"/>
      <c r="AK2056" s="52"/>
      <c r="AL2056" s="52"/>
      <c r="AM2056" s="52"/>
      <c r="AN2056" s="52"/>
      <c r="AO2056" s="52"/>
      <c r="AP2056" s="52"/>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c r="BK2056" s="52"/>
      <c r="BL2056" s="52"/>
      <c r="BM2056" s="52"/>
      <c r="BN2056" s="52"/>
      <c r="BO2056" s="52"/>
      <c r="BP2056" s="52"/>
      <c r="BQ2056" s="52"/>
      <c r="BR2056" s="52"/>
      <c r="BS2056" s="52"/>
      <c r="BT2056" s="52"/>
      <c r="BU2056" s="52"/>
      <c r="BV2056" s="52"/>
      <c r="BW2056" s="52"/>
      <c r="BX2056" s="52"/>
      <c r="BY2056" s="52"/>
      <c r="BZ2056" s="52"/>
      <c r="CA2056" s="52"/>
      <c r="CB2056" s="52"/>
      <c r="CC2056" s="52"/>
      <c r="CD2056" s="52"/>
      <c r="CE2056" s="52"/>
      <c r="CF2056" s="52"/>
      <c r="CG2056" s="52"/>
      <c r="CH2056" s="52"/>
      <c r="CI2056" s="52"/>
      <c r="CJ2056" s="52"/>
      <c r="CK2056" s="52"/>
      <c r="CL2056" s="52"/>
      <c r="CM2056" s="52"/>
      <c r="CN2056" s="52"/>
      <c r="CO2056" s="52"/>
      <c r="CP2056" s="52"/>
      <c r="CQ2056" s="52"/>
      <c r="CR2056" s="52"/>
      <c r="CS2056" s="52"/>
      <c r="CT2056" s="52"/>
      <c r="CU2056" s="52"/>
      <c r="CV2056" s="52"/>
      <c r="CW2056" s="52"/>
      <c r="CX2056" s="52"/>
      <c r="CY2056" s="52"/>
      <c r="CZ2056" s="52"/>
      <c r="DA2056" s="52"/>
      <c r="DB2056" s="52"/>
      <c r="DC2056" s="52"/>
      <c r="DD2056" s="52"/>
      <c r="DE2056" s="52"/>
      <c r="DF2056" s="52"/>
      <c r="DG2056" s="52"/>
      <c r="DH2056" s="52"/>
      <c r="DI2056" s="52"/>
      <c r="DJ2056" s="52"/>
      <c r="DK2056" s="52"/>
      <c r="DL2056" s="52"/>
      <c r="DM2056" s="52"/>
      <c r="DN2056" s="52"/>
      <c r="DO2056" s="52"/>
      <c r="DP2056" s="52"/>
      <c r="DQ2056" s="52"/>
      <c r="DR2056" s="52"/>
      <c r="DS2056" s="52"/>
      <c r="DT2056" s="52"/>
      <c r="DU2056" s="52"/>
      <c r="DV2056" s="52"/>
      <c r="DW2056" s="52"/>
      <c r="DX2056" s="52"/>
      <c r="DY2056" s="52"/>
      <c r="DZ2056" s="52"/>
      <c r="EA2056" s="52"/>
    </row>
    <row r="2057" spans="1:131" s="43" customFormat="1" x14ac:dyDescent="0.2">
      <c r="A2057" s="42"/>
      <c r="B2057" s="42"/>
      <c r="C2057" s="42"/>
      <c r="D2057" s="42"/>
      <c r="E2057" s="42"/>
      <c r="F2057" s="42"/>
      <c r="G2057" s="54"/>
      <c r="H2057" s="42"/>
      <c r="I2057" s="42"/>
      <c r="J2057" s="55"/>
      <c r="K2057" s="55"/>
      <c r="L2057" s="55"/>
      <c r="M2057" s="56"/>
      <c r="N2057" s="57"/>
      <c r="O2057" s="57"/>
      <c r="P2057" s="42"/>
      <c r="Q2057" s="42"/>
      <c r="R2057" s="42"/>
      <c r="S2057" s="42"/>
      <c r="T2057" s="57"/>
      <c r="U2057" s="57"/>
      <c r="V2057" s="52"/>
      <c r="W2057" s="52"/>
      <c r="X2057" s="52"/>
      <c r="Y2057" s="52"/>
      <c r="Z2057" s="52"/>
      <c r="AA2057" s="52"/>
      <c r="AB2057" s="52"/>
      <c r="AC2057" s="52"/>
      <c r="AD2057" s="52"/>
      <c r="AE2057" s="52"/>
      <c r="AF2057" s="52"/>
      <c r="AG2057" s="52"/>
      <c r="AH2057" s="52"/>
      <c r="AI2057" s="52"/>
      <c r="AJ2057" s="52"/>
      <c r="AK2057" s="52"/>
      <c r="AL2057" s="52"/>
      <c r="AM2057" s="52"/>
      <c r="AN2057" s="52"/>
      <c r="AO2057" s="52"/>
      <c r="AP2057" s="52"/>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c r="BK2057" s="52"/>
      <c r="BL2057" s="52"/>
      <c r="BM2057" s="52"/>
      <c r="BN2057" s="52"/>
      <c r="BO2057" s="52"/>
      <c r="BP2057" s="52"/>
      <c r="BQ2057" s="52"/>
      <c r="BR2057" s="52"/>
      <c r="BS2057" s="52"/>
      <c r="BT2057" s="52"/>
      <c r="BU2057" s="52"/>
      <c r="BV2057" s="52"/>
      <c r="BW2057" s="52"/>
      <c r="BX2057" s="52"/>
      <c r="BY2057" s="52"/>
      <c r="BZ2057" s="52"/>
      <c r="CA2057" s="52"/>
      <c r="CB2057" s="52"/>
      <c r="CC2057" s="52"/>
      <c r="CD2057" s="52"/>
      <c r="CE2057" s="52"/>
      <c r="CF2057" s="52"/>
      <c r="CG2057" s="52"/>
      <c r="CH2057" s="52"/>
      <c r="CI2057" s="52"/>
      <c r="CJ2057" s="52"/>
      <c r="CK2057" s="52"/>
      <c r="CL2057" s="52"/>
      <c r="CM2057" s="52"/>
      <c r="CN2057" s="52"/>
      <c r="CO2057" s="52"/>
      <c r="CP2057" s="52"/>
      <c r="CQ2057" s="52"/>
      <c r="CR2057" s="52"/>
      <c r="CS2057" s="52"/>
      <c r="CT2057" s="52"/>
      <c r="CU2057" s="52"/>
      <c r="CV2057" s="52"/>
      <c r="CW2057" s="52"/>
      <c r="CX2057" s="52"/>
      <c r="CY2057" s="52"/>
      <c r="CZ2057" s="52"/>
      <c r="DA2057" s="52"/>
      <c r="DB2057" s="52"/>
      <c r="DC2057" s="52"/>
      <c r="DD2057" s="52"/>
      <c r="DE2057" s="52"/>
      <c r="DF2057" s="52"/>
      <c r="DG2057" s="52"/>
      <c r="DH2057" s="52"/>
      <c r="DI2057" s="52"/>
      <c r="DJ2057" s="52"/>
      <c r="DK2057" s="52"/>
      <c r="DL2057" s="52"/>
      <c r="DM2057" s="52"/>
      <c r="DN2057" s="52"/>
      <c r="DO2057" s="52"/>
      <c r="DP2057" s="52"/>
      <c r="DQ2057" s="52"/>
      <c r="DR2057" s="52"/>
      <c r="DS2057" s="52"/>
      <c r="DT2057" s="52"/>
      <c r="DU2057" s="52"/>
      <c r="DV2057" s="52"/>
      <c r="DW2057" s="52"/>
      <c r="DX2057" s="52"/>
      <c r="DY2057" s="52"/>
      <c r="DZ2057" s="52"/>
      <c r="EA2057" s="52"/>
    </row>
    <row r="2058" spans="1:131" s="43" customFormat="1" x14ac:dyDescent="0.2">
      <c r="A2058" s="42"/>
      <c r="B2058" s="42"/>
      <c r="C2058" s="42"/>
      <c r="D2058" s="42"/>
      <c r="E2058" s="42"/>
      <c r="F2058" s="42"/>
      <c r="G2058" s="54"/>
      <c r="H2058" s="42"/>
      <c r="I2058" s="42"/>
      <c r="J2058" s="55"/>
      <c r="K2058" s="55"/>
      <c r="L2058" s="55"/>
      <c r="M2058" s="56"/>
      <c r="N2058" s="57"/>
      <c r="O2058" s="57"/>
      <c r="P2058" s="42"/>
      <c r="Q2058" s="42"/>
      <c r="R2058" s="42"/>
      <c r="S2058" s="42"/>
      <c r="T2058" s="57"/>
      <c r="U2058" s="57"/>
      <c r="V2058" s="52"/>
      <c r="W2058" s="52"/>
      <c r="X2058" s="52"/>
      <c r="Y2058" s="52"/>
      <c r="Z2058" s="52"/>
      <c r="AA2058" s="52"/>
      <c r="AB2058" s="52"/>
      <c r="AC2058" s="52"/>
      <c r="AD2058" s="52"/>
      <c r="AE2058" s="52"/>
      <c r="AF2058" s="52"/>
      <c r="AG2058" s="52"/>
      <c r="AH2058" s="52"/>
      <c r="AI2058" s="52"/>
      <c r="AJ2058" s="52"/>
      <c r="AK2058" s="52"/>
      <c r="AL2058" s="52"/>
      <c r="AM2058" s="52"/>
      <c r="AN2058" s="52"/>
      <c r="AO2058" s="52"/>
      <c r="AP2058" s="52"/>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c r="BK2058" s="52"/>
      <c r="BL2058" s="52"/>
      <c r="BM2058" s="52"/>
      <c r="BN2058" s="52"/>
      <c r="BO2058" s="52"/>
      <c r="BP2058" s="52"/>
      <c r="BQ2058" s="52"/>
      <c r="BR2058" s="52"/>
      <c r="BS2058" s="52"/>
      <c r="BT2058" s="52"/>
      <c r="BU2058" s="52"/>
      <c r="BV2058" s="52"/>
      <c r="BW2058" s="52"/>
      <c r="BX2058" s="52"/>
      <c r="BY2058" s="52"/>
      <c r="BZ2058" s="52"/>
      <c r="CA2058" s="52"/>
      <c r="CB2058" s="52"/>
      <c r="CC2058" s="52"/>
      <c r="CD2058" s="52"/>
      <c r="CE2058" s="52"/>
      <c r="CF2058" s="52"/>
      <c r="CG2058" s="52"/>
      <c r="CH2058" s="52"/>
      <c r="CI2058" s="52"/>
      <c r="CJ2058" s="52"/>
      <c r="CK2058" s="52"/>
      <c r="CL2058" s="52"/>
      <c r="CM2058" s="52"/>
      <c r="CN2058" s="52"/>
      <c r="CO2058" s="52"/>
      <c r="CP2058" s="52"/>
      <c r="CQ2058" s="52"/>
      <c r="CR2058" s="52"/>
      <c r="CS2058" s="52"/>
      <c r="CT2058" s="52"/>
      <c r="CU2058" s="52"/>
      <c r="CV2058" s="52"/>
      <c r="CW2058" s="52"/>
      <c r="CX2058" s="52"/>
      <c r="CY2058" s="52"/>
      <c r="CZ2058" s="52"/>
      <c r="DA2058" s="52"/>
      <c r="DB2058" s="52"/>
      <c r="DC2058" s="52"/>
      <c r="DD2058" s="52"/>
      <c r="DE2058" s="52"/>
      <c r="DF2058" s="52"/>
      <c r="DG2058" s="52"/>
      <c r="DH2058" s="52"/>
      <c r="DI2058" s="52"/>
      <c r="DJ2058" s="52"/>
      <c r="DK2058" s="52"/>
      <c r="DL2058" s="52"/>
      <c r="DM2058" s="52"/>
      <c r="DN2058" s="52"/>
      <c r="DO2058" s="52"/>
      <c r="DP2058" s="52"/>
      <c r="DQ2058" s="52"/>
      <c r="DR2058" s="52"/>
      <c r="DS2058" s="52"/>
      <c r="DT2058" s="52"/>
      <c r="DU2058" s="52"/>
      <c r="DV2058" s="52"/>
      <c r="DW2058" s="52"/>
      <c r="DX2058" s="52"/>
      <c r="DY2058" s="52"/>
      <c r="DZ2058" s="52"/>
      <c r="EA2058" s="52"/>
    </row>
    <row r="2059" spans="1:131" s="43" customFormat="1" x14ac:dyDescent="0.2">
      <c r="A2059" s="42"/>
      <c r="B2059" s="42"/>
      <c r="C2059" s="42"/>
      <c r="D2059" s="42"/>
      <c r="E2059" s="42"/>
      <c r="F2059" s="42"/>
      <c r="G2059" s="54"/>
      <c r="H2059" s="42"/>
      <c r="I2059" s="42"/>
      <c r="J2059" s="55"/>
      <c r="K2059" s="55"/>
      <c r="L2059" s="55"/>
      <c r="M2059" s="56"/>
      <c r="N2059" s="57"/>
      <c r="O2059" s="57"/>
      <c r="P2059" s="42"/>
      <c r="Q2059" s="42"/>
      <c r="R2059" s="42"/>
      <c r="S2059" s="42"/>
      <c r="T2059" s="57"/>
      <c r="U2059" s="57"/>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c r="BK2059" s="52"/>
      <c r="BL2059" s="52"/>
      <c r="BM2059" s="52"/>
      <c r="BN2059" s="52"/>
      <c r="BO2059" s="52"/>
      <c r="BP2059" s="52"/>
      <c r="BQ2059" s="52"/>
      <c r="BR2059" s="52"/>
      <c r="BS2059" s="52"/>
      <c r="BT2059" s="52"/>
      <c r="BU2059" s="52"/>
      <c r="BV2059" s="52"/>
      <c r="BW2059" s="52"/>
      <c r="BX2059" s="52"/>
      <c r="BY2059" s="52"/>
      <c r="BZ2059" s="52"/>
      <c r="CA2059" s="52"/>
      <c r="CB2059" s="52"/>
      <c r="CC2059" s="52"/>
      <c r="CD2059" s="52"/>
      <c r="CE2059" s="52"/>
      <c r="CF2059" s="52"/>
      <c r="CG2059" s="52"/>
      <c r="CH2059" s="52"/>
      <c r="CI2059" s="52"/>
      <c r="CJ2059" s="52"/>
      <c r="CK2059" s="52"/>
      <c r="CL2059" s="52"/>
      <c r="CM2059" s="52"/>
      <c r="CN2059" s="52"/>
      <c r="CO2059" s="52"/>
      <c r="CP2059" s="52"/>
      <c r="CQ2059" s="52"/>
      <c r="CR2059" s="52"/>
      <c r="CS2059" s="52"/>
      <c r="CT2059" s="52"/>
      <c r="CU2059" s="52"/>
      <c r="CV2059" s="52"/>
      <c r="CW2059" s="52"/>
      <c r="CX2059" s="52"/>
      <c r="CY2059" s="52"/>
      <c r="CZ2059" s="52"/>
      <c r="DA2059" s="52"/>
      <c r="DB2059" s="52"/>
      <c r="DC2059" s="52"/>
      <c r="DD2059" s="52"/>
      <c r="DE2059" s="52"/>
      <c r="DF2059" s="52"/>
      <c r="DG2059" s="52"/>
      <c r="DH2059" s="52"/>
      <c r="DI2059" s="52"/>
      <c r="DJ2059" s="52"/>
      <c r="DK2059" s="52"/>
      <c r="DL2059" s="52"/>
      <c r="DM2059" s="52"/>
      <c r="DN2059" s="52"/>
      <c r="DO2059" s="52"/>
      <c r="DP2059" s="52"/>
      <c r="DQ2059" s="52"/>
      <c r="DR2059" s="52"/>
      <c r="DS2059" s="52"/>
      <c r="DT2059" s="52"/>
      <c r="DU2059" s="52"/>
      <c r="DV2059" s="52"/>
      <c r="DW2059" s="52"/>
      <c r="DX2059" s="52"/>
      <c r="DY2059" s="52"/>
      <c r="DZ2059" s="52"/>
      <c r="EA2059" s="52"/>
    </row>
    <row r="2060" spans="1:131" s="43" customFormat="1" x14ac:dyDescent="0.2">
      <c r="A2060" s="42"/>
      <c r="B2060" s="42"/>
      <c r="C2060" s="42"/>
      <c r="D2060" s="42"/>
      <c r="E2060" s="42"/>
      <c r="F2060" s="42"/>
      <c r="G2060" s="54"/>
      <c r="H2060" s="42"/>
      <c r="I2060" s="42"/>
      <c r="J2060" s="55"/>
      <c r="K2060" s="55"/>
      <c r="L2060" s="55"/>
      <c r="M2060" s="56"/>
      <c r="N2060" s="57"/>
      <c r="O2060" s="57"/>
      <c r="P2060" s="42"/>
      <c r="Q2060" s="42"/>
      <c r="R2060" s="42"/>
      <c r="S2060" s="42"/>
      <c r="T2060" s="57"/>
      <c r="U2060" s="57"/>
      <c r="V2060" s="52"/>
      <c r="W2060" s="52"/>
      <c r="X2060" s="52"/>
      <c r="Y2060" s="52"/>
      <c r="Z2060" s="52"/>
      <c r="AA2060" s="52"/>
      <c r="AB2060" s="52"/>
      <c r="AC2060" s="52"/>
      <c r="AD2060" s="52"/>
      <c r="AE2060" s="52"/>
      <c r="AF2060" s="52"/>
      <c r="AG2060" s="52"/>
      <c r="AH2060" s="52"/>
      <c r="AI2060" s="52"/>
      <c r="AJ2060" s="52"/>
      <c r="AK2060" s="52"/>
      <c r="AL2060" s="52"/>
      <c r="AM2060" s="52"/>
      <c r="AN2060" s="52"/>
      <c r="AO2060" s="52"/>
      <c r="AP2060" s="52"/>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c r="BK2060" s="52"/>
      <c r="BL2060" s="52"/>
      <c r="BM2060" s="52"/>
      <c r="BN2060" s="52"/>
      <c r="BO2060" s="52"/>
      <c r="BP2060" s="52"/>
      <c r="BQ2060" s="52"/>
      <c r="BR2060" s="52"/>
      <c r="BS2060" s="52"/>
      <c r="BT2060" s="52"/>
      <c r="BU2060" s="52"/>
      <c r="BV2060" s="52"/>
      <c r="BW2060" s="52"/>
      <c r="BX2060" s="52"/>
      <c r="BY2060" s="52"/>
      <c r="BZ2060" s="52"/>
      <c r="CA2060" s="52"/>
      <c r="CB2060" s="52"/>
      <c r="CC2060" s="52"/>
      <c r="CD2060" s="52"/>
      <c r="CE2060" s="52"/>
      <c r="CF2060" s="52"/>
      <c r="CG2060" s="52"/>
      <c r="CH2060" s="52"/>
      <c r="CI2060" s="52"/>
      <c r="CJ2060" s="52"/>
      <c r="CK2060" s="52"/>
      <c r="CL2060" s="52"/>
      <c r="CM2060" s="52"/>
      <c r="CN2060" s="52"/>
      <c r="CO2060" s="52"/>
      <c r="CP2060" s="52"/>
      <c r="CQ2060" s="52"/>
      <c r="CR2060" s="52"/>
      <c r="CS2060" s="52"/>
      <c r="CT2060" s="52"/>
      <c r="CU2060" s="52"/>
      <c r="CV2060" s="52"/>
      <c r="CW2060" s="52"/>
      <c r="CX2060" s="52"/>
      <c r="CY2060" s="52"/>
      <c r="CZ2060" s="52"/>
      <c r="DA2060" s="52"/>
      <c r="DB2060" s="52"/>
      <c r="DC2060" s="52"/>
      <c r="DD2060" s="52"/>
      <c r="DE2060" s="52"/>
      <c r="DF2060" s="52"/>
      <c r="DG2060" s="52"/>
      <c r="DH2060" s="52"/>
      <c r="DI2060" s="52"/>
      <c r="DJ2060" s="52"/>
      <c r="DK2060" s="52"/>
      <c r="DL2060" s="52"/>
      <c r="DM2060" s="52"/>
      <c r="DN2060" s="52"/>
      <c r="DO2060" s="52"/>
      <c r="DP2060" s="52"/>
      <c r="DQ2060" s="52"/>
      <c r="DR2060" s="52"/>
      <c r="DS2060" s="52"/>
      <c r="DT2060" s="52"/>
      <c r="DU2060" s="52"/>
      <c r="DV2060" s="52"/>
      <c r="DW2060" s="52"/>
      <c r="DX2060" s="52"/>
      <c r="DY2060" s="52"/>
      <c r="DZ2060" s="52"/>
      <c r="EA2060" s="52"/>
    </row>
    <row r="2061" spans="1:131" s="43" customFormat="1" x14ac:dyDescent="0.2">
      <c r="A2061" s="42"/>
      <c r="B2061" s="42"/>
      <c r="C2061" s="42"/>
      <c r="D2061" s="42"/>
      <c r="E2061" s="42"/>
      <c r="F2061" s="42"/>
      <c r="G2061" s="54"/>
      <c r="H2061" s="42"/>
      <c r="I2061" s="42"/>
      <c r="J2061" s="55"/>
      <c r="K2061" s="55"/>
      <c r="L2061" s="55"/>
      <c r="M2061" s="56"/>
      <c r="N2061" s="57"/>
      <c r="O2061" s="57"/>
      <c r="P2061" s="42"/>
      <c r="Q2061" s="42"/>
      <c r="R2061" s="42"/>
      <c r="S2061" s="42"/>
      <c r="T2061" s="57"/>
      <c r="U2061" s="57"/>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c r="DC2061" s="52"/>
      <c r="DD2061" s="52"/>
      <c r="DE2061" s="52"/>
      <c r="DF2061" s="52"/>
      <c r="DG2061" s="52"/>
      <c r="DH2061" s="52"/>
      <c r="DI2061" s="52"/>
      <c r="DJ2061" s="52"/>
      <c r="DK2061" s="52"/>
      <c r="DL2061" s="52"/>
      <c r="DM2061" s="52"/>
      <c r="DN2061" s="52"/>
      <c r="DO2061" s="52"/>
      <c r="DP2061" s="52"/>
      <c r="DQ2061" s="52"/>
      <c r="DR2061" s="52"/>
      <c r="DS2061" s="52"/>
      <c r="DT2061" s="52"/>
      <c r="DU2061" s="52"/>
      <c r="DV2061" s="52"/>
      <c r="DW2061" s="52"/>
      <c r="DX2061" s="52"/>
      <c r="DY2061" s="52"/>
      <c r="DZ2061" s="52"/>
      <c r="EA2061" s="52"/>
    </row>
    <row r="2062" spans="1:131" s="43" customFormat="1" x14ac:dyDescent="0.2">
      <c r="A2062" s="42"/>
      <c r="B2062" s="42"/>
      <c r="C2062" s="42"/>
      <c r="D2062" s="42"/>
      <c r="E2062" s="42"/>
      <c r="F2062" s="42"/>
      <c r="G2062" s="54"/>
      <c r="H2062" s="42"/>
      <c r="I2062" s="42"/>
      <c r="J2062" s="55"/>
      <c r="K2062" s="55"/>
      <c r="L2062" s="55"/>
      <c r="M2062" s="56"/>
      <c r="N2062" s="57"/>
      <c r="O2062" s="57"/>
      <c r="P2062" s="42"/>
      <c r="Q2062" s="42"/>
      <c r="R2062" s="42"/>
      <c r="S2062" s="42"/>
      <c r="T2062" s="57"/>
      <c r="U2062" s="57"/>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c r="DC2062" s="52"/>
      <c r="DD2062" s="52"/>
      <c r="DE2062" s="52"/>
      <c r="DF2062" s="52"/>
      <c r="DG2062" s="52"/>
      <c r="DH2062" s="52"/>
      <c r="DI2062" s="52"/>
      <c r="DJ2062" s="52"/>
      <c r="DK2062" s="52"/>
      <c r="DL2062" s="52"/>
      <c r="DM2062" s="52"/>
      <c r="DN2062" s="52"/>
      <c r="DO2062" s="52"/>
      <c r="DP2062" s="52"/>
      <c r="DQ2062" s="52"/>
      <c r="DR2062" s="52"/>
      <c r="DS2062" s="52"/>
      <c r="DT2062" s="52"/>
      <c r="DU2062" s="52"/>
      <c r="DV2062" s="52"/>
      <c r="DW2062" s="52"/>
      <c r="DX2062" s="52"/>
      <c r="DY2062" s="52"/>
      <c r="DZ2062" s="52"/>
      <c r="EA2062" s="52"/>
    </row>
    <row r="2063" spans="1:131" s="43" customFormat="1" x14ac:dyDescent="0.2">
      <c r="A2063" s="42"/>
      <c r="B2063" s="42"/>
      <c r="C2063" s="42"/>
      <c r="D2063" s="42"/>
      <c r="E2063" s="42"/>
      <c r="F2063" s="42"/>
      <c r="G2063" s="54"/>
      <c r="H2063" s="42"/>
      <c r="I2063" s="42"/>
      <c r="J2063" s="55"/>
      <c r="K2063" s="55"/>
      <c r="L2063" s="55"/>
      <c r="M2063" s="56"/>
      <c r="N2063" s="57"/>
      <c r="O2063" s="57"/>
      <c r="P2063" s="42"/>
      <c r="Q2063" s="42"/>
      <c r="R2063" s="42"/>
      <c r="S2063" s="42"/>
      <c r="T2063" s="57"/>
      <c r="U2063" s="57"/>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c r="DC2063" s="52"/>
      <c r="DD2063" s="52"/>
      <c r="DE2063" s="52"/>
      <c r="DF2063" s="52"/>
      <c r="DG2063" s="52"/>
      <c r="DH2063" s="52"/>
      <c r="DI2063" s="52"/>
      <c r="DJ2063" s="52"/>
      <c r="DK2063" s="52"/>
      <c r="DL2063" s="52"/>
      <c r="DM2063" s="52"/>
      <c r="DN2063" s="52"/>
      <c r="DO2063" s="52"/>
      <c r="DP2063" s="52"/>
      <c r="DQ2063" s="52"/>
      <c r="DR2063" s="52"/>
      <c r="DS2063" s="52"/>
      <c r="DT2063" s="52"/>
      <c r="DU2063" s="52"/>
      <c r="DV2063" s="52"/>
      <c r="DW2063" s="52"/>
      <c r="DX2063" s="52"/>
      <c r="DY2063" s="52"/>
      <c r="DZ2063" s="52"/>
      <c r="EA2063" s="52"/>
    </row>
    <row r="2064" spans="1:131" s="43" customFormat="1" x14ac:dyDescent="0.2">
      <c r="A2064" s="42"/>
      <c r="B2064" s="42"/>
      <c r="C2064" s="42"/>
      <c r="D2064" s="42"/>
      <c r="E2064" s="42"/>
      <c r="F2064" s="42"/>
      <c r="G2064" s="54"/>
      <c r="H2064" s="42"/>
      <c r="I2064" s="42"/>
      <c r="J2064" s="55"/>
      <c r="K2064" s="55"/>
      <c r="L2064" s="55"/>
      <c r="M2064" s="56"/>
      <c r="N2064" s="57"/>
      <c r="O2064" s="57"/>
      <c r="P2064" s="42"/>
      <c r="Q2064" s="42"/>
      <c r="R2064" s="42"/>
      <c r="S2064" s="42"/>
      <c r="T2064" s="57"/>
      <c r="U2064" s="57"/>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c r="DC2064" s="52"/>
      <c r="DD2064" s="52"/>
      <c r="DE2064" s="52"/>
      <c r="DF2064" s="52"/>
      <c r="DG2064" s="52"/>
      <c r="DH2064" s="52"/>
      <c r="DI2064" s="52"/>
      <c r="DJ2064" s="52"/>
      <c r="DK2064" s="52"/>
      <c r="DL2064" s="52"/>
      <c r="DM2064" s="52"/>
      <c r="DN2064" s="52"/>
      <c r="DO2064" s="52"/>
      <c r="DP2064" s="52"/>
      <c r="DQ2064" s="52"/>
      <c r="DR2064" s="52"/>
      <c r="DS2064" s="52"/>
      <c r="DT2064" s="52"/>
      <c r="DU2064" s="52"/>
      <c r="DV2064" s="52"/>
      <c r="DW2064" s="52"/>
      <c r="DX2064" s="52"/>
      <c r="DY2064" s="52"/>
      <c r="DZ2064" s="52"/>
      <c r="EA2064" s="52"/>
    </row>
    <row r="2065" spans="1:131" s="43" customFormat="1" x14ac:dyDescent="0.2">
      <c r="A2065" s="42"/>
      <c r="B2065" s="42"/>
      <c r="C2065" s="42"/>
      <c r="D2065" s="42"/>
      <c r="E2065" s="42"/>
      <c r="F2065" s="42"/>
      <c r="G2065" s="54"/>
      <c r="H2065" s="42"/>
      <c r="I2065" s="42"/>
      <c r="J2065" s="55"/>
      <c r="K2065" s="55"/>
      <c r="L2065" s="55"/>
      <c r="M2065" s="56"/>
      <c r="N2065" s="57"/>
      <c r="O2065" s="57"/>
      <c r="P2065" s="42"/>
      <c r="Q2065" s="42"/>
      <c r="R2065" s="42"/>
      <c r="S2065" s="42"/>
      <c r="T2065" s="57"/>
      <c r="U2065" s="57"/>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c r="DC2065" s="52"/>
      <c r="DD2065" s="52"/>
      <c r="DE2065" s="52"/>
      <c r="DF2065" s="52"/>
      <c r="DG2065" s="52"/>
      <c r="DH2065" s="52"/>
      <c r="DI2065" s="52"/>
      <c r="DJ2065" s="52"/>
      <c r="DK2065" s="52"/>
      <c r="DL2065" s="52"/>
      <c r="DM2065" s="52"/>
      <c r="DN2065" s="52"/>
      <c r="DO2065" s="52"/>
      <c r="DP2065" s="52"/>
      <c r="DQ2065" s="52"/>
      <c r="DR2065" s="52"/>
      <c r="DS2065" s="52"/>
      <c r="DT2065" s="52"/>
      <c r="DU2065" s="52"/>
      <c r="DV2065" s="52"/>
      <c r="DW2065" s="52"/>
      <c r="DX2065" s="52"/>
      <c r="DY2065" s="52"/>
      <c r="DZ2065" s="52"/>
      <c r="EA2065" s="52"/>
    </row>
    <row r="2066" spans="1:131" s="43" customFormat="1" x14ac:dyDescent="0.2">
      <c r="A2066" s="42"/>
      <c r="B2066" s="42"/>
      <c r="C2066" s="42"/>
      <c r="D2066" s="42"/>
      <c r="E2066" s="42"/>
      <c r="F2066" s="42"/>
      <c r="G2066" s="54"/>
      <c r="H2066" s="42"/>
      <c r="I2066" s="42"/>
      <c r="J2066" s="55"/>
      <c r="K2066" s="55"/>
      <c r="L2066" s="55"/>
      <c r="M2066" s="56"/>
      <c r="N2066" s="57"/>
      <c r="O2066" s="57"/>
      <c r="P2066" s="42"/>
      <c r="Q2066" s="42"/>
      <c r="R2066" s="42"/>
      <c r="S2066" s="42"/>
      <c r="T2066" s="57"/>
      <c r="U2066" s="57"/>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c r="DC2066" s="52"/>
      <c r="DD2066" s="52"/>
      <c r="DE2066" s="52"/>
      <c r="DF2066" s="52"/>
      <c r="DG2066" s="52"/>
      <c r="DH2066" s="52"/>
      <c r="DI2066" s="52"/>
      <c r="DJ2066" s="52"/>
      <c r="DK2066" s="52"/>
      <c r="DL2066" s="52"/>
      <c r="DM2066" s="52"/>
      <c r="DN2066" s="52"/>
      <c r="DO2066" s="52"/>
      <c r="DP2066" s="52"/>
      <c r="DQ2066" s="52"/>
      <c r="DR2066" s="52"/>
      <c r="DS2066" s="52"/>
      <c r="DT2066" s="52"/>
      <c r="DU2066" s="52"/>
      <c r="DV2066" s="52"/>
      <c r="DW2066" s="52"/>
      <c r="DX2066" s="52"/>
      <c r="DY2066" s="52"/>
      <c r="DZ2066" s="52"/>
      <c r="EA2066" s="52"/>
    </row>
    <row r="2067" spans="1:131" s="43" customFormat="1" x14ac:dyDescent="0.2">
      <c r="A2067" s="42"/>
      <c r="B2067" s="42"/>
      <c r="C2067" s="42"/>
      <c r="D2067" s="42"/>
      <c r="E2067" s="42"/>
      <c r="F2067" s="42"/>
      <c r="G2067" s="54"/>
      <c r="H2067" s="42"/>
      <c r="I2067" s="42"/>
      <c r="J2067" s="55"/>
      <c r="K2067" s="55"/>
      <c r="L2067" s="55"/>
      <c r="M2067" s="56"/>
      <c r="N2067" s="57"/>
      <c r="O2067" s="57"/>
      <c r="P2067" s="42"/>
      <c r="Q2067" s="42"/>
      <c r="R2067" s="42"/>
      <c r="S2067" s="42"/>
      <c r="T2067" s="57"/>
      <c r="U2067" s="57"/>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c r="DC2067" s="52"/>
      <c r="DD2067" s="52"/>
      <c r="DE2067" s="52"/>
      <c r="DF2067" s="52"/>
      <c r="DG2067" s="52"/>
      <c r="DH2067" s="52"/>
      <c r="DI2067" s="52"/>
      <c r="DJ2067" s="52"/>
      <c r="DK2067" s="52"/>
      <c r="DL2067" s="52"/>
      <c r="DM2067" s="52"/>
      <c r="DN2067" s="52"/>
      <c r="DO2067" s="52"/>
      <c r="DP2067" s="52"/>
      <c r="DQ2067" s="52"/>
      <c r="DR2067" s="52"/>
      <c r="DS2067" s="52"/>
      <c r="DT2067" s="52"/>
      <c r="DU2067" s="52"/>
      <c r="DV2067" s="52"/>
      <c r="DW2067" s="52"/>
      <c r="DX2067" s="52"/>
      <c r="DY2067" s="52"/>
      <c r="DZ2067" s="52"/>
      <c r="EA2067" s="52"/>
    </row>
    <row r="2068" spans="1:131" s="43" customFormat="1" x14ac:dyDescent="0.2">
      <c r="A2068" s="42"/>
      <c r="B2068" s="42"/>
      <c r="C2068" s="42"/>
      <c r="D2068" s="42"/>
      <c r="E2068" s="42"/>
      <c r="F2068" s="42"/>
      <c r="G2068" s="54"/>
      <c r="H2068" s="42"/>
      <c r="I2068" s="42"/>
      <c r="J2068" s="55"/>
      <c r="K2068" s="55"/>
      <c r="L2068" s="55"/>
      <c r="M2068" s="56"/>
      <c r="N2068" s="57"/>
      <c r="O2068" s="57"/>
      <c r="P2068" s="42"/>
      <c r="Q2068" s="42"/>
      <c r="R2068" s="42"/>
      <c r="S2068" s="42"/>
      <c r="T2068" s="57"/>
      <c r="U2068" s="57"/>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c r="DC2068" s="52"/>
      <c r="DD2068" s="52"/>
      <c r="DE2068" s="52"/>
      <c r="DF2068" s="52"/>
      <c r="DG2068" s="52"/>
      <c r="DH2068" s="52"/>
      <c r="DI2068" s="52"/>
      <c r="DJ2068" s="52"/>
      <c r="DK2068" s="52"/>
      <c r="DL2068" s="52"/>
      <c r="DM2068" s="52"/>
      <c r="DN2068" s="52"/>
      <c r="DO2068" s="52"/>
      <c r="DP2068" s="52"/>
      <c r="DQ2068" s="52"/>
      <c r="DR2068" s="52"/>
      <c r="DS2068" s="52"/>
      <c r="DT2068" s="52"/>
      <c r="DU2068" s="52"/>
      <c r="DV2068" s="52"/>
      <c r="DW2068" s="52"/>
      <c r="DX2068" s="52"/>
      <c r="DY2068" s="52"/>
      <c r="DZ2068" s="52"/>
      <c r="EA2068" s="52"/>
    </row>
    <row r="2069" spans="1:131" s="43" customFormat="1" x14ac:dyDescent="0.2">
      <c r="A2069" s="42"/>
      <c r="B2069" s="42"/>
      <c r="C2069" s="42"/>
      <c r="D2069" s="42"/>
      <c r="E2069" s="42"/>
      <c r="F2069" s="42"/>
      <c r="G2069" s="54"/>
      <c r="H2069" s="42"/>
      <c r="I2069" s="42"/>
      <c r="J2069" s="55"/>
      <c r="K2069" s="55"/>
      <c r="L2069" s="55"/>
      <c r="M2069" s="56"/>
      <c r="N2069" s="57"/>
      <c r="O2069" s="57"/>
      <c r="P2069" s="42"/>
      <c r="Q2069" s="42"/>
      <c r="R2069" s="42"/>
      <c r="S2069" s="42"/>
      <c r="T2069" s="57"/>
      <c r="U2069" s="57"/>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c r="DC2069" s="52"/>
      <c r="DD2069" s="52"/>
      <c r="DE2069" s="52"/>
      <c r="DF2069" s="52"/>
      <c r="DG2069" s="52"/>
      <c r="DH2069" s="52"/>
      <c r="DI2069" s="52"/>
      <c r="DJ2069" s="52"/>
      <c r="DK2069" s="52"/>
      <c r="DL2069" s="52"/>
      <c r="DM2069" s="52"/>
      <c r="DN2069" s="52"/>
      <c r="DO2069" s="52"/>
      <c r="DP2069" s="52"/>
      <c r="DQ2069" s="52"/>
      <c r="DR2069" s="52"/>
      <c r="DS2069" s="52"/>
      <c r="DT2069" s="52"/>
      <c r="DU2069" s="52"/>
      <c r="DV2069" s="52"/>
      <c r="DW2069" s="52"/>
      <c r="DX2069" s="52"/>
      <c r="DY2069" s="52"/>
      <c r="DZ2069" s="52"/>
      <c r="EA2069" s="52"/>
    </row>
    <row r="2070" spans="1:131" s="43" customFormat="1" x14ac:dyDescent="0.2">
      <c r="A2070" s="42"/>
      <c r="B2070" s="42"/>
      <c r="C2070" s="42"/>
      <c r="D2070" s="42"/>
      <c r="E2070" s="42"/>
      <c r="F2070" s="42"/>
      <c r="G2070" s="54"/>
      <c r="H2070" s="42"/>
      <c r="I2070" s="42"/>
      <c r="J2070" s="55"/>
      <c r="K2070" s="55"/>
      <c r="L2070" s="55"/>
      <c r="M2070" s="56"/>
      <c r="N2070" s="57"/>
      <c r="O2070" s="57"/>
      <c r="P2070" s="42"/>
      <c r="Q2070" s="42"/>
      <c r="R2070" s="42"/>
      <c r="S2070" s="42"/>
      <c r="T2070" s="57"/>
      <c r="U2070" s="57"/>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c r="DC2070" s="52"/>
      <c r="DD2070" s="52"/>
      <c r="DE2070" s="52"/>
      <c r="DF2070" s="52"/>
      <c r="DG2070" s="52"/>
      <c r="DH2070" s="52"/>
      <c r="DI2070" s="52"/>
      <c r="DJ2070" s="52"/>
      <c r="DK2070" s="52"/>
      <c r="DL2070" s="52"/>
      <c r="DM2070" s="52"/>
      <c r="DN2070" s="52"/>
      <c r="DO2070" s="52"/>
      <c r="DP2070" s="52"/>
      <c r="DQ2070" s="52"/>
      <c r="DR2070" s="52"/>
      <c r="DS2070" s="52"/>
      <c r="DT2070" s="52"/>
      <c r="DU2070" s="52"/>
      <c r="DV2070" s="52"/>
      <c r="DW2070" s="52"/>
      <c r="DX2070" s="52"/>
      <c r="DY2070" s="52"/>
      <c r="DZ2070" s="52"/>
      <c r="EA2070" s="52"/>
    </row>
    <row r="2071" spans="1:131" s="43" customFormat="1" x14ac:dyDescent="0.2">
      <c r="A2071" s="42"/>
      <c r="B2071" s="42"/>
      <c r="C2071" s="42"/>
      <c r="D2071" s="42"/>
      <c r="E2071" s="42"/>
      <c r="F2071" s="42"/>
      <c r="G2071" s="54"/>
      <c r="H2071" s="42"/>
      <c r="I2071" s="42"/>
      <c r="J2071" s="55"/>
      <c r="K2071" s="55"/>
      <c r="L2071" s="55"/>
      <c r="M2071" s="56"/>
      <c r="N2071" s="57"/>
      <c r="O2071" s="57"/>
      <c r="P2071" s="42"/>
      <c r="Q2071" s="42"/>
      <c r="R2071" s="42"/>
      <c r="S2071" s="42"/>
      <c r="T2071" s="57"/>
      <c r="U2071" s="57"/>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c r="DC2071" s="52"/>
      <c r="DD2071" s="52"/>
      <c r="DE2071" s="52"/>
      <c r="DF2071" s="52"/>
      <c r="DG2071" s="52"/>
      <c r="DH2071" s="52"/>
      <c r="DI2071" s="52"/>
      <c r="DJ2071" s="52"/>
      <c r="DK2071" s="52"/>
      <c r="DL2071" s="52"/>
      <c r="DM2071" s="52"/>
      <c r="DN2071" s="52"/>
      <c r="DO2071" s="52"/>
      <c r="DP2071" s="52"/>
      <c r="DQ2071" s="52"/>
      <c r="DR2071" s="52"/>
      <c r="DS2071" s="52"/>
      <c r="DT2071" s="52"/>
      <c r="DU2071" s="52"/>
      <c r="DV2071" s="52"/>
      <c r="DW2071" s="52"/>
      <c r="DX2071" s="52"/>
      <c r="DY2071" s="52"/>
      <c r="DZ2071" s="52"/>
      <c r="EA2071" s="52"/>
    </row>
    <row r="2072" spans="1:131" s="43" customFormat="1" x14ac:dyDescent="0.2">
      <c r="A2072" s="42"/>
      <c r="B2072" s="42"/>
      <c r="C2072" s="42"/>
      <c r="D2072" s="42"/>
      <c r="E2072" s="42"/>
      <c r="F2072" s="42"/>
      <c r="G2072" s="54"/>
      <c r="H2072" s="42"/>
      <c r="I2072" s="42"/>
      <c r="J2072" s="55"/>
      <c r="K2072" s="55"/>
      <c r="L2072" s="55"/>
      <c r="M2072" s="56"/>
      <c r="N2072" s="57"/>
      <c r="O2072" s="57"/>
      <c r="P2072" s="42"/>
      <c r="Q2072" s="42"/>
      <c r="R2072" s="42"/>
      <c r="S2072" s="42"/>
      <c r="T2072" s="57"/>
      <c r="U2072" s="57"/>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c r="DC2072" s="52"/>
      <c r="DD2072" s="52"/>
      <c r="DE2072" s="52"/>
      <c r="DF2072" s="52"/>
      <c r="DG2072" s="52"/>
      <c r="DH2072" s="52"/>
      <c r="DI2072" s="52"/>
      <c r="DJ2072" s="52"/>
      <c r="DK2072" s="52"/>
      <c r="DL2072" s="52"/>
      <c r="DM2072" s="52"/>
      <c r="DN2072" s="52"/>
      <c r="DO2072" s="52"/>
      <c r="DP2072" s="52"/>
      <c r="DQ2072" s="52"/>
      <c r="DR2072" s="52"/>
      <c r="DS2072" s="52"/>
      <c r="DT2072" s="52"/>
      <c r="DU2072" s="52"/>
      <c r="DV2072" s="52"/>
      <c r="DW2072" s="52"/>
      <c r="DX2072" s="52"/>
      <c r="DY2072" s="52"/>
      <c r="DZ2072" s="52"/>
      <c r="EA2072" s="52"/>
    </row>
    <row r="2073" spans="1:131" s="43" customFormat="1" x14ac:dyDescent="0.2">
      <c r="A2073" s="42"/>
      <c r="B2073" s="42"/>
      <c r="C2073" s="42"/>
      <c r="D2073" s="42"/>
      <c r="E2073" s="42"/>
      <c r="F2073" s="42"/>
      <c r="G2073" s="54"/>
      <c r="H2073" s="42"/>
      <c r="I2073" s="42"/>
      <c r="J2073" s="55"/>
      <c r="K2073" s="55"/>
      <c r="L2073" s="55"/>
      <c r="M2073" s="56"/>
      <c r="N2073" s="57"/>
      <c r="O2073" s="57"/>
      <c r="P2073" s="42"/>
      <c r="Q2073" s="42"/>
      <c r="R2073" s="42"/>
      <c r="S2073" s="42"/>
      <c r="T2073" s="57"/>
      <c r="U2073" s="57"/>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c r="DC2073" s="52"/>
      <c r="DD2073" s="52"/>
      <c r="DE2073" s="52"/>
      <c r="DF2073" s="52"/>
      <c r="DG2073" s="52"/>
      <c r="DH2073" s="52"/>
      <c r="DI2073" s="52"/>
      <c r="DJ2073" s="52"/>
      <c r="DK2073" s="52"/>
      <c r="DL2073" s="52"/>
      <c r="DM2073" s="52"/>
      <c r="DN2073" s="52"/>
      <c r="DO2073" s="52"/>
      <c r="DP2073" s="52"/>
      <c r="DQ2073" s="52"/>
      <c r="DR2073" s="52"/>
      <c r="DS2073" s="52"/>
      <c r="DT2073" s="52"/>
      <c r="DU2073" s="52"/>
      <c r="DV2073" s="52"/>
      <c r="DW2073" s="52"/>
      <c r="DX2073" s="52"/>
      <c r="DY2073" s="52"/>
      <c r="DZ2073" s="52"/>
      <c r="EA2073" s="52"/>
    </row>
    <row r="2074" spans="1:131" s="43" customFormat="1" x14ac:dyDescent="0.2">
      <c r="A2074" s="42"/>
      <c r="B2074" s="42"/>
      <c r="C2074" s="42"/>
      <c r="D2074" s="42"/>
      <c r="E2074" s="42"/>
      <c r="F2074" s="42"/>
      <c r="G2074" s="54"/>
      <c r="H2074" s="42"/>
      <c r="I2074" s="42"/>
      <c r="J2074" s="55"/>
      <c r="K2074" s="55"/>
      <c r="L2074" s="55"/>
      <c r="M2074" s="56"/>
      <c r="N2074" s="57"/>
      <c r="O2074" s="57"/>
      <c r="P2074" s="42"/>
      <c r="Q2074" s="42"/>
      <c r="R2074" s="42"/>
      <c r="S2074" s="42"/>
      <c r="T2074" s="57"/>
      <c r="U2074" s="57"/>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c r="DC2074" s="52"/>
      <c r="DD2074" s="52"/>
      <c r="DE2074" s="52"/>
      <c r="DF2074" s="52"/>
      <c r="DG2074" s="52"/>
      <c r="DH2074" s="52"/>
      <c r="DI2074" s="52"/>
      <c r="DJ2074" s="52"/>
      <c r="DK2074" s="52"/>
      <c r="DL2074" s="52"/>
      <c r="DM2074" s="52"/>
      <c r="DN2074" s="52"/>
      <c r="DO2074" s="52"/>
      <c r="DP2074" s="52"/>
      <c r="DQ2074" s="52"/>
      <c r="DR2074" s="52"/>
      <c r="DS2074" s="52"/>
      <c r="DT2074" s="52"/>
      <c r="DU2074" s="52"/>
      <c r="DV2074" s="52"/>
      <c r="DW2074" s="52"/>
      <c r="DX2074" s="52"/>
      <c r="DY2074" s="52"/>
      <c r="DZ2074" s="52"/>
      <c r="EA2074" s="52"/>
    </row>
    <row r="2075" spans="1:131" s="43" customFormat="1" x14ac:dyDescent="0.2">
      <c r="A2075" s="42"/>
      <c r="B2075" s="42"/>
      <c r="C2075" s="42"/>
      <c r="D2075" s="42"/>
      <c r="E2075" s="42"/>
      <c r="F2075" s="42"/>
      <c r="G2075" s="54"/>
      <c r="H2075" s="42"/>
      <c r="I2075" s="42"/>
      <c r="J2075" s="55"/>
      <c r="K2075" s="55"/>
      <c r="L2075" s="55"/>
      <c r="M2075" s="56"/>
      <c r="N2075" s="57"/>
      <c r="O2075" s="57"/>
      <c r="P2075" s="42"/>
      <c r="Q2075" s="42"/>
      <c r="R2075" s="42"/>
      <c r="S2075" s="42"/>
      <c r="T2075" s="57"/>
      <c r="U2075" s="57"/>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c r="DC2075" s="52"/>
      <c r="DD2075" s="52"/>
      <c r="DE2075" s="52"/>
      <c r="DF2075" s="52"/>
      <c r="DG2075" s="52"/>
      <c r="DH2075" s="52"/>
      <c r="DI2075" s="52"/>
      <c r="DJ2075" s="52"/>
      <c r="DK2075" s="52"/>
      <c r="DL2075" s="52"/>
      <c r="DM2075" s="52"/>
      <c r="DN2075" s="52"/>
      <c r="DO2075" s="52"/>
      <c r="DP2075" s="52"/>
      <c r="DQ2075" s="52"/>
      <c r="DR2075" s="52"/>
      <c r="DS2075" s="52"/>
      <c r="DT2075" s="52"/>
      <c r="DU2075" s="52"/>
      <c r="DV2075" s="52"/>
      <c r="DW2075" s="52"/>
      <c r="DX2075" s="52"/>
      <c r="DY2075" s="52"/>
      <c r="DZ2075" s="52"/>
      <c r="EA2075" s="52"/>
    </row>
    <row r="2076" spans="1:131" s="43" customFormat="1" x14ac:dyDescent="0.2">
      <c r="A2076" s="42"/>
      <c r="B2076" s="42"/>
      <c r="C2076" s="42"/>
      <c r="D2076" s="42"/>
      <c r="E2076" s="42"/>
      <c r="F2076" s="42"/>
      <c r="G2076" s="54"/>
      <c r="H2076" s="42"/>
      <c r="I2076" s="42"/>
      <c r="J2076" s="55"/>
      <c r="K2076" s="55"/>
      <c r="L2076" s="55"/>
      <c r="M2076" s="56"/>
      <c r="N2076" s="57"/>
      <c r="O2076" s="57"/>
      <c r="P2076" s="42"/>
      <c r="Q2076" s="42"/>
      <c r="R2076" s="42"/>
      <c r="S2076" s="42"/>
      <c r="T2076" s="57"/>
      <c r="U2076" s="57"/>
      <c r="V2076" s="52"/>
      <c r="W2076" s="52"/>
      <c r="X2076" s="52"/>
      <c r="Y2076" s="52"/>
      <c r="Z2076" s="52"/>
      <c r="AA2076" s="52"/>
      <c r="AB2076" s="52"/>
      <c r="AC2076" s="52"/>
      <c r="AD2076" s="52"/>
      <c r="AE2076" s="52"/>
      <c r="AF2076" s="52"/>
      <c r="AG2076" s="52"/>
      <c r="AH2076" s="52"/>
      <c r="AI2076" s="52"/>
      <c r="AJ2076" s="52"/>
      <c r="AK2076" s="52"/>
      <c r="AL2076" s="52"/>
      <c r="AM2076" s="52"/>
      <c r="AN2076" s="52"/>
      <c r="AO2076" s="52"/>
      <c r="AP2076" s="52"/>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c r="BK2076" s="52"/>
      <c r="BL2076" s="52"/>
      <c r="BM2076" s="52"/>
      <c r="BN2076" s="52"/>
      <c r="BO2076" s="52"/>
      <c r="BP2076" s="52"/>
      <c r="BQ2076" s="52"/>
      <c r="BR2076" s="52"/>
      <c r="BS2076" s="52"/>
      <c r="BT2076" s="52"/>
      <c r="BU2076" s="52"/>
      <c r="BV2076" s="52"/>
      <c r="BW2076" s="52"/>
      <c r="BX2076" s="52"/>
      <c r="BY2076" s="52"/>
      <c r="BZ2076" s="52"/>
      <c r="CA2076" s="52"/>
      <c r="CB2076" s="52"/>
      <c r="CC2076" s="52"/>
      <c r="CD2076" s="52"/>
      <c r="CE2076" s="52"/>
      <c r="CF2076" s="52"/>
      <c r="CG2076" s="52"/>
      <c r="CH2076" s="52"/>
      <c r="CI2076" s="52"/>
      <c r="CJ2076" s="52"/>
      <c r="CK2076" s="52"/>
      <c r="CL2076" s="52"/>
      <c r="CM2076" s="52"/>
      <c r="CN2076" s="52"/>
      <c r="CO2076" s="52"/>
      <c r="CP2076" s="52"/>
      <c r="CQ2076" s="52"/>
      <c r="CR2076" s="52"/>
      <c r="CS2076" s="52"/>
      <c r="CT2076" s="52"/>
      <c r="CU2076" s="52"/>
      <c r="CV2076" s="52"/>
      <c r="CW2076" s="52"/>
      <c r="CX2076" s="52"/>
      <c r="CY2076" s="52"/>
      <c r="CZ2076" s="52"/>
      <c r="DA2076" s="52"/>
      <c r="DB2076" s="52"/>
      <c r="DC2076" s="52"/>
      <c r="DD2076" s="52"/>
      <c r="DE2076" s="52"/>
      <c r="DF2076" s="52"/>
      <c r="DG2076" s="52"/>
      <c r="DH2076" s="52"/>
      <c r="DI2076" s="52"/>
      <c r="DJ2076" s="52"/>
      <c r="DK2076" s="52"/>
      <c r="DL2076" s="52"/>
      <c r="DM2076" s="52"/>
      <c r="DN2076" s="52"/>
      <c r="DO2076" s="52"/>
      <c r="DP2076" s="52"/>
      <c r="DQ2076" s="52"/>
      <c r="DR2076" s="52"/>
      <c r="DS2076" s="52"/>
      <c r="DT2076" s="52"/>
      <c r="DU2076" s="52"/>
      <c r="DV2076" s="52"/>
      <c r="DW2076" s="52"/>
      <c r="DX2076" s="52"/>
      <c r="DY2076" s="52"/>
      <c r="DZ2076" s="52"/>
      <c r="EA2076" s="52"/>
    </row>
    <row r="2077" spans="1:131" s="43" customFormat="1" x14ac:dyDescent="0.2">
      <c r="A2077" s="42"/>
      <c r="B2077" s="42"/>
      <c r="C2077" s="42"/>
      <c r="D2077" s="42"/>
      <c r="E2077" s="42"/>
      <c r="F2077" s="42"/>
      <c r="G2077" s="54"/>
      <c r="H2077" s="42"/>
      <c r="I2077" s="42"/>
      <c r="J2077" s="55"/>
      <c r="K2077" s="55"/>
      <c r="L2077" s="55"/>
      <c r="M2077" s="56"/>
      <c r="N2077" s="57"/>
      <c r="O2077" s="57"/>
      <c r="P2077" s="42"/>
      <c r="Q2077" s="42"/>
      <c r="R2077" s="42"/>
      <c r="S2077" s="42"/>
      <c r="T2077" s="57"/>
      <c r="U2077" s="57"/>
      <c r="V2077" s="52"/>
      <c r="W2077" s="52"/>
      <c r="X2077" s="52"/>
      <c r="Y2077" s="52"/>
      <c r="Z2077" s="52"/>
      <c r="AA2077" s="52"/>
      <c r="AB2077" s="52"/>
      <c r="AC2077" s="52"/>
      <c r="AD2077" s="52"/>
      <c r="AE2077" s="52"/>
      <c r="AF2077" s="52"/>
      <c r="AG2077" s="52"/>
      <c r="AH2077" s="52"/>
      <c r="AI2077" s="52"/>
      <c r="AJ2077" s="52"/>
      <c r="AK2077" s="52"/>
      <c r="AL2077" s="52"/>
      <c r="AM2077" s="52"/>
      <c r="AN2077" s="52"/>
      <c r="AO2077" s="52"/>
      <c r="AP2077" s="52"/>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c r="BK2077" s="52"/>
      <c r="BL2077" s="52"/>
      <c r="BM2077" s="52"/>
      <c r="BN2077" s="52"/>
      <c r="BO2077" s="52"/>
      <c r="BP2077" s="52"/>
      <c r="BQ2077" s="52"/>
      <c r="BR2077" s="52"/>
      <c r="BS2077" s="52"/>
      <c r="BT2077" s="52"/>
      <c r="BU2077" s="52"/>
      <c r="BV2077" s="52"/>
      <c r="BW2077" s="52"/>
      <c r="BX2077" s="52"/>
      <c r="BY2077" s="52"/>
      <c r="BZ2077" s="52"/>
      <c r="CA2077" s="52"/>
      <c r="CB2077" s="52"/>
      <c r="CC2077" s="52"/>
      <c r="CD2077" s="52"/>
      <c r="CE2077" s="52"/>
      <c r="CF2077" s="52"/>
      <c r="CG2077" s="52"/>
      <c r="CH2077" s="52"/>
      <c r="CI2077" s="52"/>
      <c r="CJ2077" s="52"/>
      <c r="CK2077" s="52"/>
      <c r="CL2077" s="52"/>
      <c r="CM2077" s="52"/>
      <c r="CN2077" s="52"/>
      <c r="CO2077" s="52"/>
      <c r="CP2077" s="52"/>
      <c r="CQ2077" s="52"/>
      <c r="CR2077" s="52"/>
      <c r="CS2077" s="52"/>
      <c r="CT2077" s="52"/>
      <c r="CU2077" s="52"/>
      <c r="CV2077" s="52"/>
      <c r="CW2077" s="52"/>
      <c r="CX2077" s="52"/>
      <c r="CY2077" s="52"/>
      <c r="CZ2077" s="52"/>
      <c r="DA2077" s="52"/>
      <c r="DB2077" s="52"/>
      <c r="DC2077" s="52"/>
      <c r="DD2077" s="52"/>
      <c r="DE2077" s="52"/>
      <c r="DF2077" s="52"/>
      <c r="DG2077" s="52"/>
      <c r="DH2077" s="52"/>
      <c r="DI2077" s="52"/>
      <c r="DJ2077" s="52"/>
      <c r="DK2077" s="52"/>
      <c r="DL2077" s="52"/>
      <c r="DM2077" s="52"/>
      <c r="DN2077" s="52"/>
      <c r="DO2077" s="52"/>
      <c r="DP2077" s="52"/>
      <c r="DQ2077" s="52"/>
      <c r="DR2077" s="52"/>
      <c r="DS2077" s="52"/>
      <c r="DT2077" s="52"/>
      <c r="DU2077" s="52"/>
      <c r="DV2077" s="52"/>
      <c r="DW2077" s="52"/>
      <c r="DX2077" s="52"/>
      <c r="DY2077" s="52"/>
      <c r="DZ2077" s="52"/>
      <c r="EA2077" s="52"/>
    </row>
    <row r="2078" spans="1:131" s="43" customFormat="1" x14ac:dyDescent="0.2">
      <c r="A2078" s="42"/>
      <c r="B2078" s="42"/>
      <c r="C2078" s="42"/>
      <c r="D2078" s="42"/>
      <c r="E2078" s="42"/>
      <c r="F2078" s="42"/>
      <c r="G2078" s="54"/>
      <c r="H2078" s="42"/>
      <c r="I2078" s="42"/>
      <c r="J2078" s="55"/>
      <c r="K2078" s="55"/>
      <c r="L2078" s="55"/>
      <c r="M2078" s="56"/>
      <c r="N2078" s="57"/>
      <c r="O2078" s="57"/>
      <c r="P2078" s="42"/>
      <c r="Q2078" s="42"/>
      <c r="R2078" s="42"/>
      <c r="S2078" s="42"/>
      <c r="T2078" s="57"/>
      <c r="U2078" s="57"/>
      <c r="V2078" s="52"/>
      <c r="W2078" s="52"/>
      <c r="X2078" s="52"/>
      <c r="Y2078" s="52"/>
      <c r="Z2078" s="52"/>
      <c r="AA2078" s="52"/>
      <c r="AB2078" s="52"/>
      <c r="AC2078" s="52"/>
      <c r="AD2078" s="52"/>
      <c r="AE2078" s="52"/>
      <c r="AF2078" s="52"/>
      <c r="AG2078" s="52"/>
      <c r="AH2078" s="52"/>
      <c r="AI2078" s="52"/>
      <c r="AJ2078" s="52"/>
      <c r="AK2078" s="52"/>
      <c r="AL2078" s="52"/>
      <c r="AM2078" s="52"/>
      <c r="AN2078" s="52"/>
      <c r="AO2078" s="52"/>
      <c r="AP2078" s="52"/>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c r="BK2078" s="52"/>
      <c r="BL2078" s="52"/>
      <c r="BM2078" s="52"/>
      <c r="BN2078" s="52"/>
      <c r="BO2078" s="52"/>
      <c r="BP2078" s="52"/>
      <c r="BQ2078" s="52"/>
      <c r="BR2078" s="52"/>
      <c r="BS2078" s="52"/>
      <c r="BT2078" s="52"/>
      <c r="BU2078" s="52"/>
      <c r="BV2078" s="52"/>
      <c r="BW2078" s="52"/>
      <c r="BX2078" s="52"/>
      <c r="BY2078" s="52"/>
      <c r="BZ2078" s="52"/>
      <c r="CA2078" s="52"/>
      <c r="CB2078" s="52"/>
      <c r="CC2078" s="52"/>
      <c r="CD2078" s="52"/>
      <c r="CE2078" s="52"/>
      <c r="CF2078" s="52"/>
      <c r="CG2078" s="52"/>
      <c r="CH2078" s="52"/>
      <c r="CI2078" s="52"/>
      <c r="CJ2078" s="52"/>
      <c r="CK2078" s="52"/>
      <c r="CL2078" s="52"/>
      <c r="CM2078" s="52"/>
      <c r="CN2078" s="52"/>
      <c r="CO2078" s="52"/>
      <c r="CP2078" s="52"/>
      <c r="CQ2078" s="52"/>
      <c r="CR2078" s="52"/>
      <c r="CS2078" s="52"/>
      <c r="CT2078" s="52"/>
      <c r="CU2078" s="52"/>
      <c r="CV2078" s="52"/>
      <c r="CW2078" s="52"/>
      <c r="CX2078" s="52"/>
      <c r="CY2078" s="52"/>
      <c r="CZ2078" s="52"/>
      <c r="DA2078" s="52"/>
      <c r="DB2078" s="52"/>
      <c r="DC2078" s="52"/>
      <c r="DD2078" s="52"/>
      <c r="DE2078" s="52"/>
      <c r="DF2078" s="52"/>
      <c r="DG2078" s="52"/>
      <c r="DH2078" s="52"/>
      <c r="DI2078" s="52"/>
      <c r="DJ2078" s="52"/>
      <c r="DK2078" s="52"/>
      <c r="DL2078" s="52"/>
      <c r="DM2078" s="52"/>
      <c r="DN2078" s="52"/>
      <c r="DO2078" s="52"/>
      <c r="DP2078" s="52"/>
      <c r="DQ2078" s="52"/>
      <c r="DR2078" s="52"/>
      <c r="DS2078" s="52"/>
      <c r="DT2078" s="52"/>
      <c r="DU2078" s="52"/>
      <c r="DV2078" s="52"/>
      <c r="DW2078" s="52"/>
      <c r="DX2078" s="52"/>
      <c r="DY2078" s="52"/>
      <c r="DZ2078" s="52"/>
      <c r="EA2078" s="52"/>
    </row>
    <row r="2079" spans="1:131" s="43" customFormat="1" x14ac:dyDescent="0.2">
      <c r="A2079" s="42"/>
      <c r="B2079" s="42"/>
      <c r="C2079" s="42"/>
      <c r="D2079" s="42"/>
      <c r="E2079" s="42"/>
      <c r="F2079" s="42"/>
      <c r="G2079" s="54"/>
      <c r="H2079" s="42"/>
      <c r="I2079" s="42"/>
      <c r="J2079" s="55"/>
      <c r="K2079" s="55"/>
      <c r="L2079" s="55"/>
      <c r="M2079" s="56"/>
      <c r="N2079" s="57"/>
      <c r="O2079" s="57"/>
      <c r="P2079" s="42"/>
      <c r="Q2079" s="42"/>
      <c r="R2079" s="42"/>
      <c r="S2079" s="42"/>
      <c r="T2079" s="57"/>
      <c r="U2079" s="57"/>
      <c r="V2079" s="52"/>
      <c r="W2079" s="52"/>
      <c r="X2079" s="52"/>
      <c r="Y2079" s="52"/>
      <c r="Z2079" s="52"/>
      <c r="AA2079" s="52"/>
      <c r="AB2079" s="52"/>
      <c r="AC2079" s="52"/>
      <c r="AD2079" s="52"/>
      <c r="AE2079" s="52"/>
      <c r="AF2079" s="52"/>
      <c r="AG2079" s="52"/>
      <c r="AH2079" s="52"/>
      <c r="AI2079" s="52"/>
      <c r="AJ2079" s="52"/>
      <c r="AK2079" s="52"/>
      <c r="AL2079" s="52"/>
      <c r="AM2079" s="52"/>
      <c r="AN2079" s="52"/>
      <c r="AO2079" s="52"/>
      <c r="AP2079" s="52"/>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c r="BK2079" s="52"/>
      <c r="BL2079" s="52"/>
      <c r="BM2079" s="52"/>
      <c r="BN2079" s="52"/>
      <c r="BO2079" s="52"/>
      <c r="BP2079" s="52"/>
      <c r="BQ2079" s="52"/>
      <c r="BR2079" s="52"/>
      <c r="BS2079" s="52"/>
      <c r="BT2079" s="52"/>
      <c r="BU2079" s="52"/>
      <c r="BV2079" s="52"/>
      <c r="BW2079" s="52"/>
      <c r="BX2079" s="52"/>
      <c r="BY2079" s="52"/>
      <c r="BZ2079" s="52"/>
      <c r="CA2079" s="52"/>
      <c r="CB2079" s="52"/>
      <c r="CC2079" s="52"/>
      <c r="CD2079" s="52"/>
      <c r="CE2079" s="52"/>
      <c r="CF2079" s="52"/>
      <c r="CG2079" s="52"/>
      <c r="CH2079" s="52"/>
      <c r="CI2079" s="52"/>
      <c r="CJ2079" s="52"/>
      <c r="CK2079" s="52"/>
      <c r="CL2079" s="52"/>
      <c r="CM2079" s="52"/>
      <c r="CN2079" s="52"/>
      <c r="CO2079" s="52"/>
      <c r="CP2079" s="52"/>
      <c r="CQ2079" s="52"/>
      <c r="CR2079" s="52"/>
      <c r="CS2079" s="52"/>
      <c r="CT2079" s="52"/>
      <c r="CU2079" s="52"/>
      <c r="CV2079" s="52"/>
      <c r="CW2079" s="52"/>
      <c r="CX2079" s="52"/>
      <c r="CY2079" s="52"/>
      <c r="CZ2079" s="52"/>
      <c r="DA2079" s="52"/>
      <c r="DB2079" s="52"/>
      <c r="DC2079" s="52"/>
      <c r="DD2079" s="52"/>
      <c r="DE2079" s="52"/>
      <c r="DF2079" s="52"/>
      <c r="DG2079" s="52"/>
      <c r="DH2079" s="52"/>
      <c r="DI2079" s="52"/>
      <c r="DJ2079" s="52"/>
      <c r="DK2079" s="52"/>
      <c r="DL2079" s="52"/>
      <c r="DM2079" s="52"/>
      <c r="DN2079" s="52"/>
      <c r="DO2079" s="52"/>
      <c r="DP2079" s="52"/>
      <c r="DQ2079" s="52"/>
      <c r="DR2079" s="52"/>
      <c r="DS2079" s="52"/>
      <c r="DT2079" s="52"/>
      <c r="DU2079" s="52"/>
      <c r="DV2079" s="52"/>
      <c r="DW2079" s="52"/>
      <c r="DX2079" s="52"/>
      <c r="DY2079" s="52"/>
      <c r="DZ2079" s="52"/>
      <c r="EA2079" s="52"/>
    </row>
    <row r="2080" spans="1:131" s="43" customFormat="1" x14ac:dyDescent="0.2">
      <c r="A2080" s="42"/>
      <c r="B2080" s="42"/>
      <c r="C2080" s="42"/>
      <c r="D2080" s="42"/>
      <c r="E2080" s="42"/>
      <c r="F2080" s="42"/>
      <c r="G2080" s="54"/>
      <c r="H2080" s="42"/>
      <c r="I2080" s="42"/>
      <c r="J2080" s="55"/>
      <c r="K2080" s="55"/>
      <c r="L2080" s="55"/>
      <c r="M2080" s="56"/>
      <c r="N2080" s="57"/>
      <c r="O2080" s="57"/>
      <c r="P2080" s="42"/>
      <c r="Q2080" s="42"/>
      <c r="R2080" s="42"/>
      <c r="S2080" s="42"/>
      <c r="T2080" s="57"/>
      <c r="U2080" s="57"/>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c r="DC2080" s="52"/>
      <c r="DD2080" s="52"/>
      <c r="DE2080" s="52"/>
      <c r="DF2080" s="52"/>
      <c r="DG2080" s="52"/>
      <c r="DH2080" s="52"/>
      <c r="DI2080" s="52"/>
      <c r="DJ2080" s="52"/>
      <c r="DK2080" s="52"/>
      <c r="DL2080" s="52"/>
      <c r="DM2080" s="52"/>
      <c r="DN2080" s="52"/>
      <c r="DO2080" s="52"/>
      <c r="DP2080" s="52"/>
      <c r="DQ2080" s="52"/>
      <c r="DR2080" s="52"/>
      <c r="DS2080" s="52"/>
      <c r="DT2080" s="52"/>
      <c r="DU2080" s="52"/>
      <c r="DV2080" s="52"/>
      <c r="DW2080" s="52"/>
      <c r="DX2080" s="52"/>
      <c r="DY2080" s="52"/>
      <c r="DZ2080" s="52"/>
      <c r="EA2080" s="52"/>
    </row>
    <row r="2081" spans="1:131" s="43" customFormat="1" x14ac:dyDescent="0.2">
      <c r="A2081" s="42"/>
      <c r="B2081" s="42"/>
      <c r="C2081" s="42"/>
      <c r="D2081" s="42"/>
      <c r="E2081" s="42"/>
      <c r="F2081" s="42"/>
      <c r="G2081" s="54"/>
      <c r="H2081" s="42"/>
      <c r="I2081" s="42"/>
      <c r="J2081" s="55"/>
      <c r="K2081" s="55"/>
      <c r="L2081" s="55"/>
      <c r="M2081" s="56"/>
      <c r="N2081" s="57"/>
      <c r="O2081" s="57"/>
      <c r="P2081" s="42"/>
      <c r="Q2081" s="42"/>
      <c r="R2081" s="42"/>
      <c r="S2081" s="42"/>
      <c r="T2081" s="57"/>
      <c r="U2081" s="57"/>
      <c r="V2081" s="52"/>
      <c r="W2081" s="52"/>
      <c r="X2081" s="52"/>
      <c r="Y2081" s="52"/>
      <c r="Z2081" s="52"/>
      <c r="AA2081" s="52"/>
      <c r="AB2081" s="52"/>
      <c r="AC2081" s="52"/>
      <c r="AD2081" s="52"/>
      <c r="AE2081" s="52"/>
      <c r="AF2081" s="52"/>
      <c r="AG2081" s="52"/>
      <c r="AH2081" s="52"/>
      <c r="AI2081" s="52"/>
      <c r="AJ2081" s="52"/>
      <c r="AK2081" s="52"/>
      <c r="AL2081" s="52"/>
      <c r="AM2081" s="52"/>
      <c r="AN2081" s="52"/>
      <c r="AO2081" s="52"/>
      <c r="AP2081" s="52"/>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c r="BK2081" s="52"/>
      <c r="BL2081" s="52"/>
      <c r="BM2081" s="52"/>
      <c r="BN2081" s="52"/>
      <c r="BO2081" s="52"/>
      <c r="BP2081" s="52"/>
      <c r="BQ2081" s="52"/>
      <c r="BR2081" s="52"/>
      <c r="BS2081" s="52"/>
      <c r="BT2081" s="52"/>
      <c r="BU2081" s="52"/>
      <c r="BV2081" s="52"/>
      <c r="BW2081" s="52"/>
      <c r="BX2081" s="52"/>
      <c r="BY2081" s="52"/>
      <c r="BZ2081" s="52"/>
      <c r="CA2081" s="52"/>
      <c r="CB2081" s="52"/>
      <c r="CC2081" s="52"/>
      <c r="CD2081" s="52"/>
      <c r="CE2081" s="52"/>
      <c r="CF2081" s="52"/>
      <c r="CG2081" s="52"/>
      <c r="CH2081" s="52"/>
      <c r="CI2081" s="52"/>
      <c r="CJ2081" s="52"/>
      <c r="CK2081" s="52"/>
      <c r="CL2081" s="52"/>
      <c r="CM2081" s="52"/>
      <c r="CN2081" s="52"/>
      <c r="CO2081" s="52"/>
      <c r="CP2081" s="52"/>
      <c r="CQ2081" s="52"/>
      <c r="CR2081" s="52"/>
      <c r="CS2081" s="52"/>
      <c r="CT2081" s="52"/>
      <c r="CU2081" s="52"/>
      <c r="CV2081" s="52"/>
      <c r="CW2081" s="52"/>
      <c r="CX2081" s="52"/>
      <c r="CY2081" s="52"/>
      <c r="CZ2081" s="52"/>
      <c r="DA2081" s="52"/>
      <c r="DB2081" s="52"/>
      <c r="DC2081" s="52"/>
      <c r="DD2081" s="52"/>
      <c r="DE2081" s="52"/>
      <c r="DF2081" s="52"/>
      <c r="DG2081" s="52"/>
      <c r="DH2081" s="52"/>
      <c r="DI2081" s="52"/>
      <c r="DJ2081" s="52"/>
      <c r="DK2081" s="52"/>
      <c r="DL2081" s="52"/>
      <c r="DM2081" s="52"/>
      <c r="DN2081" s="52"/>
      <c r="DO2081" s="52"/>
      <c r="DP2081" s="52"/>
      <c r="DQ2081" s="52"/>
      <c r="DR2081" s="52"/>
      <c r="DS2081" s="52"/>
      <c r="DT2081" s="52"/>
      <c r="DU2081" s="52"/>
      <c r="DV2081" s="52"/>
      <c r="DW2081" s="52"/>
      <c r="DX2081" s="52"/>
      <c r="DY2081" s="52"/>
      <c r="DZ2081" s="52"/>
      <c r="EA2081" s="52"/>
    </row>
    <row r="2082" spans="1:131" s="43" customFormat="1" x14ac:dyDescent="0.2">
      <c r="A2082" s="42"/>
      <c r="B2082" s="42"/>
      <c r="C2082" s="42"/>
      <c r="D2082" s="42"/>
      <c r="E2082" s="42"/>
      <c r="F2082" s="42"/>
      <c r="G2082" s="54"/>
      <c r="H2082" s="42"/>
      <c r="I2082" s="42"/>
      <c r="J2082" s="55"/>
      <c r="K2082" s="55"/>
      <c r="L2082" s="55"/>
      <c r="M2082" s="56"/>
      <c r="N2082" s="57"/>
      <c r="O2082" s="57"/>
      <c r="P2082" s="42"/>
      <c r="Q2082" s="42"/>
      <c r="R2082" s="42"/>
      <c r="S2082" s="42"/>
      <c r="T2082" s="57"/>
      <c r="U2082" s="57"/>
      <c r="V2082" s="52"/>
      <c r="W2082" s="52"/>
      <c r="X2082" s="52"/>
      <c r="Y2082" s="52"/>
      <c r="Z2082" s="52"/>
      <c r="AA2082" s="52"/>
      <c r="AB2082" s="52"/>
      <c r="AC2082" s="52"/>
      <c r="AD2082" s="52"/>
      <c r="AE2082" s="52"/>
      <c r="AF2082" s="52"/>
      <c r="AG2082" s="52"/>
      <c r="AH2082" s="52"/>
      <c r="AI2082" s="52"/>
      <c r="AJ2082" s="52"/>
      <c r="AK2082" s="52"/>
      <c r="AL2082" s="52"/>
      <c r="AM2082" s="52"/>
      <c r="AN2082" s="52"/>
      <c r="AO2082" s="52"/>
      <c r="AP2082" s="52"/>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c r="BK2082" s="52"/>
      <c r="BL2082" s="52"/>
      <c r="BM2082" s="52"/>
      <c r="BN2082" s="52"/>
      <c r="BO2082" s="52"/>
      <c r="BP2082" s="52"/>
      <c r="BQ2082" s="52"/>
      <c r="BR2082" s="52"/>
      <c r="BS2082" s="52"/>
      <c r="BT2082" s="52"/>
      <c r="BU2082" s="52"/>
      <c r="BV2082" s="52"/>
      <c r="BW2082" s="52"/>
      <c r="BX2082" s="52"/>
      <c r="BY2082" s="52"/>
      <c r="BZ2082" s="52"/>
      <c r="CA2082" s="52"/>
      <c r="CB2082" s="52"/>
      <c r="CC2082" s="52"/>
      <c r="CD2082" s="52"/>
      <c r="CE2082" s="52"/>
      <c r="CF2082" s="52"/>
      <c r="CG2082" s="52"/>
      <c r="CH2082" s="52"/>
      <c r="CI2082" s="52"/>
      <c r="CJ2082" s="52"/>
      <c r="CK2082" s="52"/>
      <c r="CL2082" s="52"/>
      <c r="CM2082" s="52"/>
      <c r="CN2082" s="52"/>
      <c r="CO2082" s="52"/>
      <c r="CP2082" s="52"/>
      <c r="CQ2082" s="52"/>
      <c r="CR2082" s="52"/>
      <c r="CS2082" s="52"/>
      <c r="CT2082" s="52"/>
      <c r="CU2082" s="52"/>
      <c r="CV2082" s="52"/>
      <c r="CW2082" s="52"/>
      <c r="CX2082" s="52"/>
      <c r="CY2082" s="52"/>
      <c r="CZ2082" s="52"/>
      <c r="DA2082" s="52"/>
      <c r="DB2082" s="52"/>
      <c r="DC2082" s="52"/>
      <c r="DD2082" s="52"/>
      <c r="DE2082" s="52"/>
      <c r="DF2082" s="52"/>
      <c r="DG2082" s="52"/>
      <c r="DH2082" s="52"/>
      <c r="DI2082" s="52"/>
      <c r="DJ2082" s="52"/>
      <c r="DK2082" s="52"/>
      <c r="DL2082" s="52"/>
      <c r="DM2082" s="52"/>
      <c r="DN2082" s="52"/>
      <c r="DO2082" s="52"/>
      <c r="DP2082" s="52"/>
      <c r="DQ2082" s="52"/>
      <c r="DR2082" s="52"/>
      <c r="DS2082" s="52"/>
      <c r="DT2082" s="52"/>
      <c r="DU2082" s="52"/>
      <c r="DV2082" s="52"/>
      <c r="DW2082" s="52"/>
      <c r="DX2082" s="52"/>
      <c r="DY2082" s="52"/>
      <c r="DZ2082" s="52"/>
      <c r="EA2082" s="52"/>
    </row>
    <row r="2083" spans="1:131" s="43" customFormat="1" x14ac:dyDescent="0.2">
      <c r="A2083" s="42"/>
      <c r="B2083" s="42"/>
      <c r="C2083" s="42"/>
      <c r="D2083" s="42"/>
      <c r="E2083" s="42"/>
      <c r="F2083" s="42"/>
      <c r="G2083" s="54"/>
      <c r="H2083" s="42"/>
      <c r="I2083" s="42"/>
      <c r="J2083" s="55"/>
      <c r="K2083" s="55"/>
      <c r="L2083" s="55"/>
      <c r="M2083" s="56"/>
      <c r="N2083" s="57"/>
      <c r="O2083" s="57"/>
      <c r="P2083" s="42"/>
      <c r="Q2083" s="42"/>
      <c r="R2083" s="42"/>
      <c r="S2083" s="42"/>
      <c r="T2083" s="57"/>
      <c r="U2083" s="57"/>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c r="DC2083" s="52"/>
      <c r="DD2083" s="52"/>
      <c r="DE2083" s="52"/>
      <c r="DF2083" s="52"/>
      <c r="DG2083" s="52"/>
      <c r="DH2083" s="52"/>
      <c r="DI2083" s="52"/>
      <c r="DJ2083" s="52"/>
      <c r="DK2083" s="52"/>
      <c r="DL2083" s="52"/>
      <c r="DM2083" s="52"/>
      <c r="DN2083" s="52"/>
      <c r="DO2083" s="52"/>
      <c r="DP2083" s="52"/>
      <c r="DQ2083" s="52"/>
      <c r="DR2083" s="52"/>
      <c r="DS2083" s="52"/>
      <c r="DT2083" s="52"/>
      <c r="DU2083" s="52"/>
      <c r="DV2083" s="52"/>
      <c r="DW2083" s="52"/>
      <c r="DX2083" s="52"/>
      <c r="DY2083" s="52"/>
      <c r="DZ2083" s="52"/>
      <c r="EA2083" s="52"/>
    </row>
    <row r="2084" spans="1:131" s="43" customFormat="1" x14ac:dyDescent="0.2">
      <c r="A2084" s="42"/>
      <c r="B2084" s="42"/>
      <c r="C2084" s="42"/>
      <c r="D2084" s="42"/>
      <c r="E2084" s="42"/>
      <c r="F2084" s="42"/>
      <c r="G2084" s="54"/>
      <c r="H2084" s="42"/>
      <c r="I2084" s="42"/>
      <c r="J2084" s="55"/>
      <c r="K2084" s="55"/>
      <c r="L2084" s="55"/>
      <c r="M2084" s="56"/>
      <c r="N2084" s="57"/>
      <c r="O2084" s="57"/>
      <c r="P2084" s="42"/>
      <c r="Q2084" s="42"/>
      <c r="R2084" s="42"/>
      <c r="S2084" s="42"/>
      <c r="T2084" s="57"/>
      <c r="U2084" s="57"/>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c r="DC2084" s="52"/>
      <c r="DD2084" s="52"/>
      <c r="DE2084" s="52"/>
      <c r="DF2084" s="52"/>
      <c r="DG2084" s="52"/>
      <c r="DH2084" s="52"/>
      <c r="DI2084" s="52"/>
      <c r="DJ2084" s="52"/>
      <c r="DK2084" s="52"/>
      <c r="DL2084" s="52"/>
      <c r="DM2084" s="52"/>
      <c r="DN2084" s="52"/>
      <c r="DO2084" s="52"/>
      <c r="DP2084" s="52"/>
      <c r="DQ2084" s="52"/>
      <c r="DR2084" s="52"/>
      <c r="DS2084" s="52"/>
      <c r="DT2084" s="52"/>
      <c r="DU2084" s="52"/>
      <c r="DV2084" s="52"/>
      <c r="DW2084" s="52"/>
      <c r="DX2084" s="52"/>
      <c r="DY2084" s="52"/>
      <c r="DZ2084" s="52"/>
      <c r="EA2084" s="52"/>
    </row>
    <row r="2085" spans="1:131" s="43" customFormat="1" x14ac:dyDescent="0.2">
      <c r="A2085" s="42"/>
      <c r="B2085" s="42"/>
      <c r="C2085" s="42"/>
      <c r="D2085" s="42"/>
      <c r="E2085" s="42"/>
      <c r="F2085" s="42"/>
      <c r="G2085" s="54"/>
      <c r="H2085" s="42"/>
      <c r="I2085" s="42"/>
      <c r="J2085" s="55"/>
      <c r="K2085" s="55"/>
      <c r="L2085" s="55"/>
      <c r="M2085" s="56"/>
      <c r="N2085" s="57"/>
      <c r="O2085" s="57"/>
      <c r="P2085" s="42"/>
      <c r="Q2085" s="42"/>
      <c r="R2085" s="42"/>
      <c r="S2085" s="42"/>
      <c r="T2085" s="57"/>
      <c r="U2085" s="57"/>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c r="DC2085" s="52"/>
      <c r="DD2085" s="52"/>
      <c r="DE2085" s="52"/>
      <c r="DF2085" s="52"/>
      <c r="DG2085" s="52"/>
      <c r="DH2085" s="52"/>
      <c r="DI2085" s="52"/>
      <c r="DJ2085" s="52"/>
      <c r="DK2085" s="52"/>
      <c r="DL2085" s="52"/>
      <c r="DM2085" s="52"/>
      <c r="DN2085" s="52"/>
      <c r="DO2085" s="52"/>
      <c r="DP2085" s="52"/>
      <c r="DQ2085" s="52"/>
      <c r="DR2085" s="52"/>
      <c r="DS2085" s="52"/>
      <c r="DT2085" s="52"/>
      <c r="DU2085" s="52"/>
      <c r="DV2085" s="52"/>
      <c r="DW2085" s="52"/>
      <c r="DX2085" s="52"/>
      <c r="DY2085" s="52"/>
      <c r="DZ2085" s="52"/>
      <c r="EA2085" s="52"/>
    </row>
    <row r="2086" spans="1:131" s="43" customFormat="1" x14ac:dyDescent="0.2">
      <c r="A2086" s="42"/>
      <c r="B2086" s="42"/>
      <c r="C2086" s="42"/>
      <c r="D2086" s="42"/>
      <c r="E2086" s="42"/>
      <c r="F2086" s="42"/>
      <c r="G2086" s="54"/>
      <c r="H2086" s="42"/>
      <c r="I2086" s="42"/>
      <c r="J2086" s="55"/>
      <c r="K2086" s="55"/>
      <c r="L2086" s="55"/>
      <c r="M2086" s="56"/>
      <c r="N2086" s="57"/>
      <c r="O2086" s="57"/>
      <c r="P2086" s="42"/>
      <c r="Q2086" s="42"/>
      <c r="R2086" s="42"/>
      <c r="S2086" s="42"/>
      <c r="T2086" s="57"/>
      <c r="U2086" s="57"/>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c r="DC2086" s="52"/>
      <c r="DD2086" s="52"/>
      <c r="DE2086" s="52"/>
      <c r="DF2086" s="52"/>
      <c r="DG2086" s="52"/>
      <c r="DH2086" s="52"/>
      <c r="DI2086" s="52"/>
      <c r="DJ2086" s="52"/>
      <c r="DK2086" s="52"/>
      <c r="DL2086" s="52"/>
      <c r="DM2086" s="52"/>
      <c r="DN2086" s="52"/>
      <c r="DO2086" s="52"/>
      <c r="DP2086" s="52"/>
      <c r="DQ2086" s="52"/>
      <c r="DR2086" s="52"/>
      <c r="DS2086" s="52"/>
      <c r="DT2086" s="52"/>
      <c r="DU2086" s="52"/>
      <c r="DV2086" s="52"/>
      <c r="DW2086" s="52"/>
      <c r="DX2086" s="52"/>
      <c r="DY2086" s="52"/>
      <c r="DZ2086" s="52"/>
      <c r="EA2086" s="52"/>
    </row>
    <row r="2087" spans="1:131" s="43" customFormat="1" x14ac:dyDescent="0.2">
      <c r="A2087" s="42"/>
      <c r="B2087" s="42"/>
      <c r="C2087" s="42"/>
      <c r="D2087" s="42"/>
      <c r="E2087" s="42"/>
      <c r="F2087" s="42"/>
      <c r="G2087" s="54"/>
      <c r="H2087" s="42"/>
      <c r="I2087" s="42"/>
      <c r="J2087" s="55"/>
      <c r="K2087" s="55"/>
      <c r="L2087" s="55"/>
      <c r="M2087" s="56"/>
      <c r="N2087" s="57"/>
      <c r="O2087" s="57"/>
      <c r="P2087" s="42"/>
      <c r="Q2087" s="42"/>
      <c r="R2087" s="42"/>
      <c r="S2087" s="42"/>
      <c r="T2087" s="57"/>
      <c r="U2087" s="57"/>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c r="DC2087" s="52"/>
      <c r="DD2087" s="52"/>
      <c r="DE2087" s="52"/>
      <c r="DF2087" s="52"/>
      <c r="DG2087" s="52"/>
      <c r="DH2087" s="52"/>
      <c r="DI2087" s="52"/>
      <c r="DJ2087" s="52"/>
      <c r="DK2087" s="52"/>
      <c r="DL2087" s="52"/>
      <c r="DM2087" s="52"/>
      <c r="DN2087" s="52"/>
      <c r="DO2087" s="52"/>
      <c r="DP2087" s="52"/>
      <c r="DQ2087" s="52"/>
      <c r="DR2087" s="52"/>
      <c r="DS2087" s="52"/>
      <c r="DT2087" s="52"/>
      <c r="DU2087" s="52"/>
      <c r="DV2087" s="52"/>
      <c r="DW2087" s="52"/>
      <c r="DX2087" s="52"/>
      <c r="DY2087" s="52"/>
      <c r="DZ2087" s="52"/>
      <c r="EA2087" s="52"/>
    </row>
    <row r="2088" spans="1:131" s="43" customFormat="1" x14ac:dyDescent="0.2">
      <c r="A2088" s="42"/>
      <c r="B2088" s="42"/>
      <c r="C2088" s="42"/>
      <c r="D2088" s="42"/>
      <c r="E2088" s="42"/>
      <c r="F2088" s="42"/>
      <c r="G2088" s="54"/>
      <c r="H2088" s="42"/>
      <c r="I2088" s="42"/>
      <c r="J2088" s="55"/>
      <c r="K2088" s="55"/>
      <c r="L2088" s="55"/>
      <c r="M2088" s="56"/>
      <c r="N2088" s="57"/>
      <c r="O2088" s="57"/>
      <c r="P2088" s="42"/>
      <c r="Q2088" s="42"/>
      <c r="R2088" s="42"/>
      <c r="S2088" s="42"/>
      <c r="T2088" s="57"/>
      <c r="U2088" s="57"/>
      <c r="V2088" s="52"/>
      <c r="W2088" s="52"/>
      <c r="X2088" s="52"/>
      <c r="Y2088" s="52"/>
      <c r="Z2088" s="52"/>
      <c r="AA2088" s="52"/>
      <c r="AB2088" s="52"/>
      <c r="AC2088" s="52"/>
      <c r="AD2088" s="52"/>
      <c r="AE2088" s="52"/>
      <c r="AF2088" s="52"/>
      <c r="AG2088" s="52"/>
      <c r="AH2088" s="52"/>
      <c r="AI2088" s="52"/>
      <c r="AJ2088" s="52"/>
      <c r="AK2088" s="52"/>
      <c r="AL2088" s="52"/>
      <c r="AM2088" s="52"/>
      <c r="AN2088" s="52"/>
      <c r="AO2088" s="52"/>
      <c r="AP2088" s="52"/>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c r="BK2088" s="52"/>
      <c r="BL2088" s="52"/>
      <c r="BM2088" s="52"/>
      <c r="BN2088" s="52"/>
      <c r="BO2088" s="52"/>
      <c r="BP2088" s="52"/>
      <c r="BQ2088" s="52"/>
      <c r="BR2088" s="52"/>
      <c r="BS2088" s="52"/>
      <c r="BT2088" s="52"/>
      <c r="BU2088" s="52"/>
      <c r="BV2088" s="52"/>
      <c r="BW2088" s="52"/>
      <c r="BX2088" s="52"/>
      <c r="BY2088" s="52"/>
      <c r="BZ2088" s="52"/>
      <c r="CA2088" s="52"/>
      <c r="CB2088" s="52"/>
      <c r="CC2088" s="52"/>
      <c r="CD2088" s="52"/>
      <c r="CE2088" s="52"/>
      <c r="CF2088" s="52"/>
      <c r="CG2088" s="52"/>
      <c r="CH2088" s="52"/>
      <c r="CI2088" s="52"/>
      <c r="CJ2088" s="52"/>
      <c r="CK2088" s="52"/>
      <c r="CL2088" s="52"/>
      <c r="CM2088" s="52"/>
      <c r="CN2088" s="52"/>
      <c r="CO2088" s="52"/>
      <c r="CP2088" s="52"/>
      <c r="CQ2088" s="52"/>
      <c r="CR2088" s="52"/>
      <c r="CS2088" s="52"/>
      <c r="CT2088" s="52"/>
      <c r="CU2088" s="52"/>
      <c r="CV2088" s="52"/>
      <c r="CW2088" s="52"/>
      <c r="CX2088" s="52"/>
      <c r="CY2088" s="52"/>
      <c r="CZ2088" s="52"/>
      <c r="DA2088" s="52"/>
      <c r="DB2088" s="52"/>
      <c r="DC2088" s="52"/>
      <c r="DD2088" s="52"/>
      <c r="DE2088" s="52"/>
      <c r="DF2088" s="52"/>
      <c r="DG2088" s="52"/>
      <c r="DH2088" s="52"/>
      <c r="DI2088" s="52"/>
      <c r="DJ2088" s="52"/>
      <c r="DK2088" s="52"/>
      <c r="DL2088" s="52"/>
      <c r="DM2088" s="52"/>
      <c r="DN2088" s="52"/>
      <c r="DO2088" s="52"/>
      <c r="DP2088" s="52"/>
      <c r="DQ2088" s="52"/>
      <c r="DR2088" s="52"/>
      <c r="DS2088" s="52"/>
      <c r="DT2088" s="52"/>
      <c r="DU2088" s="52"/>
      <c r="DV2088" s="52"/>
      <c r="DW2088" s="52"/>
      <c r="DX2088" s="52"/>
      <c r="DY2088" s="52"/>
      <c r="DZ2088" s="52"/>
      <c r="EA2088" s="52"/>
    </row>
    <row r="2089" spans="1:131" s="43" customFormat="1" x14ac:dyDescent="0.2">
      <c r="A2089" s="42"/>
      <c r="B2089" s="42"/>
      <c r="C2089" s="42"/>
      <c r="D2089" s="42"/>
      <c r="E2089" s="42"/>
      <c r="F2089" s="42"/>
      <c r="G2089" s="54"/>
      <c r="H2089" s="42"/>
      <c r="I2089" s="42"/>
      <c r="J2089" s="55"/>
      <c r="K2089" s="55"/>
      <c r="L2089" s="55"/>
      <c r="M2089" s="56"/>
      <c r="N2089" s="57"/>
      <c r="O2089" s="57"/>
      <c r="P2089" s="42"/>
      <c r="Q2089" s="42"/>
      <c r="R2089" s="42"/>
      <c r="S2089" s="42"/>
      <c r="T2089" s="57"/>
      <c r="U2089" s="57"/>
      <c r="V2089" s="52"/>
      <c r="W2089" s="52"/>
      <c r="X2089" s="52"/>
      <c r="Y2089" s="52"/>
      <c r="Z2089" s="52"/>
      <c r="AA2089" s="52"/>
      <c r="AB2089" s="52"/>
      <c r="AC2089" s="52"/>
      <c r="AD2089" s="52"/>
      <c r="AE2089" s="52"/>
      <c r="AF2089" s="52"/>
      <c r="AG2089" s="52"/>
      <c r="AH2089" s="52"/>
      <c r="AI2089" s="52"/>
      <c r="AJ2089" s="52"/>
      <c r="AK2089" s="52"/>
      <c r="AL2089" s="52"/>
      <c r="AM2089" s="52"/>
      <c r="AN2089" s="52"/>
      <c r="AO2089" s="52"/>
      <c r="AP2089" s="52"/>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c r="BK2089" s="52"/>
      <c r="BL2089" s="52"/>
      <c r="BM2089" s="52"/>
      <c r="BN2089" s="52"/>
      <c r="BO2089" s="52"/>
      <c r="BP2089" s="52"/>
      <c r="BQ2089" s="52"/>
      <c r="BR2089" s="52"/>
      <c r="BS2089" s="52"/>
      <c r="BT2089" s="52"/>
      <c r="BU2089" s="52"/>
      <c r="BV2089" s="52"/>
      <c r="BW2089" s="52"/>
      <c r="BX2089" s="52"/>
      <c r="BY2089" s="52"/>
      <c r="BZ2089" s="52"/>
      <c r="CA2089" s="52"/>
      <c r="CB2089" s="52"/>
      <c r="CC2089" s="52"/>
      <c r="CD2089" s="52"/>
      <c r="CE2089" s="52"/>
      <c r="CF2089" s="52"/>
      <c r="CG2089" s="52"/>
      <c r="CH2089" s="52"/>
      <c r="CI2089" s="52"/>
      <c r="CJ2089" s="52"/>
      <c r="CK2089" s="52"/>
      <c r="CL2089" s="52"/>
      <c r="CM2089" s="52"/>
      <c r="CN2089" s="52"/>
      <c r="CO2089" s="52"/>
      <c r="CP2089" s="52"/>
      <c r="CQ2089" s="52"/>
      <c r="CR2089" s="52"/>
      <c r="CS2089" s="52"/>
      <c r="CT2089" s="52"/>
      <c r="CU2089" s="52"/>
      <c r="CV2089" s="52"/>
      <c r="CW2089" s="52"/>
      <c r="CX2089" s="52"/>
      <c r="CY2089" s="52"/>
      <c r="CZ2089" s="52"/>
      <c r="DA2089" s="52"/>
      <c r="DB2089" s="52"/>
      <c r="DC2089" s="52"/>
      <c r="DD2089" s="52"/>
      <c r="DE2089" s="52"/>
      <c r="DF2089" s="52"/>
      <c r="DG2089" s="52"/>
      <c r="DH2089" s="52"/>
      <c r="DI2089" s="52"/>
      <c r="DJ2089" s="52"/>
      <c r="DK2089" s="52"/>
      <c r="DL2089" s="52"/>
      <c r="DM2089" s="52"/>
      <c r="DN2089" s="52"/>
      <c r="DO2089" s="52"/>
      <c r="DP2089" s="52"/>
      <c r="DQ2089" s="52"/>
      <c r="DR2089" s="52"/>
      <c r="DS2089" s="52"/>
      <c r="DT2089" s="52"/>
      <c r="DU2089" s="52"/>
      <c r="DV2089" s="52"/>
      <c r="DW2089" s="52"/>
      <c r="DX2089" s="52"/>
      <c r="DY2089" s="52"/>
      <c r="DZ2089" s="52"/>
      <c r="EA2089" s="52"/>
    </row>
    <row r="2090" spans="1:131" s="43" customFormat="1" x14ac:dyDescent="0.2">
      <c r="A2090" s="42"/>
      <c r="B2090" s="42"/>
      <c r="C2090" s="42"/>
      <c r="D2090" s="42"/>
      <c r="E2090" s="42"/>
      <c r="F2090" s="42"/>
      <c r="G2090" s="54"/>
      <c r="H2090" s="42"/>
      <c r="I2090" s="42"/>
      <c r="J2090" s="55"/>
      <c r="K2090" s="55"/>
      <c r="L2090" s="55"/>
      <c r="M2090" s="56"/>
      <c r="N2090" s="57"/>
      <c r="O2090" s="57"/>
      <c r="P2090" s="42"/>
      <c r="Q2090" s="42"/>
      <c r="R2090" s="42"/>
      <c r="S2090" s="42"/>
      <c r="T2090" s="57"/>
      <c r="U2090" s="57"/>
      <c r="V2090" s="52"/>
      <c r="W2090" s="52"/>
      <c r="X2090" s="52"/>
      <c r="Y2090" s="52"/>
      <c r="Z2090" s="52"/>
      <c r="AA2090" s="52"/>
      <c r="AB2090" s="52"/>
      <c r="AC2090" s="52"/>
      <c r="AD2090" s="52"/>
      <c r="AE2090" s="52"/>
      <c r="AF2090" s="52"/>
      <c r="AG2090" s="52"/>
      <c r="AH2090" s="52"/>
      <c r="AI2090" s="52"/>
      <c r="AJ2090" s="52"/>
      <c r="AK2090" s="52"/>
      <c r="AL2090" s="52"/>
      <c r="AM2090" s="52"/>
      <c r="AN2090" s="52"/>
      <c r="AO2090" s="52"/>
      <c r="AP2090" s="52"/>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c r="BK2090" s="52"/>
      <c r="BL2090" s="52"/>
      <c r="BM2090" s="52"/>
      <c r="BN2090" s="52"/>
      <c r="BO2090" s="52"/>
      <c r="BP2090" s="52"/>
      <c r="BQ2090" s="52"/>
      <c r="BR2090" s="52"/>
      <c r="BS2090" s="52"/>
      <c r="BT2090" s="52"/>
      <c r="BU2090" s="52"/>
      <c r="BV2090" s="52"/>
      <c r="BW2090" s="52"/>
      <c r="BX2090" s="52"/>
      <c r="BY2090" s="52"/>
      <c r="BZ2090" s="52"/>
      <c r="CA2090" s="52"/>
      <c r="CB2090" s="52"/>
      <c r="CC2090" s="52"/>
      <c r="CD2090" s="52"/>
      <c r="CE2090" s="52"/>
      <c r="CF2090" s="52"/>
      <c r="CG2090" s="52"/>
      <c r="CH2090" s="52"/>
      <c r="CI2090" s="52"/>
      <c r="CJ2090" s="52"/>
      <c r="CK2090" s="52"/>
      <c r="CL2090" s="52"/>
      <c r="CM2090" s="52"/>
      <c r="CN2090" s="52"/>
      <c r="CO2090" s="52"/>
      <c r="CP2090" s="52"/>
      <c r="CQ2090" s="52"/>
      <c r="CR2090" s="52"/>
      <c r="CS2090" s="52"/>
      <c r="CT2090" s="52"/>
      <c r="CU2090" s="52"/>
      <c r="CV2090" s="52"/>
      <c r="CW2090" s="52"/>
      <c r="CX2090" s="52"/>
      <c r="CY2090" s="52"/>
      <c r="CZ2090" s="52"/>
      <c r="DA2090" s="52"/>
      <c r="DB2090" s="52"/>
      <c r="DC2090" s="52"/>
      <c r="DD2090" s="52"/>
      <c r="DE2090" s="52"/>
      <c r="DF2090" s="52"/>
      <c r="DG2090" s="52"/>
      <c r="DH2090" s="52"/>
      <c r="DI2090" s="52"/>
      <c r="DJ2090" s="52"/>
      <c r="DK2090" s="52"/>
      <c r="DL2090" s="52"/>
      <c r="DM2090" s="52"/>
      <c r="DN2090" s="52"/>
      <c r="DO2090" s="52"/>
      <c r="DP2090" s="52"/>
      <c r="DQ2090" s="52"/>
      <c r="DR2090" s="52"/>
      <c r="DS2090" s="52"/>
      <c r="DT2090" s="52"/>
      <c r="DU2090" s="52"/>
      <c r="DV2090" s="52"/>
      <c r="DW2090" s="52"/>
      <c r="DX2090" s="52"/>
      <c r="DY2090" s="52"/>
      <c r="DZ2090" s="52"/>
      <c r="EA2090" s="52"/>
    </row>
    <row r="2091" spans="1:131" s="43" customFormat="1" x14ac:dyDescent="0.2">
      <c r="A2091" s="42"/>
      <c r="B2091" s="42"/>
      <c r="C2091" s="42"/>
      <c r="D2091" s="42"/>
      <c r="E2091" s="42"/>
      <c r="F2091" s="42"/>
      <c r="G2091" s="54"/>
      <c r="H2091" s="42"/>
      <c r="I2091" s="42"/>
      <c r="J2091" s="55"/>
      <c r="K2091" s="55"/>
      <c r="L2091" s="55"/>
      <c r="M2091" s="56"/>
      <c r="N2091" s="57"/>
      <c r="O2091" s="57"/>
      <c r="P2091" s="42"/>
      <c r="Q2091" s="42"/>
      <c r="R2091" s="42"/>
      <c r="S2091" s="42"/>
      <c r="T2091" s="57"/>
      <c r="U2091" s="57"/>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c r="DC2091" s="52"/>
      <c r="DD2091" s="52"/>
      <c r="DE2091" s="52"/>
      <c r="DF2091" s="52"/>
      <c r="DG2091" s="52"/>
      <c r="DH2091" s="52"/>
      <c r="DI2091" s="52"/>
      <c r="DJ2091" s="52"/>
      <c r="DK2091" s="52"/>
      <c r="DL2091" s="52"/>
      <c r="DM2091" s="52"/>
      <c r="DN2091" s="52"/>
      <c r="DO2091" s="52"/>
      <c r="DP2091" s="52"/>
      <c r="DQ2091" s="52"/>
      <c r="DR2091" s="52"/>
      <c r="DS2091" s="52"/>
      <c r="DT2091" s="52"/>
      <c r="DU2091" s="52"/>
      <c r="DV2091" s="52"/>
      <c r="DW2091" s="52"/>
      <c r="DX2091" s="52"/>
      <c r="DY2091" s="52"/>
      <c r="DZ2091" s="52"/>
      <c r="EA2091" s="52"/>
    </row>
    <row r="2092" spans="1:131" s="43" customFormat="1" x14ac:dyDescent="0.2">
      <c r="A2092" s="42"/>
      <c r="B2092" s="42"/>
      <c r="C2092" s="42"/>
      <c r="D2092" s="42"/>
      <c r="E2092" s="42"/>
      <c r="F2092" s="42"/>
      <c r="G2092" s="54"/>
      <c r="H2092" s="42"/>
      <c r="I2092" s="42"/>
      <c r="J2092" s="55"/>
      <c r="K2092" s="55"/>
      <c r="L2092" s="55"/>
      <c r="M2092" s="56"/>
      <c r="N2092" s="57"/>
      <c r="O2092" s="57"/>
      <c r="P2092" s="42"/>
      <c r="Q2092" s="42"/>
      <c r="R2092" s="42"/>
      <c r="S2092" s="42"/>
      <c r="T2092" s="57"/>
      <c r="U2092" s="57"/>
      <c r="V2092" s="52"/>
      <c r="W2092" s="52"/>
      <c r="X2092" s="52"/>
      <c r="Y2092" s="52"/>
      <c r="Z2092" s="52"/>
      <c r="AA2092" s="52"/>
      <c r="AB2092" s="52"/>
      <c r="AC2092" s="52"/>
      <c r="AD2092" s="52"/>
      <c r="AE2092" s="52"/>
      <c r="AF2092" s="52"/>
      <c r="AG2092" s="52"/>
      <c r="AH2092" s="52"/>
      <c r="AI2092" s="52"/>
      <c r="AJ2092" s="52"/>
      <c r="AK2092" s="52"/>
      <c r="AL2092" s="52"/>
      <c r="AM2092" s="52"/>
      <c r="AN2092" s="52"/>
      <c r="AO2092" s="52"/>
      <c r="AP2092" s="52"/>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c r="BK2092" s="52"/>
      <c r="BL2092" s="52"/>
      <c r="BM2092" s="52"/>
      <c r="BN2092" s="52"/>
      <c r="BO2092" s="52"/>
      <c r="BP2092" s="52"/>
      <c r="BQ2092" s="52"/>
      <c r="BR2092" s="52"/>
      <c r="BS2092" s="52"/>
      <c r="BT2092" s="52"/>
      <c r="BU2092" s="52"/>
      <c r="BV2092" s="52"/>
      <c r="BW2092" s="52"/>
      <c r="BX2092" s="52"/>
      <c r="BY2092" s="52"/>
      <c r="BZ2092" s="52"/>
      <c r="CA2092" s="52"/>
      <c r="CB2092" s="52"/>
      <c r="CC2092" s="52"/>
      <c r="CD2092" s="52"/>
      <c r="CE2092" s="52"/>
      <c r="CF2092" s="52"/>
      <c r="CG2092" s="52"/>
      <c r="CH2092" s="52"/>
      <c r="CI2092" s="52"/>
      <c r="CJ2092" s="52"/>
      <c r="CK2092" s="52"/>
      <c r="CL2092" s="52"/>
      <c r="CM2092" s="52"/>
      <c r="CN2092" s="52"/>
      <c r="CO2092" s="52"/>
      <c r="CP2092" s="52"/>
      <c r="CQ2092" s="52"/>
      <c r="CR2092" s="52"/>
      <c r="CS2092" s="52"/>
      <c r="CT2092" s="52"/>
      <c r="CU2092" s="52"/>
      <c r="CV2092" s="52"/>
      <c r="CW2092" s="52"/>
      <c r="CX2092" s="52"/>
      <c r="CY2092" s="52"/>
      <c r="CZ2092" s="52"/>
      <c r="DA2092" s="52"/>
      <c r="DB2092" s="52"/>
      <c r="DC2092" s="52"/>
      <c r="DD2092" s="52"/>
      <c r="DE2092" s="52"/>
      <c r="DF2092" s="52"/>
      <c r="DG2092" s="52"/>
      <c r="DH2092" s="52"/>
      <c r="DI2092" s="52"/>
      <c r="DJ2092" s="52"/>
      <c r="DK2092" s="52"/>
      <c r="DL2092" s="52"/>
      <c r="DM2092" s="52"/>
      <c r="DN2092" s="52"/>
      <c r="DO2092" s="52"/>
      <c r="DP2092" s="52"/>
      <c r="DQ2092" s="52"/>
      <c r="DR2092" s="52"/>
      <c r="DS2092" s="52"/>
      <c r="DT2092" s="52"/>
      <c r="DU2092" s="52"/>
      <c r="DV2092" s="52"/>
      <c r="DW2092" s="52"/>
      <c r="DX2092" s="52"/>
      <c r="DY2092" s="52"/>
      <c r="DZ2092" s="52"/>
      <c r="EA2092" s="52"/>
    </row>
    <row r="2093" spans="1:131" s="43" customFormat="1" x14ac:dyDescent="0.2">
      <c r="A2093" s="42"/>
      <c r="B2093" s="42"/>
      <c r="C2093" s="42"/>
      <c r="D2093" s="42"/>
      <c r="E2093" s="42"/>
      <c r="F2093" s="42"/>
      <c r="G2093" s="54"/>
      <c r="H2093" s="42"/>
      <c r="I2093" s="42"/>
      <c r="J2093" s="55"/>
      <c r="K2093" s="55"/>
      <c r="L2093" s="55"/>
      <c r="M2093" s="56"/>
      <c r="N2093" s="57"/>
      <c r="O2093" s="57"/>
      <c r="P2093" s="42"/>
      <c r="Q2093" s="42"/>
      <c r="R2093" s="42"/>
      <c r="S2093" s="42"/>
      <c r="T2093" s="57"/>
      <c r="U2093" s="57"/>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c r="DC2093" s="52"/>
      <c r="DD2093" s="52"/>
      <c r="DE2093" s="52"/>
      <c r="DF2093" s="52"/>
      <c r="DG2093" s="52"/>
      <c r="DH2093" s="52"/>
      <c r="DI2093" s="52"/>
      <c r="DJ2093" s="52"/>
      <c r="DK2093" s="52"/>
      <c r="DL2093" s="52"/>
      <c r="DM2093" s="52"/>
      <c r="DN2093" s="52"/>
      <c r="DO2093" s="52"/>
      <c r="DP2093" s="52"/>
      <c r="DQ2093" s="52"/>
      <c r="DR2093" s="52"/>
      <c r="DS2093" s="52"/>
      <c r="DT2093" s="52"/>
      <c r="DU2093" s="52"/>
      <c r="DV2093" s="52"/>
      <c r="DW2093" s="52"/>
      <c r="DX2093" s="52"/>
      <c r="DY2093" s="52"/>
      <c r="DZ2093" s="52"/>
      <c r="EA2093" s="52"/>
    </row>
    <row r="2094" spans="1:131" s="43" customFormat="1" x14ac:dyDescent="0.2">
      <c r="A2094" s="42"/>
      <c r="B2094" s="42"/>
      <c r="C2094" s="42"/>
      <c r="D2094" s="42"/>
      <c r="E2094" s="42"/>
      <c r="F2094" s="42"/>
      <c r="G2094" s="54"/>
      <c r="H2094" s="42"/>
      <c r="I2094" s="42"/>
      <c r="J2094" s="55"/>
      <c r="K2094" s="55"/>
      <c r="L2094" s="55"/>
      <c r="M2094" s="56"/>
      <c r="N2094" s="57"/>
      <c r="O2094" s="57"/>
      <c r="P2094" s="42"/>
      <c r="Q2094" s="42"/>
      <c r="R2094" s="42"/>
      <c r="S2094" s="42"/>
      <c r="T2094" s="57"/>
      <c r="U2094" s="57"/>
      <c r="V2094" s="52"/>
      <c r="W2094" s="52"/>
      <c r="X2094" s="52"/>
      <c r="Y2094" s="52"/>
      <c r="Z2094" s="52"/>
      <c r="AA2094" s="52"/>
      <c r="AB2094" s="52"/>
      <c r="AC2094" s="52"/>
      <c r="AD2094" s="52"/>
      <c r="AE2094" s="52"/>
      <c r="AF2094" s="52"/>
      <c r="AG2094" s="52"/>
      <c r="AH2094" s="52"/>
      <c r="AI2094" s="52"/>
      <c r="AJ2094" s="52"/>
      <c r="AK2094" s="52"/>
      <c r="AL2094" s="52"/>
      <c r="AM2094" s="52"/>
      <c r="AN2094" s="52"/>
      <c r="AO2094" s="52"/>
      <c r="AP2094" s="52"/>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c r="BK2094" s="52"/>
      <c r="BL2094" s="52"/>
      <c r="BM2094" s="52"/>
      <c r="BN2094" s="52"/>
      <c r="BO2094" s="52"/>
      <c r="BP2094" s="52"/>
      <c r="BQ2094" s="52"/>
      <c r="BR2094" s="52"/>
      <c r="BS2094" s="52"/>
      <c r="BT2094" s="52"/>
      <c r="BU2094" s="52"/>
      <c r="BV2094" s="52"/>
      <c r="BW2094" s="52"/>
      <c r="BX2094" s="52"/>
      <c r="BY2094" s="52"/>
      <c r="BZ2094" s="52"/>
      <c r="CA2094" s="52"/>
      <c r="CB2094" s="52"/>
      <c r="CC2094" s="52"/>
      <c r="CD2094" s="52"/>
      <c r="CE2094" s="52"/>
      <c r="CF2094" s="52"/>
      <c r="CG2094" s="52"/>
      <c r="CH2094" s="52"/>
      <c r="CI2094" s="52"/>
      <c r="CJ2094" s="52"/>
      <c r="CK2094" s="52"/>
      <c r="CL2094" s="52"/>
      <c r="CM2094" s="52"/>
      <c r="CN2094" s="52"/>
      <c r="CO2094" s="52"/>
      <c r="CP2094" s="52"/>
      <c r="CQ2094" s="52"/>
      <c r="CR2094" s="52"/>
      <c r="CS2094" s="52"/>
      <c r="CT2094" s="52"/>
      <c r="CU2094" s="52"/>
      <c r="CV2094" s="52"/>
      <c r="CW2094" s="52"/>
      <c r="CX2094" s="52"/>
      <c r="CY2094" s="52"/>
      <c r="CZ2094" s="52"/>
      <c r="DA2094" s="52"/>
      <c r="DB2094" s="52"/>
      <c r="DC2094" s="52"/>
      <c r="DD2094" s="52"/>
      <c r="DE2094" s="52"/>
      <c r="DF2094" s="52"/>
      <c r="DG2094" s="52"/>
      <c r="DH2094" s="52"/>
      <c r="DI2094" s="52"/>
      <c r="DJ2094" s="52"/>
      <c r="DK2094" s="52"/>
      <c r="DL2094" s="52"/>
      <c r="DM2094" s="52"/>
      <c r="DN2094" s="52"/>
      <c r="DO2094" s="52"/>
      <c r="DP2094" s="52"/>
      <c r="DQ2094" s="52"/>
      <c r="DR2094" s="52"/>
      <c r="DS2094" s="52"/>
      <c r="DT2094" s="52"/>
      <c r="DU2094" s="52"/>
      <c r="DV2094" s="52"/>
      <c r="DW2094" s="52"/>
      <c r="DX2094" s="52"/>
      <c r="DY2094" s="52"/>
      <c r="DZ2094" s="52"/>
      <c r="EA2094" s="52"/>
    </row>
    <row r="2095" spans="1:131" s="43" customFormat="1" x14ac:dyDescent="0.2">
      <c r="A2095" s="42"/>
      <c r="B2095" s="42"/>
      <c r="C2095" s="42"/>
      <c r="D2095" s="42"/>
      <c r="E2095" s="42"/>
      <c r="F2095" s="42"/>
      <c r="G2095" s="54"/>
      <c r="H2095" s="42"/>
      <c r="I2095" s="42"/>
      <c r="J2095" s="55"/>
      <c r="K2095" s="55"/>
      <c r="L2095" s="55"/>
      <c r="M2095" s="56"/>
      <c r="N2095" s="57"/>
      <c r="O2095" s="57"/>
      <c r="P2095" s="42"/>
      <c r="Q2095" s="42"/>
      <c r="R2095" s="42"/>
      <c r="S2095" s="42"/>
      <c r="T2095" s="57"/>
      <c r="U2095" s="57"/>
      <c r="V2095" s="52"/>
      <c r="W2095" s="52"/>
      <c r="X2095" s="52"/>
      <c r="Y2095" s="52"/>
      <c r="Z2095" s="52"/>
      <c r="AA2095" s="52"/>
      <c r="AB2095" s="52"/>
      <c r="AC2095" s="52"/>
      <c r="AD2095" s="52"/>
      <c r="AE2095" s="52"/>
      <c r="AF2095" s="52"/>
      <c r="AG2095" s="52"/>
      <c r="AH2095" s="52"/>
      <c r="AI2095" s="52"/>
      <c r="AJ2095" s="52"/>
      <c r="AK2095" s="52"/>
      <c r="AL2095" s="52"/>
      <c r="AM2095" s="52"/>
      <c r="AN2095" s="52"/>
      <c r="AO2095" s="52"/>
      <c r="AP2095" s="52"/>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c r="BK2095" s="52"/>
      <c r="BL2095" s="52"/>
      <c r="BM2095" s="52"/>
      <c r="BN2095" s="52"/>
      <c r="BO2095" s="52"/>
      <c r="BP2095" s="52"/>
      <c r="BQ2095" s="52"/>
      <c r="BR2095" s="52"/>
      <c r="BS2095" s="52"/>
      <c r="BT2095" s="52"/>
      <c r="BU2095" s="52"/>
      <c r="BV2095" s="52"/>
      <c r="BW2095" s="52"/>
      <c r="BX2095" s="52"/>
      <c r="BY2095" s="52"/>
      <c r="BZ2095" s="52"/>
      <c r="CA2095" s="52"/>
      <c r="CB2095" s="52"/>
      <c r="CC2095" s="52"/>
      <c r="CD2095" s="52"/>
      <c r="CE2095" s="52"/>
      <c r="CF2095" s="52"/>
      <c r="CG2095" s="52"/>
      <c r="CH2095" s="52"/>
      <c r="CI2095" s="52"/>
      <c r="CJ2095" s="52"/>
      <c r="CK2095" s="52"/>
      <c r="CL2095" s="52"/>
      <c r="CM2095" s="52"/>
      <c r="CN2095" s="52"/>
      <c r="CO2095" s="52"/>
      <c r="CP2095" s="52"/>
      <c r="CQ2095" s="52"/>
      <c r="CR2095" s="52"/>
      <c r="CS2095" s="52"/>
      <c r="CT2095" s="52"/>
      <c r="CU2095" s="52"/>
      <c r="CV2095" s="52"/>
      <c r="CW2095" s="52"/>
      <c r="CX2095" s="52"/>
      <c r="CY2095" s="52"/>
      <c r="CZ2095" s="52"/>
      <c r="DA2095" s="52"/>
      <c r="DB2095" s="52"/>
      <c r="DC2095" s="52"/>
      <c r="DD2095" s="52"/>
      <c r="DE2095" s="52"/>
      <c r="DF2095" s="52"/>
      <c r="DG2095" s="52"/>
      <c r="DH2095" s="52"/>
      <c r="DI2095" s="52"/>
      <c r="DJ2095" s="52"/>
      <c r="DK2095" s="52"/>
      <c r="DL2095" s="52"/>
      <c r="DM2095" s="52"/>
      <c r="DN2095" s="52"/>
      <c r="DO2095" s="52"/>
      <c r="DP2095" s="52"/>
      <c r="DQ2095" s="52"/>
      <c r="DR2095" s="52"/>
      <c r="DS2095" s="52"/>
      <c r="DT2095" s="52"/>
      <c r="DU2095" s="52"/>
      <c r="DV2095" s="52"/>
      <c r="DW2095" s="52"/>
      <c r="DX2095" s="52"/>
      <c r="DY2095" s="52"/>
      <c r="DZ2095" s="52"/>
      <c r="EA2095" s="52"/>
    </row>
    <row r="2096" spans="1:131" s="43" customFormat="1" x14ac:dyDescent="0.2">
      <c r="A2096" s="42"/>
      <c r="B2096" s="42"/>
      <c r="C2096" s="42"/>
      <c r="D2096" s="42"/>
      <c r="E2096" s="42"/>
      <c r="F2096" s="42"/>
      <c r="G2096" s="54"/>
      <c r="H2096" s="42"/>
      <c r="I2096" s="42"/>
      <c r="J2096" s="55"/>
      <c r="K2096" s="55"/>
      <c r="L2096" s="55"/>
      <c r="M2096" s="56"/>
      <c r="N2096" s="57"/>
      <c r="O2096" s="57"/>
      <c r="P2096" s="42"/>
      <c r="Q2096" s="42"/>
      <c r="R2096" s="42"/>
      <c r="S2096" s="42"/>
      <c r="T2096" s="57"/>
      <c r="U2096" s="57"/>
      <c r="V2096" s="52"/>
      <c r="W2096" s="52"/>
      <c r="X2096" s="52"/>
      <c r="Y2096" s="52"/>
      <c r="Z2096" s="52"/>
      <c r="AA2096" s="52"/>
      <c r="AB2096" s="52"/>
      <c r="AC2096" s="52"/>
      <c r="AD2096" s="52"/>
      <c r="AE2096" s="52"/>
      <c r="AF2096" s="52"/>
      <c r="AG2096" s="52"/>
      <c r="AH2096" s="52"/>
      <c r="AI2096" s="52"/>
      <c r="AJ2096" s="52"/>
      <c r="AK2096" s="52"/>
      <c r="AL2096" s="52"/>
      <c r="AM2096" s="52"/>
      <c r="AN2096" s="52"/>
      <c r="AO2096" s="52"/>
      <c r="AP2096" s="52"/>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c r="BK2096" s="52"/>
      <c r="BL2096" s="52"/>
      <c r="BM2096" s="52"/>
      <c r="BN2096" s="52"/>
      <c r="BO2096" s="52"/>
      <c r="BP2096" s="52"/>
      <c r="BQ2096" s="52"/>
      <c r="BR2096" s="52"/>
      <c r="BS2096" s="52"/>
      <c r="BT2096" s="52"/>
      <c r="BU2096" s="52"/>
      <c r="BV2096" s="52"/>
      <c r="BW2096" s="52"/>
      <c r="BX2096" s="52"/>
      <c r="BY2096" s="52"/>
      <c r="BZ2096" s="52"/>
      <c r="CA2096" s="52"/>
      <c r="CB2096" s="52"/>
      <c r="CC2096" s="52"/>
      <c r="CD2096" s="52"/>
      <c r="CE2096" s="52"/>
      <c r="CF2096" s="52"/>
      <c r="CG2096" s="52"/>
      <c r="CH2096" s="52"/>
      <c r="CI2096" s="52"/>
      <c r="CJ2096" s="52"/>
      <c r="CK2096" s="52"/>
      <c r="CL2096" s="52"/>
      <c r="CM2096" s="52"/>
      <c r="CN2096" s="52"/>
      <c r="CO2096" s="52"/>
      <c r="CP2096" s="52"/>
      <c r="CQ2096" s="52"/>
      <c r="CR2096" s="52"/>
      <c r="CS2096" s="52"/>
      <c r="CT2096" s="52"/>
      <c r="CU2096" s="52"/>
      <c r="CV2096" s="52"/>
      <c r="CW2096" s="52"/>
      <c r="CX2096" s="52"/>
      <c r="CY2096" s="52"/>
      <c r="CZ2096" s="52"/>
      <c r="DA2096" s="52"/>
      <c r="DB2096" s="52"/>
      <c r="DC2096" s="52"/>
      <c r="DD2096" s="52"/>
      <c r="DE2096" s="52"/>
      <c r="DF2096" s="52"/>
      <c r="DG2096" s="52"/>
      <c r="DH2096" s="52"/>
      <c r="DI2096" s="52"/>
      <c r="DJ2096" s="52"/>
      <c r="DK2096" s="52"/>
      <c r="DL2096" s="52"/>
      <c r="DM2096" s="52"/>
      <c r="DN2096" s="52"/>
      <c r="DO2096" s="52"/>
      <c r="DP2096" s="52"/>
      <c r="DQ2096" s="52"/>
      <c r="DR2096" s="52"/>
      <c r="DS2096" s="52"/>
      <c r="DT2096" s="52"/>
      <c r="DU2096" s="52"/>
      <c r="DV2096" s="52"/>
      <c r="DW2096" s="52"/>
      <c r="DX2096" s="52"/>
      <c r="DY2096" s="52"/>
      <c r="DZ2096" s="52"/>
      <c r="EA2096" s="52"/>
    </row>
    <row r="2097" spans="1:131" s="43" customFormat="1" x14ac:dyDescent="0.2">
      <c r="A2097" s="42"/>
      <c r="B2097" s="42"/>
      <c r="C2097" s="42"/>
      <c r="D2097" s="42"/>
      <c r="E2097" s="42"/>
      <c r="F2097" s="42"/>
      <c r="G2097" s="54"/>
      <c r="H2097" s="42"/>
      <c r="I2097" s="42"/>
      <c r="J2097" s="55"/>
      <c r="K2097" s="55"/>
      <c r="L2097" s="55"/>
      <c r="M2097" s="56"/>
      <c r="N2097" s="57"/>
      <c r="O2097" s="57"/>
      <c r="P2097" s="42"/>
      <c r="Q2097" s="42"/>
      <c r="R2097" s="42"/>
      <c r="S2097" s="42"/>
      <c r="T2097" s="57"/>
      <c r="U2097" s="57"/>
      <c r="V2097" s="52"/>
      <c r="W2097" s="52"/>
      <c r="X2097" s="52"/>
      <c r="Y2097" s="52"/>
      <c r="Z2097" s="52"/>
      <c r="AA2097" s="52"/>
      <c r="AB2097" s="52"/>
      <c r="AC2097" s="52"/>
      <c r="AD2097" s="52"/>
      <c r="AE2097" s="52"/>
      <c r="AF2097" s="52"/>
      <c r="AG2097" s="52"/>
      <c r="AH2097" s="52"/>
      <c r="AI2097" s="52"/>
      <c r="AJ2097" s="52"/>
      <c r="AK2097" s="52"/>
      <c r="AL2097" s="52"/>
      <c r="AM2097" s="52"/>
      <c r="AN2097" s="52"/>
      <c r="AO2097" s="52"/>
      <c r="AP2097" s="52"/>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c r="BK2097" s="52"/>
      <c r="BL2097" s="52"/>
      <c r="BM2097" s="52"/>
      <c r="BN2097" s="52"/>
      <c r="BO2097" s="52"/>
      <c r="BP2097" s="52"/>
      <c r="BQ2097" s="52"/>
      <c r="BR2097" s="52"/>
      <c r="BS2097" s="52"/>
      <c r="BT2097" s="52"/>
      <c r="BU2097" s="52"/>
      <c r="BV2097" s="52"/>
      <c r="BW2097" s="52"/>
      <c r="BX2097" s="52"/>
      <c r="BY2097" s="52"/>
      <c r="BZ2097" s="52"/>
      <c r="CA2097" s="52"/>
      <c r="CB2097" s="52"/>
      <c r="CC2097" s="52"/>
      <c r="CD2097" s="52"/>
      <c r="CE2097" s="52"/>
      <c r="CF2097" s="52"/>
      <c r="CG2097" s="52"/>
      <c r="CH2097" s="52"/>
      <c r="CI2097" s="52"/>
      <c r="CJ2097" s="52"/>
      <c r="CK2097" s="52"/>
      <c r="CL2097" s="52"/>
      <c r="CM2097" s="52"/>
      <c r="CN2097" s="52"/>
      <c r="CO2097" s="52"/>
      <c r="CP2097" s="52"/>
      <c r="CQ2097" s="52"/>
      <c r="CR2097" s="52"/>
      <c r="CS2097" s="52"/>
      <c r="CT2097" s="52"/>
      <c r="CU2097" s="52"/>
      <c r="CV2097" s="52"/>
      <c r="CW2097" s="52"/>
      <c r="CX2097" s="52"/>
      <c r="CY2097" s="52"/>
      <c r="CZ2097" s="52"/>
      <c r="DA2097" s="52"/>
      <c r="DB2097" s="52"/>
      <c r="DC2097" s="52"/>
      <c r="DD2097" s="52"/>
      <c r="DE2097" s="52"/>
      <c r="DF2097" s="52"/>
      <c r="DG2097" s="52"/>
      <c r="DH2097" s="52"/>
      <c r="DI2097" s="52"/>
      <c r="DJ2097" s="52"/>
      <c r="DK2097" s="52"/>
      <c r="DL2097" s="52"/>
      <c r="DM2097" s="52"/>
      <c r="DN2097" s="52"/>
      <c r="DO2097" s="52"/>
      <c r="DP2097" s="52"/>
      <c r="DQ2097" s="52"/>
      <c r="DR2097" s="52"/>
      <c r="DS2097" s="52"/>
      <c r="DT2097" s="52"/>
      <c r="DU2097" s="52"/>
      <c r="DV2097" s="52"/>
      <c r="DW2097" s="52"/>
      <c r="DX2097" s="52"/>
      <c r="DY2097" s="52"/>
      <c r="DZ2097" s="52"/>
      <c r="EA2097" s="52"/>
    </row>
    <row r="2098" spans="1:131" s="43" customFormat="1" x14ac:dyDescent="0.2">
      <c r="A2098" s="42"/>
      <c r="B2098" s="42"/>
      <c r="C2098" s="42"/>
      <c r="D2098" s="42"/>
      <c r="E2098" s="42"/>
      <c r="F2098" s="42"/>
      <c r="G2098" s="54"/>
      <c r="H2098" s="42"/>
      <c r="I2098" s="42"/>
      <c r="J2098" s="55"/>
      <c r="K2098" s="55"/>
      <c r="L2098" s="55"/>
      <c r="M2098" s="56"/>
      <c r="N2098" s="57"/>
      <c r="O2098" s="57"/>
      <c r="P2098" s="42"/>
      <c r="Q2098" s="42"/>
      <c r="R2098" s="42"/>
      <c r="S2098" s="42"/>
      <c r="T2098" s="57"/>
      <c r="U2098" s="57"/>
      <c r="V2098" s="52"/>
      <c r="W2098" s="52"/>
      <c r="X2098" s="52"/>
      <c r="Y2098" s="52"/>
      <c r="Z2098" s="52"/>
      <c r="AA2098" s="52"/>
      <c r="AB2098" s="52"/>
      <c r="AC2098" s="52"/>
      <c r="AD2098" s="52"/>
      <c r="AE2098" s="52"/>
      <c r="AF2098" s="52"/>
      <c r="AG2098" s="52"/>
      <c r="AH2098" s="52"/>
      <c r="AI2098" s="52"/>
      <c r="AJ2098" s="52"/>
      <c r="AK2098" s="52"/>
      <c r="AL2098" s="52"/>
      <c r="AM2098" s="52"/>
      <c r="AN2098" s="52"/>
      <c r="AO2098" s="52"/>
      <c r="AP2098" s="52"/>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c r="BK2098" s="52"/>
      <c r="BL2098" s="52"/>
      <c r="BM2098" s="52"/>
      <c r="BN2098" s="52"/>
      <c r="BO2098" s="52"/>
      <c r="BP2098" s="52"/>
      <c r="BQ2098" s="52"/>
      <c r="BR2098" s="52"/>
      <c r="BS2098" s="52"/>
      <c r="BT2098" s="52"/>
      <c r="BU2098" s="52"/>
      <c r="BV2098" s="52"/>
      <c r="BW2098" s="52"/>
      <c r="BX2098" s="52"/>
      <c r="BY2098" s="52"/>
      <c r="BZ2098" s="52"/>
      <c r="CA2098" s="52"/>
      <c r="CB2098" s="52"/>
      <c r="CC2098" s="52"/>
      <c r="CD2098" s="52"/>
      <c r="CE2098" s="52"/>
      <c r="CF2098" s="52"/>
      <c r="CG2098" s="52"/>
      <c r="CH2098" s="52"/>
      <c r="CI2098" s="52"/>
      <c r="CJ2098" s="52"/>
      <c r="CK2098" s="52"/>
      <c r="CL2098" s="52"/>
      <c r="CM2098" s="52"/>
      <c r="CN2098" s="52"/>
      <c r="CO2098" s="52"/>
      <c r="CP2098" s="52"/>
      <c r="CQ2098" s="52"/>
      <c r="CR2098" s="52"/>
      <c r="CS2098" s="52"/>
      <c r="CT2098" s="52"/>
      <c r="CU2098" s="52"/>
      <c r="CV2098" s="52"/>
      <c r="CW2098" s="52"/>
      <c r="CX2098" s="52"/>
      <c r="CY2098" s="52"/>
      <c r="CZ2098" s="52"/>
      <c r="DA2098" s="52"/>
      <c r="DB2098" s="52"/>
      <c r="DC2098" s="52"/>
      <c r="DD2098" s="52"/>
      <c r="DE2098" s="52"/>
      <c r="DF2098" s="52"/>
      <c r="DG2098" s="52"/>
      <c r="DH2098" s="52"/>
      <c r="DI2098" s="52"/>
      <c r="DJ2098" s="52"/>
      <c r="DK2098" s="52"/>
      <c r="DL2098" s="52"/>
      <c r="DM2098" s="52"/>
      <c r="DN2098" s="52"/>
      <c r="DO2098" s="52"/>
      <c r="DP2098" s="52"/>
      <c r="DQ2098" s="52"/>
      <c r="DR2098" s="52"/>
      <c r="DS2098" s="52"/>
      <c r="DT2098" s="52"/>
      <c r="DU2098" s="52"/>
      <c r="DV2098" s="52"/>
      <c r="DW2098" s="52"/>
      <c r="DX2098" s="52"/>
      <c r="DY2098" s="52"/>
      <c r="DZ2098" s="52"/>
      <c r="EA2098" s="52"/>
    </row>
    <row r="2099" spans="1:131" s="43" customFormat="1" x14ac:dyDescent="0.2">
      <c r="A2099" s="42"/>
      <c r="B2099" s="42"/>
      <c r="C2099" s="42"/>
      <c r="D2099" s="42"/>
      <c r="E2099" s="42"/>
      <c r="F2099" s="42"/>
      <c r="G2099" s="54"/>
      <c r="H2099" s="42"/>
      <c r="I2099" s="42"/>
      <c r="J2099" s="55"/>
      <c r="K2099" s="55"/>
      <c r="L2099" s="55"/>
      <c r="M2099" s="56"/>
      <c r="N2099" s="57"/>
      <c r="O2099" s="57"/>
      <c r="P2099" s="42"/>
      <c r="Q2099" s="42"/>
      <c r="R2099" s="42"/>
      <c r="S2099" s="42"/>
      <c r="T2099" s="57"/>
      <c r="U2099" s="57"/>
      <c r="V2099" s="52"/>
      <c r="W2099" s="52"/>
      <c r="X2099" s="52"/>
      <c r="Y2099" s="52"/>
      <c r="Z2099" s="52"/>
      <c r="AA2099" s="52"/>
      <c r="AB2099" s="52"/>
      <c r="AC2099" s="52"/>
      <c r="AD2099" s="52"/>
      <c r="AE2099" s="52"/>
      <c r="AF2099" s="52"/>
      <c r="AG2099" s="52"/>
      <c r="AH2099" s="52"/>
      <c r="AI2099" s="52"/>
      <c r="AJ2099" s="52"/>
      <c r="AK2099" s="52"/>
      <c r="AL2099" s="52"/>
      <c r="AM2099" s="52"/>
      <c r="AN2099" s="52"/>
      <c r="AO2099" s="52"/>
      <c r="AP2099" s="52"/>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c r="BK2099" s="52"/>
      <c r="BL2099" s="52"/>
      <c r="BM2099" s="52"/>
      <c r="BN2099" s="52"/>
      <c r="BO2099" s="52"/>
      <c r="BP2099" s="52"/>
      <c r="BQ2099" s="52"/>
      <c r="BR2099" s="52"/>
      <c r="BS2099" s="52"/>
      <c r="BT2099" s="52"/>
      <c r="BU2099" s="52"/>
      <c r="BV2099" s="52"/>
      <c r="BW2099" s="52"/>
      <c r="BX2099" s="52"/>
      <c r="BY2099" s="52"/>
      <c r="BZ2099" s="52"/>
      <c r="CA2099" s="52"/>
      <c r="CB2099" s="52"/>
      <c r="CC2099" s="52"/>
      <c r="CD2099" s="52"/>
      <c r="CE2099" s="52"/>
      <c r="CF2099" s="52"/>
      <c r="CG2099" s="52"/>
      <c r="CH2099" s="52"/>
      <c r="CI2099" s="52"/>
      <c r="CJ2099" s="52"/>
      <c r="CK2099" s="52"/>
      <c r="CL2099" s="52"/>
      <c r="CM2099" s="52"/>
      <c r="CN2099" s="52"/>
      <c r="CO2099" s="52"/>
      <c r="CP2099" s="52"/>
      <c r="CQ2099" s="52"/>
      <c r="CR2099" s="52"/>
      <c r="CS2099" s="52"/>
      <c r="CT2099" s="52"/>
      <c r="CU2099" s="52"/>
      <c r="CV2099" s="52"/>
      <c r="CW2099" s="52"/>
      <c r="CX2099" s="52"/>
      <c r="CY2099" s="52"/>
      <c r="CZ2099" s="52"/>
      <c r="DA2099" s="52"/>
      <c r="DB2099" s="52"/>
      <c r="DC2099" s="52"/>
      <c r="DD2099" s="52"/>
      <c r="DE2099" s="52"/>
      <c r="DF2099" s="52"/>
      <c r="DG2099" s="52"/>
      <c r="DH2099" s="52"/>
      <c r="DI2099" s="52"/>
      <c r="DJ2099" s="52"/>
      <c r="DK2099" s="52"/>
      <c r="DL2099" s="52"/>
      <c r="DM2099" s="52"/>
      <c r="DN2099" s="52"/>
      <c r="DO2099" s="52"/>
      <c r="DP2099" s="52"/>
      <c r="DQ2099" s="52"/>
      <c r="DR2099" s="52"/>
      <c r="DS2099" s="52"/>
      <c r="DT2099" s="52"/>
      <c r="DU2099" s="52"/>
      <c r="DV2099" s="52"/>
      <c r="DW2099" s="52"/>
      <c r="DX2099" s="52"/>
      <c r="DY2099" s="52"/>
      <c r="DZ2099" s="52"/>
      <c r="EA2099" s="52"/>
    </row>
    <row r="2100" spans="1:131" s="43" customFormat="1" x14ac:dyDescent="0.2">
      <c r="A2100" s="42"/>
      <c r="B2100" s="42"/>
      <c r="C2100" s="42"/>
      <c r="D2100" s="42"/>
      <c r="E2100" s="42"/>
      <c r="F2100" s="42"/>
      <c r="G2100" s="54"/>
      <c r="H2100" s="42"/>
      <c r="I2100" s="42"/>
      <c r="J2100" s="55"/>
      <c r="K2100" s="55"/>
      <c r="L2100" s="55"/>
      <c r="M2100" s="56"/>
      <c r="N2100" s="57"/>
      <c r="O2100" s="57"/>
      <c r="P2100" s="42"/>
      <c r="Q2100" s="42"/>
      <c r="R2100" s="42"/>
      <c r="S2100" s="42"/>
      <c r="T2100" s="57"/>
      <c r="U2100" s="57"/>
      <c r="V2100" s="52"/>
      <c r="W2100" s="52"/>
      <c r="X2100" s="52"/>
      <c r="Y2100" s="52"/>
      <c r="Z2100" s="52"/>
      <c r="AA2100" s="52"/>
      <c r="AB2100" s="52"/>
      <c r="AC2100" s="52"/>
      <c r="AD2100" s="52"/>
      <c r="AE2100" s="52"/>
      <c r="AF2100" s="52"/>
      <c r="AG2100" s="52"/>
      <c r="AH2100" s="52"/>
      <c r="AI2100" s="52"/>
      <c r="AJ2100" s="52"/>
      <c r="AK2100" s="52"/>
      <c r="AL2100" s="52"/>
      <c r="AM2100" s="52"/>
      <c r="AN2100" s="52"/>
      <c r="AO2100" s="52"/>
      <c r="AP2100" s="52"/>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c r="BK2100" s="52"/>
      <c r="BL2100" s="52"/>
      <c r="BM2100" s="52"/>
      <c r="BN2100" s="52"/>
      <c r="BO2100" s="52"/>
      <c r="BP2100" s="52"/>
      <c r="BQ2100" s="52"/>
      <c r="BR2100" s="52"/>
      <c r="BS2100" s="52"/>
      <c r="BT2100" s="52"/>
      <c r="BU2100" s="52"/>
      <c r="BV2100" s="52"/>
      <c r="BW2100" s="52"/>
      <c r="BX2100" s="52"/>
      <c r="BY2100" s="52"/>
      <c r="BZ2100" s="52"/>
      <c r="CA2100" s="52"/>
      <c r="CB2100" s="52"/>
      <c r="CC2100" s="52"/>
      <c r="CD2100" s="52"/>
      <c r="CE2100" s="52"/>
      <c r="CF2100" s="52"/>
      <c r="CG2100" s="52"/>
      <c r="CH2100" s="52"/>
      <c r="CI2100" s="52"/>
      <c r="CJ2100" s="52"/>
      <c r="CK2100" s="52"/>
      <c r="CL2100" s="52"/>
      <c r="CM2100" s="52"/>
      <c r="CN2100" s="52"/>
      <c r="CO2100" s="52"/>
      <c r="CP2100" s="52"/>
      <c r="CQ2100" s="52"/>
      <c r="CR2100" s="52"/>
      <c r="CS2100" s="52"/>
      <c r="CT2100" s="52"/>
      <c r="CU2100" s="52"/>
      <c r="CV2100" s="52"/>
      <c r="CW2100" s="52"/>
      <c r="CX2100" s="52"/>
      <c r="CY2100" s="52"/>
      <c r="CZ2100" s="52"/>
      <c r="DA2100" s="52"/>
      <c r="DB2100" s="52"/>
      <c r="DC2100" s="52"/>
      <c r="DD2100" s="52"/>
      <c r="DE2100" s="52"/>
      <c r="DF2100" s="52"/>
      <c r="DG2100" s="52"/>
      <c r="DH2100" s="52"/>
      <c r="DI2100" s="52"/>
      <c r="DJ2100" s="52"/>
      <c r="DK2100" s="52"/>
      <c r="DL2100" s="52"/>
      <c r="DM2100" s="52"/>
      <c r="DN2100" s="52"/>
      <c r="DO2100" s="52"/>
      <c r="DP2100" s="52"/>
      <c r="DQ2100" s="52"/>
      <c r="DR2100" s="52"/>
      <c r="DS2100" s="52"/>
      <c r="DT2100" s="52"/>
      <c r="DU2100" s="52"/>
      <c r="DV2100" s="52"/>
      <c r="DW2100" s="52"/>
      <c r="DX2100" s="52"/>
      <c r="DY2100" s="52"/>
      <c r="DZ2100" s="52"/>
      <c r="EA2100" s="52"/>
    </row>
    <row r="2101" spans="1:131" s="43" customFormat="1" x14ac:dyDescent="0.2">
      <c r="A2101" s="42"/>
      <c r="B2101" s="42"/>
      <c r="C2101" s="42"/>
      <c r="D2101" s="42"/>
      <c r="E2101" s="42"/>
      <c r="F2101" s="42"/>
      <c r="G2101" s="54"/>
      <c r="H2101" s="42"/>
      <c r="I2101" s="42"/>
      <c r="J2101" s="55"/>
      <c r="K2101" s="55"/>
      <c r="L2101" s="55"/>
      <c r="M2101" s="56"/>
      <c r="N2101" s="57"/>
      <c r="O2101" s="57"/>
      <c r="P2101" s="42"/>
      <c r="Q2101" s="42"/>
      <c r="R2101" s="42"/>
      <c r="S2101" s="42"/>
      <c r="T2101" s="57"/>
      <c r="U2101" s="57"/>
      <c r="V2101" s="52"/>
      <c r="W2101" s="52"/>
      <c r="X2101" s="52"/>
      <c r="Y2101" s="52"/>
      <c r="Z2101" s="52"/>
      <c r="AA2101" s="52"/>
      <c r="AB2101" s="52"/>
      <c r="AC2101" s="52"/>
      <c r="AD2101" s="52"/>
      <c r="AE2101" s="52"/>
      <c r="AF2101" s="52"/>
      <c r="AG2101" s="52"/>
      <c r="AH2101" s="52"/>
      <c r="AI2101" s="52"/>
      <c r="AJ2101" s="52"/>
      <c r="AK2101" s="52"/>
      <c r="AL2101" s="52"/>
      <c r="AM2101" s="52"/>
      <c r="AN2101" s="52"/>
      <c r="AO2101" s="52"/>
      <c r="AP2101" s="52"/>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c r="BK2101" s="52"/>
      <c r="BL2101" s="52"/>
      <c r="BM2101" s="52"/>
      <c r="BN2101" s="52"/>
      <c r="BO2101" s="52"/>
      <c r="BP2101" s="52"/>
      <c r="BQ2101" s="52"/>
      <c r="BR2101" s="52"/>
      <c r="BS2101" s="52"/>
      <c r="BT2101" s="52"/>
      <c r="BU2101" s="52"/>
      <c r="BV2101" s="52"/>
      <c r="BW2101" s="52"/>
      <c r="BX2101" s="52"/>
      <c r="BY2101" s="52"/>
      <c r="BZ2101" s="52"/>
      <c r="CA2101" s="52"/>
      <c r="CB2101" s="52"/>
      <c r="CC2101" s="52"/>
      <c r="CD2101" s="52"/>
      <c r="CE2101" s="52"/>
      <c r="CF2101" s="52"/>
      <c r="CG2101" s="52"/>
      <c r="CH2101" s="52"/>
      <c r="CI2101" s="52"/>
      <c r="CJ2101" s="52"/>
      <c r="CK2101" s="52"/>
      <c r="CL2101" s="52"/>
      <c r="CM2101" s="52"/>
      <c r="CN2101" s="52"/>
      <c r="CO2101" s="52"/>
      <c r="CP2101" s="52"/>
      <c r="CQ2101" s="52"/>
      <c r="CR2101" s="52"/>
      <c r="CS2101" s="52"/>
      <c r="CT2101" s="52"/>
      <c r="CU2101" s="52"/>
      <c r="CV2101" s="52"/>
      <c r="CW2101" s="52"/>
      <c r="CX2101" s="52"/>
      <c r="CY2101" s="52"/>
      <c r="CZ2101" s="52"/>
      <c r="DA2101" s="52"/>
      <c r="DB2101" s="52"/>
      <c r="DC2101" s="52"/>
      <c r="DD2101" s="52"/>
      <c r="DE2101" s="52"/>
      <c r="DF2101" s="52"/>
      <c r="DG2101" s="52"/>
      <c r="DH2101" s="52"/>
      <c r="DI2101" s="52"/>
      <c r="DJ2101" s="52"/>
      <c r="DK2101" s="52"/>
      <c r="DL2101" s="52"/>
      <c r="DM2101" s="52"/>
      <c r="DN2101" s="52"/>
      <c r="DO2101" s="52"/>
      <c r="DP2101" s="52"/>
      <c r="DQ2101" s="52"/>
      <c r="DR2101" s="52"/>
      <c r="DS2101" s="52"/>
      <c r="DT2101" s="52"/>
      <c r="DU2101" s="52"/>
      <c r="DV2101" s="52"/>
      <c r="DW2101" s="52"/>
      <c r="DX2101" s="52"/>
      <c r="DY2101" s="52"/>
      <c r="DZ2101" s="52"/>
      <c r="EA2101" s="52"/>
    </row>
    <row r="2102" spans="1:131" s="43" customFormat="1" x14ac:dyDescent="0.2">
      <c r="A2102" s="42"/>
      <c r="B2102" s="42"/>
      <c r="C2102" s="42"/>
      <c r="D2102" s="42"/>
      <c r="E2102" s="42"/>
      <c r="F2102" s="42"/>
      <c r="G2102" s="54"/>
      <c r="H2102" s="42"/>
      <c r="I2102" s="42"/>
      <c r="J2102" s="55"/>
      <c r="K2102" s="55"/>
      <c r="L2102" s="55"/>
      <c r="M2102" s="56"/>
      <c r="N2102" s="57"/>
      <c r="O2102" s="57"/>
      <c r="P2102" s="42"/>
      <c r="Q2102" s="42"/>
      <c r="R2102" s="42"/>
      <c r="S2102" s="42"/>
      <c r="T2102" s="57"/>
      <c r="U2102" s="57"/>
      <c r="V2102" s="52"/>
      <c r="W2102" s="52"/>
      <c r="X2102" s="52"/>
      <c r="Y2102" s="52"/>
      <c r="Z2102" s="52"/>
      <c r="AA2102" s="52"/>
      <c r="AB2102" s="52"/>
      <c r="AC2102" s="52"/>
      <c r="AD2102" s="52"/>
      <c r="AE2102" s="52"/>
      <c r="AF2102" s="52"/>
      <c r="AG2102" s="52"/>
      <c r="AH2102" s="52"/>
      <c r="AI2102" s="52"/>
      <c r="AJ2102" s="52"/>
      <c r="AK2102" s="52"/>
      <c r="AL2102" s="52"/>
      <c r="AM2102" s="52"/>
      <c r="AN2102" s="52"/>
      <c r="AO2102" s="52"/>
      <c r="AP2102" s="52"/>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c r="BK2102" s="52"/>
      <c r="BL2102" s="52"/>
      <c r="BM2102" s="52"/>
      <c r="BN2102" s="52"/>
      <c r="BO2102" s="52"/>
      <c r="BP2102" s="52"/>
      <c r="BQ2102" s="52"/>
      <c r="BR2102" s="52"/>
      <c r="BS2102" s="52"/>
      <c r="BT2102" s="52"/>
      <c r="BU2102" s="52"/>
      <c r="BV2102" s="52"/>
      <c r="BW2102" s="52"/>
      <c r="BX2102" s="52"/>
      <c r="BY2102" s="52"/>
      <c r="BZ2102" s="52"/>
      <c r="CA2102" s="52"/>
      <c r="CB2102" s="52"/>
      <c r="CC2102" s="52"/>
      <c r="CD2102" s="52"/>
      <c r="CE2102" s="52"/>
      <c r="CF2102" s="52"/>
      <c r="CG2102" s="52"/>
      <c r="CH2102" s="52"/>
      <c r="CI2102" s="52"/>
      <c r="CJ2102" s="52"/>
      <c r="CK2102" s="52"/>
      <c r="CL2102" s="52"/>
      <c r="CM2102" s="52"/>
      <c r="CN2102" s="52"/>
      <c r="CO2102" s="52"/>
      <c r="CP2102" s="52"/>
      <c r="CQ2102" s="52"/>
      <c r="CR2102" s="52"/>
      <c r="CS2102" s="52"/>
      <c r="CT2102" s="52"/>
      <c r="CU2102" s="52"/>
      <c r="CV2102" s="52"/>
      <c r="CW2102" s="52"/>
      <c r="CX2102" s="52"/>
      <c r="CY2102" s="52"/>
      <c r="CZ2102" s="52"/>
      <c r="DA2102" s="52"/>
      <c r="DB2102" s="52"/>
      <c r="DC2102" s="52"/>
      <c r="DD2102" s="52"/>
      <c r="DE2102" s="52"/>
      <c r="DF2102" s="52"/>
      <c r="DG2102" s="52"/>
      <c r="DH2102" s="52"/>
      <c r="DI2102" s="52"/>
      <c r="DJ2102" s="52"/>
      <c r="DK2102" s="52"/>
      <c r="DL2102" s="52"/>
      <c r="DM2102" s="52"/>
      <c r="DN2102" s="52"/>
      <c r="DO2102" s="52"/>
      <c r="DP2102" s="52"/>
      <c r="DQ2102" s="52"/>
      <c r="DR2102" s="52"/>
      <c r="DS2102" s="52"/>
      <c r="DT2102" s="52"/>
      <c r="DU2102" s="52"/>
      <c r="DV2102" s="52"/>
      <c r="DW2102" s="52"/>
      <c r="DX2102" s="52"/>
      <c r="DY2102" s="52"/>
      <c r="DZ2102" s="52"/>
      <c r="EA2102" s="52"/>
    </row>
    <row r="2103" spans="1:131" s="43" customFormat="1" x14ac:dyDescent="0.2">
      <c r="A2103" s="42"/>
      <c r="B2103" s="42"/>
      <c r="C2103" s="42"/>
      <c r="D2103" s="42"/>
      <c r="E2103" s="42"/>
      <c r="F2103" s="42"/>
      <c r="G2103" s="54"/>
      <c r="H2103" s="42"/>
      <c r="I2103" s="42"/>
      <c r="J2103" s="55"/>
      <c r="K2103" s="55"/>
      <c r="L2103" s="55"/>
      <c r="M2103" s="56"/>
      <c r="N2103" s="57"/>
      <c r="O2103" s="57"/>
      <c r="P2103" s="42"/>
      <c r="Q2103" s="42"/>
      <c r="R2103" s="42"/>
      <c r="S2103" s="42"/>
      <c r="T2103" s="57"/>
      <c r="U2103" s="57"/>
      <c r="V2103" s="52"/>
      <c r="W2103" s="52"/>
      <c r="X2103" s="52"/>
      <c r="Y2103" s="52"/>
      <c r="Z2103" s="52"/>
      <c r="AA2103" s="52"/>
      <c r="AB2103" s="52"/>
      <c r="AC2103" s="52"/>
      <c r="AD2103" s="52"/>
      <c r="AE2103" s="52"/>
      <c r="AF2103" s="52"/>
      <c r="AG2103" s="52"/>
      <c r="AH2103" s="52"/>
      <c r="AI2103" s="52"/>
      <c r="AJ2103" s="52"/>
      <c r="AK2103" s="52"/>
      <c r="AL2103" s="52"/>
      <c r="AM2103" s="52"/>
      <c r="AN2103" s="52"/>
      <c r="AO2103" s="52"/>
      <c r="AP2103" s="52"/>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c r="BK2103" s="52"/>
      <c r="BL2103" s="52"/>
      <c r="BM2103" s="52"/>
      <c r="BN2103" s="52"/>
      <c r="BO2103" s="52"/>
      <c r="BP2103" s="52"/>
      <c r="BQ2103" s="52"/>
      <c r="BR2103" s="52"/>
      <c r="BS2103" s="52"/>
      <c r="BT2103" s="52"/>
      <c r="BU2103" s="52"/>
      <c r="BV2103" s="52"/>
      <c r="BW2103" s="52"/>
      <c r="BX2103" s="52"/>
      <c r="BY2103" s="52"/>
      <c r="BZ2103" s="52"/>
      <c r="CA2103" s="52"/>
      <c r="CB2103" s="52"/>
      <c r="CC2103" s="52"/>
      <c r="CD2103" s="52"/>
      <c r="CE2103" s="52"/>
      <c r="CF2103" s="52"/>
      <c r="CG2103" s="52"/>
      <c r="CH2103" s="52"/>
      <c r="CI2103" s="52"/>
      <c r="CJ2103" s="52"/>
      <c r="CK2103" s="52"/>
      <c r="CL2103" s="52"/>
      <c r="CM2103" s="52"/>
      <c r="CN2103" s="52"/>
      <c r="CO2103" s="52"/>
      <c r="CP2103" s="52"/>
      <c r="CQ2103" s="52"/>
      <c r="CR2103" s="52"/>
      <c r="CS2103" s="52"/>
      <c r="CT2103" s="52"/>
      <c r="CU2103" s="52"/>
      <c r="CV2103" s="52"/>
      <c r="CW2103" s="52"/>
      <c r="CX2103" s="52"/>
      <c r="CY2103" s="52"/>
      <c r="CZ2103" s="52"/>
      <c r="DA2103" s="52"/>
      <c r="DB2103" s="52"/>
      <c r="DC2103" s="52"/>
      <c r="DD2103" s="52"/>
      <c r="DE2103" s="52"/>
      <c r="DF2103" s="52"/>
      <c r="DG2103" s="52"/>
      <c r="DH2103" s="52"/>
      <c r="DI2103" s="52"/>
      <c r="DJ2103" s="52"/>
      <c r="DK2103" s="52"/>
      <c r="DL2103" s="52"/>
      <c r="DM2103" s="52"/>
      <c r="DN2103" s="52"/>
      <c r="DO2103" s="52"/>
      <c r="DP2103" s="52"/>
      <c r="DQ2103" s="52"/>
      <c r="DR2103" s="52"/>
      <c r="DS2103" s="52"/>
      <c r="DT2103" s="52"/>
      <c r="DU2103" s="52"/>
      <c r="DV2103" s="52"/>
      <c r="DW2103" s="52"/>
      <c r="DX2103" s="52"/>
      <c r="DY2103" s="52"/>
      <c r="DZ2103" s="52"/>
      <c r="EA2103" s="52"/>
    </row>
    <row r="2104" spans="1:131" s="43" customFormat="1" x14ac:dyDescent="0.2">
      <c r="A2104" s="42"/>
      <c r="B2104" s="42"/>
      <c r="C2104" s="42"/>
      <c r="D2104" s="42"/>
      <c r="E2104" s="42"/>
      <c r="F2104" s="42"/>
      <c r="G2104" s="54"/>
      <c r="H2104" s="42"/>
      <c r="I2104" s="42"/>
      <c r="J2104" s="55"/>
      <c r="K2104" s="55"/>
      <c r="L2104" s="55"/>
      <c r="M2104" s="56"/>
      <c r="N2104" s="57"/>
      <c r="O2104" s="57"/>
      <c r="P2104" s="42"/>
      <c r="Q2104" s="42"/>
      <c r="R2104" s="42"/>
      <c r="S2104" s="42"/>
      <c r="T2104" s="57"/>
      <c r="U2104" s="57"/>
      <c r="V2104" s="52"/>
      <c r="W2104" s="52"/>
      <c r="X2104" s="52"/>
      <c r="Y2104" s="52"/>
      <c r="Z2104" s="52"/>
      <c r="AA2104" s="52"/>
      <c r="AB2104" s="52"/>
      <c r="AC2104" s="52"/>
      <c r="AD2104" s="52"/>
      <c r="AE2104" s="52"/>
      <c r="AF2104" s="52"/>
      <c r="AG2104" s="52"/>
      <c r="AH2104" s="52"/>
      <c r="AI2104" s="52"/>
      <c r="AJ2104" s="52"/>
      <c r="AK2104" s="52"/>
      <c r="AL2104" s="52"/>
      <c r="AM2104" s="52"/>
      <c r="AN2104" s="52"/>
      <c r="AO2104" s="52"/>
      <c r="AP2104" s="52"/>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c r="BK2104" s="52"/>
      <c r="BL2104" s="52"/>
      <c r="BM2104" s="52"/>
      <c r="BN2104" s="52"/>
      <c r="BO2104" s="52"/>
      <c r="BP2104" s="52"/>
      <c r="BQ2104" s="52"/>
      <c r="BR2104" s="52"/>
      <c r="BS2104" s="52"/>
      <c r="BT2104" s="52"/>
      <c r="BU2104" s="52"/>
      <c r="BV2104" s="52"/>
      <c r="BW2104" s="52"/>
      <c r="BX2104" s="52"/>
      <c r="BY2104" s="52"/>
      <c r="BZ2104" s="52"/>
      <c r="CA2104" s="52"/>
      <c r="CB2104" s="52"/>
      <c r="CC2104" s="52"/>
      <c r="CD2104" s="52"/>
      <c r="CE2104" s="52"/>
      <c r="CF2104" s="52"/>
      <c r="CG2104" s="52"/>
      <c r="CH2104" s="52"/>
      <c r="CI2104" s="52"/>
      <c r="CJ2104" s="52"/>
      <c r="CK2104" s="52"/>
      <c r="CL2104" s="52"/>
      <c r="CM2104" s="52"/>
      <c r="CN2104" s="52"/>
      <c r="CO2104" s="52"/>
      <c r="CP2104" s="52"/>
      <c r="CQ2104" s="52"/>
      <c r="CR2104" s="52"/>
      <c r="CS2104" s="52"/>
      <c r="CT2104" s="52"/>
      <c r="CU2104" s="52"/>
      <c r="CV2104" s="52"/>
      <c r="CW2104" s="52"/>
      <c r="CX2104" s="52"/>
      <c r="CY2104" s="52"/>
      <c r="CZ2104" s="52"/>
      <c r="DA2104" s="52"/>
      <c r="DB2104" s="52"/>
      <c r="DC2104" s="52"/>
      <c r="DD2104" s="52"/>
      <c r="DE2104" s="52"/>
      <c r="DF2104" s="52"/>
      <c r="DG2104" s="52"/>
      <c r="DH2104" s="52"/>
      <c r="DI2104" s="52"/>
      <c r="DJ2104" s="52"/>
      <c r="DK2104" s="52"/>
      <c r="DL2104" s="52"/>
      <c r="DM2104" s="52"/>
      <c r="DN2104" s="52"/>
      <c r="DO2104" s="52"/>
      <c r="DP2104" s="52"/>
      <c r="DQ2104" s="52"/>
      <c r="DR2104" s="52"/>
      <c r="DS2104" s="52"/>
      <c r="DT2104" s="52"/>
      <c r="DU2104" s="52"/>
      <c r="DV2104" s="52"/>
      <c r="DW2104" s="52"/>
      <c r="DX2104" s="52"/>
      <c r="DY2104" s="52"/>
      <c r="DZ2104" s="52"/>
      <c r="EA2104" s="52"/>
    </row>
    <row r="2105" spans="1:131" s="43" customFormat="1" x14ac:dyDescent="0.2">
      <c r="A2105" s="42"/>
      <c r="B2105" s="42"/>
      <c r="C2105" s="42"/>
      <c r="D2105" s="42"/>
      <c r="E2105" s="42"/>
      <c r="F2105" s="42"/>
      <c r="G2105" s="54"/>
      <c r="H2105" s="42"/>
      <c r="I2105" s="42"/>
      <c r="J2105" s="55"/>
      <c r="K2105" s="55"/>
      <c r="L2105" s="55"/>
      <c r="M2105" s="56"/>
      <c r="N2105" s="57"/>
      <c r="O2105" s="57"/>
      <c r="P2105" s="42"/>
      <c r="Q2105" s="42"/>
      <c r="R2105" s="42"/>
      <c r="S2105" s="42"/>
      <c r="T2105" s="57"/>
      <c r="U2105" s="57"/>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c r="DC2105" s="52"/>
      <c r="DD2105" s="52"/>
      <c r="DE2105" s="52"/>
      <c r="DF2105" s="52"/>
      <c r="DG2105" s="52"/>
      <c r="DH2105" s="52"/>
      <c r="DI2105" s="52"/>
      <c r="DJ2105" s="52"/>
      <c r="DK2105" s="52"/>
      <c r="DL2105" s="52"/>
      <c r="DM2105" s="52"/>
      <c r="DN2105" s="52"/>
      <c r="DO2105" s="52"/>
      <c r="DP2105" s="52"/>
      <c r="DQ2105" s="52"/>
      <c r="DR2105" s="52"/>
      <c r="DS2105" s="52"/>
      <c r="DT2105" s="52"/>
      <c r="DU2105" s="52"/>
      <c r="DV2105" s="52"/>
      <c r="DW2105" s="52"/>
      <c r="DX2105" s="52"/>
      <c r="DY2105" s="52"/>
      <c r="DZ2105" s="52"/>
      <c r="EA2105" s="52"/>
    </row>
    <row r="2106" spans="1:131" s="43" customFormat="1" x14ac:dyDescent="0.2">
      <c r="A2106" s="42"/>
      <c r="B2106" s="42"/>
      <c r="C2106" s="42"/>
      <c r="D2106" s="42"/>
      <c r="E2106" s="42"/>
      <c r="F2106" s="42"/>
      <c r="G2106" s="54"/>
      <c r="H2106" s="42"/>
      <c r="I2106" s="42"/>
      <c r="J2106" s="55"/>
      <c r="K2106" s="55"/>
      <c r="L2106" s="55"/>
      <c r="M2106" s="56"/>
      <c r="N2106" s="57"/>
      <c r="O2106" s="57"/>
      <c r="P2106" s="42"/>
      <c r="Q2106" s="42"/>
      <c r="R2106" s="42"/>
      <c r="S2106" s="42"/>
      <c r="T2106" s="57"/>
      <c r="U2106" s="57"/>
      <c r="V2106" s="52"/>
      <c r="W2106" s="52"/>
      <c r="X2106" s="52"/>
      <c r="Y2106" s="52"/>
      <c r="Z2106" s="52"/>
      <c r="AA2106" s="52"/>
      <c r="AB2106" s="52"/>
      <c r="AC2106" s="52"/>
      <c r="AD2106" s="52"/>
      <c r="AE2106" s="52"/>
      <c r="AF2106" s="52"/>
      <c r="AG2106" s="52"/>
      <c r="AH2106" s="52"/>
      <c r="AI2106" s="52"/>
      <c r="AJ2106" s="52"/>
      <c r="AK2106" s="52"/>
      <c r="AL2106" s="52"/>
      <c r="AM2106" s="52"/>
      <c r="AN2106" s="52"/>
      <c r="AO2106" s="52"/>
      <c r="AP2106" s="52"/>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c r="BK2106" s="52"/>
      <c r="BL2106" s="52"/>
      <c r="BM2106" s="52"/>
      <c r="BN2106" s="52"/>
      <c r="BO2106" s="52"/>
      <c r="BP2106" s="52"/>
      <c r="BQ2106" s="52"/>
      <c r="BR2106" s="52"/>
      <c r="BS2106" s="52"/>
      <c r="BT2106" s="52"/>
      <c r="BU2106" s="52"/>
      <c r="BV2106" s="52"/>
      <c r="BW2106" s="52"/>
      <c r="BX2106" s="52"/>
      <c r="BY2106" s="52"/>
      <c r="BZ2106" s="52"/>
      <c r="CA2106" s="52"/>
      <c r="CB2106" s="52"/>
      <c r="CC2106" s="52"/>
      <c r="CD2106" s="52"/>
      <c r="CE2106" s="52"/>
      <c r="CF2106" s="52"/>
      <c r="CG2106" s="52"/>
      <c r="CH2106" s="52"/>
      <c r="CI2106" s="52"/>
      <c r="CJ2106" s="52"/>
      <c r="CK2106" s="52"/>
      <c r="CL2106" s="52"/>
      <c r="CM2106" s="52"/>
      <c r="CN2106" s="52"/>
      <c r="CO2106" s="52"/>
      <c r="CP2106" s="52"/>
      <c r="CQ2106" s="52"/>
      <c r="CR2106" s="52"/>
      <c r="CS2106" s="52"/>
      <c r="CT2106" s="52"/>
      <c r="CU2106" s="52"/>
      <c r="CV2106" s="52"/>
      <c r="CW2106" s="52"/>
      <c r="CX2106" s="52"/>
      <c r="CY2106" s="52"/>
      <c r="CZ2106" s="52"/>
      <c r="DA2106" s="52"/>
      <c r="DB2106" s="52"/>
      <c r="DC2106" s="52"/>
      <c r="DD2106" s="52"/>
      <c r="DE2106" s="52"/>
      <c r="DF2106" s="52"/>
      <c r="DG2106" s="52"/>
      <c r="DH2106" s="52"/>
      <c r="DI2106" s="52"/>
      <c r="DJ2106" s="52"/>
      <c r="DK2106" s="52"/>
      <c r="DL2106" s="52"/>
      <c r="DM2106" s="52"/>
      <c r="DN2106" s="52"/>
      <c r="DO2106" s="52"/>
      <c r="DP2106" s="52"/>
      <c r="DQ2106" s="52"/>
      <c r="DR2106" s="52"/>
      <c r="DS2106" s="52"/>
      <c r="DT2106" s="52"/>
      <c r="DU2106" s="52"/>
      <c r="DV2106" s="52"/>
      <c r="DW2106" s="52"/>
      <c r="DX2106" s="52"/>
      <c r="DY2106" s="52"/>
      <c r="DZ2106" s="52"/>
      <c r="EA2106" s="52"/>
    </row>
    <row r="2107" spans="1:131" s="43" customFormat="1" x14ac:dyDescent="0.2">
      <c r="A2107" s="42"/>
      <c r="B2107" s="42"/>
      <c r="C2107" s="42"/>
      <c r="D2107" s="42"/>
      <c r="E2107" s="42"/>
      <c r="F2107" s="42"/>
      <c r="G2107" s="54"/>
      <c r="H2107" s="42"/>
      <c r="I2107" s="42"/>
      <c r="J2107" s="55"/>
      <c r="K2107" s="55"/>
      <c r="L2107" s="55"/>
      <c r="M2107" s="56"/>
      <c r="N2107" s="57"/>
      <c r="O2107" s="57"/>
      <c r="P2107" s="42"/>
      <c r="Q2107" s="42"/>
      <c r="R2107" s="42"/>
      <c r="S2107" s="42"/>
      <c r="T2107" s="57"/>
      <c r="U2107" s="57"/>
      <c r="V2107" s="52"/>
      <c r="W2107" s="52"/>
      <c r="X2107" s="52"/>
      <c r="Y2107" s="52"/>
      <c r="Z2107" s="52"/>
      <c r="AA2107" s="52"/>
      <c r="AB2107" s="52"/>
      <c r="AC2107" s="52"/>
      <c r="AD2107" s="52"/>
      <c r="AE2107" s="52"/>
      <c r="AF2107" s="52"/>
      <c r="AG2107" s="52"/>
      <c r="AH2107" s="52"/>
      <c r="AI2107" s="52"/>
      <c r="AJ2107" s="52"/>
      <c r="AK2107" s="52"/>
      <c r="AL2107" s="52"/>
      <c r="AM2107" s="52"/>
      <c r="AN2107" s="52"/>
      <c r="AO2107" s="52"/>
      <c r="AP2107" s="52"/>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c r="BK2107" s="52"/>
      <c r="BL2107" s="52"/>
      <c r="BM2107" s="52"/>
      <c r="BN2107" s="52"/>
      <c r="BO2107" s="52"/>
      <c r="BP2107" s="52"/>
      <c r="BQ2107" s="52"/>
      <c r="BR2107" s="52"/>
      <c r="BS2107" s="52"/>
      <c r="BT2107" s="52"/>
      <c r="BU2107" s="52"/>
      <c r="BV2107" s="52"/>
      <c r="BW2107" s="52"/>
      <c r="BX2107" s="52"/>
      <c r="BY2107" s="52"/>
      <c r="BZ2107" s="52"/>
      <c r="CA2107" s="52"/>
      <c r="CB2107" s="52"/>
      <c r="CC2107" s="52"/>
      <c r="CD2107" s="52"/>
      <c r="CE2107" s="52"/>
      <c r="CF2107" s="52"/>
      <c r="CG2107" s="52"/>
      <c r="CH2107" s="52"/>
      <c r="CI2107" s="52"/>
      <c r="CJ2107" s="52"/>
      <c r="CK2107" s="52"/>
      <c r="CL2107" s="52"/>
      <c r="CM2107" s="52"/>
      <c r="CN2107" s="52"/>
      <c r="CO2107" s="52"/>
      <c r="CP2107" s="52"/>
      <c r="CQ2107" s="52"/>
      <c r="CR2107" s="52"/>
      <c r="CS2107" s="52"/>
      <c r="CT2107" s="52"/>
      <c r="CU2107" s="52"/>
      <c r="CV2107" s="52"/>
      <c r="CW2107" s="52"/>
      <c r="CX2107" s="52"/>
      <c r="CY2107" s="52"/>
      <c r="CZ2107" s="52"/>
      <c r="DA2107" s="52"/>
      <c r="DB2107" s="52"/>
      <c r="DC2107" s="52"/>
      <c r="DD2107" s="52"/>
      <c r="DE2107" s="52"/>
      <c r="DF2107" s="52"/>
      <c r="DG2107" s="52"/>
      <c r="DH2107" s="52"/>
      <c r="DI2107" s="52"/>
      <c r="DJ2107" s="52"/>
      <c r="DK2107" s="52"/>
      <c r="DL2107" s="52"/>
      <c r="DM2107" s="52"/>
      <c r="DN2107" s="52"/>
      <c r="DO2107" s="52"/>
      <c r="DP2107" s="52"/>
      <c r="DQ2107" s="52"/>
      <c r="DR2107" s="52"/>
      <c r="DS2107" s="52"/>
      <c r="DT2107" s="52"/>
      <c r="DU2107" s="52"/>
      <c r="DV2107" s="52"/>
      <c r="DW2107" s="52"/>
      <c r="DX2107" s="52"/>
      <c r="DY2107" s="52"/>
      <c r="DZ2107" s="52"/>
      <c r="EA2107" s="52"/>
    </row>
    <row r="2108" spans="1:131" s="43" customFormat="1" x14ac:dyDescent="0.2">
      <c r="A2108" s="42"/>
      <c r="B2108" s="42"/>
      <c r="C2108" s="42"/>
      <c r="D2108" s="42"/>
      <c r="E2108" s="42"/>
      <c r="F2108" s="42"/>
      <c r="G2108" s="54"/>
      <c r="H2108" s="42"/>
      <c r="I2108" s="42"/>
      <c r="J2108" s="55"/>
      <c r="K2108" s="55"/>
      <c r="L2108" s="55"/>
      <c r="M2108" s="56"/>
      <c r="N2108" s="57"/>
      <c r="O2108" s="57"/>
      <c r="P2108" s="42"/>
      <c r="Q2108" s="42"/>
      <c r="R2108" s="42"/>
      <c r="S2108" s="42"/>
      <c r="T2108" s="57"/>
      <c r="U2108" s="57"/>
      <c r="V2108" s="52"/>
      <c r="W2108" s="52"/>
      <c r="X2108" s="52"/>
      <c r="Y2108" s="52"/>
      <c r="Z2108" s="52"/>
      <c r="AA2108" s="52"/>
      <c r="AB2108" s="52"/>
      <c r="AC2108" s="52"/>
      <c r="AD2108" s="52"/>
      <c r="AE2108" s="52"/>
      <c r="AF2108" s="52"/>
      <c r="AG2108" s="52"/>
      <c r="AH2108" s="52"/>
      <c r="AI2108" s="52"/>
      <c r="AJ2108" s="52"/>
      <c r="AK2108" s="52"/>
      <c r="AL2108" s="52"/>
      <c r="AM2108" s="52"/>
      <c r="AN2108" s="52"/>
      <c r="AO2108" s="52"/>
      <c r="AP2108" s="52"/>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c r="BK2108" s="52"/>
      <c r="BL2108" s="52"/>
      <c r="BM2108" s="52"/>
      <c r="BN2108" s="52"/>
      <c r="BO2108" s="52"/>
      <c r="BP2108" s="52"/>
      <c r="BQ2108" s="52"/>
      <c r="BR2108" s="52"/>
      <c r="BS2108" s="52"/>
      <c r="BT2108" s="52"/>
      <c r="BU2108" s="52"/>
      <c r="BV2108" s="52"/>
      <c r="BW2108" s="52"/>
      <c r="BX2108" s="52"/>
      <c r="BY2108" s="52"/>
      <c r="BZ2108" s="52"/>
      <c r="CA2108" s="52"/>
      <c r="CB2108" s="52"/>
      <c r="CC2108" s="52"/>
      <c r="CD2108" s="52"/>
      <c r="CE2108" s="52"/>
      <c r="CF2108" s="52"/>
      <c r="CG2108" s="52"/>
      <c r="CH2108" s="52"/>
      <c r="CI2108" s="52"/>
      <c r="CJ2108" s="52"/>
      <c r="CK2108" s="52"/>
      <c r="CL2108" s="52"/>
      <c r="CM2108" s="52"/>
      <c r="CN2108" s="52"/>
      <c r="CO2108" s="52"/>
      <c r="CP2108" s="52"/>
      <c r="CQ2108" s="52"/>
      <c r="CR2108" s="52"/>
      <c r="CS2108" s="52"/>
      <c r="CT2108" s="52"/>
      <c r="CU2108" s="52"/>
      <c r="CV2108" s="52"/>
      <c r="CW2108" s="52"/>
      <c r="CX2108" s="52"/>
      <c r="CY2108" s="52"/>
      <c r="CZ2108" s="52"/>
      <c r="DA2108" s="52"/>
      <c r="DB2108" s="52"/>
      <c r="DC2108" s="52"/>
      <c r="DD2108" s="52"/>
      <c r="DE2108" s="52"/>
      <c r="DF2108" s="52"/>
      <c r="DG2108" s="52"/>
      <c r="DH2108" s="52"/>
      <c r="DI2108" s="52"/>
      <c r="DJ2108" s="52"/>
      <c r="DK2108" s="52"/>
      <c r="DL2108" s="52"/>
      <c r="DM2108" s="52"/>
      <c r="DN2108" s="52"/>
      <c r="DO2108" s="52"/>
      <c r="DP2108" s="52"/>
      <c r="DQ2108" s="52"/>
      <c r="DR2108" s="52"/>
      <c r="DS2108" s="52"/>
      <c r="DT2108" s="52"/>
      <c r="DU2108" s="52"/>
      <c r="DV2108" s="52"/>
      <c r="DW2108" s="52"/>
      <c r="DX2108" s="52"/>
      <c r="DY2108" s="52"/>
      <c r="DZ2108" s="52"/>
      <c r="EA2108" s="52"/>
    </row>
    <row r="2109" spans="1:131" s="43" customFormat="1" x14ac:dyDescent="0.2">
      <c r="A2109" s="42"/>
      <c r="B2109" s="42"/>
      <c r="C2109" s="42"/>
      <c r="D2109" s="42"/>
      <c r="E2109" s="42"/>
      <c r="F2109" s="42"/>
      <c r="G2109" s="54"/>
      <c r="H2109" s="42"/>
      <c r="I2109" s="42"/>
      <c r="J2109" s="55"/>
      <c r="K2109" s="55"/>
      <c r="L2109" s="55"/>
      <c r="M2109" s="56"/>
      <c r="N2109" s="57"/>
      <c r="O2109" s="57"/>
      <c r="P2109" s="42"/>
      <c r="Q2109" s="42"/>
      <c r="R2109" s="42"/>
      <c r="S2109" s="42"/>
      <c r="T2109" s="57"/>
      <c r="U2109" s="57"/>
      <c r="V2109" s="52"/>
      <c r="W2109" s="52"/>
      <c r="X2109" s="52"/>
      <c r="Y2109" s="52"/>
      <c r="Z2109" s="52"/>
      <c r="AA2109" s="52"/>
      <c r="AB2109" s="52"/>
      <c r="AC2109" s="52"/>
      <c r="AD2109" s="52"/>
      <c r="AE2109" s="52"/>
      <c r="AF2109" s="52"/>
      <c r="AG2109" s="52"/>
      <c r="AH2109" s="52"/>
      <c r="AI2109" s="52"/>
      <c r="AJ2109" s="52"/>
      <c r="AK2109" s="52"/>
      <c r="AL2109" s="52"/>
      <c r="AM2109" s="52"/>
      <c r="AN2109" s="52"/>
      <c r="AO2109" s="52"/>
      <c r="AP2109" s="52"/>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c r="BK2109" s="52"/>
      <c r="BL2109" s="52"/>
      <c r="BM2109" s="52"/>
      <c r="BN2109" s="52"/>
      <c r="BO2109" s="52"/>
      <c r="BP2109" s="52"/>
      <c r="BQ2109" s="52"/>
      <c r="BR2109" s="52"/>
      <c r="BS2109" s="52"/>
      <c r="BT2109" s="52"/>
      <c r="BU2109" s="52"/>
      <c r="BV2109" s="52"/>
      <c r="BW2109" s="52"/>
      <c r="BX2109" s="52"/>
      <c r="BY2109" s="52"/>
      <c r="BZ2109" s="52"/>
      <c r="CA2109" s="52"/>
      <c r="CB2109" s="52"/>
      <c r="CC2109" s="52"/>
      <c r="CD2109" s="52"/>
      <c r="CE2109" s="52"/>
      <c r="CF2109" s="52"/>
      <c r="CG2109" s="52"/>
      <c r="CH2109" s="52"/>
      <c r="CI2109" s="52"/>
      <c r="CJ2109" s="52"/>
      <c r="CK2109" s="52"/>
      <c r="CL2109" s="52"/>
      <c r="CM2109" s="52"/>
      <c r="CN2109" s="52"/>
      <c r="CO2109" s="52"/>
      <c r="CP2109" s="52"/>
      <c r="CQ2109" s="52"/>
      <c r="CR2109" s="52"/>
      <c r="CS2109" s="52"/>
      <c r="CT2109" s="52"/>
      <c r="CU2109" s="52"/>
      <c r="CV2109" s="52"/>
      <c r="CW2109" s="52"/>
      <c r="CX2109" s="52"/>
      <c r="CY2109" s="52"/>
      <c r="CZ2109" s="52"/>
      <c r="DA2109" s="52"/>
      <c r="DB2109" s="52"/>
      <c r="DC2109" s="52"/>
      <c r="DD2109" s="52"/>
      <c r="DE2109" s="52"/>
      <c r="DF2109" s="52"/>
      <c r="DG2109" s="52"/>
      <c r="DH2109" s="52"/>
      <c r="DI2109" s="52"/>
      <c r="DJ2109" s="52"/>
      <c r="DK2109" s="52"/>
      <c r="DL2109" s="52"/>
      <c r="DM2109" s="52"/>
      <c r="DN2109" s="52"/>
      <c r="DO2109" s="52"/>
      <c r="DP2109" s="52"/>
      <c r="DQ2109" s="52"/>
      <c r="DR2109" s="52"/>
      <c r="DS2109" s="52"/>
      <c r="DT2109" s="52"/>
      <c r="DU2109" s="52"/>
      <c r="DV2109" s="52"/>
      <c r="DW2109" s="52"/>
      <c r="DX2109" s="52"/>
      <c r="DY2109" s="52"/>
      <c r="DZ2109" s="52"/>
      <c r="EA2109" s="52"/>
    </row>
    <row r="2110" spans="1:131" s="43" customFormat="1" x14ac:dyDescent="0.2">
      <c r="A2110" s="42"/>
      <c r="B2110" s="42"/>
      <c r="C2110" s="42"/>
      <c r="D2110" s="42"/>
      <c r="E2110" s="42"/>
      <c r="F2110" s="42"/>
      <c r="G2110" s="54"/>
      <c r="H2110" s="42"/>
      <c r="I2110" s="42"/>
      <c r="J2110" s="55"/>
      <c r="K2110" s="55"/>
      <c r="L2110" s="55"/>
      <c r="M2110" s="56"/>
      <c r="N2110" s="57"/>
      <c r="O2110" s="57"/>
      <c r="P2110" s="42"/>
      <c r="Q2110" s="42"/>
      <c r="R2110" s="42"/>
      <c r="S2110" s="42"/>
      <c r="T2110" s="57"/>
      <c r="U2110" s="57"/>
      <c r="V2110" s="52"/>
      <c r="W2110" s="52"/>
      <c r="X2110" s="52"/>
      <c r="Y2110" s="52"/>
      <c r="Z2110" s="52"/>
      <c r="AA2110" s="52"/>
      <c r="AB2110" s="52"/>
      <c r="AC2110" s="52"/>
      <c r="AD2110" s="52"/>
      <c r="AE2110" s="52"/>
      <c r="AF2110" s="52"/>
      <c r="AG2110" s="52"/>
      <c r="AH2110" s="52"/>
      <c r="AI2110" s="52"/>
      <c r="AJ2110" s="52"/>
      <c r="AK2110" s="52"/>
      <c r="AL2110" s="52"/>
      <c r="AM2110" s="52"/>
      <c r="AN2110" s="52"/>
      <c r="AO2110" s="52"/>
      <c r="AP2110" s="52"/>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c r="BK2110" s="52"/>
      <c r="BL2110" s="52"/>
      <c r="BM2110" s="52"/>
      <c r="BN2110" s="52"/>
      <c r="BO2110" s="52"/>
      <c r="BP2110" s="52"/>
      <c r="BQ2110" s="52"/>
      <c r="BR2110" s="52"/>
      <c r="BS2110" s="52"/>
      <c r="BT2110" s="52"/>
      <c r="BU2110" s="52"/>
      <c r="BV2110" s="52"/>
      <c r="BW2110" s="52"/>
      <c r="BX2110" s="52"/>
      <c r="BY2110" s="52"/>
      <c r="BZ2110" s="52"/>
      <c r="CA2110" s="52"/>
      <c r="CB2110" s="52"/>
      <c r="CC2110" s="52"/>
      <c r="CD2110" s="52"/>
      <c r="CE2110" s="52"/>
      <c r="CF2110" s="52"/>
      <c r="CG2110" s="52"/>
      <c r="CH2110" s="52"/>
      <c r="CI2110" s="52"/>
      <c r="CJ2110" s="52"/>
      <c r="CK2110" s="52"/>
      <c r="CL2110" s="52"/>
      <c r="CM2110" s="52"/>
      <c r="CN2110" s="52"/>
      <c r="CO2110" s="52"/>
      <c r="CP2110" s="52"/>
      <c r="CQ2110" s="52"/>
      <c r="CR2110" s="52"/>
      <c r="CS2110" s="52"/>
      <c r="CT2110" s="52"/>
      <c r="CU2110" s="52"/>
      <c r="CV2110" s="52"/>
      <c r="CW2110" s="52"/>
      <c r="CX2110" s="52"/>
      <c r="CY2110" s="52"/>
      <c r="CZ2110" s="52"/>
      <c r="DA2110" s="52"/>
      <c r="DB2110" s="52"/>
      <c r="DC2110" s="52"/>
      <c r="DD2110" s="52"/>
      <c r="DE2110" s="52"/>
      <c r="DF2110" s="52"/>
      <c r="DG2110" s="52"/>
      <c r="DH2110" s="52"/>
      <c r="DI2110" s="52"/>
      <c r="DJ2110" s="52"/>
      <c r="DK2110" s="52"/>
      <c r="DL2110" s="52"/>
      <c r="DM2110" s="52"/>
      <c r="DN2110" s="52"/>
      <c r="DO2110" s="52"/>
      <c r="DP2110" s="52"/>
      <c r="DQ2110" s="52"/>
      <c r="DR2110" s="52"/>
      <c r="DS2110" s="52"/>
      <c r="DT2110" s="52"/>
      <c r="DU2110" s="52"/>
      <c r="DV2110" s="52"/>
      <c r="DW2110" s="52"/>
      <c r="DX2110" s="52"/>
      <c r="DY2110" s="52"/>
      <c r="DZ2110" s="52"/>
      <c r="EA2110" s="52"/>
    </row>
    <row r="2111" spans="1:131" s="43" customFormat="1" x14ac:dyDescent="0.2">
      <c r="A2111" s="42"/>
      <c r="B2111" s="42"/>
      <c r="C2111" s="42"/>
      <c r="D2111" s="42"/>
      <c r="E2111" s="42"/>
      <c r="F2111" s="42"/>
      <c r="G2111" s="54"/>
      <c r="H2111" s="42"/>
      <c r="I2111" s="42"/>
      <c r="J2111" s="55"/>
      <c r="K2111" s="55"/>
      <c r="L2111" s="55"/>
      <c r="M2111" s="56"/>
      <c r="N2111" s="57"/>
      <c r="O2111" s="57"/>
      <c r="P2111" s="42"/>
      <c r="Q2111" s="42"/>
      <c r="R2111" s="42"/>
      <c r="S2111" s="42"/>
      <c r="T2111" s="57"/>
      <c r="U2111" s="57"/>
      <c r="V2111" s="52"/>
      <c r="W2111" s="52"/>
      <c r="X2111" s="52"/>
      <c r="Y2111" s="52"/>
      <c r="Z2111" s="52"/>
      <c r="AA2111" s="52"/>
      <c r="AB2111" s="52"/>
      <c r="AC2111" s="52"/>
      <c r="AD2111" s="52"/>
      <c r="AE2111" s="52"/>
      <c r="AF2111" s="52"/>
      <c r="AG2111" s="52"/>
      <c r="AH2111" s="52"/>
      <c r="AI2111" s="52"/>
      <c r="AJ2111" s="52"/>
      <c r="AK2111" s="52"/>
      <c r="AL2111" s="52"/>
      <c r="AM2111" s="52"/>
      <c r="AN2111" s="52"/>
      <c r="AO2111" s="52"/>
      <c r="AP2111" s="52"/>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c r="BK2111" s="52"/>
      <c r="BL2111" s="52"/>
      <c r="BM2111" s="52"/>
      <c r="BN2111" s="52"/>
      <c r="BO2111" s="52"/>
      <c r="BP2111" s="52"/>
      <c r="BQ2111" s="52"/>
      <c r="BR2111" s="52"/>
      <c r="BS2111" s="52"/>
      <c r="BT2111" s="52"/>
      <c r="BU2111" s="52"/>
      <c r="BV2111" s="52"/>
      <c r="BW2111" s="52"/>
      <c r="BX2111" s="52"/>
      <c r="BY2111" s="52"/>
      <c r="BZ2111" s="52"/>
      <c r="CA2111" s="52"/>
      <c r="CB2111" s="52"/>
      <c r="CC2111" s="52"/>
      <c r="CD2111" s="52"/>
      <c r="CE2111" s="52"/>
      <c r="CF2111" s="52"/>
      <c r="CG2111" s="52"/>
      <c r="CH2111" s="52"/>
      <c r="CI2111" s="52"/>
      <c r="CJ2111" s="52"/>
      <c r="CK2111" s="52"/>
      <c r="CL2111" s="52"/>
      <c r="CM2111" s="52"/>
      <c r="CN2111" s="52"/>
      <c r="CO2111" s="52"/>
      <c r="CP2111" s="52"/>
      <c r="CQ2111" s="52"/>
      <c r="CR2111" s="52"/>
      <c r="CS2111" s="52"/>
      <c r="CT2111" s="52"/>
      <c r="CU2111" s="52"/>
      <c r="CV2111" s="52"/>
      <c r="CW2111" s="52"/>
      <c r="CX2111" s="52"/>
      <c r="CY2111" s="52"/>
      <c r="CZ2111" s="52"/>
      <c r="DA2111" s="52"/>
      <c r="DB2111" s="52"/>
      <c r="DC2111" s="52"/>
      <c r="DD2111" s="52"/>
      <c r="DE2111" s="52"/>
      <c r="DF2111" s="52"/>
      <c r="DG2111" s="52"/>
      <c r="DH2111" s="52"/>
      <c r="DI2111" s="52"/>
      <c r="DJ2111" s="52"/>
      <c r="DK2111" s="52"/>
      <c r="DL2111" s="52"/>
      <c r="DM2111" s="52"/>
      <c r="DN2111" s="52"/>
      <c r="DO2111" s="52"/>
      <c r="DP2111" s="52"/>
      <c r="DQ2111" s="52"/>
      <c r="DR2111" s="52"/>
      <c r="DS2111" s="52"/>
      <c r="DT2111" s="52"/>
      <c r="DU2111" s="52"/>
      <c r="DV2111" s="52"/>
      <c r="DW2111" s="52"/>
      <c r="DX2111" s="52"/>
      <c r="DY2111" s="52"/>
      <c r="DZ2111" s="52"/>
      <c r="EA2111" s="52"/>
    </row>
    <row r="2112" spans="1:131" s="43" customFormat="1" x14ac:dyDescent="0.2">
      <c r="A2112" s="42"/>
      <c r="B2112" s="42"/>
      <c r="C2112" s="42"/>
      <c r="D2112" s="42"/>
      <c r="E2112" s="42"/>
      <c r="F2112" s="42"/>
      <c r="G2112" s="54"/>
      <c r="H2112" s="42"/>
      <c r="I2112" s="42"/>
      <c r="J2112" s="55"/>
      <c r="K2112" s="55"/>
      <c r="L2112" s="55"/>
      <c r="M2112" s="56"/>
      <c r="N2112" s="57"/>
      <c r="O2112" s="57"/>
      <c r="P2112" s="42"/>
      <c r="Q2112" s="42"/>
      <c r="R2112" s="42"/>
      <c r="S2112" s="42"/>
      <c r="T2112" s="57"/>
      <c r="U2112" s="57"/>
      <c r="V2112" s="52"/>
      <c r="W2112" s="52"/>
      <c r="X2112" s="52"/>
      <c r="Y2112" s="52"/>
      <c r="Z2112" s="52"/>
      <c r="AA2112" s="52"/>
      <c r="AB2112" s="52"/>
      <c r="AC2112" s="52"/>
      <c r="AD2112" s="52"/>
      <c r="AE2112" s="52"/>
      <c r="AF2112" s="52"/>
      <c r="AG2112" s="52"/>
      <c r="AH2112" s="52"/>
      <c r="AI2112" s="52"/>
      <c r="AJ2112" s="52"/>
      <c r="AK2112" s="52"/>
      <c r="AL2112" s="52"/>
      <c r="AM2112" s="52"/>
      <c r="AN2112" s="52"/>
      <c r="AO2112" s="52"/>
      <c r="AP2112" s="52"/>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c r="BK2112" s="52"/>
      <c r="BL2112" s="52"/>
      <c r="BM2112" s="52"/>
      <c r="BN2112" s="52"/>
      <c r="BO2112" s="52"/>
      <c r="BP2112" s="52"/>
      <c r="BQ2112" s="52"/>
      <c r="BR2112" s="52"/>
      <c r="BS2112" s="52"/>
      <c r="BT2112" s="52"/>
      <c r="BU2112" s="52"/>
      <c r="BV2112" s="52"/>
      <c r="BW2112" s="52"/>
      <c r="BX2112" s="52"/>
      <c r="BY2112" s="52"/>
      <c r="BZ2112" s="52"/>
      <c r="CA2112" s="52"/>
      <c r="CB2112" s="52"/>
      <c r="CC2112" s="52"/>
      <c r="CD2112" s="52"/>
      <c r="CE2112" s="52"/>
      <c r="CF2112" s="52"/>
      <c r="CG2112" s="52"/>
      <c r="CH2112" s="52"/>
      <c r="CI2112" s="52"/>
      <c r="CJ2112" s="52"/>
      <c r="CK2112" s="52"/>
      <c r="CL2112" s="52"/>
      <c r="CM2112" s="52"/>
      <c r="CN2112" s="52"/>
      <c r="CO2112" s="52"/>
      <c r="CP2112" s="52"/>
      <c r="CQ2112" s="52"/>
      <c r="CR2112" s="52"/>
      <c r="CS2112" s="52"/>
      <c r="CT2112" s="52"/>
      <c r="CU2112" s="52"/>
      <c r="CV2112" s="52"/>
      <c r="CW2112" s="52"/>
      <c r="CX2112" s="52"/>
      <c r="CY2112" s="52"/>
      <c r="CZ2112" s="52"/>
      <c r="DA2112" s="52"/>
      <c r="DB2112" s="52"/>
      <c r="DC2112" s="52"/>
      <c r="DD2112" s="52"/>
      <c r="DE2112" s="52"/>
      <c r="DF2112" s="52"/>
      <c r="DG2112" s="52"/>
      <c r="DH2112" s="52"/>
      <c r="DI2112" s="52"/>
      <c r="DJ2112" s="52"/>
      <c r="DK2112" s="52"/>
      <c r="DL2112" s="52"/>
      <c r="DM2112" s="52"/>
      <c r="DN2112" s="52"/>
      <c r="DO2112" s="52"/>
      <c r="DP2112" s="52"/>
      <c r="DQ2112" s="52"/>
      <c r="DR2112" s="52"/>
      <c r="DS2112" s="52"/>
      <c r="DT2112" s="52"/>
      <c r="DU2112" s="52"/>
      <c r="DV2112" s="52"/>
      <c r="DW2112" s="52"/>
      <c r="DX2112" s="52"/>
      <c r="DY2112" s="52"/>
      <c r="DZ2112" s="52"/>
      <c r="EA2112" s="52"/>
    </row>
    <row r="2113" spans="1:131" s="43" customFormat="1" x14ac:dyDescent="0.2">
      <c r="A2113" s="42"/>
      <c r="B2113" s="42"/>
      <c r="C2113" s="42"/>
      <c r="D2113" s="42"/>
      <c r="E2113" s="42"/>
      <c r="F2113" s="42"/>
      <c r="G2113" s="54"/>
      <c r="H2113" s="42"/>
      <c r="I2113" s="42"/>
      <c r="J2113" s="55"/>
      <c r="K2113" s="55"/>
      <c r="L2113" s="55"/>
      <c r="M2113" s="56"/>
      <c r="N2113" s="57"/>
      <c r="O2113" s="57"/>
      <c r="P2113" s="42"/>
      <c r="Q2113" s="42"/>
      <c r="R2113" s="42"/>
      <c r="S2113" s="42"/>
      <c r="T2113" s="57"/>
      <c r="U2113" s="57"/>
      <c r="V2113" s="52"/>
      <c r="W2113" s="52"/>
      <c r="X2113" s="52"/>
      <c r="Y2113" s="52"/>
      <c r="Z2113" s="52"/>
      <c r="AA2113" s="52"/>
      <c r="AB2113" s="52"/>
      <c r="AC2113" s="52"/>
      <c r="AD2113" s="52"/>
      <c r="AE2113" s="52"/>
      <c r="AF2113" s="52"/>
      <c r="AG2113" s="52"/>
      <c r="AH2113" s="52"/>
      <c r="AI2113" s="52"/>
      <c r="AJ2113" s="52"/>
      <c r="AK2113" s="52"/>
      <c r="AL2113" s="52"/>
      <c r="AM2113" s="52"/>
      <c r="AN2113" s="52"/>
      <c r="AO2113" s="52"/>
      <c r="AP2113" s="52"/>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c r="BK2113" s="52"/>
      <c r="BL2113" s="52"/>
      <c r="BM2113" s="52"/>
      <c r="BN2113" s="52"/>
      <c r="BO2113" s="52"/>
      <c r="BP2113" s="52"/>
      <c r="BQ2113" s="52"/>
      <c r="BR2113" s="52"/>
      <c r="BS2113" s="52"/>
      <c r="BT2113" s="52"/>
      <c r="BU2113" s="52"/>
      <c r="BV2113" s="52"/>
      <c r="BW2113" s="52"/>
      <c r="BX2113" s="52"/>
      <c r="BY2113" s="52"/>
      <c r="BZ2113" s="52"/>
      <c r="CA2113" s="52"/>
      <c r="CB2113" s="52"/>
      <c r="CC2113" s="52"/>
      <c r="CD2113" s="52"/>
      <c r="CE2113" s="52"/>
      <c r="CF2113" s="52"/>
      <c r="CG2113" s="52"/>
      <c r="CH2113" s="52"/>
      <c r="CI2113" s="52"/>
      <c r="CJ2113" s="52"/>
      <c r="CK2113" s="52"/>
      <c r="CL2113" s="52"/>
      <c r="CM2113" s="52"/>
      <c r="CN2113" s="52"/>
      <c r="CO2113" s="52"/>
      <c r="CP2113" s="52"/>
      <c r="CQ2113" s="52"/>
      <c r="CR2113" s="52"/>
      <c r="CS2113" s="52"/>
      <c r="CT2113" s="52"/>
      <c r="CU2113" s="52"/>
      <c r="CV2113" s="52"/>
      <c r="CW2113" s="52"/>
      <c r="CX2113" s="52"/>
      <c r="CY2113" s="52"/>
      <c r="CZ2113" s="52"/>
      <c r="DA2113" s="52"/>
      <c r="DB2113" s="52"/>
      <c r="DC2113" s="52"/>
      <c r="DD2113" s="52"/>
      <c r="DE2113" s="52"/>
      <c r="DF2113" s="52"/>
      <c r="DG2113" s="52"/>
      <c r="DH2113" s="52"/>
      <c r="DI2113" s="52"/>
      <c r="DJ2113" s="52"/>
      <c r="DK2113" s="52"/>
      <c r="DL2113" s="52"/>
      <c r="DM2113" s="52"/>
      <c r="DN2113" s="52"/>
      <c r="DO2113" s="52"/>
      <c r="DP2113" s="52"/>
      <c r="DQ2113" s="52"/>
      <c r="DR2113" s="52"/>
      <c r="DS2113" s="52"/>
      <c r="DT2113" s="52"/>
      <c r="DU2113" s="52"/>
      <c r="DV2113" s="52"/>
      <c r="DW2113" s="52"/>
      <c r="DX2113" s="52"/>
      <c r="DY2113" s="52"/>
      <c r="DZ2113" s="52"/>
      <c r="EA2113" s="52"/>
    </row>
    <row r="2114" spans="1:131" s="43" customFormat="1" x14ac:dyDescent="0.2">
      <c r="A2114" s="42"/>
      <c r="B2114" s="42"/>
      <c r="C2114" s="42"/>
      <c r="D2114" s="42"/>
      <c r="E2114" s="42"/>
      <c r="F2114" s="42"/>
      <c r="G2114" s="54"/>
      <c r="H2114" s="42"/>
      <c r="I2114" s="42"/>
      <c r="J2114" s="55"/>
      <c r="K2114" s="55"/>
      <c r="L2114" s="55"/>
      <c r="M2114" s="56"/>
      <c r="N2114" s="57"/>
      <c r="O2114" s="57"/>
      <c r="P2114" s="42"/>
      <c r="Q2114" s="42"/>
      <c r="R2114" s="42"/>
      <c r="S2114" s="42"/>
      <c r="T2114" s="57"/>
      <c r="U2114" s="57"/>
      <c r="V2114" s="52"/>
      <c r="W2114" s="52"/>
      <c r="X2114" s="52"/>
      <c r="Y2114" s="52"/>
      <c r="Z2114" s="52"/>
      <c r="AA2114" s="52"/>
      <c r="AB2114" s="52"/>
      <c r="AC2114" s="52"/>
      <c r="AD2114" s="52"/>
      <c r="AE2114" s="52"/>
      <c r="AF2114" s="52"/>
      <c r="AG2114" s="52"/>
      <c r="AH2114" s="52"/>
      <c r="AI2114" s="52"/>
      <c r="AJ2114" s="52"/>
      <c r="AK2114" s="52"/>
      <c r="AL2114" s="52"/>
      <c r="AM2114" s="52"/>
      <c r="AN2114" s="52"/>
      <c r="AO2114" s="52"/>
      <c r="AP2114" s="52"/>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c r="BK2114" s="52"/>
      <c r="BL2114" s="52"/>
      <c r="BM2114" s="52"/>
      <c r="BN2114" s="52"/>
      <c r="BO2114" s="52"/>
      <c r="BP2114" s="52"/>
      <c r="BQ2114" s="52"/>
      <c r="BR2114" s="52"/>
      <c r="BS2114" s="52"/>
      <c r="BT2114" s="52"/>
      <c r="BU2114" s="52"/>
      <c r="BV2114" s="52"/>
      <c r="BW2114" s="52"/>
      <c r="BX2114" s="52"/>
      <c r="BY2114" s="52"/>
      <c r="BZ2114" s="52"/>
      <c r="CA2114" s="52"/>
      <c r="CB2114" s="52"/>
      <c r="CC2114" s="52"/>
      <c r="CD2114" s="52"/>
      <c r="CE2114" s="52"/>
      <c r="CF2114" s="52"/>
      <c r="CG2114" s="52"/>
      <c r="CH2114" s="52"/>
      <c r="CI2114" s="52"/>
      <c r="CJ2114" s="52"/>
      <c r="CK2114" s="52"/>
      <c r="CL2114" s="52"/>
      <c r="CM2114" s="52"/>
      <c r="CN2114" s="52"/>
      <c r="CO2114" s="52"/>
      <c r="CP2114" s="52"/>
      <c r="CQ2114" s="52"/>
      <c r="CR2114" s="52"/>
      <c r="CS2114" s="52"/>
      <c r="CT2114" s="52"/>
      <c r="CU2114" s="52"/>
      <c r="CV2114" s="52"/>
      <c r="CW2114" s="52"/>
      <c r="CX2114" s="52"/>
      <c r="CY2114" s="52"/>
      <c r="CZ2114" s="52"/>
      <c r="DA2114" s="52"/>
      <c r="DB2114" s="52"/>
      <c r="DC2114" s="52"/>
      <c r="DD2114" s="52"/>
      <c r="DE2114" s="52"/>
      <c r="DF2114" s="52"/>
      <c r="DG2114" s="52"/>
      <c r="DH2114" s="52"/>
      <c r="DI2114" s="52"/>
      <c r="DJ2114" s="52"/>
      <c r="DK2114" s="52"/>
      <c r="DL2114" s="52"/>
      <c r="DM2114" s="52"/>
      <c r="DN2114" s="52"/>
      <c r="DO2114" s="52"/>
      <c r="DP2114" s="52"/>
      <c r="DQ2114" s="52"/>
      <c r="DR2114" s="52"/>
      <c r="DS2114" s="52"/>
      <c r="DT2114" s="52"/>
      <c r="DU2114" s="52"/>
      <c r="DV2114" s="52"/>
      <c r="DW2114" s="52"/>
      <c r="DX2114" s="52"/>
      <c r="DY2114" s="52"/>
      <c r="DZ2114" s="52"/>
      <c r="EA2114" s="52"/>
    </row>
    <row r="2115" spans="1:131" s="43" customFormat="1" x14ac:dyDescent="0.2">
      <c r="A2115" s="42"/>
      <c r="B2115" s="42"/>
      <c r="C2115" s="42"/>
      <c r="D2115" s="42"/>
      <c r="E2115" s="42"/>
      <c r="F2115" s="42"/>
      <c r="G2115" s="54"/>
      <c r="H2115" s="42"/>
      <c r="I2115" s="42"/>
      <c r="J2115" s="55"/>
      <c r="K2115" s="55"/>
      <c r="L2115" s="55"/>
      <c r="M2115" s="56"/>
      <c r="N2115" s="57"/>
      <c r="O2115" s="57"/>
      <c r="P2115" s="42"/>
      <c r="Q2115" s="42"/>
      <c r="R2115" s="42"/>
      <c r="S2115" s="42"/>
      <c r="T2115" s="57"/>
      <c r="U2115" s="57"/>
      <c r="V2115" s="52"/>
      <c r="W2115" s="52"/>
      <c r="X2115" s="52"/>
      <c r="Y2115" s="52"/>
      <c r="Z2115" s="52"/>
      <c r="AA2115" s="52"/>
      <c r="AB2115" s="52"/>
      <c r="AC2115" s="52"/>
      <c r="AD2115" s="52"/>
      <c r="AE2115" s="52"/>
      <c r="AF2115" s="52"/>
      <c r="AG2115" s="52"/>
      <c r="AH2115" s="52"/>
      <c r="AI2115" s="52"/>
      <c r="AJ2115" s="52"/>
      <c r="AK2115" s="52"/>
      <c r="AL2115" s="52"/>
      <c r="AM2115" s="52"/>
      <c r="AN2115" s="52"/>
      <c r="AO2115" s="52"/>
      <c r="AP2115" s="52"/>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c r="BK2115" s="52"/>
      <c r="BL2115" s="52"/>
      <c r="BM2115" s="52"/>
      <c r="BN2115" s="52"/>
      <c r="BO2115" s="52"/>
      <c r="BP2115" s="52"/>
      <c r="BQ2115" s="52"/>
      <c r="BR2115" s="52"/>
      <c r="BS2115" s="52"/>
      <c r="BT2115" s="52"/>
      <c r="BU2115" s="52"/>
      <c r="BV2115" s="52"/>
      <c r="BW2115" s="52"/>
      <c r="BX2115" s="52"/>
      <c r="BY2115" s="52"/>
      <c r="BZ2115" s="52"/>
      <c r="CA2115" s="52"/>
      <c r="CB2115" s="52"/>
      <c r="CC2115" s="52"/>
      <c r="CD2115" s="52"/>
      <c r="CE2115" s="52"/>
      <c r="CF2115" s="52"/>
      <c r="CG2115" s="52"/>
      <c r="CH2115" s="52"/>
      <c r="CI2115" s="52"/>
      <c r="CJ2115" s="52"/>
      <c r="CK2115" s="52"/>
      <c r="CL2115" s="52"/>
      <c r="CM2115" s="52"/>
      <c r="CN2115" s="52"/>
      <c r="CO2115" s="52"/>
      <c r="CP2115" s="52"/>
      <c r="CQ2115" s="52"/>
      <c r="CR2115" s="52"/>
      <c r="CS2115" s="52"/>
      <c r="CT2115" s="52"/>
      <c r="CU2115" s="52"/>
      <c r="CV2115" s="52"/>
      <c r="CW2115" s="52"/>
      <c r="CX2115" s="52"/>
      <c r="CY2115" s="52"/>
      <c r="CZ2115" s="52"/>
      <c r="DA2115" s="52"/>
      <c r="DB2115" s="52"/>
      <c r="DC2115" s="52"/>
      <c r="DD2115" s="52"/>
      <c r="DE2115" s="52"/>
      <c r="DF2115" s="52"/>
      <c r="DG2115" s="52"/>
      <c r="DH2115" s="52"/>
      <c r="DI2115" s="52"/>
      <c r="DJ2115" s="52"/>
      <c r="DK2115" s="52"/>
      <c r="DL2115" s="52"/>
      <c r="DM2115" s="52"/>
      <c r="DN2115" s="52"/>
      <c r="DO2115" s="52"/>
      <c r="DP2115" s="52"/>
      <c r="DQ2115" s="52"/>
      <c r="DR2115" s="52"/>
      <c r="DS2115" s="52"/>
      <c r="DT2115" s="52"/>
      <c r="DU2115" s="52"/>
      <c r="DV2115" s="52"/>
      <c r="DW2115" s="52"/>
      <c r="DX2115" s="52"/>
      <c r="DY2115" s="52"/>
      <c r="DZ2115" s="52"/>
      <c r="EA2115" s="52"/>
    </row>
    <row r="2116" spans="1:131" s="43" customFormat="1" x14ac:dyDescent="0.2">
      <c r="A2116" s="42"/>
      <c r="B2116" s="42"/>
      <c r="C2116" s="42"/>
      <c r="D2116" s="42"/>
      <c r="E2116" s="42"/>
      <c r="F2116" s="42"/>
      <c r="G2116" s="54"/>
      <c r="H2116" s="42"/>
      <c r="I2116" s="42"/>
      <c r="J2116" s="55"/>
      <c r="K2116" s="55"/>
      <c r="L2116" s="55"/>
      <c r="M2116" s="56"/>
      <c r="N2116" s="57"/>
      <c r="O2116" s="57"/>
      <c r="P2116" s="42"/>
      <c r="Q2116" s="42"/>
      <c r="R2116" s="42"/>
      <c r="S2116" s="42"/>
      <c r="T2116" s="57"/>
      <c r="U2116" s="57"/>
      <c r="V2116" s="52"/>
      <c r="W2116" s="52"/>
      <c r="X2116" s="52"/>
      <c r="Y2116" s="52"/>
      <c r="Z2116" s="52"/>
      <c r="AA2116" s="52"/>
      <c r="AB2116" s="52"/>
      <c r="AC2116" s="52"/>
      <c r="AD2116" s="52"/>
      <c r="AE2116" s="52"/>
      <c r="AF2116" s="52"/>
      <c r="AG2116" s="52"/>
      <c r="AH2116" s="52"/>
      <c r="AI2116" s="52"/>
      <c r="AJ2116" s="52"/>
      <c r="AK2116" s="52"/>
      <c r="AL2116" s="52"/>
      <c r="AM2116" s="52"/>
      <c r="AN2116" s="52"/>
      <c r="AO2116" s="52"/>
      <c r="AP2116" s="52"/>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c r="BK2116" s="52"/>
      <c r="BL2116" s="52"/>
      <c r="BM2116" s="52"/>
      <c r="BN2116" s="52"/>
      <c r="BO2116" s="52"/>
      <c r="BP2116" s="52"/>
      <c r="BQ2116" s="52"/>
      <c r="BR2116" s="52"/>
      <c r="BS2116" s="52"/>
      <c r="BT2116" s="52"/>
      <c r="BU2116" s="52"/>
      <c r="BV2116" s="52"/>
      <c r="BW2116" s="52"/>
      <c r="BX2116" s="52"/>
      <c r="BY2116" s="52"/>
      <c r="BZ2116" s="52"/>
      <c r="CA2116" s="52"/>
      <c r="CB2116" s="52"/>
      <c r="CC2116" s="52"/>
      <c r="CD2116" s="52"/>
      <c r="CE2116" s="52"/>
      <c r="CF2116" s="52"/>
      <c r="CG2116" s="52"/>
      <c r="CH2116" s="52"/>
      <c r="CI2116" s="52"/>
      <c r="CJ2116" s="52"/>
      <c r="CK2116" s="52"/>
      <c r="CL2116" s="52"/>
      <c r="CM2116" s="52"/>
      <c r="CN2116" s="52"/>
      <c r="CO2116" s="52"/>
      <c r="CP2116" s="52"/>
      <c r="CQ2116" s="52"/>
      <c r="CR2116" s="52"/>
      <c r="CS2116" s="52"/>
      <c r="CT2116" s="52"/>
      <c r="CU2116" s="52"/>
      <c r="CV2116" s="52"/>
      <c r="CW2116" s="52"/>
      <c r="CX2116" s="52"/>
      <c r="CY2116" s="52"/>
      <c r="CZ2116" s="52"/>
      <c r="DA2116" s="52"/>
      <c r="DB2116" s="52"/>
      <c r="DC2116" s="52"/>
      <c r="DD2116" s="52"/>
      <c r="DE2116" s="52"/>
      <c r="DF2116" s="52"/>
      <c r="DG2116" s="52"/>
      <c r="DH2116" s="52"/>
      <c r="DI2116" s="52"/>
      <c r="DJ2116" s="52"/>
      <c r="DK2116" s="52"/>
      <c r="DL2116" s="52"/>
      <c r="DM2116" s="52"/>
      <c r="DN2116" s="52"/>
      <c r="DO2116" s="52"/>
      <c r="DP2116" s="52"/>
      <c r="DQ2116" s="52"/>
      <c r="DR2116" s="52"/>
      <c r="DS2116" s="52"/>
      <c r="DT2116" s="52"/>
      <c r="DU2116" s="52"/>
      <c r="DV2116" s="52"/>
      <c r="DW2116" s="52"/>
      <c r="DX2116" s="52"/>
      <c r="DY2116" s="52"/>
      <c r="DZ2116" s="52"/>
      <c r="EA2116" s="52"/>
    </row>
    <row r="2117" spans="1:131" s="43" customFormat="1" x14ac:dyDescent="0.2">
      <c r="A2117" s="42"/>
      <c r="B2117" s="42"/>
      <c r="C2117" s="42"/>
      <c r="D2117" s="42"/>
      <c r="E2117" s="42"/>
      <c r="F2117" s="42"/>
      <c r="G2117" s="54"/>
      <c r="H2117" s="42"/>
      <c r="I2117" s="42"/>
      <c r="J2117" s="55"/>
      <c r="K2117" s="55"/>
      <c r="L2117" s="55"/>
      <c r="M2117" s="56"/>
      <c r="N2117" s="57"/>
      <c r="O2117" s="57"/>
      <c r="P2117" s="42"/>
      <c r="Q2117" s="42"/>
      <c r="R2117" s="42"/>
      <c r="S2117" s="42"/>
      <c r="T2117" s="57"/>
      <c r="U2117" s="57"/>
      <c r="V2117" s="52"/>
      <c r="W2117" s="52"/>
      <c r="X2117" s="52"/>
      <c r="Y2117" s="52"/>
      <c r="Z2117" s="52"/>
      <c r="AA2117" s="52"/>
      <c r="AB2117" s="52"/>
      <c r="AC2117" s="52"/>
      <c r="AD2117" s="52"/>
      <c r="AE2117" s="52"/>
      <c r="AF2117" s="52"/>
      <c r="AG2117" s="52"/>
      <c r="AH2117" s="52"/>
      <c r="AI2117" s="52"/>
      <c r="AJ2117" s="52"/>
      <c r="AK2117" s="52"/>
      <c r="AL2117" s="52"/>
      <c r="AM2117" s="52"/>
      <c r="AN2117" s="52"/>
      <c r="AO2117" s="52"/>
      <c r="AP2117" s="52"/>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c r="BK2117" s="52"/>
      <c r="BL2117" s="52"/>
      <c r="BM2117" s="52"/>
      <c r="BN2117" s="52"/>
      <c r="BO2117" s="52"/>
      <c r="BP2117" s="52"/>
      <c r="BQ2117" s="52"/>
      <c r="BR2117" s="52"/>
      <c r="BS2117" s="52"/>
      <c r="BT2117" s="52"/>
      <c r="BU2117" s="52"/>
      <c r="BV2117" s="52"/>
      <c r="BW2117" s="52"/>
      <c r="BX2117" s="52"/>
      <c r="BY2117" s="52"/>
      <c r="BZ2117" s="52"/>
      <c r="CA2117" s="52"/>
      <c r="CB2117" s="52"/>
      <c r="CC2117" s="52"/>
      <c r="CD2117" s="52"/>
      <c r="CE2117" s="52"/>
      <c r="CF2117" s="52"/>
      <c r="CG2117" s="52"/>
      <c r="CH2117" s="52"/>
      <c r="CI2117" s="52"/>
      <c r="CJ2117" s="52"/>
      <c r="CK2117" s="52"/>
      <c r="CL2117" s="52"/>
      <c r="CM2117" s="52"/>
      <c r="CN2117" s="52"/>
      <c r="CO2117" s="52"/>
      <c r="CP2117" s="52"/>
      <c r="CQ2117" s="52"/>
      <c r="CR2117" s="52"/>
      <c r="CS2117" s="52"/>
      <c r="CT2117" s="52"/>
      <c r="CU2117" s="52"/>
      <c r="CV2117" s="52"/>
      <c r="CW2117" s="52"/>
      <c r="CX2117" s="52"/>
      <c r="CY2117" s="52"/>
      <c r="CZ2117" s="52"/>
      <c r="DA2117" s="52"/>
      <c r="DB2117" s="52"/>
      <c r="DC2117" s="52"/>
      <c r="DD2117" s="52"/>
      <c r="DE2117" s="52"/>
      <c r="DF2117" s="52"/>
      <c r="DG2117" s="52"/>
      <c r="DH2117" s="52"/>
      <c r="DI2117" s="52"/>
      <c r="DJ2117" s="52"/>
      <c r="DK2117" s="52"/>
      <c r="DL2117" s="52"/>
      <c r="DM2117" s="52"/>
      <c r="DN2117" s="52"/>
      <c r="DO2117" s="52"/>
      <c r="DP2117" s="52"/>
      <c r="DQ2117" s="52"/>
      <c r="DR2117" s="52"/>
      <c r="DS2117" s="52"/>
      <c r="DT2117" s="52"/>
      <c r="DU2117" s="52"/>
      <c r="DV2117" s="52"/>
      <c r="DW2117" s="52"/>
      <c r="DX2117" s="52"/>
      <c r="DY2117" s="52"/>
      <c r="DZ2117" s="52"/>
      <c r="EA2117" s="52"/>
    </row>
    <row r="2118" spans="1:131" s="43" customFormat="1" x14ac:dyDescent="0.2">
      <c r="A2118" s="42"/>
      <c r="B2118" s="42"/>
      <c r="C2118" s="42"/>
      <c r="D2118" s="42"/>
      <c r="E2118" s="42"/>
      <c r="F2118" s="42"/>
      <c r="G2118" s="54"/>
      <c r="H2118" s="42"/>
      <c r="I2118" s="42"/>
      <c r="J2118" s="55"/>
      <c r="K2118" s="55"/>
      <c r="L2118" s="55"/>
      <c r="M2118" s="56"/>
      <c r="N2118" s="57"/>
      <c r="O2118" s="57"/>
      <c r="P2118" s="42"/>
      <c r="Q2118" s="42"/>
      <c r="R2118" s="42"/>
      <c r="S2118" s="42"/>
      <c r="T2118" s="57"/>
      <c r="U2118" s="57"/>
      <c r="V2118" s="52"/>
      <c r="W2118" s="52"/>
      <c r="X2118" s="52"/>
      <c r="Y2118" s="52"/>
      <c r="Z2118" s="52"/>
      <c r="AA2118" s="52"/>
      <c r="AB2118" s="52"/>
      <c r="AC2118" s="52"/>
      <c r="AD2118" s="52"/>
      <c r="AE2118" s="52"/>
      <c r="AF2118" s="52"/>
      <c r="AG2118" s="52"/>
      <c r="AH2118" s="52"/>
      <c r="AI2118" s="52"/>
      <c r="AJ2118" s="52"/>
      <c r="AK2118" s="52"/>
      <c r="AL2118" s="52"/>
      <c r="AM2118" s="52"/>
      <c r="AN2118" s="52"/>
      <c r="AO2118" s="52"/>
      <c r="AP2118" s="52"/>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c r="BK2118" s="52"/>
      <c r="BL2118" s="52"/>
      <c r="BM2118" s="52"/>
      <c r="BN2118" s="52"/>
      <c r="BO2118" s="52"/>
      <c r="BP2118" s="52"/>
      <c r="BQ2118" s="52"/>
      <c r="BR2118" s="52"/>
      <c r="BS2118" s="52"/>
      <c r="BT2118" s="52"/>
      <c r="BU2118" s="52"/>
      <c r="BV2118" s="52"/>
      <c r="BW2118" s="52"/>
      <c r="BX2118" s="52"/>
      <c r="BY2118" s="52"/>
      <c r="BZ2118" s="52"/>
      <c r="CA2118" s="52"/>
      <c r="CB2118" s="52"/>
      <c r="CC2118" s="52"/>
      <c r="CD2118" s="52"/>
      <c r="CE2118" s="52"/>
      <c r="CF2118" s="52"/>
      <c r="CG2118" s="52"/>
      <c r="CH2118" s="52"/>
      <c r="CI2118" s="52"/>
      <c r="CJ2118" s="52"/>
      <c r="CK2118" s="52"/>
      <c r="CL2118" s="52"/>
      <c r="CM2118" s="52"/>
      <c r="CN2118" s="52"/>
      <c r="CO2118" s="52"/>
      <c r="CP2118" s="52"/>
      <c r="CQ2118" s="52"/>
      <c r="CR2118" s="52"/>
      <c r="CS2118" s="52"/>
      <c r="CT2118" s="52"/>
      <c r="CU2118" s="52"/>
      <c r="CV2118" s="52"/>
      <c r="CW2118" s="52"/>
      <c r="CX2118" s="52"/>
      <c r="CY2118" s="52"/>
      <c r="CZ2118" s="52"/>
      <c r="DA2118" s="52"/>
      <c r="DB2118" s="52"/>
      <c r="DC2118" s="52"/>
      <c r="DD2118" s="52"/>
      <c r="DE2118" s="52"/>
      <c r="DF2118" s="52"/>
      <c r="DG2118" s="52"/>
      <c r="DH2118" s="52"/>
      <c r="DI2118" s="52"/>
      <c r="DJ2118" s="52"/>
      <c r="DK2118" s="52"/>
      <c r="DL2118" s="52"/>
      <c r="DM2118" s="52"/>
      <c r="DN2118" s="52"/>
      <c r="DO2118" s="52"/>
      <c r="DP2118" s="52"/>
      <c r="DQ2118" s="52"/>
      <c r="DR2118" s="52"/>
      <c r="DS2118" s="52"/>
      <c r="DT2118" s="52"/>
      <c r="DU2118" s="52"/>
      <c r="DV2118" s="52"/>
      <c r="DW2118" s="52"/>
      <c r="DX2118" s="52"/>
      <c r="DY2118" s="52"/>
      <c r="DZ2118" s="52"/>
      <c r="EA2118" s="52"/>
    </row>
    <row r="2119" spans="1:131" s="43" customFormat="1" x14ac:dyDescent="0.2">
      <c r="A2119" s="42"/>
      <c r="B2119" s="42"/>
      <c r="C2119" s="42"/>
      <c r="D2119" s="42"/>
      <c r="E2119" s="42"/>
      <c r="F2119" s="42"/>
      <c r="G2119" s="54"/>
      <c r="H2119" s="42"/>
      <c r="I2119" s="42"/>
      <c r="J2119" s="55"/>
      <c r="K2119" s="55"/>
      <c r="L2119" s="55"/>
      <c r="M2119" s="56"/>
      <c r="N2119" s="57"/>
      <c r="O2119" s="57"/>
      <c r="P2119" s="42"/>
      <c r="Q2119" s="42"/>
      <c r="R2119" s="42"/>
      <c r="S2119" s="42"/>
      <c r="T2119" s="57"/>
      <c r="U2119" s="57"/>
      <c r="V2119" s="52"/>
      <c r="W2119" s="52"/>
      <c r="X2119" s="52"/>
      <c r="Y2119" s="52"/>
      <c r="Z2119" s="52"/>
      <c r="AA2119" s="52"/>
      <c r="AB2119" s="52"/>
      <c r="AC2119" s="52"/>
      <c r="AD2119" s="52"/>
      <c r="AE2119" s="52"/>
      <c r="AF2119" s="52"/>
      <c r="AG2119" s="52"/>
      <c r="AH2119" s="52"/>
      <c r="AI2119" s="52"/>
      <c r="AJ2119" s="52"/>
      <c r="AK2119" s="52"/>
      <c r="AL2119" s="52"/>
      <c r="AM2119" s="52"/>
      <c r="AN2119" s="52"/>
      <c r="AO2119" s="52"/>
      <c r="AP2119" s="52"/>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c r="BK2119" s="52"/>
      <c r="BL2119" s="52"/>
      <c r="BM2119" s="52"/>
      <c r="BN2119" s="52"/>
      <c r="BO2119" s="52"/>
      <c r="BP2119" s="52"/>
      <c r="BQ2119" s="52"/>
      <c r="BR2119" s="52"/>
      <c r="BS2119" s="52"/>
      <c r="BT2119" s="52"/>
      <c r="BU2119" s="52"/>
      <c r="BV2119" s="52"/>
      <c r="BW2119" s="52"/>
      <c r="BX2119" s="52"/>
      <c r="BY2119" s="52"/>
      <c r="BZ2119" s="52"/>
      <c r="CA2119" s="52"/>
      <c r="CB2119" s="52"/>
      <c r="CC2119" s="52"/>
      <c r="CD2119" s="52"/>
      <c r="CE2119" s="52"/>
      <c r="CF2119" s="52"/>
      <c r="CG2119" s="52"/>
      <c r="CH2119" s="52"/>
      <c r="CI2119" s="52"/>
      <c r="CJ2119" s="52"/>
      <c r="CK2119" s="52"/>
      <c r="CL2119" s="52"/>
      <c r="CM2119" s="52"/>
      <c r="CN2119" s="52"/>
      <c r="CO2119" s="52"/>
      <c r="CP2119" s="52"/>
      <c r="CQ2119" s="52"/>
      <c r="CR2119" s="52"/>
      <c r="CS2119" s="52"/>
      <c r="CT2119" s="52"/>
      <c r="CU2119" s="52"/>
      <c r="CV2119" s="52"/>
      <c r="CW2119" s="52"/>
      <c r="CX2119" s="52"/>
      <c r="CY2119" s="52"/>
      <c r="CZ2119" s="52"/>
      <c r="DA2119" s="52"/>
      <c r="DB2119" s="52"/>
      <c r="DC2119" s="52"/>
      <c r="DD2119" s="52"/>
      <c r="DE2119" s="52"/>
      <c r="DF2119" s="52"/>
      <c r="DG2119" s="52"/>
      <c r="DH2119" s="52"/>
      <c r="DI2119" s="52"/>
      <c r="DJ2119" s="52"/>
      <c r="DK2119" s="52"/>
      <c r="DL2119" s="52"/>
      <c r="DM2119" s="52"/>
      <c r="DN2119" s="52"/>
      <c r="DO2119" s="52"/>
      <c r="DP2119" s="52"/>
      <c r="DQ2119" s="52"/>
      <c r="DR2119" s="52"/>
      <c r="DS2119" s="52"/>
      <c r="DT2119" s="52"/>
      <c r="DU2119" s="52"/>
      <c r="DV2119" s="52"/>
      <c r="DW2119" s="52"/>
      <c r="DX2119" s="52"/>
      <c r="DY2119" s="52"/>
      <c r="DZ2119" s="52"/>
      <c r="EA2119" s="52"/>
    </row>
    <row r="2120" spans="1:131" s="43" customFormat="1" x14ac:dyDescent="0.2">
      <c r="A2120" s="42"/>
      <c r="B2120" s="42"/>
      <c r="C2120" s="42"/>
      <c r="D2120" s="42"/>
      <c r="E2120" s="42"/>
      <c r="F2120" s="42"/>
      <c r="G2120" s="54"/>
      <c r="H2120" s="42"/>
      <c r="I2120" s="42"/>
      <c r="J2120" s="55"/>
      <c r="K2120" s="55"/>
      <c r="L2120" s="55"/>
      <c r="M2120" s="56"/>
      <c r="N2120" s="57"/>
      <c r="O2120" s="57"/>
      <c r="P2120" s="42"/>
      <c r="Q2120" s="42"/>
      <c r="R2120" s="42"/>
      <c r="S2120" s="42"/>
      <c r="T2120" s="57"/>
      <c r="U2120" s="57"/>
      <c r="V2120" s="52"/>
      <c r="W2120" s="52"/>
      <c r="X2120" s="52"/>
      <c r="Y2120" s="52"/>
      <c r="Z2120" s="52"/>
      <c r="AA2120" s="52"/>
      <c r="AB2120" s="52"/>
      <c r="AC2120" s="52"/>
      <c r="AD2120" s="52"/>
      <c r="AE2120" s="52"/>
      <c r="AF2120" s="52"/>
      <c r="AG2120" s="52"/>
      <c r="AH2120" s="52"/>
      <c r="AI2120" s="52"/>
      <c r="AJ2120" s="52"/>
      <c r="AK2120" s="52"/>
      <c r="AL2120" s="52"/>
      <c r="AM2120" s="52"/>
      <c r="AN2120" s="52"/>
      <c r="AO2120" s="52"/>
      <c r="AP2120" s="52"/>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c r="BK2120" s="52"/>
      <c r="BL2120" s="52"/>
      <c r="BM2120" s="52"/>
      <c r="BN2120" s="52"/>
      <c r="BO2120" s="52"/>
      <c r="BP2120" s="52"/>
      <c r="BQ2120" s="52"/>
      <c r="BR2120" s="52"/>
      <c r="BS2120" s="52"/>
      <c r="BT2120" s="52"/>
      <c r="BU2120" s="52"/>
      <c r="BV2120" s="52"/>
      <c r="BW2120" s="52"/>
      <c r="BX2120" s="52"/>
      <c r="BY2120" s="52"/>
      <c r="BZ2120" s="52"/>
      <c r="CA2120" s="52"/>
      <c r="CB2120" s="52"/>
      <c r="CC2120" s="52"/>
      <c r="CD2120" s="52"/>
      <c r="CE2120" s="52"/>
      <c r="CF2120" s="52"/>
      <c r="CG2120" s="52"/>
      <c r="CH2120" s="52"/>
      <c r="CI2120" s="52"/>
      <c r="CJ2120" s="52"/>
      <c r="CK2120" s="52"/>
      <c r="CL2120" s="52"/>
      <c r="CM2120" s="52"/>
      <c r="CN2120" s="52"/>
      <c r="CO2120" s="52"/>
      <c r="CP2120" s="52"/>
      <c r="CQ2120" s="52"/>
      <c r="CR2120" s="52"/>
      <c r="CS2120" s="52"/>
      <c r="CT2120" s="52"/>
      <c r="CU2120" s="52"/>
      <c r="CV2120" s="52"/>
      <c r="CW2120" s="52"/>
      <c r="CX2120" s="52"/>
      <c r="CY2120" s="52"/>
      <c r="CZ2120" s="52"/>
      <c r="DA2120" s="52"/>
      <c r="DB2120" s="52"/>
      <c r="DC2120" s="52"/>
      <c r="DD2120" s="52"/>
      <c r="DE2120" s="52"/>
      <c r="DF2120" s="52"/>
      <c r="DG2120" s="52"/>
      <c r="DH2120" s="52"/>
      <c r="DI2120" s="52"/>
      <c r="DJ2120" s="52"/>
      <c r="DK2120" s="52"/>
      <c r="DL2120" s="52"/>
      <c r="DM2120" s="52"/>
      <c r="DN2120" s="52"/>
      <c r="DO2120" s="52"/>
      <c r="DP2120" s="52"/>
      <c r="DQ2120" s="52"/>
      <c r="DR2120" s="52"/>
      <c r="DS2120" s="52"/>
      <c r="DT2120" s="52"/>
      <c r="DU2120" s="52"/>
      <c r="DV2120" s="52"/>
      <c r="DW2120" s="52"/>
      <c r="DX2120" s="52"/>
      <c r="DY2120" s="52"/>
      <c r="DZ2120" s="52"/>
      <c r="EA2120" s="52"/>
    </row>
    <row r="2121" spans="1:131" s="43" customFormat="1" x14ac:dyDescent="0.2">
      <c r="A2121" s="42"/>
      <c r="B2121" s="42"/>
      <c r="C2121" s="42"/>
      <c r="D2121" s="42"/>
      <c r="E2121" s="42"/>
      <c r="F2121" s="42"/>
      <c r="G2121" s="54"/>
      <c r="H2121" s="42"/>
      <c r="I2121" s="42"/>
      <c r="J2121" s="55"/>
      <c r="K2121" s="55"/>
      <c r="L2121" s="55"/>
      <c r="M2121" s="56"/>
      <c r="N2121" s="57"/>
      <c r="O2121" s="57"/>
      <c r="P2121" s="42"/>
      <c r="Q2121" s="42"/>
      <c r="R2121" s="42"/>
      <c r="S2121" s="42"/>
      <c r="T2121" s="57"/>
      <c r="U2121" s="57"/>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c r="DC2121" s="52"/>
      <c r="DD2121" s="52"/>
      <c r="DE2121" s="52"/>
      <c r="DF2121" s="52"/>
      <c r="DG2121" s="52"/>
      <c r="DH2121" s="52"/>
      <c r="DI2121" s="52"/>
      <c r="DJ2121" s="52"/>
      <c r="DK2121" s="52"/>
      <c r="DL2121" s="52"/>
      <c r="DM2121" s="52"/>
      <c r="DN2121" s="52"/>
      <c r="DO2121" s="52"/>
      <c r="DP2121" s="52"/>
      <c r="DQ2121" s="52"/>
      <c r="DR2121" s="52"/>
      <c r="DS2121" s="52"/>
      <c r="DT2121" s="52"/>
      <c r="DU2121" s="52"/>
      <c r="DV2121" s="52"/>
      <c r="DW2121" s="52"/>
      <c r="DX2121" s="52"/>
      <c r="DY2121" s="52"/>
      <c r="DZ2121" s="52"/>
      <c r="EA2121" s="52"/>
    </row>
    <row r="2122" spans="1:131" s="43" customFormat="1" x14ac:dyDescent="0.2">
      <c r="A2122" s="42"/>
      <c r="B2122" s="42"/>
      <c r="C2122" s="42"/>
      <c r="D2122" s="42"/>
      <c r="E2122" s="42"/>
      <c r="F2122" s="42"/>
      <c r="G2122" s="54"/>
      <c r="H2122" s="42"/>
      <c r="I2122" s="42"/>
      <c r="J2122" s="55"/>
      <c r="K2122" s="55"/>
      <c r="L2122" s="55"/>
      <c r="M2122" s="56"/>
      <c r="N2122" s="57"/>
      <c r="O2122" s="57"/>
      <c r="P2122" s="42"/>
      <c r="Q2122" s="42"/>
      <c r="R2122" s="42"/>
      <c r="S2122" s="42"/>
      <c r="T2122" s="57"/>
      <c r="U2122" s="57"/>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c r="DC2122" s="52"/>
      <c r="DD2122" s="52"/>
      <c r="DE2122" s="52"/>
      <c r="DF2122" s="52"/>
      <c r="DG2122" s="52"/>
      <c r="DH2122" s="52"/>
      <c r="DI2122" s="52"/>
      <c r="DJ2122" s="52"/>
      <c r="DK2122" s="52"/>
      <c r="DL2122" s="52"/>
      <c r="DM2122" s="52"/>
      <c r="DN2122" s="52"/>
      <c r="DO2122" s="52"/>
      <c r="DP2122" s="52"/>
      <c r="DQ2122" s="52"/>
      <c r="DR2122" s="52"/>
      <c r="DS2122" s="52"/>
      <c r="DT2122" s="52"/>
      <c r="DU2122" s="52"/>
      <c r="DV2122" s="52"/>
      <c r="DW2122" s="52"/>
      <c r="DX2122" s="52"/>
      <c r="DY2122" s="52"/>
      <c r="DZ2122" s="52"/>
      <c r="EA2122" s="52"/>
    </row>
    <row r="2123" spans="1:131" s="43" customFormat="1" x14ac:dyDescent="0.2">
      <c r="A2123" s="42"/>
      <c r="B2123" s="42"/>
      <c r="C2123" s="42"/>
      <c r="D2123" s="42"/>
      <c r="E2123" s="42"/>
      <c r="F2123" s="42"/>
      <c r="G2123" s="54"/>
      <c r="H2123" s="42"/>
      <c r="I2123" s="42"/>
      <c r="J2123" s="55"/>
      <c r="K2123" s="55"/>
      <c r="L2123" s="55"/>
      <c r="M2123" s="56"/>
      <c r="N2123" s="57"/>
      <c r="O2123" s="57"/>
      <c r="P2123" s="42"/>
      <c r="Q2123" s="42"/>
      <c r="R2123" s="42"/>
      <c r="S2123" s="42"/>
      <c r="T2123" s="57"/>
      <c r="U2123" s="57"/>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c r="DC2123" s="52"/>
      <c r="DD2123" s="52"/>
      <c r="DE2123" s="52"/>
      <c r="DF2123" s="52"/>
      <c r="DG2123" s="52"/>
      <c r="DH2123" s="52"/>
      <c r="DI2123" s="52"/>
      <c r="DJ2123" s="52"/>
      <c r="DK2123" s="52"/>
      <c r="DL2123" s="52"/>
      <c r="DM2123" s="52"/>
      <c r="DN2123" s="52"/>
      <c r="DO2123" s="52"/>
      <c r="DP2123" s="52"/>
      <c r="DQ2123" s="52"/>
      <c r="DR2123" s="52"/>
      <c r="DS2123" s="52"/>
      <c r="DT2123" s="52"/>
      <c r="DU2123" s="52"/>
      <c r="DV2123" s="52"/>
      <c r="DW2123" s="52"/>
      <c r="DX2123" s="52"/>
      <c r="DY2123" s="52"/>
      <c r="DZ2123" s="52"/>
      <c r="EA2123" s="52"/>
    </row>
    <row r="2124" spans="1:131" s="43" customFormat="1" x14ac:dyDescent="0.2">
      <c r="A2124" s="42"/>
      <c r="B2124" s="42"/>
      <c r="C2124" s="42"/>
      <c r="D2124" s="42"/>
      <c r="E2124" s="42"/>
      <c r="F2124" s="42"/>
      <c r="G2124" s="54"/>
      <c r="H2124" s="42"/>
      <c r="I2124" s="42"/>
      <c r="J2124" s="55"/>
      <c r="K2124" s="55"/>
      <c r="L2124" s="55"/>
      <c r="M2124" s="56"/>
      <c r="N2124" s="57"/>
      <c r="O2124" s="57"/>
      <c r="P2124" s="42"/>
      <c r="Q2124" s="42"/>
      <c r="R2124" s="42"/>
      <c r="S2124" s="42"/>
      <c r="T2124" s="57"/>
      <c r="U2124" s="57"/>
      <c r="V2124" s="52"/>
      <c r="W2124" s="52"/>
      <c r="X2124" s="52"/>
      <c r="Y2124" s="52"/>
      <c r="Z2124" s="52"/>
      <c r="AA2124" s="52"/>
      <c r="AB2124" s="52"/>
      <c r="AC2124" s="52"/>
      <c r="AD2124" s="52"/>
      <c r="AE2124" s="52"/>
      <c r="AF2124" s="52"/>
      <c r="AG2124" s="52"/>
      <c r="AH2124" s="52"/>
      <c r="AI2124" s="52"/>
      <c r="AJ2124" s="52"/>
      <c r="AK2124" s="52"/>
      <c r="AL2124" s="52"/>
      <c r="AM2124" s="52"/>
      <c r="AN2124" s="52"/>
      <c r="AO2124" s="52"/>
      <c r="AP2124" s="52"/>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c r="BK2124" s="52"/>
      <c r="BL2124" s="52"/>
      <c r="BM2124" s="52"/>
      <c r="BN2124" s="52"/>
      <c r="BO2124" s="52"/>
      <c r="BP2124" s="52"/>
      <c r="BQ2124" s="52"/>
      <c r="BR2124" s="52"/>
      <c r="BS2124" s="52"/>
      <c r="BT2124" s="52"/>
      <c r="BU2124" s="52"/>
      <c r="BV2124" s="52"/>
      <c r="BW2124" s="52"/>
      <c r="BX2124" s="52"/>
      <c r="BY2124" s="52"/>
      <c r="BZ2124" s="52"/>
      <c r="CA2124" s="52"/>
      <c r="CB2124" s="52"/>
      <c r="CC2124" s="52"/>
      <c r="CD2124" s="52"/>
      <c r="CE2124" s="52"/>
      <c r="CF2124" s="52"/>
      <c r="CG2124" s="52"/>
      <c r="CH2124" s="52"/>
      <c r="CI2124" s="52"/>
      <c r="CJ2124" s="52"/>
      <c r="CK2124" s="52"/>
      <c r="CL2124" s="52"/>
      <c r="CM2124" s="52"/>
      <c r="CN2124" s="52"/>
      <c r="CO2124" s="52"/>
      <c r="CP2124" s="52"/>
      <c r="CQ2124" s="52"/>
      <c r="CR2124" s="52"/>
      <c r="CS2124" s="52"/>
      <c r="CT2124" s="52"/>
      <c r="CU2124" s="52"/>
      <c r="CV2124" s="52"/>
      <c r="CW2124" s="52"/>
      <c r="CX2124" s="52"/>
      <c r="CY2124" s="52"/>
      <c r="CZ2124" s="52"/>
      <c r="DA2124" s="52"/>
      <c r="DB2124" s="52"/>
      <c r="DC2124" s="52"/>
      <c r="DD2124" s="52"/>
      <c r="DE2124" s="52"/>
      <c r="DF2124" s="52"/>
      <c r="DG2124" s="52"/>
      <c r="DH2124" s="52"/>
      <c r="DI2124" s="52"/>
      <c r="DJ2124" s="52"/>
      <c r="DK2124" s="52"/>
      <c r="DL2124" s="52"/>
      <c r="DM2124" s="52"/>
      <c r="DN2124" s="52"/>
      <c r="DO2124" s="52"/>
      <c r="DP2124" s="52"/>
      <c r="DQ2124" s="52"/>
      <c r="DR2124" s="52"/>
      <c r="DS2124" s="52"/>
      <c r="DT2124" s="52"/>
      <c r="DU2124" s="52"/>
      <c r="DV2124" s="52"/>
      <c r="DW2124" s="52"/>
      <c r="DX2124" s="52"/>
      <c r="DY2124" s="52"/>
      <c r="DZ2124" s="52"/>
      <c r="EA2124" s="52"/>
    </row>
    <row r="2125" spans="1:131" s="43" customFormat="1" x14ac:dyDescent="0.2">
      <c r="A2125" s="42"/>
      <c r="B2125" s="42"/>
      <c r="C2125" s="42"/>
      <c r="D2125" s="42"/>
      <c r="E2125" s="42"/>
      <c r="F2125" s="42"/>
      <c r="G2125" s="54"/>
      <c r="H2125" s="42"/>
      <c r="I2125" s="42"/>
      <c r="J2125" s="55"/>
      <c r="K2125" s="55"/>
      <c r="L2125" s="55"/>
      <c r="M2125" s="56"/>
      <c r="N2125" s="57"/>
      <c r="O2125" s="57"/>
      <c r="P2125" s="42"/>
      <c r="Q2125" s="42"/>
      <c r="R2125" s="42"/>
      <c r="S2125" s="42"/>
      <c r="T2125" s="57"/>
      <c r="U2125" s="57"/>
      <c r="V2125" s="52"/>
      <c r="W2125" s="52"/>
      <c r="X2125" s="52"/>
      <c r="Y2125" s="52"/>
      <c r="Z2125" s="52"/>
      <c r="AA2125" s="52"/>
      <c r="AB2125" s="52"/>
      <c r="AC2125" s="52"/>
      <c r="AD2125" s="52"/>
      <c r="AE2125" s="52"/>
      <c r="AF2125" s="52"/>
      <c r="AG2125" s="52"/>
      <c r="AH2125" s="52"/>
      <c r="AI2125" s="52"/>
      <c r="AJ2125" s="52"/>
      <c r="AK2125" s="52"/>
      <c r="AL2125" s="52"/>
      <c r="AM2125" s="52"/>
      <c r="AN2125" s="52"/>
      <c r="AO2125" s="52"/>
      <c r="AP2125" s="52"/>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c r="BK2125" s="52"/>
      <c r="BL2125" s="52"/>
      <c r="BM2125" s="52"/>
      <c r="BN2125" s="52"/>
      <c r="BO2125" s="52"/>
      <c r="BP2125" s="52"/>
      <c r="BQ2125" s="52"/>
      <c r="BR2125" s="52"/>
      <c r="BS2125" s="52"/>
      <c r="BT2125" s="52"/>
      <c r="BU2125" s="52"/>
      <c r="BV2125" s="52"/>
      <c r="BW2125" s="52"/>
      <c r="BX2125" s="52"/>
      <c r="BY2125" s="52"/>
      <c r="BZ2125" s="52"/>
      <c r="CA2125" s="52"/>
      <c r="CB2125" s="52"/>
      <c r="CC2125" s="52"/>
      <c r="CD2125" s="52"/>
      <c r="CE2125" s="52"/>
      <c r="CF2125" s="52"/>
      <c r="CG2125" s="52"/>
      <c r="CH2125" s="52"/>
      <c r="CI2125" s="52"/>
      <c r="CJ2125" s="52"/>
      <c r="CK2125" s="52"/>
      <c r="CL2125" s="52"/>
      <c r="CM2125" s="52"/>
      <c r="CN2125" s="52"/>
      <c r="CO2125" s="52"/>
      <c r="CP2125" s="52"/>
      <c r="CQ2125" s="52"/>
      <c r="CR2125" s="52"/>
      <c r="CS2125" s="52"/>
      <c r="CT2125" s="52"/>
      <c r="CU2125" s="52"/>
      <c r="CV2125" s="52"/>
      <c r="CW2125" s="52"/>
      <c r="CX2125" s="52"/>
      <c r="CY2125" s="52"/>
      <c r="CZ2125" s="52"/>
      <c r="DA2125" s="52"/>
      <c r="DB2125" s="52"/>
      <c r="DC2125" s="52"/>
      <c r="DD2125" s="52"/>
      <c r="DE2125" s="52"/>
      <c r="DF2125" s="52"/>
      <c r="DG2125" s="52"/>
      <c r="DH2125" s="52"/>
      <c r="DI2125" s="52"/>
      <c r="DJ2125" s="52"/>
      <c r="DK2125" s="52"/>
      <c r="DL2125" s="52"/>
      <c r="DM2125" s="52"/>
      <c r="DN2125" s="52"/>
      <c r="DO2125" s="52"/>
      <c r="DP2125" s="52"/>
      <c r="DQ2125" s="52"/>
      <c r="DR2125" s="52"/>
      <c r="DS2125" s="52"/>
      <c r="DT2125" s="52"/>
      <c r="DU2125" s="52"/>
      <c r="DV2125" s="52"/>
      <c r="DW2125" s="52"/>
      <c r="DX2125" s="52"/>
      <c r="DY2125" s="52"/>
      <c r="DZ2125" s="52"/>
      <c r="EA2125" s="52"/>
    </row>
    <row r="2126" spans="1:131" s="43" customFormat="1" x14ac:dyDescent="0.2">
      <c r="A2126" s="42"/>
      <c r="B2126" s="42"/>
      <c r="C2126" s="42"/>
      <c r="D2126" s="42"/>
      <c r="E2126" s="42"/>
      <c r="F2126" s="42"/>
      <c r="G2126" s="54"/>
      <c r="H2126" s="42"/>
      <c r="I2126" s="42"/>
      <c r="J2126" s="55"/>
      <c r="K2126" s="55"/>
      <c r="L2126" s="55"/>
      <c r="M2126" s="56"/>
      <c r="N2126" s="57"/>
      <c r="O2126" s="57"/>
      <c r="P2126" s="42"/>
      <c r="Q2126" s="42"/>
      <c r="R2126" s="42"/>
      <c r="S2126" s="42"/>
      <c r="T2126" s="57"/>
      <c r="U2126" s="57"/>
      <c r="V2126" s="52"/>
      <c r="W2126" s="52"/>
      <c r="X2126" s="52"/>
      <c r="Y2126" s="52"/>
      <c r="Z2126" s="52"/>
      <c r="AA2126" s="52"/>
      <c r="AB2126" s="52"/>
      <c r="AC2126" s="52"/>
      <c r="AD2126" s="52"/>
      <c r="AE2126" s="52"/>
      <c r="AF2126" s="52"/>
      <c r="AG2126" s="52"/>
      <c r="AH2126" s="52"/>
      <c r="AI2126" s="52"/>
      <c r="AJ2126" s="52"/>
      <c r="AK2126" s="52"/>
      <c r="AL2126" s="52"/>
      <c r="AM2126" s="52"/>
      <c r="AN2126" s="52"/>
      <c r="AO2126" s="52"/>
      <c r="AP2126" s="52"/>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c r="BK2126" s="52"/>
      <c r="BL2126" s="52"/>
      <c r="BM2126" s="52"/>
      <c r="BN2126" s="52"/>
      <c r="BO2126" s="52"/>
      <c r="BP2126" s="52"/>
      <c r="BQ2126" s="52"/>
      <c r="BR2126" s="52"/>
      <c r="BS2126" s="52"/>
      <c r="BT2126" s="52"/>
      <c r="BU2126" s="52"/>
      <c r="BV2126" s="52"/>
      <c r="BW2126" s="52"/>
      <c r="BX2126" s="52"/>
      <c r="BY2126" s="52"/>
      <c r="BZ2126" s="52"/>
      <c r="CA2126" s="52"/>
      <c r="CB2126" s="52"/>
      <c r="CC2126" s="52"/>
      <c r="CD2126" s="52"/>
      <c r="CE2126" s="52"/>
      <c r="CF2126" s="52"/>
      <c r="CG2126" s="52"/>
      <c r="CH2126" s="52"/>
      <c r="CI2126" s="52"/>
      <c r="CJ2126" s="52"/>
      <c r="CK2126" s="52"/>
      <c r="CL2126" s="52"/>
      <c r="CM2126" s="52"/>
      <c r="CN2126" s="52"/>
      <c r="CO2126" s="52"/>
      <c r="CP2126" s="52"/>
      <c r="CQ2126" s="52"/>
      <c r="CR2126" s="52"/>
      <c r="CS2126" s="52"/>
      <c r="CT2126" s="52"/>
      <c r="CU2126" s="52"/>
      <c r="CV2126" s="52"/>
      <c r="CW2126" s="52"/>
      <c r="CX2126" s="52"/>
      <c r="CY2126" s="52"/>
      <c r="CZ2126" s="52"/>
      <c r="DA2126" s="52"/>
      <c r="DB2126" s="52"/>
      <c r="DC2126" s="52"/>
      <c r="DD2126" s="52"/>
      <c r="DE2126" s="52"/>
      <c r="DF2126" s="52"/>
      <c r="DG2126" s="52"/>
      <c r="DH2126" s="52"/>
      <c r="DI2126" s="52"/>
      <c r="DJ2126" s="52"/>
      <c r="DK2126" s="52"/>
      <c r="DL2126" s="52"/>
      <c r="DM2126" s="52"/>
      <c r="DN2126" s="52"/>
      <c r="DO2126" s="52"/>
      <c r="DP2126" s="52"/>
      <c r="DQ2126" s="52"/>
      <c r="DR2126" s="52"/>
      <c r="DS2126" s="52"/>
      <c r="DT2126" s="52"/>
      <c r="DU2126" s="52"/>
      <c r="DV2126" s="52"/>
      <c r="DW2126" s="52"/>
      <c r="DX2126" s="52"/>
      <c r="DY2126" s="52"/>
      <c r="DZ2126" s="52"/>
      <c r="EA2126" s="52"/>
    </row>
    <row r="2127" spans="1:131" s="43" customFormat="1" x14ac:dyDescent="0.2">
      <c r="A2127" s="42"/>
      <c r="B2127" s="42"/>
      <c r="C2127" s="42"/>
      <c r="D2127" s="42"/>
      <c r="E2127" s="42"/>
      <c r="F2127" s="42"/>
      <c r="G2127" s="54"/>
      <c r="H2127" s="42"/>
      <c r="I2127" s="42"/>
      <c r="J2127" s="55"/>
      <c r="K2127" s="55"/>
      <c r="L2127" s="55"/>
      <c r="M2127" s="56"/>
      <c r="N2127" s="57"/>
      <c r="O2127" s="57"/>
      <c r="P2127" s="42"/>
      <c r="Q2127" s="42"/>
      <c r="R2127" s="42"/>
      <c r="S2127" s="42"/>
      <c r="T2127" s="57"/>
      <c r="U2127" s="57"/>
      <c r="V2127" s="52"/>
      <c r="W2127" s="52"/>
      <c r="X2127" s="52"/>
      <c r="Y2127" s="52"/>
      <c r="Z2127" s="52"/>
      <c r="AA2127" s="52"/>
      <c r="AB2127" s="52"/>
      <c r="AC2127" s="52"/>
      <c r="AD2127" s="52"/>
      <c r="AE2127" s="52"/>
      <c r="AF2127" s="52"/>
      <c r="AG2127" s="52"/>
      <c r="AH2127" s="52"/>
      <c r="AI2127" s="52"/>
      <c r="AJ2127" s="52"/>
      <c r="AK2127" s="52"/>
      <c r="AL2127" s="52"/>
      <c r="AM2127" s="52"/>
      <c r="AN2127" s="52"/>
      <c r="AO2127" s="52"/>
      <c r="AP2127" s="52"/>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c r="BK2127" s="52"/>
      <c r="BL2127" s="52"/>
      <c r="BM2127" s="52"/>
      <c r="BN2127" s="52"/>
      <c r="BO2127" s="52"/>
      <c r="BP2127" s="52"/>
      <c r="BQ2127" s="52"/>
      <c r="BR2127" s="52"/>
      <c r="BS2127" s="52"/>
      <c r="BT2127" s="52"/>
      <c r="BU2127" s="52"/>
      <c r="BV2127" s="52"/>
      <c r="BW2127" s="52"/>
      <c r="BX2127" s="52"/>
      <c r="BY2127" s="52"/>
      <c r="BZ2127" s="52"/>
      <c r="CA2127" s="52"/>
      <c r="CB2127" s="52"/>
      <c r="CC2127" s="52"/>
      <c r="CD2127" s="52"/>
      <c r="CE2127" s="52"/>
      <c r="CF2127" s="52"/>
      <c r="CG2127" s="52"/>
      <c r="CH2127" s="52"/>
      <c r="CI2127" s="52"/>
      <c r="CJ2127" s="52"/>
      <c r="CK2127" s="52"/>
      <c r="CL2127" s="52"/>
      <c r="CM2127" s="52"/>
      <c r="CN2127" s="52"/>
      <c r="CO2127" s="52"/>
      <c r="CP2127" s="52"/>
      <c r="CQ2127" s="52"/>
      <c r="CR2127" s="52"/>
      <c r="CS2127" s="52"/>
      <c r="CT2127" s="52"/>
      <c r="CU2127" s="52"/>
      <c r="CV2127" s="52"/>
      <c r="CW2127" s="52"/>
      <c r="CX2127" s="52"/>
      <c r="CY2127" s="52"/>
      <c r="CZ2127" s="52"/>
      <c r="DA2127" s="52"/>
      <c r="DB2127" s="52"/>
      <c r="DC2127" s="52"/>
      <c r="DD2127" s="52"/>
      <c r="DE2127" s="52"/>
      <c r="DF2127" s="52"/>
      <c r="DG2127" s="52"/>
      <c r="DH2127" s="52"/>
      <c r="DI2127" s="52"/>
      <c r="DJ2127" s="52"/>
      <c r="DK2127" s="52"/>
      <c r="DL2127" s="52"/>
      <c r="DM2127" s="52"/>
      <c r="DN2127" s="52"/>
      <c r="DO2127" s="52"/>
      <c r="DP2127" s="52"/>
      <c r="DQ2127" s="52"/>
      <c r="DR2127" s="52"/>
      <c r="DS2127" s="52"/>
      <c r="DT2127" s="52"/>
      <c r="DU2127" s="52"/>
      <c r="DV2127" s="52"/>
      <c r="DW2127" s="52"/>
      <c r="DX2127" s="52"/>
      <c r="DY2127" s="52"/>
      <c r="DZ2127" s="52"/>
      <c r="EA2127" s="52"/>
    </row>
    <row r="2128" spans="1:131" s="43" customFormat="1" x14ac:dyDescent="0.2">
      <c r="A2128" s="42"/>
      <c r="B2128" s="42"/>
      <c r="C2128" s="42"/>
      <c r="D2128" s="42"/>
      <c r="E2128" s="42"/>
      <c r="F2128" s="42"/>
      <c r="G2128" s="54"/>
      <c r="H2128" s="42"/>
      <c r="I2128" s="42"/>
      <c r="J2128" s="55"/>
      <c r="K2128" s="55"/>
      <c r="L2128" s="55"/>
      <c r="M2128" s="56"/>
      <c r="N2128" s="57"/>
      <c r="O2128" s="57"/>
      <c r="P2128" s="42"/>
      <c r="Q2128" s="42"/>
      <c r="R2128" s="42"/>
      <c r="S2128" s="42"/>
      <c r="T2128" s="57"/>
      <c r="U2128" s="57"/>
      <c r="V2128" s="52"/>
      <c r="W2128" s="52"/>
      <c r="X2128" s="52"/>
      <c r="Y2128" s="52"/>
      <c r="Z2128" s="52"/>
      <c r="AA2128" s="52"/>
      <c r="AB2128" s="52"/>
      <c r="AC2128" s="52"/>
      <c r="AD2128" s="52"/>
      <c r="AE2128" s="52"/>
      <c r="AF2128" s="52"/>
      <c r="AG2128" s="52"/>
      <c r="AH2128" s="52"/>
      <c r="AI2128" s="52"/>
      <c r="AJ2128" s="52"/>
      <c r="AK2128" s="52"/>
      <c r="AL2128" s="52"/>
      <c r="AM2128" s="52"/>
      <c r="AN2128" s="52"/>
      <c r="AO2128" s="52"/>
      <c r="AP2128" s="52"/>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c r="BK2128" s="52"/>
      <c r="BL2128" s="52"/>
      <c r="BM2128" s="52"/>
      <c r="BN2128" s="52"/>
      <c r="BO2128" s="52"/>
      <c r="BP2128" s="52"/>
      <c r="BQ2128" s="52"/>
      <c r="BR2128" s="52"/>
      <c r="BS2128" s="52"/>
      <c r="BT2128" s="52"/>
      <c r="BU2128" s="52"/>
      <c r="BV2128" s="52"/>
      <c r="BW2128" s="52"/>
      <c r="BX2128" s="52"/>
      <c r="BY2128" s="52"/>
      <c r="BZ2128" s="52"/>
      <c r="CA2128" s="52"/>
      <c r="CB2128" s="52"/>
      <c r="CC2128" s="52"/>
      <c r="CD2128" s="52"/>
      <c r="CE2128" s="52"/>
      <c r="CF2128" s="52"/>
      <c r="CG2128" s="52"/>
      <c r="CH2128" s="52"/>
      <c r="CI2128" s="52"/>
      <c r="CJ2128" s="52"/>
      <c r="CK2128" s="52"/>
      <c r="CL2128" s="52"/>
      <c r="CM2128" s="52"/>
      <c r="CN2128" s="52"/>
      <c r="CO2128" s="52"/>
      <c r="CP2128" s="52"/>
      <c r="CQ2128" s="52"/>
      <c r="CR2128" s="52"/>
      <c r="CS2128" s="52"/>
      <c r="CT2128" s="52"/>
      <c r="CU2128" s="52"/>
      <c r="CV2128" s="52"/>
      <c r="CW2128" s="52"/>
      <c r="CX2128" s="52"/>
      <c r="CY2128" s="52"/>
      <c r="CZ2128" s="52"/>
      <c r="DA2128" s="52"/>
      <c r="DB2128" s="52"/>
      <c r="DC2128" s="52"/>
      <c r="DD2128" s="52"/>
      <c r="DE2128" s="52"/>
      <c r="DF2128" s="52"/>
      <c r="DG2128" s="52"/>
      <c r="DH2128" s="52"/>
      <c r="DI2128" s="52"/>
      <c r="DJ2128" s="52"/>
      <c r="DK2128" s="52"/>
      <c r="DL2128" s="52"/>
      <c r="DM2128" s="52"/>
      <c r="DN2128" s="52"/>
      <c r="DO2128" s="52"/>
      <c r="DP2128" s="52"/>
      <c r="DQ2128" s="52"/>
      <c r="DR2128" s="52"/>
      <c r="DS2128" s="52"/>
      <c r="DT2128" s="52"/>
      <c r="DU2128" s="52"/>
      <c r="DV2128" s="52"/>
      <c r="DW2128" s="52"/>
      <c r="DX2128" s="52"/>
      <c r="DY2128" s="52"/>
      <c r="DZ2128" s="52"/>
      <c r="EA2128" s="52"/>
    </row>
    <row r="2129" spans="1:131" s="43" customFormat="1" x14ac:dyDescent="0.2">
      <c r="A2129" s="42"/>
      <c r="B2129" s="42"/>
      <c r="C2129" s="42"/>
      <c r="D2129" s="42"/>
      <c r="E2129" s="42"/>
      <c r="F2129" s="42"/>
      <c r="G2129" s="54"/>
      <c r="H2129" s="42"/>
      <c r="I2129" s="42"/>
      <c r="J2129" s="55"/>
      <c r="K2129" s="55"/>
      <c r="L2129" s="55"/>
      <c r="M2129" s="56"/>
      <c r="N2129" s="57"/>
      <c r="O2129" s="57"/>
      <c r="P2129" s="42"/>
      <c r="Q2129" s="42"/>
      <c r="R2129" s="42"/>
      <c r="S2129" s="42"/>
      <c r="T2129" s="57"/>
      <c r="U2129" s="57"/>
      <c r="V2129" s="52"/>
      <c r="W2129" s="52"/>
      <c r="X2129" s="52"/>
      <c r="Y2129" s="52"/>
      <c r="Z2129" s="52"/>
      <c r="AA2129" s="52"/>
      <c r="AB2129" s="52"/>
      <c r="AC2129" s="52"/>
      <c r="AD2129" s="52"/>
      <c r="AE2129" s="52"/>
      <c r="AF2129" s="52"/>
      <c r="AG2129" s="52"/>
      <c r="AH2129" s="52"/>
      <c r="AI2129" s="52"/>
      <c r="AJ2129" s="52"/>
      <c r="AK2129" s="52"/>
      <c r="AL2129" s="52"/>
      <c r="AM2129" s="52"/>
      <c r="AN2129" s="52"/>
      <c r="AO2129" s="52"/>
      <c r="AP2129" s="52"/>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c r="BK2129" s="52"/>
      <c r="BL2129" s="52"/>
      <c r="BM2129" s="52"/>
      <c r="BN2129" s="52"/>
      <c r="BO2129" s="52"/>
      <c r="BP2129" s="52"/>
      <c r="BQ2129" s="52"/>
      <c r="BR2129" s="52"/>
      <c r="BS2129" s="52"/>
      <c r="BT2129" s="52"/>
      <c r="BU2129" s="52"/>
      <c r="BV2129" s="52"/>
      <c r="BW2129" s="52"/>
      <c r="BX2129" s="52"/>
      <c r="BY2129" s="52"/>
      <c r="BZ2129" s="52"/>
      <c r="CA2129" s="52"/>
      <c r="CB2129" s="52"/>
      <c r="CC2129" s="52"/>
      <c r="CD2129" s="52"/>
      <c r="CE2129" s="52"/>
      <c r="CF2129" s="52"/>
      <c r="CG2129" s="52"/>
      <c r="CH2129" s="52"/>
      <c r="CI2129" s="52"/>
      <c r="CJ2129" s="52"/>
      <c r="CK2129" s="52"/>
      <c r="CL2129" s="52"/>
      <c r="CM2129" s="52"/>
      <c r="CN2129" s="52"/>
      <c r="CO2129" s="52"/>
      <c r="CP2129" s="52"/>
      <c r="CQ2129" s="52"/>
      <c r="CR2129" s="52"/>
      <c r="CS2129" s="52"/>
      <c r="CT2129" s="52"/>
      <c r="CU2129" s="52"/>
      <c r="CV2129" s="52"/>
      <c r="CW2129" s="52"/>
      <c r="CX2129" s="52"/>
      <c r="CY2129" s="52"/>
      <c r="CZ2129" s="52"/>
      <c r="DA2129" s="52"/>
      <c r="DB2129" s="52"/>
      <c r="DC2129" s="52"/>
      <c r="DD2129" s="52"/>
      <c r="DE2129" s="52"/>
      <c r="DF2129" s="52"/>
      <c r="DG2129" s="52"/>
      <c r="DH2129" s="52"/>
      <c r="DI2129" s="52"/>
      <c r="DJ2129" s="52"/>
      <c r="DK2129" s="52"/>
      <c r="DL2129" s="52"/>
      <c r="DM2129" s="52"/>
      <c r="DN2129" s="52"/>
      <c r="DO2129" s="52"/>
      <c r="DP2129" s="52"/>
      <c r="DQ2129" s="52"/>
      <c r="DR2129" s="52"/>
      <c r="DS2129" s="52"/>
      <c r="DT2129" s="52"/>
      <c r="DU2129" s="52"/>
      <c r="DV2129" s="52"/>
      <c r="DW2129" s="52"/>
      <c r="DX2129" s="52"/>
      <c r="DY2129" s="52"/>
      <c r="DZ2129" s="52"/>
      <c r="EA2129" s="52"/>
    </row>
    <row r="2130" spans="1:131" s="43" customFormat="1" x14ac:dyDescent="0.2">
      <c r="A2130" s="42"/>
      <c r="B2130" s="42"/>
      <c r="C2130" s="42"/>
      <c r="D2130" s="42"/>
      <c r="E2130" s="42"/>
      <c r="F2130" s="42"/>
      <c r="G2130" s="54"/>
      <c r="H2130" s="42"/>
      <c r="I2130" s="42"/>
      <c r="J2130" s="55"/>
      <c r="K2130" s="55"/>
      <c r="L2130" s="55"/>
      <c r="M2130" s="56"/>
      <c r="N2130" s="57"/>
      <c r="O2130" s="57"/>
      <c r="P2130" s="42"/>
      <c r="Q2130" s="42"/>
      <c r="R2130" s="42"/>
      <c r="S2130" s="42"/>
      <c r="T2130" s="57"/>
      <c r="U2130" s="57"/>
      <c r="V2130" s="52"/>
      <c r="W2130" s="52"/>
      <c r="X2130" s="52"/>
      <c r="Y2130" s="52"/>
      <c r="Z2130" s="52"/>
      <c r="AA2130" s="52"/>
      <c r="AB2130" s="52"/>
      <c r="AC2130" s="52"/>
      <c r="AD2130" s="52"/>
      <c r="AE2130" s="52"/>
      <c r="AF2130" s="52"/>
      <c r="AG2130" s="52"/>
      <c r="AH2130" s="52"/>
      <c r="AI2130" s="52"/>
      <c r="AJ2130" s="52"/>
      <c r="AK2130" s="52"/>
      <c r="AL2130" s="52"/>
      <c r="AM2130" s="52"/>
      <c r="AN2130" s="52"/>
      <c r="AO2130" s="52"/>
      <c r="AP2130" s="52"/>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c r="BK2130" s="52"/>
      <c r="BL2130" s="52"/>
      <c r="BM2130" s="52"/>
      <c r="BN2130" s="52"/>
      <c r="BO2130" s="52"/>
      <c r="BP2130" s="52"/>
      <c r="BQ2130" s="52"/>
      <c r="BR2130" s="52"/>
      <c r="BS2130" s="52"/>
      <c r="BT2130" s="52"/>
      <c r="BU2130" s="52"/>
      <c r="BV2130" s="52"/>
      <c r="BW2130" s="52"/>
      <c r="BX2130" s="52"/>
      <c r="BY2130" s="52"/>
      <c r="BZ2130" s="52"/>
      <c r="CA2130" s="52"/>
      <c r="CB2130" s="52"/>
      <c r="CC2130" s="52"/>
      <c r="CD2130" s="52"/>
      <c r="CE2130" s="52"/>
      <c r="CF2130" s="52"/>
      <c r="CG2130" s="52"/>
      <c r="CH2130" s="52"/>
      <c r="CI2130" s="52"/>
      <c r="CJ2130" s="52"/>
      <c r="CK2130" s="52"/>
      <c r="CL2130" s="52"/>
      <c r="CM2130" s="52"/>
      <c r="CN2130" s="52"/>
      <c r="CO2130" s="52"/>
      <c r="CP2130" s="52"/>
      <c r="CQ2130" s="52"/>
      <c r="CR2130" s="52"/>
      <c r="CS2130" s="52"/>
      <c r="CT2130" s="52"/>
      <c r="CU2130" s="52"/>
      <c r="CV2130" s="52"/>
      <c r="CW2130" s="52"/>
      <c r="CX2130" s="52"/>
      <c r="CY2130" s="52"/>
      <c r="CZ2130" s="52"/>
      <c r="DA2130" s="52"/>
      <c r="DB2130" s="52"/>
      <c r="DC2130" s="52"/>
      <c r="DD2130" s="52"/>
      <c r="DE2130" s="52"/>
      <c r="DF2130" s="52"/>
      <c r="DG2130" s="52"/>
      <c r="DH2130" s="52"/>
      <c r="DI2130" s="52"/>
      <c r="DJ2130" s="52"/>
      <c r="DK2130" s="52"/>
      <c r="DL2130" s="52"/>
      <c r="DM2130" s="52"/>
      <c r="DN2130" s="52"/>
      <c r="DO2130" s="52"/>
      <c r="DP2130" s="52"/>
      <c r="DQ2130" s="52"/>
      <c r="DR2130" s="52"/>
      <c r="DS2130" s="52"/>
      <c r="DT2130" s="52"/>
      <c r="DU2130" s="52"/>
      <c r="DV2130" s="52"/>
      <c r="DW2130" s="52"/>
      <c r="DX2130" s="52"/>
      <c r="DY2130" s="52"/>
      <c r="DZ2130" s="52"/>
      <c r="EA2130" s="52"/>
    </row>
    <row r="2131" spans="1:131" s="43" customFormat="1" x14ac:dyDescent="0.2">
      <c r="A2131" s="42"/>
      <c r="B2131" s="42"/>
      <c r="C2131" s="42"/>
      <c r="D2131" s="42"/>
      <c r="E2131" s="42"/>
      <c r="F2131" s="42"/>
      <c r="G2131" s="54"/>
      <c r="H2131" s="42"/>
      <c r="I2131" s="42"/>
      <c r="J2131" s="55"/>
      <c r="K2131" s="55"/>
      <c r="L2131" s="55"/>
      <c r="M2131" s="56"/>
      <c r="N2131" s="57"/>
      <c r="O2131" s="57"/>
      <c r="P2131" s="42"/>
      <c r="Q2131" s="42"/>
      <c r="R2131" s="42"/>
      <c r="S2131" s="42"/>
      <c r="T2131" s="57"/>
      <c r="U2131" s="57"/>
      <c r="V2131" s="52"/>
      <c r="W2131" s="52"/>
      <c r="X2131" s="52"/>
      <c r="Y2131" s="52"/>
      <c r="Z2131" s="52"/>
      <c r="AA2131" s="52"/>
      <c r="AB2131" s="52"/>
      <c r="AC2131" s="52"/>
      <c r="AD2131" s="52"/>
      <c r="AE2131" s="52"/>
      <c r="AF2131" s="52"/>
      <c r="AG2131" s="52"/>
      <c r="AH2131" s="52"/>
      <c r="AI2131" s="52"/>
      <c r="AJ2131" s="52"/>
      <c r="AK2131" s="52"/>
      <c r="AL2131" s="52"/>
      <c r="AM2131" s="52"/>
      <c r="AN2131" s="52"/>
      <c r="AO2131" s="52"/>
      <c r="AP2131" s="52"/>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c r="BK2131" s="52"/>
      <c r="BL2131" s="52"/>
      <c r="BM2131" s="52"/>
      <c r="BN2131" s="52"/>
      <c r="BO2131" s="52"/>
      <c r="BP2131" s="52"/>
      <c r="BQ2131" s="52"/>
      <c r="BR2131" s="52"/>
      <c r="BS2131" s="52"/>
      <c r="BT2131" s="52"/>
      <c r="BU2131" s="52"/>
      <c r="BV2131" s="52"/>
      <c r="BW2131" s="52"/>
      <c r="BX2131" s="52"/>
      <c r="BY2131" s="52"/>
      <c r="BZ2131" s="52"/>
      <c r="CA2131" s="52"/>
      <c r="CB2131" s="52"/>
      <c r="CC2131" s="52"/>
      <c r="CD2131" s="52"/>
      <c r="CE2131" s="52"/>
      <c r="CF2131" s="52"/>
      <c r="CG2131" s="52"/>
      <c r="CH2131" s="52"/>
      <c r="CI2131" s="52"/>
      <c r="CJ2131" s="52"/>
      <c r="CK2131" s="52"/>
      <c r="CL2131" s="52"/>
      <c r="CM2131" s="52"/>
      <c r="CN2131" s="52"/>
      <c r="CO2131" s="52"/>
      <c r="CP2131" s="52"/>
      <c r="CQ2131" s="52"/>
      <c r="CR2131" s="52"/>
      <c r="CS2131" s="52"/>
      <c r="CT2131" s="52"/>
      <c r="CU2131" s="52"/>
      <c r="CV2131" s="52"/>
      <c r="CW2131" s="52"/>
      <c r="CX2131" s="52"/>
      <c r="CY2131" s="52"/>
      <c r="CZ2131" s="52"/>
      <c r="DA2131" s="52"/>
      <c r="DB2131" s="52"/>
      <c r="DC2131" s="52"/>
      <c r="DD2131" s="52"/>
      <c r="DE2131" s="52"/>
      <c r="DF2131" s="52"/>
      <c r="DG2131" s="52"/>
      <c r="DH2131" s="52"/>
      <c r="DI2131" s="52"/>
      <c r="DJ2131" s="52"/>
      <c r="DK2131" s="52"/>
      <c r="DL2131" s="52"/>
      <c r="DM2131" s="52"/>
      <c r="DN2131" s="52"/>
      <c r="DO2131" s="52"/>
      <c r="DP2131" s="52"/>
      <c r="DQ2131" s="52"/>
      <c r="DR2131" s="52"/>
      <c r="DS2131" s="52"/>
      <c r="DT2131" s="52"/>
      <c r="DU2131" s="52"/>
      <c r="DV2131" s="52"/>
      <c r="DW2131" s="52"/>
      <c r="DX2131" s="52"/>
      <c r="DY2131" s="52"/>
      <c r="DZ2131" s="52"/>
      <c r="EA2131" s="52"/>
    </row>
    <row r="2132" spans="1:131" s="43" customFormat="1" x14ac:dyDescent="0.2">
      <c r="A2132" s="42"/>
      <c r="B2132" s="42"/>
      <c r="C2132" s="42"/>
      <c r="D2132" s="42"/>
      <c r="E2132" s="42"/>
      <c r="F2132" s="42"/>
      <c r="G2132" s="54"/>
      <c r="H2132" s="42"/>
      <c r="I2132" s="42"/>
      <c r="J2132" s="55"/>
      <c r="K2132" s="55"/>
      <c r="L2132" s="55"/>
      <c r="M2132" s="56"/>
      <c r="N2132" s="57"/>
      <c r="O2132" s="57"/>
      <c r="P2132" s="42"/>
      <c r="Q2132" s="42"/>
      <c r="R2132" s="42"/>
      <c r="S2132" s="42"/>
      <c r="T2132" s="57"/>
      <c r="U2132" s="57"/>
      <c r="V2132" s="52"/>
      <c r="W2132" s="52"/>
      <c r="X2132" s="52"/>
      <c r="Y2132" s="52"/>
      <c r="Z2132" s="52"/>
      <c r="AA2132" s="52"/>
      <c r="AB2132" s="52"/>
      <c r="AC2132" s="52"/>
      <c r="AD2132" s="52"/>
      <c r="AE2132" s="52"/>
      <c r="AF2132" s="52"/>
      <c r="AG2132" s="52"/>
      <c r="AH2132" s="52"/>
      <c r="AI2132" s="52"/>
      <c r="AJ2132" s="52"/>
      <c r="AK2132" s="52"/>
      <c r="AL2132" s="52"/>
      <c r="AM2132" s="52"/>
      <c r="AN2132" s="52"/>
      <c r="AO2132" s="52"/>
      <c r="AP2132" s="52"/>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c r="BK2132" s="52"/>
      <c r="BL2132" s="52"/>
      <c r="BM2132" s="52"/>
      <c r="BN2132" s="52"/>
      <c r="BO2132" s="52"/>
      <c r="BP2132" s="52"/>
      <c r="BQ2132" s="52"/>
      <c r="BR2132" s="52"/>
      <c r="BS2132" s="52"/>
      <c r="BT2132" s="52"/>
      <c r="BU2132" s="52"/>
      <c r="BV2132" s="52"/>
      <c r="BW2132" s="52"/>
      <c r="BX2132" s="52"/>
      <c r="BY2132" s="52"/>
      <c r="BZ2132" s="52"/>
      <c r="CA2132" s="52"/>
      <c r="CB2132" s="52"/>
      <c r="CC2132" s="52"/>
      <c r="CD2132" s="52"/>
      <c r="CE2132" s="52"/>
      <c r="CF2132" s="52"/>
      <c r="CG2132" s="52"/>
      <c r="CH2132" s="52"/>
      <c r="CI2132" s="52"/>
      <c r="CJ2132" s="52"/>
      <c r="CK2132" s="52"/>
      <c r="CL2132" s="52"/>
      <c r="CM2132" s="52"/>
      <c r="CN2132" s="52"/>
      <c r="CO2132" s="52"/>
      <c r="CP2132" s="52"/>
      <c r="CQ2132" s="52"/>
      <c r="CR2132" s="52"/>
      <c r="CS2132" s="52"/>
      <c r="CT2132" s="52"/>
      <c r="CU2132" s="52"/>
      <c r="CV2132" s="52"/>
      <c r="CW2132" s="52"/>
      <c r="CX2132" s="52"/>
      <c r="CY2132" s="52"/>
      <c r="CZ2132" s="52"/>
      <c r="DA2132" s="52"/>
      <c r="DB2132" s="52"/>
      <c r="DC2132" s="52"/>
      <c r="DD2132" s="52"/>
      <c r="DE2132" s="52"/>
      <c r="DF2132" s="52"/>
      <c r="DG2132" s="52"/>
      <c r="DH2132" s="52"/>
      <c r="DI2132" s="52"/>
      <c r="DJ2132" s="52"/>
      <c r="DK2132" s="52"/>
      <c r="DL2132" s="52"/>
      <c r="DM2132" s="52"/>
      <c r="DN2132" s="52"/>
      <c r="DO2132" s="52"/>
      <c r="DP2132" s="52"/>
      <c r="DQ2132" s="52"/>
      <c r="DR2132" s="52"/>
      <c r="DS2132" s="52"/>
      <c r="DT2132" s="52"/>
      <c r="DU2132" s="52"/>
      <c r="DV2132" s="52"/>
      <c r="DW2132" s="52"/>
      <c r="DX2132" s="52"/>
      <c r="DY2132" s="52"/>
      <c r="DZ2132" s="52"/>
      <c r="EA2132" s="52"/>
    </row>
    <row r="2133" spans="1:131" s="43" customFormat="1" x14ac:dyDescent="0.2">
      <c r="A2133" s="42"/>
      <c r="B2133" s="42"/>
      <c r="C2133" s="42"/>
      <c r="D2133" s="42"/>
      <c r="E2133" s="42"/>
      <c r="F2133" s="42"/>
      <c r="G2133" s="54"/>
      <c r="H2133" s="42"/>
      <c r="I2133" s="42"/>
      <c r="J2133" s="55"/>
      <c r="K2133" s="55"/>
      <c r="L2133" s="55"/>
      <c r="M2133" s="56"/>
      <c r="N2133" s="57"/>
      <c r="O2133" s="57"/>
      <c r="P2133" s="42"/>
      <c r="Q2133" s="42"/>
      <c r="R2133" s="42"/>
      <c r="S2133" s="42"/>
      <c r="T2133" s="57"/>
      <c r="U2133" s="57"/>
      <c r="V2133" s="52"/>
      <c r="W2133" s="52"/>
      <c r="X2133" s="52"/>
      <c r="Y2133" s="52"/>
      <c r="Z2133" s="52"/>
      <c r="AA2133" s="52"/>
      <c r="AB2133" s="52"/>
      <c r="AC2133" s="52"/>
      <c r="AD2133" s="52"/>
      <c r="AE2133" s="52"/>
      <c r="AF2133" s="52"/>
      <c r="AG2133" s="52"/>
      <c r="AH2133" s="52"/>
      <c r="AI2133" s="52"/>
      <c r="AJ2133" s="52"/>
      <c r="AK2133" s="52"/>
      <c r="AL2133" s="52"/>
      <c r="AM2133" s="52"/>
      <c r="AN2133" s="52"/>
      <c r="AO2133" s="52"/>
      <c r="AP2133" s="52"/>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c r="BK2133" s="52"/>
      <c r="BL2133" s="52"/>
      <c r="BM2133" s="52"/>
      <c r="BN2133" s="52"/>
      <c r="BO2133" s="52"/>
      <c r="BP2133" s="52"/>
      <c r="BQ2133" s="52"/>
      <c r="BR2133" s="52"/>
      <c r="BS2133" s="52"/>
      <c r="BT2133" s="52"/>
      <c r="BU2133" s="52"/>
      <c r="BV2133" s="52"/>
      <c r="BW2133" s="52"/>
      <c r="BX2133" s="52"/>
      <c r="BY2133" s="52"/>
      <c r="BZ2133" s="52"/>
      <c r="CA2133" s="52"/>
      <c r="CB2133" s="52"/>
      <c r="CC2133" s="52"/>
      <c r="CD2133" s="52"/>
      <c r="CE2133" s="52"/>
      <c r="CF2133" s="52"/>
      <c r="CG2133" s="52"/>
      <c r="CH2133" s="52"/>
      <c r="CI2133" s="52"/>
      <c r="CJ2133" s="52"/>
      <c r="CK2133" s="52"/>
      <c r="CL2133" s="52"/>
      <c r="CM2133" s="52"/>
      <c r="CN2133" s="52"/>
      <c r="CO2133" s="52"/>
      <c r="CP2133" s="52"/>
      <c r="CQ2133" s="52"/>
      <c r="CR2133" s="52"/>
      <c r="CS2133" s="52"/>
      <c r="CT2133" s="52"/>
      <c r="CU2133" s="52"/>
      <c r="CV2133" s="52"/>
      <c r="CW2133" s="52"/>
      <c r="CX2133" s="52"/>
      <c r="CY2133" s="52"/>
      <c r="CZ2133" s="52"/>
      <c r="DA2133" s="52"/>
      <c r="DB2133" s="52"/>
      <c r="DC2133" s="52"/>
      <c r="DD2133" s="52"/>
      <c r="DE2133" s="52"/>
      <c r="DF2133" s="52"/>
      <c r="DG2133" s="52"/>
      <c r="DH2133" s="52"/>
      <c r="DI2133" s="52"/>
      <c r="DJ2133" s="52"/>
      <c r="DK2133" s="52"/>
      <c r="DL2133" s="52"/>
      <c r="DM2133" s="52"/>
      <c r="DN2133" s="52"/>
      <c r="DO2133" s="52"/>
      <c r="DP2133" s="52"/>
      <c r="DQ2133" s="52"/>
      <c r="DR2133" s="52"/>
      <c r="DS2133" s="52"/>
      <c r="DT2133" s="52"/>
      <c r="DU2133" s="52"/>
      <c r="DV2133" s="52"/>
      <c r="DW2133" s="52"/>
      <c r="DX2133" s="52"/>
      <c r="DY2133" s="52"/>
      <c r="DZ2133" s="52"/>
      <c r="EA2133" s="52"/>
    </row>
    <row r="2134" spans="1:131" s="43" customFormat="1" x14ac:dyDescent="0.2">
      <c r="A2134" s="42"/>
      <c r="B2134" s="42"/>
      <c r="C2134" s="42"/>
      <c r="D2134" s="42"/>
      <c r="E2134" s="42"/>
      <c r="F2134" s="42"/>
      <c r="G2134" s="54"/>
      <c r="H2134" s="42"/>
      <c r="I2134" s="42"/>
      <c r="J2134" s="55"/>
      <c r="K2134" s="55"/>
      <c r="L2134" s="55"/>
      <c r="M2134" s="56"/>
      <c r="N2134" s="57"/>
      <c r="O2134" s="57"/>
      <c r="P2134" s="42"/>
      <c r="Q2134" s="42"/>
      <c r="R2134" s="42"/>
      <c r="S2134" s="42"/>
      <c r="T2134" s="57"/>
      <c r="U2134" s="57"/>
      <c r="V2134" s="52"/>
      <c r="W2134" s="52"/>
      <c r="X2134" s="52"/>
      <c r="Y2134" s="52"/>
      <c r="Z2134" s="52"/>
      <c r="AA2134" s="52"/>
      <c r="AB2134" s="52"/>
      <c r="AC2134" s="52"/>
      <c r="AD2134" s="52"/>
      <c r="AE2134" s="52"/>
      <c r="AF2134" s="52"/>
      <c r="AG2134" s="52"/>
      <c r="AH2134" s="52"/>
      <c r="AI2134" s="52"/>
      <c r="AJ2134" s="52"/>
      <c r="AK2134" s="52"/>
      <c r="AL2134" s="52"/>
      <c r="AM2134" s="52"/>
      <c r="AN2134" s="52"/>
      <c r="AO2134" s="52"/>
      <c r="AP2134" s="52"/>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c r="BK2134" s="52"/>
      <c r="BL2134" s="52"/>
      <c r="BM2134" s="52"/>
      <c r="BN2134" s="52"/>
      <c r="BO2134" s="52"/>
      <c r="BP2134" s="52"/>
      <c r="BQ2134" s="52"/>
      <c r="BR2134" s="52"/>
      <c r="BS2134" s="52"/>
      <c r="BT2134" s="52"/>
      <c r="BU2134" s="52"/>
      <c r="BV2134" s="52"/>
      <c r="BW2134" s="52"/>
      <c r="BX2134" s="52"/>
      <c r="BY2134" s="52"/>
      <c r="BZ2134" s="52"/>
      <c r="CA2134" s="52"/>
      <c r="CB2134" s="52"/>
      <c r="CC2134" s="52"/>
      <c r="CD2134" s="52"/>
      <c r="CE2134" s="52"/>
      <c r="CF2134" s="52"/>
      <c r="CG2134" s="52"/>
      <c r="CH2134" s="52"/>
      <c r="CI2134" s="52"/>
      <c r="CJ2134" s="52"/>
      <c r="CK2134" s="52"/>
      <c r="CL2134" s="52"/>
      <c r="CM2134" s="52"/>
      <c r="CN2134" s="52"/>
      <c r="CO2134" s="52"/>
      <c r="CP2134" s="52"/>
      <c r="CQ2134" s="52"/>
      <c r="CR2134" s="52"/>
      <c r="CS2134" s="52"/>
      <c r="CT2134" s="52"/>
      <c r="CU2134" s="52"/>
      <c r="CV2134" s="52"/>
      <c r="CW2134" s="52"/>
      <c r="CX2134" s="52"/>
      <c r="CY2134" s="52"/>
      <c r="CZ2134" s="52"/>
      <c r="DA2134" s="52"/>
      <c r="DB2134" s="52"/>
      <c r="DC2134" s="52"/>
      <c r="DD2134" s="52"/>
      <c r="DE2134" s="52"/>
      <c r="DF2134" s="52"/>
      <c r="DG2134" s="52"/>
      <c r="DH2134" s="52"/>
      <c r="DI2134" s="52"/>
      <c r="DJ2134" s="52"/>
      <c r="DK2134" s="52"/>
      <c r="DL2134" s="52"/>
      <c r="DM2134" s="52"/>
      <c r="DN2134" s="52"/>
      <c r="DO2134" s="52"/>
      <c r="DP2134" s="52"/>
      <c r="DQ2134" s="52"/>
      <c r="DR2134" s="52"/>
      <c r="DS2134" s="52"/>
      <c r="DT2134" s="52"/>
      <c r="DU2134" s="52"/>
      <c r="DV2134" s="52"/>
      <c r="DW2134" s="52"/>
      <c r="DX2134" s="52"/>
      <c r="DY2134" s="52"/>
      <c r="DZ2134" s="52"/>
      <c r="EA2134" s="52"/>
    </row>
    <row r="2135" spans="1:131" s="43" customFormat="1" x14ac:dyDescent="0.2">
      <c r="A2135" s="42"/>
      <c r="B2135" s="42"/>
      <c r="C2135" s="42"/>
      <c r="D2135" s="42"/>
      <c r="E2135" s="42"/>
      <c r="F2135" s="42"/>
      <c r="G2135" s="54"/>
      <c r="H2135" s="42"/>
      <c r="I2135" s="42"/>
      <c r="J2135" s="55"/>
      <c r="K2135" s="55"/>
      <c r="L2135" s="55"/>
      <c r="M2135" s="56"/>
      <c r="N2135" s="57"/>
      <c r="O2135" s="57"/>
      <c r="P2135" s="42"/>
      <c r="Q2135" s="42"/>
      <c r="R2135" s="42"/>
      <c r="S2135" s="42"/>
      <c r="T2135" s="57"/>
      <c r="U2135" s="57"/>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c r="DC2135" s="52"/>
      <c r="DD2135" s="52"/>
      <c r="DE2135" s="52"/>
      <c r="DF2135" s="52"/>
      <c r="DG2135" s="52"/>
      <c r="DH2135" s="52"/>
      <c r="DI2135" s="52"/>
      <c r="DJ2135" s="52"/>
      <c r="DK2135" s="52"/>
      <c r="DL2135" s="52"/>
      <c r="DM2135" s="52"/>
      <c r="DN2135" s="52"/>
      <c r="DO2135" s="52"/>
      <c r="DP2135" s="52"/>
      <c r="DQ2135" s="52"/>
      <c r="DR2135" s="52"/>
      <c r="DS2135" s="52"/>
      <c r="DT2135" s="52"/>
      <c r="DU2135" s="52"/>
      <c r="DV2135" s="52"/>
      <c r="DW2135" s="52"/>
      <c r="DX2135" s="52"/>
      <c r="DY2135" s="52"/>
      <c r="DZ2135" s="52"/>
      <c r="EA2135" s="52"/>
    </row>
    <row r="2136" spans="1:131" s="43" customFormat="1" x14ac:dyDescent="0.2">
      <c r="A2136" s="42"/>
      <c r="B2136" s="42"/>
      <c r="C2136" s="42"/>
      <c r="D2136" s="42"/>
      <c r="E2136" s="42"/>
      <c r="F2136" s="42"/>
      <c r="G2136" s="54"/>
      <c r="H2136" s="42"/>
      <c r="I2136" s="42"/>
      <c r="J2136" s="55"/>
      <c r="K2136" s="55"/>
      <c r="L2136" s="55"/>
      <c r="M2136" s="56"/>
      <c r="N2136" s="57"/>
      <c r="O2136" s="57"/>
      <c r="P2136" s="42"/>
      <c r="Q2136" s="42"/>
      <c r="R2136" s="42"/>
      <c r="S2136" s="42"/>
      <c r="T2136" s="57"/>
      <c r="U2136" s="57"/>
      <c r="V2136" s="52"/>
      <c r="W2136" s="52"/>
      <c r="X2136" s="52"/>
      <c r="Y2136" s="52"/>
      <c r="Z2136" s="52"/>
      <c r="AA2136" s="52"/>
      <c r="AB2136" s="52"/>
      <c r="AC2136" s="52"/>
      <c r="AD2136" s="52"/>
      <c r="AE2136" s="52"/>
      <c r="AF2136" s="52"/>
      <c r="AG2136" s="52"/>
      <c r="AH2136" s="52"/>
      <c r="AI2136" s="52"/>
      <c r="AJ2136" s="52"/>
      <c r="AK2136" s="52"/>
      <c r="AL2136" s="52"/>
      <c r="AM2136" s="52"/>
      <c r="AN2136" s="52"/>
      <c r="AO2136" s="52"/>
      <c r="AP2136" s="52"/>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c r="BK2136" s="52"/>
      <c r="BL2136" s="52"/>
      <c r="BM2136" s="52"/>
      <c r="BN2136" s="52"/>
      <c r="BO2136" s="52"/>
      <c r="BP2136" s="52"/>
      <c r="BQ2136" s="52"/>
      <c r="BR2136" s="52"/>
      <c r="BS2136" s="52"/>
      <c r="BT2136" s="52"/>
      <c r="BU2136" s="52"/>
      <c r="BV2136" s="52"/>
      <c r="BW2136" s="52"/>
      <c r="BX2136" s="52"/>
      <c r="BY2136" s="52"/>
      <c r="BZ2136" s="52"/>
      <c r="CA2136" s="52"/>
      <c r="CB2136" s="52"/>
      <c r="CC2136" s="52"/>
      <c r="CD2136" s="52"/>
      <c r="CE2136" s="52"/>
      <c r="CF2136" s="52"/>
      <c r="CG2136" s="52"/>
      <c r="CH2136" s="52"/>
      <c r="CI2136" s="52"/>
      <c r="CJ2136" s="52"/>
      <c r="CK2136" s="52"/>
      <c r="CL2136" s="52"/>
      <c r="CM2136" s="52"/>
      <c r="CN2136" s="52"/>
      <c r="CO2136" s="52"/>
      <c r="CP2136" s="52"/>
      <c r="CQ2136" s="52"/>
      <c r="CR2136" s="52"/>
      <c r="CS2136" s="52"/>
      <c r="CT2136" s="52"/>
      <c r="CU2136" s="52"/>
      <c r="CV2136" s="52"/>
      <c r="CW2136" s="52"/>
      <c r="CX2136" s="52"/>
      <c r="CY2136" s="52"/>
      <c r="CZ2136" s="52"/>
      <c r="DA2136" s="52"/>
      <c r="DB2136" s="52"/>
      <c r="DC2136" s="52"/>
      <c r="DD2136" s="52"/>
      <c r="DE2136" s="52"/>
      <c r="DF2136" s="52"/>
      <c r="DG2136" s="52"/>
      <c r="DH2136" s="52"/>
      <c r="DI2136" s="52"/>
      <c r="DJ2136" s="52"/>
      <c r="DK2136" s="52"/>
      <c r="DL2136" s="52"/>
      <c r="DM2136" s="52"/>
      <c r="DN2136" s="52"/>
      <c r="DO2136" s="52"/>
      <c r="DP2136" s="52"/>
      <c r="DQ2136" s="52"/>
      <c r="DR2136" s="52"/>
      <c r="DS2136" s="52"/>
      <c r="DT2136" s="52"/>
      <c r="DU2136" s="52"/>
      <c r="DV2136" s="52"/>
      <c r="DW2136" s="52"/>
      <c r="DX2136" s="52"/>
      <c r="DY2136" s="52"/>
      <c r="DZ2136" s="52"/>
      <c r="EA2136" s="52"/>
    </row>
    <row r="2137" spans="1:131" s="43" customFormat="1" x14ac:dyDescent="0.2">
      <c r="A2137" s="42"/>
      <c r="B2137" s="42"/>
      <c r="C2137" s="42"/>
      <c r="D2137" s="42"/>
      <c r="E2137" s="42"/>
      <c r="F2137" s="42"/>
      <c r="G2137" s="54"/>
      <c r="H2137" s="42"/>
      <c r="I2137" s="42"/>
      <c r="J2137" s="55"/>
      <c r="K2137" s="55"/>
      <c r="L2137" s="55"/>
      <c r="M2137" s="56"/>
      <c r="N2137" s="57"/>
      <c r="O2137" s="57"/>
      <c r="P2137" s="42"/>
      <c r="Q2137" s="42"/>
      <c r="R2137" s="42"/>
      <c r="S2137" s="42"/>
      <c r="T2137" s="57"/>
      <c r="U2137" s="57"/>
      <c r="V2137" s="52"/>
      <c r="W2137" s="52"/>
      <c r="X2137" s="52"/>
      <c r="Y2137" s="52"/>
      <c r="Z2137" s="52"/>
      <c r="AA2137" s="52"/>
      <c r="AB2137" s="52"/>
      <c r="AC2137" s="52"/>
      <c r="AD2137" s="52"/>
      <c r="AE2137" s="52"/>
      <c r="AF2137" s="52"/>
      <c r="AG2137" s="52"/>
      <c r="AH2137" s="52"/>
      <c r="AI2137" s="52"/>
      <c r="AJ2137" s="52"/>
      <c r="AK2137" s="52"/>
      <c r="AL2137" s="52"/>
      <c r="AM2137" s="52"/>
      <c r="AN2137" s="52"/>
      <c r="AO2137" s="52"/>
      <c r="AP2137" s="52"/>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c r="BK2137" s="52"/>
      <c r="BL2137" s="52"/>
      <c r="BM2137" s="52"/>
      <c r="BN2137" s="52"/>
      <c r="BO2137" s="52"/>
      <c r="BP2137" s="52"/>
      <c r="BQ2137" s="52"/>
      <c r="BR2137" s="52"/>
      <c r="BS2137" s="52"/>
      <c r="BT2137" s="52"/>
      <c r="BU2137" s="52"/>
      <c r="BV2137" s="52"/>
      <c r="BW2137" s="52"/>
      <c r="BX2137" s="52"/>
      <c r="BY2137" s="52"/>
      <c r="BZ2137" s="52"/>
      <c r="CA2137" s="52"/>
      <c r="CB2137" s="52"/>
      <c r="CC2137" s="52"/>
      <c r="CD2137" s="52"/>
      <c r="CE2137" s="52"/>
      <c r="CF2137" s="52"/>
      <c r="CG2137" s="52"/>
      <c r="CH2137" s="52"/>
      <c r="CI2137" s="52"/>
      <c r="CJ2137" s="52"/>
      <c r="CK2137" s="52"/>
      <c r="CL2137" s="52"/>
      <c r="CM2137" s="52"/>
      <c r="CN2137" s="52"/>
      <c r="CO2137" s="52"/>
      <c r="CP2137" s="52"/>
      <c r="CQ2137" s="52"/>
      <c r="CR2137" s="52"/>
      <c r="CS2137" s="52"/>
      <c r="CT2137" s="52"/>
      <c r="CU2137" s="52"/>
      <c r="CV2137" s="52"/>
      <c r="CW2137" s="52"/>
      <c r="CX2137" s="52"/>
      <c r="CY2137" s="52"/>
      <c r="CZ2137" s="52"/>
      <c r="DA2137" s="52"/>
      <c r="DB2137" s="52"/>
      <c r="DC2137" s="52"/>
      <c r="DD2137" s="52"/>
      <c r="DE2137" s="52"/>
      <c r="DF2137" s="52"/>
      <c r="DG2137" s="52"/>
      <c r="DH2137" s="52"/>
      <c r="DI2137" s="52"/>
      <c r="DJ2137" s="52"/>
      <c r="DK2137" s="52"/>
      <c r="DL2137" s="52"/>
      <c r="DM2137" s="52"/>
      <c r="DN2137" s="52"/>
      <c r="DO2137" s="52"/>
      <c r="DP2137" s="52"/>
      <c r="DQ2137" s="52"/>
      <c r="DR2137" s="52"/>
      <c r="DS2137" s="52"/>
      <c r="DT2137" s="52"/>
      <c r="DU2137" s="52"/>
      <c r="DV2137" s="52"/>
      <c r="DW2137" s="52"/>
      <c r="DX2137" s="52"/>
      <c r="DY2137" s="52"/>
      <c r="DZ2137" s="52"/>
      <c r="EA2137" s="52"/>
    </row>
    <row r="2138" spans="1:131" s="43" customFormat="1" x14ac:dyDescent="0.2">
      <c r="A2138" s="42"/>
      <c r="B2138" s="42"/>
      <c r="C2138" s="42"/>
      <c r="D2138" s="42"/>
      <c r="E2138" s="42"/>
      <c r="F2138" s="42"/>
      <c r="G2138" s="54"/>
      <c r="H2138" s="42"/>
      <c r="I2138" s="42"/>
      <c r="J2138" s="55"/>
      <c r="K2138" s="55"/>
      <c r="L2138" s="55"/>
      <c r="M2138" s="56"/>
      <c r="N2138" s="57"/>
      <c r="O2138" s="57"/>
      <c r="P2138" s="42"/>
      <c r="Q2138" s="42"/>
      <c r="R2138" s="42"/>
      <c r="S2138" s="42"/>
      <c r="T2138" s="57"/>
      <c r="U2138" s="57"/>
      <c r="V2138" s="52"/>
      <c r="W2138" s="52"/>
      <c r="X2138" s="52"/>
      <c r="Y2138" s="52"/>
      <c r="Z2138" s="52"/>
      <c r="AA2138" s="52"/>
      <c r="AB2138" s="52"/>
      <c r="AC2138" s="52"/>
      <c r="AD2138" s="52"/>
      <c r="AE2138" s="52"/>
      <c r="AF2138" s="52"/>
      <c r="AG2138" s="52"/>
      <c r="AH2138" s="52"/>
      <c r="AI2138" s="52"/>
      <c r="AJ2138" s="52"/>
      <c r="AK2138" s="52"/>
      <c r="AL2138" s="52"/>
      <c r="AM2138" s="52"/>
      <c r="AN2138" s="52"/>
      <c r="AO2138" s="52"/>
      <c r="AP2138" s="52"/>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c r="BK2138" s="52"/>
      <c r="BL2138" s="52"/>
      <c r="BM2138" s="52"/>
      <c r="BN2138" s="52"/>
      <c r="BO2138" s="52"/>
      <c r="BP2138" s="52"/>
      <c r="BQ2138" s="52"/>
      <c r="BR2138" s="52"/>
      <c r="BS2138" s="52"/>
      <c r="BT2138" s="52"/>
      <c r="BU2138" s="52"/>
      <c r="BV2138" s="52"/>
      <c r="BW2138" s="52"/>
      <c r="BX2138" s="52"/>
      <c r="BY2138" s="52"/>
      <c r="BZ2138" s="52"/>
      <c r="CA2138" s="52"/>
      <c r="CB2138" s="52"/>
      <c r="CC2138" s="52"/>
      <c r="CD2138" s="52"/>
      <c r="CE2138" s="52"/>
      <c r="CF2138" s="52"/>
      <c r="CG2138" s="52"/>
      <c r="CH2138" s="52"/>
      <c r="CI2138" s="52"/>
      <c r="CJ2138" s="52"/>
      <c r="CK2138" s="52"/>
      <c r="CL2138" s="52"/>
      <c r="CM2138" s="52"/>
      <c r="CN2138" s="52"/>
      <c r="CO2138" s="52"/>
      <c r="CP2138" s="52"/>
      <c r="CQ2138" s="52"/>
      <c r="CR2138" s="52"/>
      <c r="CS2138" s="52"/>
      <c r="CT2138" s="52"/>
      <c r="CU2138" s="52"/>
      <c r="CV2138" s="52"/>
      <c r="CW2138" s="52"/>
      <c r="CX2138" s="52"/>
      <c r="CY2138" s="52"/>
      <c r="CZ2138" s="52"/>
      <c r="DA2138" s="52"/>
      <c r="DB2138" s="52"/>
      <c r="DC2138" s="52"/>
      <c r="DD2138" s="52"/>
      <c r="DE2138" s="52"/>
      <c r="DF2138" s="52"/>
      <c r="DG2138" s="52"/>
      <c r="DH2138" s="52"/>
      <c r="DI2138" s="52"/>
      <c r="DJ2138" s="52"/>
      <c r="DK2138" s="52"/>
      <c r="DL2138" s="52"/>
      <c r="DM2138" s="52"/>
      <c r="DN2138" s="52"/>
      <c r="DO2138" s="52"/>
      <c r="DP2138" s="52"/>
      <c r="DQ2138" s="52"/>
      <c r="DR2138" s="52"/>
      <c r="DS2138" s="52"/>
      <c r="DT2138" s="52"/>
      <c r="DU2138" s="52"/>
      <c r="DV2138" s="52"/>
      <c r="DW2138" s="52"/>
      <c r="DX2138" s="52"/>
      <c r="DY2138" s="52"/>
      <c r="DZ2138" s="52"/>
      <c r="EA2138" s="52"/>
    </row>
    <row r="2139" spans="1:131" s="43" customFormat="1" x14ac:dyDescent="0.2">
      <c r="A2139" s="42"/>
      <c r="B2139" s="42"/>
      <c r="C2139" s="42"/>
      <c r="D2139" s="42"/>
      <c r="E2139" s="42"/>
      <c r="F2139" s="42"/>
      <c r="G2139" s="54"/>
      <c r="H2139" s="42"/>
      <c r="I2139" s="42"/>
      <c r="J2139" s="55"/>
      <c r="K2139" s="55"/>
      <c r="L2139" s="55"/>
      <c r="M2139" s="56"/>
      <c r="N2139" s="57"/>
      <c r="O2139" s="57"/>
      <c r="P2139" s="42"/>
      <c r="Q2139" s="42"/>
      <c r="R2139" s="42"/>
      <c r="S2139" s="42"/>
      <c r="T2139" s="57"/>
      <c r="U2139" s="57"/>
      <c r="V2139" s="52"/>
      <c r="W2139" s="52"/>
      <c r="X2139" s="52"/>
      <c r="Y2139" s="52"/>
      <c r="Z2139" s="52"/>
      <c r="AA2139" s="52"/>
      <c r="AB2139" s="52"/>
      <c r="AC2139" s="52"/>
      <c r="AD2139" s="52"/>
      <c r="AE2139" s="52"/>
      <c r="AF2139" s="52"/>
      <c r="AG2139" s="52"/>
      <c r="AH2139" s="52"/>
      <c r="AI2139" s="52"/>
      <c r="AJ2139" s="52"/>
      <c r="AK2139" s="52"/>
      <c r="AL2139" s="52"/>
      <c r="AM2139" s="52"/>
      <c r="AN2139" s="52"/>
      <c r="AO2139" s="52"/>
      <c r="AP2139" s="52"/>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c r="BK2139" s="52"/>
      <c r="BL2139" s="52"/>
      <c r="BM2139" s="52"/>
      <c r="BN2139" s="52"/>
      <c r="BO2139" s="52"/>
      <c r="BP2139" s="52"/>
      <c r="BQ2139" s="52"/>
      <c r="BR2139" s="52"/>
      <c r="BS2139" s="52"/>
      <c r="BT2139" s="52"/>
      <c r="BU2139" s="52"/>
      <c r="BV2139" s="52"/>
      <c r="BW2139" s="52"/>
      <c r="BX2139" s="52"/>
      <c r="BY2139" s="52"/>
      <c r="BZ2139" s="52"/>
      <c r="CA2139" s="52"/>
      <c r="CB2139" s="52"/>
      <c r="CC2139" s="52"/>
      <c r="CD2139" s="52"/>
      <c r="CE2139" s="52"/>
      <c r="CF2139" s="52"/>
      <c r="CG2139" s="52"/>
      <c r="CH2139" s="52"/>
      <c r="CI2139" s="52"/>
      <c r="CJ2139" s="52"/>
      <c r="CK2139" s="52"/>
      <c r="CL2139" s="52"/>
      <c r="CM2139" s="52"/>
      <c r="CN2139" s="52"/>
      <c r="CO2139" s="52"/>
      <c r="CP2139" s="52"/>
      <c r="CQ2139" s="52"/>
      <c r="CR2139" s="52"/>
      <c r="CS2139" s="52"/>
      <c r="CT2139" s="52"/>
      <c r="CU2139" s="52"/>
      <c r="CV2139" s="52"/>
      <c r="CW2139" s="52"/>
      <c r="CX2139" s="52"/>
      <c r="CY2139" s="52"/>
      <c r="CZ2139" s="52"/>
      <c r="DA2139" s="52"/>
      <c r="DB2139" s="52"/>
      <c r="DC2139" s="52"/>
      <c r="DD2139" s="52"/>
      <c r="DE2139" s="52"/>
      <c r="DF2139" s="52"/>
      <c r="DG2139" s="52"/>
      <c r="DH2139" s="52"/>
      <c r="DI2139" s="52"/>
      <c r="DJ2139" s="52"/>
      <c r="DK2139" s="52"/>
      <c r="DL2139" s="52"/>
      <c r="DM2139" s="52"/>
      <c r="DN2139" s="52"/>
      <c r="DO2139" s="52"/>
      <c r="DP2139" s="52"/>
      <c r="DQ2139" s="52"/>
      <c r="DR2139" s="52"/>
      <c r="DS2139" s="52"/>
      <c r="DT2139" s="52"/>
      <c r="DU2139" s="52"/>
      <c r="DV2139" s="52"/>
      <c r="DW2139" s="52"/>
      <c r="DX2139" s="52"/>
      <c r="DY2139" s="52"/>
      <c r="DZ2139" s="52"/>
      <c r="EA2139" s="52"/>
    </row>
  </sheetData>
  <autoFilter ref="A9:EB1074"/>
  <customSheetViews>
    <customSheetView guid="{DA058580-F501-4026-93CA-563992083613}" scale="55" topLeftCell="A692">
      <selection activeCell="K968" sqref="K968"/>
      <pageMargins left="0.7" right="0.7" top="0.75" bottom="0.75" header="0.3" footer="0.3"/>
    </customSheetView>
    <customSheetView guid="{B7A36877-86E6-4167-A42C-F208B9788E52}" scale="55" topLeftCell="A692">
      <selection activeCell="K968" sqref="K968"/>
      <pageMargins left="0.7" right="0.7" top="0.75" bottom="0.75" header="0.3" footer="0.3"/>
    </customSheetView>
  </customSheetViews>
  <mergeCells count="1">
    <mergeCell ref="J8:K8"/>
  </mergeCells>
  <conditionalFormatting sqref="A1075:U1078 A1090:U1096 A1100:U1104 A1106:U1106 A1108:U1116">
    <cfRule type="expression" priority="459" stopIfTrue="1">
      <formula>#REF!&lt;=$A$5</formula>
    </cfRule>
    <cfRule type="expression" dxfId="19" priority="460" stopIfTrue="1">
      <formula>#REF!="Live"</formula>
    </cfRule>
  </conditionalFormatting>
  <conditionalFormatting sqref="Q1176:Q1194">
    <cfRule type="iconSet" priority="406">
      <iconSet>
        <cfvo type="percent" val="0"/>
        <cfvo type="num" val="60"/>
        <cfvo type="num" val="90"/>
      </iconSet>
    </cfRule>
  </conditionalFormatting>
  <conditionalFormatting sqref="P1181:P1194">
    <cfRule type="iconSet" priority="399">
      <iconSet>
        <cfvo type="percent" val="0"/>
        <cfvo type="num" val="60"/>
        <cfvo type="num" val="90"/>
      </iconSet>
    </cfRule>
  </conditionalFormatting>
  <conditionalFormatting sqref="P1182:P1194">
    <cfRule type="iconSet" priority="391">
      <iconSet>
        <cfvo type="percent" val="0"/>
        <cfvo type="num" val="60"/>
        <cfvo type="num" val="90"/>
      </iconSet>
    </cfRule>
  </conditionalFormatting>
  <conditionalFormatting sqref="P1183:P1194">
    <cfRule type="iconSet" priority="383">
      <iconSet>
        <cfvo type="percent" val="0"/>
        <cfvo type="num" val="60"/>
        <cfvo type="num" val="90"/>
      </iconSet>
    </cfRule>
  </conditionalFormatting>
  <conditionalFormatting sqref="P1188:P1194">
    <cfRule type="iconSet" priority="380">
      <iconSet>
        <cfvo type="percent" val="0"/>
        <cfvo type="num" val="60"/>
        <cfvo type="num" val="90"/>
      </iconSet>
    </cfRule>
  </conditionalFormatting>
  <conditionalFormatting sqref="P1190:P1194">
    <cfRule type="iconSet" priority="377">
      <iconSet>
        <cfvo type="percent" val="0"/>
        <cfvo type="num" val="60"/>
        <cfvo type="num" val="90"/>
      </iconSet>
    </cfRule>
  </conditionalFormatting>
  <conditionalFormatting sqref="P1192:P1194">
    <cfRule type="iconSet" priority="374">
      <iconSet>
        <cfvo type="percent" val="0"/>
        <cfvo type="num" val="60"/>
        <cfvo type="num" val="90"/>
      </iconSet>
    </cfRule>
  </conditionalFormatting>
  <conditionalFormatting sqref="P1193:P1194">
    <cfRule type="iconSet" priority="369">
      <iconSet>
        <cfvo type="percent" val="0"/>
        <cfvo type="num" val="60"/>
        <cfvo type="num" val="90"/>
      </iconSet>
    </cfRule>
  </conditionalFormatting>
  <conditionalFormatting sqref="P1194">
    <cfRule type="iconSet" priority="364">
      <iconSet>
        <cfvo type="percent" val="0"/>
        <cfvo type="num" val="60"/>
        <cfvo type="num" val="90"/>
      </iconSet>
    </cfRule>
  </conditionalFormatting>
  <conditionalFormatting sqref="P1195:P1207">
    <cfRule type="iconSet" priority="359">
      <iconSet>
        <cfvo type="percent" val="0"/>
        <cfvo type="num" val="60"/>
        <cfvo type="num" val="90"/>
      </iconSet>
    </cfRule>
  </conditionalFormatting>
  <conditionalFormatting sqref="P1196:P1207">
    <cfRule type="iconSet" priority="354">
      <iconSet>
        <cfvo type="percent" val="0"/>
        <cfvo type="num" val="60"/>
        <cfvo type="num" val="90"/>
      </iconSet>
    </cfRule>
  </conditionalFormatting>
  <conditionalFormatting sqref="P1197:P1207">
    <cfRule type="iconSet" priority="349">
      <iconSet>
        <cfvo type="percent" val="0"/>
        <cfvo type="num" val="60"/>
        <cfvo type="num" val="90"/>
      </iconSet>
    </cfRule>
  </conditionalFormatting>
  <conditionalFormatting sqref="P1199:P1207">
    <cfRule type="iconSet" priority="344">
      <iconSet>
        <cfvo type="percent" val="0"/>
        <cfvo type="num" val="60"/>
        <cfvo type="num" val="90"/>
      </iconSet>
    </cfRule>
  </conditionalFormatting>
  <conditionalFormatting sqref="P1200:P1207">
    <cfRule type="iconSet" priority="339">
      <iconSet>
        <cfvo type="percent" val="0"/>
        <cfvo type="num" val="60"/>
        <cfvo type="num" val="90"/>
      </iconSet>
    </cfRule>
  </conditionalFormatting>
  <conditionalFormatting sqref="P1201:P1207">
    <cfRule type="iconSet" priority="334">
      <iconSet>
        <cfvo type="percent" val="0"/>
        <cfvo type="num" val="60"/>
        <cfvo type="num" val="90"/>
      </iconSet>
    </cfRule>
  </conditionalFormatting>
  <conditionalFormatting sqref="P1202:P1207">
    <cfRule type="iconSet" priority="329">
      <iconSet>
        <cfvo type="percent" val="0"/>
        <cfvo type="num" val="60"/>
        <cfvo type="num" val="90"/>
      </iconSet>
    </cfRule>
  </conditionalFormatting>
  <conditionalFormatting sqref="P1204:P1207">
    <cfRule type="iconSet" priority="324">
      <iconSet>
        <cfvo type="percent" val="0"/>
        <cfvo type="num" val="60"/>
        <cfvo type="num" val="90"/>
      </iconSet>
    </cfRule>
  </conditionalFormatting>
  <conditionalFormatting sqref="P1205:P1207">
    <cfRule type="iconSet" priority="319">
      <iconSet>
        <cfvo type="percent" val="0"/>
        <cfvo type="num" val="60"/>
        <cfvo type="num" val="90"/>
      </iconSet>
    </cfRule>
  </conditionalFormatting>
  <conditionalFormatting sqref="P1207">
    <cfRule type="iconSet" priority="314">
      <iconSet>
        <cfvo type="percent" val="0"/>
        <cfvo type="num" val="60"/>
        <cfvo type="num" val="90"/>
      </iconSet>
    </cfRule>
  </conditionalFormatting>
  <conditionalFormatting sqref="P1206">
    <cfRule type="iconSet" priority="309">
      <iconSet>
        <cfvo type="percent" val="0"/>
        <cfvo type="num" val="60"/>
        <cfvo type="num" val="90"/>
      </iconSet>
    </cfRule>
  </conditionalFormatting>
  <conditionalFormatting sqref="P1208">
    <cfRule type="iconSet" priority="303">
      <iconSet>
        <cfvo type="percent" val="0"/>
        <cfvo type="num" val="60"/>
        <cfvo type="num" val="90"/>
      </iconSet>
    </cfRule>
  </conditionalFormatting>
  <conditionalFormatting sqref="P1209:P1211">
    <cfRule type="iconSet" priority="297">
      <iconSet>
        <cfvo type="percent" val="0"/>
        <cfvo type="num" val="60"/>
        <cfvo type="num" val="90"/>
      </iconSet>
    </cfRule>
  </conditionalFormatting>
  <conditionalFormatting sqref="P1210:P1211">
    <cfRule type="iconSet" priority="287">
      <iconSet>
        <cfvo type="percent" val="0"/>
        <cfvo type="num" val="60"/>
        <cfvo type="num" val="90"/>
      </iconSet>
    </cfRule>
  </conditionalFormatting>
  <conditionalFormatting sqref="P1211">
    <cfRule type="iconSet" priority="276">
      <iconSet>
        <cfvo type="percent" val="0"/>
        <cfvo type="num" val="60"/>
        <cfvo type="num" val="90"/>
      </iconSet>
    </cfRule>
  </conditionalFormatting>
  <conditionalFormatting sqref="P1212:P1216">
    <cfRule type="iconSet" priority="268">
      <iconSet>
        <cfvo type="percent" val="0"/>
        <cfvo type="num" val="60"/>
        <cfvo type="num" val="90"/>
      </iconSet>
    </cfRule>
  </conditionalFormatting>
  <conditionalFormatting sqref="P1214:P1216">
    <cfRule type="iconSet" priority="260">
      <iconSet>
        <cfvo type="percent" val="0"/>
        <cfvo type="num" val="60"/>
        <cfvo type="num" val="90"/>
      </iconSet>
    </cfRule>
  </conditionalFormatting>
  <conditionalFormatting sqref="P1214:P1216">
    <cfRule type="iconSet" priority="257">
      <iconSet>
        <cfvo type="percent" val="0"/>
        <cfvo type="num" val="60"/>
        <cfvo type="num" val="90"/>
      </iconSet>
    </cfRule>
  </conditionalFormatting>
  <conditionalFormatting sqref="P1214:P1216">
    <cfRule type="iconSet" priority="256">
      <iconSet>
        <cfvo type="percent" val="0"/>
        <cfvo type="num" val="60"/>
        <cfvo type="num" val="90"/>
      </iconSet>
    </cfRule>
  </conditionalFormatting>
  <conditionalFormatting sqref="P1214:P1216">
    <cfRule type="iconSet" priority="255">
      <iconSet>
        <cfvo type="percent" val="0"/>
        <cfvo type="num" val="60"/>
        <cfvo type="num" val="90"/>
      </iconSet>
    </cfRule>
  </conditionalFormatting>
  <conditionalFormatting sqref="P1215:P1216">
    <cfRule type="iconSet" priority="252">
      <iconSet>
        <cfvo type="percent" val="0"/>
        <cfvo type="num" val="60"/>
        <cfvo type="num" val="90"/>
      </iconSet>
    </cfRule>
  </conditionalFormatting>
  <conditionalFormatting sqref="P1215:P1216">
    <cfRule type="iconSet" priority="249">
      <iconSet>
        <cfvo type="percent" val="0"/>
        <cfvo type="num" val="60"/>
        <cfvo type="num" val="90"/>
      </iconSet>
    </cfRule>
  </conditionalFormatting>
  <conditionalFormatting sqref="P1215:P1216">
    <cfRule type="iconSet" priority="248">
      <iconSet>
        <cfvo type="percent" val="0"/>
        <cfvo type="num" val="60"/>
        <cfvo type="num" val="90"/>
      </iconSet>
    </cfRule>
  </conditionalFormatting>
  <conditionalFormatting sqref="P1215:P1216">
    <cfRule type="iconSet" priority="247">
      <iconSet>
        <cfvo type="percent" val="0"/>
        <cfvo type="num" val="60"/>
        <cfvo type="num" val="90"/>
      </iconSet>
    </cfRule>
  </conditionalFormatting>
  <conditionalFormatting sqref="P1216">
    <cfRule type="iconSet" priority="244">
      <iconSet>
        <cfvo type="percent" val="0"/>
        <cfvo type="num" val="60"/>
        <cfvo type="num" val="90"/>
      </iconSet>
    </cfRule>
  </conditionalFormatting>
  <conditionalFormatting sqref="P1216">
    <cfRule type="iconSet" priority="241">
      <iconSet>
        <cfvo type="percent" val="0"/>
        <cfvo type="num" val="60"/>
        <cfvo type="num" val="90"/>
      </iconSet>
    </cfRule>
  </conditionalFormatting>
  <conditionalFormatting sqref="P1216">
    <cfRule type="iconSet" priority="240">
      <iconSet>
        <cfvo type="percent" val="0"/>
        <cfvo type="num" val="60"/>
        <cfvo type="num" val="90"/>
      </iconSet>
    </cfRule>
  </conditionalFormatting>
  <conditionalFormatting sqref="P1216">
    <cfRule type="iconSet" priority="239">
      <iconSet>
        <cfvo type="percent" val="0"/>
        <cfvo type="num" val="60"/>
        <cfvo type="num" val="90"/>
      </iconSet>
    </cfRule>
  </conditionalFormatting>
  <conditionalFormatting sqref="P1217:P1223">
    <cfRule type="iconSet" priority="236">
      <iconSet>
        <cfvo type="percent" val="0"/>
        <cfvo type="num" val="60"/>
        <cfvo type="num" val="90"/>
      </iconSet>
    </cfRule>
  </conditionalFormatting>
  <conditionalFormatting sqref="P1217:P1223">
    <cfRule type="iconSet" priority="233">
      <iconSet>
        <cfvo type="percent" val="0"/>
        <cfvo type="num" val="60"/>
        <cfvo type="num" val="90"/>
      </iconSet>
    </cfRule>
  </conditionalFormatting>
  <conditionalFormatting sqref="P1217:P1223">
    <cfRule type="iconSet" priority="232">
      <iconSet>
        <cfvo type="percent" val="0"/>
        <cfvo type="num" val="60"/>
        <cfvo type="num" val="90"/>
      </iconSet>
    </cfRule>
  </conditionalFormatting>
  <conditionalFormatting sqref="P1217:P1223">
    <cfRule type="iconSet" priority="231">
      <iconSet>
        <cfvo type="percent" val="0"/>
        <cfvo type="num" val="60"/>
        <cfvo type="num" val="90"/>
      </iconSet>
    </cfRule>
  </conditionalFormatting>
  <conditionalFormatting sqref="P1218:P1223">
    <cfRule type="iconSet" priority="228">
      <iconSet>
        <cfvo type="percent" val="0"/>
        <cfvo type="num" val="60"/>
        <cfvo type="num" val="90"/>
      </iconSet>
    </cfRule>
  </conditionalFormatting>
  <conditionalFormatting sqref="P1218:P1223">
    <cfRule type="iconSet" priority="225">
      <iconSet>
        <cfvo type="percent" val="0"/>
        <cfvo type="num" val="60"/>
        <cfvo type="num" val="90"/>
      </iconSet>
    </cfRule>
  </conditionalFormatting>
  <conditionalFormatting sqref="P1218:P1223">
    <cfRule type="iconSet" priority="224">
      <iconSet>
        <cfvo type="percent" val="0"/>
        <cfvo type="num" val="60"/>
        <cfvo type="num" val="90"/>
      </iconSet>
    </cfRule>
  </conditionalFormatting>
  <conditionalFormatting sqref="P1218:P1223">
    <cfRule type="iconSet" priority="223">
      <iconSet>
        <cfvo type="percent" val="0"/>
        <cfvo type="num" val="60"/>
        <cfvo type="num" val="90"/>
      </iconSet>
    </cfRule>
  </conditionalFormatting>
  <conditionalFormatting sqref="P1218:P1223">
    <cfRule type="iconSet" priority="222">
      <iconSet>
        <cfvo type="percent" val="0"/>
        <cfvo type="num" val="60"/>
        <cfvo type="num" val="90"/>
      </iconSet>
    </cfRule>
  </conditionalFormatting>
  <conditionalFormatting sqref="P1219:P1223">
    <cfRule type="iconSet" priority="219">
      <iconSet>
        <cfvo type="percent" val="0"/>
        <cfvo type="num" val="60"/>
        <cfvo type="num" val="90"/>
      </iconSet>
    </cfRule>
  </conditionalFormatting>
  <conditionalFormatting sqref="P1219:P1223">
    <cfRule type="iconSet" priority="218">
      <iconSet>
        <cfvo type="percent" val="0"/>
        <cfvo type="num" val="60"/>
        <cfvo type="num" val="90"/>
      </iconSet>
    </cfRule>
  </conditionalFormatting>
  <conditionalFormatting sqref="P1219:P1223">
    <cfRule type="iconSet" priority="215">
      <iconSet>
        <cfvo type="percent" val="0"/>
        <cfvo type="num" val="60"/>
        <cfvo type="num" val="90"/>
      </iconSet>
    </cfRule>
  </conditionalFormatting>
  <conditionalFormatting sqref="P1219:P1223">
    <cfRule type="iconSet" priority="214">
      <iconSet>
        <cfvo type="percent" val="0"/>
        <cfvo type="num" val="60"/>
        <cfvo type="num" val="90"/>
      </iconSet>
    </cfRule>
  </conditionalFormatting>
  <conditionalFormatting sqref="P1219:P1223">
    <cfRule type="iconSet" priority="213">
      <iconSet>
        <cfvo type="percent" val="0"/>
        <cfvo type="num" val="60"/>
        <cfvo type="num" val="90"/>
      </iconSet>
    </cfRule>
  </conditionalFormatting>
  <conditionalFormatting sqref="P1219:P1223">
    <cfRule type="iconSet" priority="212">
      <iconSet>
        <cfvo type="percent" val="0"/>
        <cfvo type="num" val="60"/>
        <cfvo type="num" val="90"/>
      </iconSet>
    </cfRule>
  </conditionalFormatting>
  <conditionalFormatting sqref="P1219:P1223">
    <cfRule type="iconSet" priority="211">
      <iconSet>
        <cfvo type="percent" val="0"/>
        <cfvo type="num" val="60"/>
        <cfvo type="num" val="90"/>
      </iconSet>
    </cfRule>
  </conditionalFormatting>
  <conditionalFormatting sqref="P1220:P1223">
    <cfRule type="iconSet" priority="208">
      <iconSet>
        <cfvo type="percent" val="0"/>
        <cfvo type="num" val="60"/>
        <cfvo type="num" val="90"/>
      </iconSet>
    </cfRule>
  </conditionalFormatting>
  <conditionalFormatting sqref="P1220:P1223">
    <cfRule type="iconSet" priority="205">
      <iconSet>
        <cfvo type="percent" val="0"/>
        <cfvo type="num" val="60"/>
        <cfvo type="num" val="90"/>
      </iconSet>
    </cfRule>
  </conditionalFormatting>
  <conditionalFormatting sqref="P1220:P1223">
    <cfRule type="iconSet" priority="204">
      <iconSet>
        <cfvo type="percent" val="0"/>
        <cfvo type="num" val="60"/>
        <cfvo type="num" val="90"/>
      </iconSet>
    </cfRule>
  </conditionalFormatting>
  <conditionalFormatting sqref="P1220:P1223">
    <cfRule type="iconSet" priority="203">
      <iconSet>
        <cfvo type="percent" val="0"/>
        <cfvo type="num" val="60"/>
        <cfvo type="num" val="90"/>
      </iconSet>
    </cfRule>
  </conditionalFormatting>
  <conditionalFormatting sqref="P1220:P1223">
    <cfRule type="iconSet" priority="202">
      <iconSet>
        <cfvo type="percent" val="0"/>
        <cfvo type="num" val="60"/>
        <cfvo type="num" val="90"/>
      </iconSet>
    </cfRule>
  </conditionalFormatting>
  <conditionalFormatting sqref="P1221:P1223">
    <cfRule type="iconSet" priority="199">
      <iconSet>
        <cfvo type="percent" val="0"/>
        <cfvo type="num" val="60"/>
        <cfvo type="num" val="90"/>
      </iconSet>
    </cfRule>
  </conditionalFormatting>
  <conditionalFormatting sqref="P1221:P1223">
    <cfRule type="iconSet" priority="196">
      <iconSet>
        <cfvo type="percent" val="0"/>
        <cfvo type="num" val="60"/>
        <cfvo type="num" val="90"/>
      </iconSet>
    </cfRule>
  </conditionalFormatting>
  <conditionalFormatting sqref="P1221:P1223">
    <cfRule type="iconSet" priority="195">
      <iconSet>
        <cfvo type="percent" val="0"/>
        <cfvo type="num" val="60"/>
        <cfvo type="num" val="90"/>
      </iconSet>
    </cfRule>
  </conditionalFormatting>
  <conditionalFormatting sqref="P1221:P1223">
    <cfRule type="iconSet" priority="194">
      <iconSet>
        <cfvo type="percent" val="0"/>
        <cfvo type="num" val="60"/>
        <cfvo type="num" val="90"/>
      </iconSet>
    </cfRule>
  </conditionalFormatting>
  <conditionalFormatting sqref="P1221:P1223">
    <cfRule type="iconSet" priority="193">
      <iconSet>
        <cfvo type="percent" val="0"/>
        <cfvo type="num" val="60"/>
        <cfvo type="num" val="90"/>
      </iconSet>
    </cfRule>
  </conditionalFormatting>
  <conditionalFormatting sqref="P1222:P1223">
    <cfRule type="iconSet" priority="190">
      <iconSet>
        <cfvo type="percent" val="0"/>
        <cfvo type="num" val="60"/>
        <cfvo type="num" val="90"/>
      </iconSet>
    </cfRule>
  </conditionalFormatting>
  <conditionalFormatting sqref="P1222:P1223">
    <cfRule type="iconSet" priority="187">
      <iconSet>
        <cfvo type="percent" val="0"/>
        <cfvo type="num" val="60"/>
        <cfvo type="num" val="90"/>
      </iconSet>
    </cfRule>
  </conditionalFormatting>
  <conditionalFormatting sqref="P1222:P1223">
    <cfRule type="iconSet" priority="186">
      <iconSet>
        <cfvo type="percent" val="0"/>
        <cfvo type="num" val="60"/>
        <cfvo type="num" val="90"/>
      </iconSet>
    </cfRule>
  </conditionalFormatting>
  <conditionalFormatting sqref="P1222:P1223">
    <cfRule type="iconSet" priority="185">
      <iconSet>
        <cfvo type="percent" val="0"/>
        <cfvo type="num" val="60"/>
        <cfvo type="num" val="90"/>
      </iconSet>
    </cfRule>
  </conditionalFormatting>
  <conditionalFormatting sqref="P1222:P1223">
    <cfRule type="iconSet" priority="184">
      <iconSet>
        <cfvo type="percent" val="0"/>
        <cfvo type="num" val="60"/>
        <cfvo type="num" val="90"/>
      </iconSet>
    </cfRule>
  </conditionalFormatting>
  <conditionalFormatting sqref="P1224">
    <cfRule type="iconSet" priority="181">
      <iconSet>
        <cfvo type="percent" val="0"/>
        <cfvo type="num" val="60"/>
        <cfvo type="num" val="90"/>
      </iconSet>
    </cfRule>
  </conditionalFormatting>
  <conditionalFormatting sqref="P1224">
    <cfRule type="iconSet" priority="180">
      <iconSet>
        <cfvo type="percent" val="0"/>
        <cfvo type="num" val="60"/>
        <cfvo type="num" val="90"/>
      </iconSet>
    </cfRule>
  </conditionalFormatting>
  <conditionalFormatting sqref="P1224">
    <cfRule type="iconSet" priority="179">
      <iconSet>
        <cfvo type="percent" val="0"/>
        <cfvo type="num" val="60"/>
        <cfvo type="num" val="90"/>
      </iconSet>
    </cfRule>
  </conditionalFormatting>
  <conditionalFormatting sqref="P1224">
    <cfRule type="iconSet" priority="178">
      <iconSet>
        <cfvo type="percent" val="0"/>
        <cfvo type="num" val="60"/>
        <cfvo type="num" val="90"/>
      </iconSet>
    </cfRule>
  </conditionalFormatting>
  <conditionalFormatting sqref="P1224">
    <cfRule type="iconSet" priority="175">
      <iconSet>
        <cfvo type="percent" val="0"/>
        <cfvo type="num" val="60"/>
        <cfvo type="num" val="90"/>
      </iconSet>
    </cfRule>
  </conditionalFormatting>
  <conditionalFormatting sqref="P1224">
    <cfRule type="iconSet" priority="174">
      <iconSet>
        <cfvo type="percent" val="0"/>
        <cfvo type="num" val="60"/>
        <cfvo type="num" val="90"/>
      </iconSet>
    </cfRule>
  </conditionalFormatting>
  <conditionalFormatting sqref="P1224">
    <cfRule type="iconSet" priority="173">
      <iconSet>
        <cfvo type="percent" val="0"/>
        <cfvo type="num" val="60"/>
        <cfvo type="num" val="90"/>
      </iconSet>
    </cfRule>
  </conditionalFormatting>
  <conditionalFormatting sqref="P1224">
    <cfRule type="iconSet" priority="172">
      <iconSet>
        <cfvo type="percent" val="0"/>
        <cfvo type="num" val="60"/>
        <cfvo type="num" val="90"/>
      </iconSet>
    </cfRule>
  </conditionalFormatting>
  <conditionalFormatting sqref="P1224">
    <cfRule type="iconSet" priority="171">
      <iconSet>
        <cfvo type="percent" val="0"/>
        <cfvo type="num" val="60"/>
        <cfvo type="num" val="90"/>
      </iconSet>
    </cfRule>
  </conditionalFormatting>
  <conditionalFormatting sqref="P1224">
    <cfRule type="iconSet" priority="168">
      <iconSet>
        <cfvo type="percent" val="0"/>
        <cfvo type="num" val="60"/>
        <cfvo type="num" val="90"/>
      </iconSet>
    </cfRule>
  </conditionalFormatting>
  <conditionalFormatting sqref="P1224">
    <cfRule type="iconSet" priority="167">
      <iconSet>
        <cfvo type="percent" val="0"/>
        <cfvo type="num" val="60"/>
        <cfvo type="num" val="90"/>
      </iconSet>
    </cfRule>
  </conditionalFormatting>
  <conditionalFormatting sqref="P1224">
    <cfRule type="iconSet" priority="166">
      <iconSet>
        <cfvo type="percent" val="0"/>
        <cfvo type="num" val="60"/>
        <cfvo type="num" val="90"/>
      </iconSet>
    </cfRule>
  </conditionalFormatting>
  <conditionalFormatting sqref="P1224">
    <cfRule type="iconSet" priority="163">
      <iconSet>
        <cfvo type="percent" val="0"/>
        <cfvo type="num" val="60"/>
        <cfvo type="num" val="90"/>
      </iconSet>
    </cfRule>
  </conditionalFormatting>
  <conditionalFormatting sqref="P1224">
    <cfRule type="iconSet" priority="160">
      <iconSet>
        <cfvo type="percent" val="0"/>
        <cfvo type="num" val="60"/>
        <cfvo type="num" val="90"/>
      </iconSet>
    </cfRule>
  </conditionalFormatting>
  <conditionalFormatting sqref="P1225">
    <cfRule type="iconSet" priority="157">
      <iconSet>
        <cfvo type="percent" val="0"/>
        <cfvo type="num" val="60"/>
        <cfvo type="num" val="90"/>
      </iconSet>
    </cfRule>
  </conditionalFormatting>
  <conditionalFormatting sqref="P1225">
    <cfRule type="iconSet" priority="156">
      <iconSet>
        <cfvo type="percent" val="0"/>
        <cfvo type="num" val="60"/>
        <cfvo type="num" val="90"/>
      </iconSet>
    </cfRule>
  </conditionalFormatting>
  <conditionalFormatting sqref="P1225">
    <cfRule type="iconSet" priority="155">
      <iconSet>
        <cfvo type="percent" val="0"/>
        <cfvo type="num" val="60"/>
        <cfvo type="num" val="90"/>
      </iconSet>
    </cfRule>
  </conditionalFormatting>
  <conditionalFormatting sqref="P1225">
    <cfRule type="iconSet" priority="154">
      <iconSet>
        <cfvo type="percent" val="0"/>
        <cfvo type="num" val="60"/>
        <cfvo type="num" val="90"/>
      </iconSet>
    </cfRule>
  </conditionalFormatting>
  <conditionalFormatting sqref="P1225">
    <cfRule type="iconSet" priority="153">
      <iconSet>
        <cfvo type="percent" val="0"/>
        <cfvo type="num" val="60"/>
        <cfvo type="num" val="90"/>
      </iconSet>
    </cfRule>
  </conditionalFormatting>
  <conditionalFormatting sqref="P1225">
    <cfRule type="iconSet" priority="150">
      <iconSet>
        <cfvo type="percent" val="0"/>
        <cfvo type="num" val="60"/>
        <cfvo type="num" val="90"/>
      </iconSet>
    </cfRule>
  </conditionalFormatting>
  <conditionalFormatting sqref="P1225">
    <cfRule type="iconSet" priority="149">
      <iconSet>
        <cfvo type="percent" val="0"/>
        <cfvo type="num" val="60"/>
        <cfvo type="num" val="90"/>
      </iconSet>
    </cfRule>
  </conditionalFormatting>
  <conditionalFormatting sqref="P1225">
    <cfRule type="iconSet" priority="148">
      <iconSet>
        <cfvo type="percent" val="0"/>
        <cfvo type="num" val="60"/>
        <cfvo type="num" val="90"/>
      </iconSet>
    </cfRule>
  </conditionalFormatting>
  <conditionalFormatting sqref="P1225">
    <cfRule type="iconSet" priority="147">
      <iconSet>
        <cfvo type="percent" val="0"/>
        <cfvo type="num" val="60"/>
        <cfvo type="num" val="90"/>
      </iconSet>
    </cfRule>
  </conditionalFormatting>
  <conditionalFormatting sqref="P1225">
    <cfRule type="iconSet" priority="146">
      <iconSet>
        <cfvo type="percent" val="0"/>
        <cfvo type="num" val="60"/>
        <cfvo type="num" val="90"/>
      </iconSet>
    </cfRule>
  </conditionalFormatting>
  <conditionalFormatting sqref="P1225">
    <cfRule type="iconSet" priority="145">
      <iconSet>
        <cfvo type="percent" val="0"/>
        <cfvo type="num" val="60"/>
        <cfvo type="num" val="90"/>
      </iconSet>
    </cfRule>
  </conditionalFormatting>
  <conditionalFormatting sqref="P1225">
    <cfRule type="iconSet" priority="144">
      <iconSet>
        <cfvo type="percent" val="0"/>
        <cfvo type="num" val="60"/>
        <cfvo type="num" val="90"/>
      </iconSet>
    </cfRule>
  </conditionalFormatting>
  <conditionalFormatting sqref="R1226:R1239">
    <cfRule type="iconSet" priority="141">
      <iconSet>
        <cfvo type="percent" val="0"/>
        <cfvo type="num" val="60"/>
        <cfvo type="num" val="90"/>
      </iconSet>
    </cfRule>
  </conditionalFormatting>
  <conditionalFormatting sqref="R1226:R1227">
    <cfRule type="iconSet" priority="140">
      <iconSet>
        <cfvo type="percent" val="0"/>
        <cfvo type="num" val="60"/>
        <cfvo type="num" val="90"/>
      </iconSet>
    </cfRule>
  </conditionalFormatting>
  <conditionalFormatting sqref="R1234:R1239">
    <cfRule type="iconSet" priority="139">
      <iconSet>
        <cfvo type="percent" val="0"/>
        <cfvo type="num" val="60"/>
        <cfvo type="num" val="90"/>
      </iconSet>
    </cfRule>
  </conditionalFormatting>
  <conditionalFormatting sqref="R1226:R1239">
    <cfRule type="iconSet" priority="138">
      <iconSet>
        <cfvo type="percent" val="0"/>
        <cfvo type="num" val="60"/>
        <cfvo type="num" val="90"/>
      </iconSet>
    </cfRule>
  </conditionalFormatting>
  <conditionalFormatting sqref="R1228:R1233">
    <cfRule type="iconSet" priority="137">
      <iconSet>
        <cfvo type="percent" val="0"/>
        <cfvo type="num" val="60"/>
        <cfvo type="num" val="90"/>
      </iconSet>
    </cfRule>
  </conditionalFormatting>
  <conditionalFormatting sqref="R1226:R1239">
    <cfRule type="iconSet" priority="134">
      <iconSet>
        <cfvo type="percent" val="0"/>
        <cfvo type="num" val="60"/>
        <cfvo type="num" val="90"/>
      </iconSet>
    </cfRule>
  </conditionalFormatting>
  <conditionalFormatting sqref="R1226:R1239">
    <cfRule type="iconSet" priority="131">
      <iconSet>
        <cfvo type="percent" val="0"/>
        <cfvo type="num" val="60"/>
        <cfvo type="num" val="90"/>
      </iconSet>
    </cfRule>
  </conditionalFormatting>
  <conditionalFormatting sqref="R1226:R1239">
    <cfRule type="iconSet" priority="130">
      <iconSet>
        <cfvo type="percent" val="0"/>
        <cfvo type="num" val="60"/>
        <cfvo type="num" val="90"/>
      </iconSet>
    </cfRule>
  </conditionalFormatting>
  <conditionalFormatting sqref="R1226:R1239">
    <cfRule type="iconSet" priority="129">
      <iconSet>
        <cfvo type="percent" val="0"/>
        <cfvo type="num" val="60"/>
        <cfvo type="num" val="90"/>
      </iconSet>
    </cfRule>
  </conditionalFormatting>
  <conditionalFormatting sqref="R1238:R1239">
    <cfRule type="iconSet" priority="126">
      <iconSet>
        <cfvo type="percent" val="0"/>
        <cfvo type="num" val="60"/>
        <cfvo type="num" val="90"/>
      </iconSet>
    </cfRule>
  </conditionalFormatting>
  <conditionalFormatting sqref="R1238:R1239">
    <cfRule type="iconSet" priority="125">
      <iconSet>
        <cfvo type="percent" val="0"/>
        <cfvo type="num" val="60"/>
        <cfvo type="num" val="90"/>
      </iconSet>
    </cfRule>
  </conditionalFormatting>
  <conditionalFormatting sqref="R1238:R1239">
    <cfRule type="iconSet" priority="124">
      <iconSet>
        <cfvo type="percent" val="0"/>
        <cfvo type="num" val="60"/>
        <cfvo type="num" val="90"/>
      </iconSet>
    </cfRule>
  </conditionalFormatting>
  <conditionalFormatting sqref="R1238:R1239">
    <cfRule type="iconSet" priority="121">
      <iconSet>
        <cfvo type="percent" val="0"/>
        <cfvo type="num" val="60"/>
        <cfvo type="num" val="90"/>
      </iconSet>
    </cfRule>
  </conditionalFormatting>
  <conditionalFormatting sqref="R1238:R1239">
    <cfRule type="iconSet" priority="120">
      <iconSet>
        <cfvo type="percent" val="0"/>
        <cfvo type="num" val="60"/>
        <cfvo type="num" val="90"/>
      </iconSet>
    </cfRule>
  </conditionalFormatting>
  <conditionalFormatting sqref="R1238:R1239">
    <cfRule type="iconSet" priority="119">
      <iconSet>
        <cfvo type="percent" val="0"/>
        <cfvo type="num" val="60"/>
        <cfvo type="num" val="90"/>
      </iconSet>
    </cfRule>
  </conditionalFormatting>
  <conditionalFormatting sqref="R1238:R1239">
    <cfRule type="iconSet" priority="118">
      <iconSet>
        <cfvo type="percent" val="0"/>
        <cfvo type="num" val="60"/>
        <cfvo type="num" val="90"/>
      </iconSet>
    </cfRule>
  </conditionalFormatting>
  <conditionalFormatting sqref="R1239">
    <cfRule type="iconSet" priority="115">
      <iconSet>
        <cfvo type="percent" val="0"/>
        <cfvo type="num" val="60"/>
        <cfvo type="num" val="90"/>
      </iconSet>
    </cfRule>
  </conditionalFormatting>
  <conditionalFormatting sqref="R1239">
    <cfRule type="iconSet" priority="114">
      <iconSet>
        <cfvo type="percent" val="0"/>
        <cfvo type="num" val="60"/>
        <cfvo type="num" val="90"/>
      </iconSet>
    </cfRule>
  </conditionalFormatting>
  <conditionalFormatting sqref="R1239">
    <cfRule type="iconSet" priority="111">
      <iconSet>
        <cfvo type="percent" val="0"/>
        <cfvo type="num" val="60"/>
        <cfvo type="num" val="90"/>
      </iconSet>
    </cfRule>
  </conditionalFormatting>
  <conditionalFormatting sqref="R1239">
    <cfRule type="iconSet" priority="110">
      <iconSet>
        <cfvo type="percent" val="0"/>
        <cfvo type="num" val="60"/>
        <cfvo type="num" val="90"/>
      </iconSet>
    </cfRule>
  </conditionalFormatting>
  <conditionalFormatting sqref="R1239">
    <cfRule type="iconSet" priority="109">
      <iconSet>
        <cfvo type="percent" val="0"/>
        <cfvo type="num" val="60"/>
        <cfvo type="num" val="90"/>
      </iconSet>
    </cfRule>
  </conditionalFormatting>
  <conditionalFormatting sqref="R1239">
    <cfRule type="iconSet" priority="108">
      <iconSet>
        <cfvo type="percent" val="0"/>
        <cfvo type="num" val="60"/>
        <cfvo type="num" val="90"/>
      </iconSet>
    </cfRule>
  </conditionalFormatting>
  <conditionalFormatting sqref="R1239">
    <cfRule type="iconSet" priority="107">
      <iconSet>
        <cfvo type="percent" val="0"/>
        <cfvo type="num" val="60"/>
        <cfvo type="num" val="90"/>
      </iconSet>
    </cfRule>
  </conditionalFormatting>
  <conditionalFormatting sqref="R1240">
    <cfRule type="iconSet" priority="101">
      <iconSet>
        <cfvo type="percent" val="0"/>
        <cfvo type="num" val="60"/>
        <cfvo type="num" val="90"/>
      </iconSet>
    </cfRule>
  </conditionalFormatting>
  <conditionalFormatting sqref="R1240">
    <cfRule type="iconSet" priority="102">
      <iconSet>
        <cfvo type="percent" val="0"/>
        <cfvo type="num" val="60"/>
        <cfvo type="num" val="90"/>
      </iconSet>
    </cfRule>
  </conditionalFormatting>
  <conditionalFormatting sqref="R1240">
    <cfRule type="iconSet" priority="103">
      <iconSet>
        <cfvo type="percent" val="0"/>
        <cfvo type="num" val="60"/>
        <cfvo type="num" val="90"/>
      </iconSet>
    </cfRule>
  </conditionalFormatting>
  <conditionalFormatting sqref="R1240">
    <cfRule type="iconSet" priority="97">
      <iconSet>
        <cfvo type="percent" val="0"/>
        <cfvo type="num" val="60"/>
        <cfvo type="num" val="90"/>
      </iconSet>
    </cfRule>
  </conditionalFormatting>
  <conditionalFormatting sqref="R1240">
    <cfRule type="iconSet" priority="104">
      <iconSet>
        <cfvo type="percent" val="0"/>
        <cfvo type="num" val="60"/>
        <cfvo type="num" val="90"/>
      </iconSet>
    </cfRule>
  </conditionalFormatting>
  <conditionalFormatting sqref="R1240">
    <cfRule type="iconSet" priority="105">
      <iconSet>
        <cfvo type="percent" val="0"/>
        <cfvo type="num" val="60"/>
        <cfvo type="num" val="90"/>
      </iconSet>
    </cfRule>
  </conditionalFormatting>
  <conditionalFormatting sqref="R1240">
    <cfRule type="iconSet" priority="106">
      <iconSet>
        <cfvo type="percent" val="0"/>
        <cfvo type="num" val="60"/>
        <cfvo type="num" val="90"/>
      </iconSet>
    </cfRule>
  </conditionalFormatting>
  <conditionalFormatting sqref="R1241">
    <cfRule type="iconSet" priority="87">
      <iconSet>
        <cfvo type="percent" val="0"/>
        <cfvo type="num" val="60"/>
        <cfvo type="num" val="90"/>
      </iconSet>
    </cfRule>
  </conditionalFormatting>
  <conditionalFormatting sqref="R1241">
    <cfRule type="iconSet" priority="88">
      <iconSet>
        <cfvo type="percent" val="0"/>
        <cfvo type="num" val="60"/>
        <cfvo type="num" val="90"/>
      </iconSet>
    </cfRule>
  </conditionalFormatting>
  <conditionalFormatting sqref="R1241">
    <cfRule type="iconSet" priority="89">
      <iconSet>
        <cfvo type="percent" val="0"/>
        <cfvo type="num" val="60"/>
        <cfvo type="num" val="90"/>
      </iconSet>
    </cfRule>
  </conditionalFormatting>
  <conditionalFormatting sqref="R1241">
    <cfRule type="iconSet" priority="90">
      <iconSet>
        <cfvo type="percent" val="0"/>
        <cfvo type="num" val="60"/>
        <cfvo type="num" val="90"/>
      </iconSet>
    </cfRule>
  </conditionalFormatting>
  <conditionalFormatting sqref="R1241">
    <cfRule type="iconSet" priority="91">
      <iconSet>
        <cfvo type="percent" val="0"/>
        <cfvo type="num" val="60"/>
        <cfvo type="num" val="90"/>
      </iconSet>
    </cfRule>
  </conditionalFormatting>
  <conditionalFormatting sqref="R1241">
    <cfRule type="iconSet" priority="92">
      <iconSet>
        <cfvo type="percent" val="0"/>
        <cfvo type="num" val="60"/>
        <cfvo type="num" val="90"/>
      </iconSet>
    </cfRule>
  </conditionalFormatting>
  <conditionalFormatting sqref="R1241">
    <cfRule type="iconSet" priority="93">
      <iconSet>
        <cfvo type="percent" val="0"/>
        <cfvo type="num" val="60"/>
        <cfvo type="num" val="90"/>
      </iconSet>
    </cfRule>
  </conditionalFormatting>
  <conditionalFormatting sqref="R1242">
    <cfRule type="iconSet" priority="80">
      <iconSet>
        <cfvo type="percent" val="0"/>
        <cfvo type="num" val="60"/>
        <cfvo type="num" val="90"/>
      </iconSet>
    </cfRule>
  </conditionalFormatting>
  <conditionalFormatting sqref="R1242">
    <cfRule type="iconSet" priority="81">
      <iconSet>
        <cfvo type="percent" val="0"/>
        <cfvo type="num" val="60"/>
        <cfvo type="num" val="90"/>
      </iconSet>
    </cfRule>
  </conditionalFormatting>
  <conditionalFormatting sqref="R1242">
    <cfRule type="iconSet" priority="82">
      <iconSet>
        <cfvo type="percent" val="0"/>
        <cfvo type="num" val="60"/>
        <cfvo type="num" val="90"/>
      </iconSet>
    </cfRule>
  </conditionalFormatting>
  <conditionalFormatting sqref="I1243">
    <cfRule type="duplicateValues" dxfId="18" priority="72"/>
  </conditionalFormatting>
  <conditionalFormatting sqref="R1243">
    <cfRule type="iconSet" priority="75">
      <iconSet>
        <cfvo type="percent" val="0"/>
        <cfvo type="num" val="60"/>
        <cfvo type="num" val="90"/>
      </iconSet>
    </cfRule>
  </conditionalFormatting>
  <conditionalFormatting sqref="I1244">
    <cfRule type="duplicateValues" dxfId="17" priority="68"/>
  </conditionalFormatting>
  <conditionalFormatting sqref="R1244">
    <cfRule type="iconSet" priority="71">
      <iconSet>
        <cfvo type="percent" val="0"/>
        <cfvo type="num" val="60"/>
        <cfvo type="num" val="90"/>
      </iconSet>
    </cfRule>
  </conditionalFormatting>
  <conditionalFormatting sqref="I1245">
    <cfRule type="duplicateValues" dxfId="16" priority="64"/>
  </conditionalFormatting>
  <conditionalFormatting sqref="R1245">
    <cfRule type="iconSet" priority="67">
      <iconSet>
        <cfvo type="percent" val="0"/>
        <cfvo type="num" val="60"/>
        <cfvo type="num" val="90"/>
      </iconSet>
    </cfRule>
  </conditionalFormatting>
  <conditionalFormatting sqref="I1247">
    <cfRule type="duplicateValues" dxfId="15" priority="60"/>
  </conditionalFormatting>
  <conditionalFormatting sqref="R1247">
    <cfRule type="iconSet" priority="63">
      <iconSet>
        <cfvo type="percent" val="0"/>
        <cfvo type="num" val="60"/>
        <cfvo type="num" val="90"/>
      </iconSet>
    </cfRule>
  </conditionalFormatting>
  <conditionalFormatting sqref="I1248">
    <cfRule type="duplicateValues" dxfId="14" priority="56"/>
  </conditionalFormatting>
  <conditionalFormatting sqref="R1248">
    <cfRule type="iconSet" priority="59">
      <iconSet>
        <cfvo type="percent" val="0"/>
        <cfvo type="num" val="60"/>
        <cfvo type="num" val="90"/>
      </iconSet>
    </cfRule>
  </conditionalFormatting>
  <conditionalFormatting sqref="I1250">
    <cfRule type="duplicateValues" dxfId="13" priority="52"/>
  </conditionalFormatting>
  <conditionalFormatting sqref="R1250">
    <cfRule type="iconSet" priority="55">
      <iconSet>
        <cfvo type="percent" val="0"/>
        <cfvo type="num" val="60"/>
        <cfvo type="num" val="90"/>
      </iconSet>
    </cfRule>
  </conditionalFormatting>
  <conditionalFormatting sqref="I1251">
    <cfRule type="duplicateValues" dxfId="12" priority="50"/>
  </conditionalFormatting>
  <conditionalFormatting sqref="R1251">
    <cfRule type="iconSet" priority="51">
      <iconSet>
        <cfvo type="percent" val="0"/>
        <cfvo type="num" val="60"/>
        <cfvo type="num" val="90"/>
      </iconSet>
    </cfRule>
  </conditionalFormatting>
  <conditionalFormatting sqref="I1252">
    <cfRule type="duplicateValues" dxfId="11" priority="48"/>
  </conditionalFormatting>
  <conditionalFormatting sqref="R1252">
    <cfRule type="iconSet" priority="49">
      <iconSet>
        <cfvo type="percent" val="0"/>
        <cfvo type="num" val="60"/>
        <cfvo type="num" val="90"/>
      </iconSet>
    </cfRule>
  </conditionalFormatting>
  <conditionalFormatting sqref="I1253">
    <cfRule type="duplicateValues" dxfId="10" priority="44"/>
  </conditionalFormatting>
  <conditionalFormatting sqref="R1253">
    <cfRule type="iconSet" priority="47">
      <iconSet>
        <cfvo type="percent" val="0"/>
        <cfvo type="num" val="60"/>
        <cfvo type="num" val="90"/>
      </iconSet>
    </cfRule>
  </conditionalFormatting>
  <conditionalFormatting sqref="I1254">
    <cfRule type="duplicateValues" dxfId="9" priority="40"/>
  </conditionalFormatting>
  <conditionalFormatting sqref="R1254">
    <cfRule type="iconSet" priority="43">
      <iconSet>
        <cfvo type="percent" val="0"/>
        <cfvo type="num" val="60"/>
        <cfvo type="num" val="90"/>
      </iconSet>
    </cfRule>
  </conditionalFormatting>
  <conditionalFormatting sqref="I1246">
    <cfRule type="duplicateValues" dxfId="8" priority="36"/>
  </conditionalFormatting>
  <conditionalFormatting sqref="R1246">
    <cfRule type="iconSet" priority="39">
      <iconSet>
        <cfvo type="percent" val="0"/>
        <cfvo type="num" val="60"/>
        <cfvo type="num" val="90"/>
      </iconSet>
    </cfRule>
  </conditionalFormatting>
  <conditionalFormatting sqref="I1255">
    <cfRule type="duplicateValues" dxfId="7" priority="32"/>
  </conditionalFormatting>
  <conditionalFormatting sqref="R1255">
    <cfRule type="iconSet" priority="35">
      <iconSet>
        <cfvo type="percent" val="0"/>
        <cfvo type="num" val="60"/>
        <cfvo type="num" val="90"/>
      </iconSet>
    </cfRule>
  </conditionalFormatting>
  <conditionalFormatting sqref="I1256">
    <cfRule type="duplicateValues" dxfId="6" priority="28"/>
  </conditionalFormatting>
  <conditionalFormatting sqref="R1256">
    <cfRule type="iconSet" priority="31">
      <iconSet>
        <cfvo type="percent" val="0"/>
        <cfvo type="num" val="60"/>
        <cfvo type="num" val="90"/>
      </iconSet>
    </cfRule>
  </conditionalFormatting>
  <conditionalFormatting sqref="I1257">
    <cfRule type="duplicateValues" dxfId="5" priority="24"/>
  </conditionalFormatting>
  <conditionalFormatting sqref="R1257">
    <cfRule type="iconSet" priority="27">
      <iconSet>
        <cfvo type="percent" val="0"/>
        <cfvo type="num" val="60"/>
        <cfvo type="num" val="90"/>
      </iconSet>
    </cfRule>
  </conditionalFormatting>
  <conditionalFormatting sqref="I1258">
    <cfRule type="duplicateValues" dxfId="4" priority="20"/>
  </conditionalFormatting>
  <conditionalFormatting sqref="R1258">
    <cfRule type="iconSet" priority="23">
      <iconSet>
        <cfvo type="percent" val="0"/>
        <cfvo type="num" val="60"/>
        <cfvo type="num" val="90"/>
      </iconSet>
    </cfRule>
  </conditionalFormatting>
  <conditionalFormatting sqref="I1259">
    <cfRule type="duplicateValues" dxfId="3" priority="18"/>
  </conditionalFormatting>
  <conditionalFormatting sqref="R1259">
    <cfRule type="iconSet" priority="19">
      <iconSet>
        <cfvo type="percent" val="0"/>
        <cfvo type="num" val="60"/>
        <cfvo type="num" val="90"/>
      </iconSet>
    </cfRule>
  </conditionalFormatting>
  <conditionalFormatting sqref="I1260">
    <cfRule type="duplicateValues" dxfId="2" priority="16"/>
  </conditionalFormatting>
  <conditionalFormatting sqref="R1260">
    <cfRule type="iconSet" priority="17">
      <iconSet>
        <cfvo type="percent" val="0"/>
        <cfvo type="num" val="60"/>
        <cfvo type="num" val="90"/>
      </iconSet>
    </cfRule>
  </conditionalFormatting>
  <conditionalFormatting sqref="I1261">
    <cfRule type="duplicateValues" dxfId="1" priority="14"/>
  </conditionalFormatting>
  <conditionalFormatting sqref="R1261">
    <cfRule type="iconSet" priority="15">
      <iconSet>
        <cfvo type="percent" val="0"/>
        <cfvo type="num" val="60"/>
        <cfvo type="num" val="90"/>
      </iconSet>
    </cfRule>
  </conditionalFormatting>
  <conditionalFormatting sqref="I1262">
    <cfRule type="duplicateValues" dxfId="0" priority="10"/>
  </conditionalFormatting>
  <conditionalFormatting sqref="R1262">
    <cfRule type="iconSet" priority="13">
      <iconSet>
        <cfvo type="percent" val="0"/>
        <cfvo type="num" val="60"/>
        <cfvo type="num" val="90"/>
      </iconSet>
    </cfRule>
  </conditionalFormatting>
  <conditionalFormatting sqref="R1263">
    <cfRule type="iconSet" priority="5">
      <iconSet>
        <cfvo type="percent" val="0"/>
        <cfvo type="num" val="60"/>
        <cfvo type="num" val="90"/>
      </iconSet>
    </cfRule>
  </conditionalFormatting>
  <conditionalFormatting sqref="R1263">
    <cfRule type="iconSet" priority="4">
      <iconSet>
        <cfvo type="percent" val="0"/>
        <cfvo type="num" val="60"/>
        <cfvo type="num" val="90"/>
      </iconSet>
    </cfRule>
  </conditionalFormatting>
  <conditionalFormatting sqref="R1263">
    <cfRule type="iconSet" priority="3">
      <iconSet>
        <cfvo type="percent" val="0"/>
        <cfvo type="num" val="60"/>
        <cfvo type="num" val="90"/>
      </iconSet>
    </cfRule>
  </conditionalFormatting>
  <conditionalFormatting sqref="R1263">
    <cfRule type="iconSet" priority="2">
      <iconSet>
        <cfvo type="percent" val="0"/>
        <cfvo type="num" val="60"/>
        <cfvo type="num" val="90"/>
      </iconSet>
    </cfRule>
  </conditionalFormatting>
  <conditionalFormatting sqref="R1263">
    <cfRule type="iconSet" priority="1">
      <iconSet>
        <cfvo type="percent" val="0"/>
        <cfvo type="num" val="60"/>
        <cfvo type="num" val="90"/>
      </iconSet>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962"/>
  <sheetViews>
    <sheetView showRuler="0" workbookViewId="0">
      <selection activeCell="G27" sqref="G27"/>
    </sheetView>
  </sheetViews>
  <sheetFormatPr defaultRowHeight="12.75" x14ac:dyDescent="0.2"/>
  <cols>
    <col min="1" max="1" width="10.42578125" bestFit="1" customWidth="1"/>
    <col min="2" max="2" width="10.140625" bestFit="1" customWidth="1"/>
    <col min="3" max="3" width="7.85546875" bestFit="1" customWidth="1"/>
    <col min="4" max="4" width="16.28515625" bestFit="1" customWidth="1"/>
    <col min="5" max="5" width="15.28515625" bestFit="1" customWidth="1"/>
    <col min="6" max="6" width="16.5703125" bestFit="1" customWidth="1"/>
    <col min="7" max="7" width="25" bestFit="1" customWidth="1"/>
    <col min="8" max="9" width="115.28515625" bestFit="1" customWidth="1"/>
    <col min="10" max="10" width="9" bestFit="1" customWidth="1"/>
    <col min="11" max="11" width="9.28515625" bestFit="1" customWidth="1"/>
  </cols>
  <sheetData>
    <row r="1" spans="1:11" s="8" customFormat="1" ht="25.5" x14ac:dyDescent="0.2">
      <c r="A1" s="16" t="s">
        <v>4502</v>
      </c>
      <c r="B1" s="17" t="s">
        <v>4503</v>
      </c>
      <c r="C1" s="17" t="s">
        <v>4504</v>
      </c>
      <c r="D1" s="17" t="s">
        <v>4505</v>
      </c>
      <c r="E1" s="17" t="s">
        <v>4506</v>
      </c>
      <c r="F1" s="17" t="s">
        <v>4507</v>
      </c>
      <c r="G1" s="17" t="s">
        <v>4508</v>
      </c>
      <c r="H1" s="16" t="s">
        <v>4509</v>
      </c>
      <c r="I1" s="16" t="s">
        <v>4510</v>
      </c>
      <c r="J1" s="16" t="s">
        <v>4511</v>
      </c>
      <c r="K1" s="16" t="s">
        <v>4512</v>
      </c>
    </row>
    <row r="2" spans="1:11" x14ac:dyDescent="0.2">
      <c r="A2">
        <v>1</v>
      </c>
      <c r="B2" s="5">
        <v>39954</v>
      </c>
      <c r="C2" s="9">
        <v>0.50416666666666665</v>
      </c>
      <c r="D2" t="s">
        <v>4513</v>
      </c>
      <c r="E2" t="s">
        <v>4514</v>
      </c>
      <c r="F2" t="s">
        <v>4515</v>
      </c>
      <c r="G2" s="10" t="s">
        <v>3281</v>
      </c>
    </row>
    <row r="3" spans="1:11" x14ac:dyDescent="0.2">
      <c r="A3">
        <v>2</v>
      </c>
      <c r="B3" s="5">
        <v>39954</v>
      </c>
      <c r="C3" s="9">
        <v>0.50416666666666665</v>
      </c>
      <c r="D3" t="s">
        <v>4513</v>
      </c>
      <c r="E3" t="s">
        <v>4517</v>
      </c>
      <c r="F3" t="s">
        <v>4515</v>
      </c>
      <c r="G3" t="s">
        <v>2417</v>
      </c>
      <c r="H3" t="s">
        <v>69</v>
      </c>
      <c r="I3" t="s">
        <v>4519</v>
      </c>
    </row>
    <row r="4" spans="1:11" x14ac:dyDescent="0.2">
      <c r="A4">
        <v>3</v>
      </c>
      <c r="B4" s="5">
        <v>39954</v>
      </c>
      <c r="C4" s="9">
        <v>0.50416666666666665</v>
      </c>
      <c r="D4" t="s">
        <v>4513</v>
      </c>
      <c r="E4" t="s">
        <v>4517</v>
      </c>
      <c r="F4" t="s">
        <v>4515</v>
      </c>
      <c r="G4" t="s">
        <v>2418</v>
      </c>
      <c r="H4" t="s">
        <v>4684</v>
      </c>
      <c r="I4" t="s">
        <v>4519</v>
      </c>
    </row>
    <row r="5" spans="1:11" x14ac:dyDescent="0.2">
      <c r="A5">
        <v>4</v>
      </c>
      <c r="B5" s="5">
        <v>39954</v>
      </c>
      <c r="C5" s="9">
        <v>0.50416666666666665</v>
      </c>
      <c r="D5" t="s">
        <v>4513</v>
      </c>
      <c r="E5" t="s">
        <v>4517</v>
      </c>
      <c r="F5" t="s">
        <v>4515</v>
      </c>
      <c r="G5" t="s">
        <v>2419</v>
      </c>
      <c r="H5" t="s">
        <v>3595</v>
      </c>
      <c r="I5" t="s">
        <v>4519</v>
      </c>
    </row>
    <row r="6" spans="1:11" x14ac:dyDescent="0.2">
      <c r="A6">
        <v>5</v>
      </c>
      <c r="B6" s="5">
        <v>39954</v>
      </c>
      <c r="C6" s="9">
        <v>0.50416666666666665</v>
      </c>
      <c r="D6" t="s">
        <v>4513</v>
      </c>
      <c r="E6" t="s">
        <v>4517</v>
      </c>
      <c r="F6" t="s">
        <v>4515</v>
      </c>
      <c r="G6" t="s">
        <v>2420</v>
      </c>
      <c r="H6" t="s">
        <v>1945</v>
      </c>
      <c r="I6" t="s">
        <v>4519</v>
      </c>
    </row>
    <row r="7" spans="1:11" x14ac:dyDescent="0.2">
      <c r="A7">
        <v>6</v>
      </c>
      <c r="B7" s="5">
        <v>39954</v>
      </c>
      <c r="C7" s="9">
        <v>0.50416666666666665</v>
      </c>
      <c r="D7" t="s">
        <v>4513</v>
      </c>
      <c r="E7" t="s">
        <v>4517</v>
      </c>
      <c r="F7" t="s">
        <v>4515</v>
      </c>
      <c r="G7" t="s">
        <v>2421</v>
      </c>
      <c r="H7" t="s">
        <v>822</v>
      </c>
      <c r="I7" t="s">
        <v>4519</v>
      </c>
    </row>
    <row r="8" spans="1:11" x14ac:dyDescent="0.2">
      <c r="A8">
        <v>7</v>
      </c>
      <c r="B8" s="5">
        <v>39954</v>
      </c>
      <c r="C8" s="9">
        <v>0.50416666666666665</v>
      </c>
      <c r="D8" t="s">
        <v>4513</v>
      </c>
      <c r="E8" t="s">
        <v>4517</v>
      </c>
      <c r="F8" t="s">
        <v>4515</v>
      </c>
      <c r="G8" t="s">
        <v>2422</v>
      </c>
      <c r="H8" t="s">
        <v>3844</v>
      </c>
      <c r="I8" t="s">
        <v>4519</v>
      </c>
    </row>
    <row r="9" spans="1:11" x14ac:dyDescent="0.2">
      <c r="A9">
        <v>8</v>
      </c>
      <c r="B9" s="5">
        <v>39954</v>
      </c>
      <c r="C9" s="9">
        <v>0.50416666666666665</v>
      </c>
      <c r="D9" t="s">
        <v>4513</v>
      </c>
      <c r="E9" t="s">
        <v>4517</v>
      </c>
      <c r="F9" t="s">
        <v>4515</v>
      </c>
      <c r="G9" t="s">
        <v>2423</v>
      </c>
      <c r="H9" t="s">
        <v>4560</v>
      </c>
      <c r="I9" t="s">
        <v>4519</v>
      </c>
    </row>
    <row r="10" spans="1:11" x14ac:dyDescent="0.2">
      <c r="A10">
        <v>9</v>
      </c>
      <c r="B10" s="5">
        <v>39954</v>
      </c>
      <c r="C10" s="9">
        <v>0.50416666666666665</v>
      </c>
      <c r="D10" t="s">
        <v>4513</v>
      </c>
      <c r="E10" t="s">
        <v>4517</v>
      </c>
      <c r="F10" t="s">
        <v>4515</v>
      </c>
      <c r="G10" t="s">
        <v>2424</v>
      </c>
      <c r="H10" t="s">
        <v>2148</v>
      </c>
      <c r="I10" t="s">
        <v>4519</v>
      </c>
    </row>
    <row r="11" spans="1:11" x14ac:dyDescent="0.2">
      <c r="A11">
        <v>10</v>
      </c>
      <c r="B11" s="5">
        <v>39954</v>
      </c>
      <c r="C11" s="9">
        <v>0.50416666666666665</v>
      </c>
      <c r="D11" t="s">
        <v>4513</v>
      </c>
      <c r="E11" t="s">
        <v>4517</v>
      </c>
      <c r="F11" t="s">
        <v>4515</v>
      </c>
      <c r="G11" t="s">
        <v>2425</v>
      </c>
      <c r="H11" s="10" t="s">
        <v>2426</v>
      </c>
      <c r="I11" t="s">
        <v>4519</v>
      </c>
    </row>
    <row r="12" spans="1:11" x14ac:dyDescent="0.2">
      <c r="A12">
        <v>11</v>
      </c>
      <c r="B12" s="5">
        <v>39954</v>
      </c>
      <c r="C12" s="9">
        <v>0.50416666666666665</v>
      </c>
      <c r="D12" t="s">
        <v>4513</v>
      </c>
      <c r="E12" t="s">
        <v>4517</v>
      </c>
      <c r="F12" t="s">
        <v>4515</v>
      </c>
      <c r="G12" t="s">
        <v>2427</v>
      </c>
      <c r="H12" t="s">
        <v>3474</v>
      </c>
      <c r="I12" t="s">
        <v>4519</v>
      </c>
    </row>
    <row r="13" spans="1:11" x14ac:dyDescent="0.2">
      <c r="A13">
        <v>12</v>
      </c>
      <c r="B13" s="5">
        <v>39954</v>
      </c>
      <c r="C13" s="9">
        <v>0.50416666666666665</v>
      </c>
      <c r="D13" t="s">
        <v>4513</v>
      </c>
      <c r="E13" t="s">
        <v>4517</v>
      </c>
      <c r="F13" t="s">
        <v>4515</v>
      </c>
      <c r="G13" t="s">
        <v>2428</v>
      </c>
      <c r="H13" t="s">
        <v>3788</v>
      </c>
      <c r="I13" t="s">
        <v>4519</v>
      </c>
    </row>
    <row r="14" spans="1:11" x14ac:dyDescent="0.2">
      <c r="A14">
        <v>13</v>
      </c>
      <c r="B14" s="5">
        <v>39954</v>
      </c>
      <c r="C14" s="9">
        <v>0.50416666666666665</v>
      </c>
      <c r="D14" t="s">
        <v>4513</v>
      </c>
      <c r="E14" t="s">
        <v>4517</v>
      </c>
      <c r="F14" t="s">
        <v>4515</v>
      </c>
      <c r="G14" t="s">
        <v>2429</v>
      </c>
      <c r="H14" s="11">
        <v>1060000</v>
      </c>
      <c r="I14" t="s">
        <v>4519</v>
      </c>
    </row>
    <row r="15" spans="1:11" x14ac:dyDescent="0.2">
      <c r="A15">
        <v>14</v>
      </c>
      <c r="B15" s="5">
        <v>39954</v>
      </c>
      <c r="C15" s="9">
        <v>0.50416666666666665</v>
      </c>
      <c r="D15" t="s">
        <v>4513</v>
      </c>
      <c r="E15" t="s">
        <v>4517</v>
      </c>
      <c r="F15" t="s">
        <v>4515</v>
      </c>
      <c r="G15" t="s">
        <v>2430</v>
      </c>
      <c r="H15" s="11">
        <v>5300000</v>
      </c>
      <c r="I15" t="s">
        <v>4519</v>
      </c>
    </row>
    <row r="16" spans="1:11" x14ac:dyDescent="0.2">
      <c r="A16">
        <v>15</v>
      </c>
      <c r="B16" s="5">
        <v>39954</v>
      </c>
      <c r="C16" s="9">
        <v>0.50416666666666665</v>
      </c>
      <c r="D16" t="s">
        <v>4513</v>
      </c>
      <c r="E16" t="s">
        <v>4517</v>
      </c>
      <c r="F16" t="s">
        <v>4515</v>
      </c>
      <c r="G16" t="s">
        <v>2431</v>
      </c>
      <c r="H16" t="s">
        <v>823</v>
      </c>
      <c r="I16" t="s">
        <v>4519</v>
      </c>
    </row>
    <row r="17" spans="1:9" x14ac:dyDescent="0.2">
      <c r="A17">
        <v>16</v>
      </c>
      <c r="B17" s="5">
        <v>39954</v>
      </c>
      <c r="C17" s="9">
        <v>0.50416666666666665</v>
      </c>
      <c r="D17" t="s">
        <v>4513</v>
      </c>
      <c r="E17" t="s">
        <v>4517</v>
      </c>
      <c r="F17" t="s">
        <v>4515</v>
      </c>
      <c r="G17" t="s">
        <v>3638</v>
      </c>
      <c r="H17" t="s">
        <v>1826</v>
      </c>
      <c r="I17" t="s">
        <v>4519</v>
      </c>
    </row>
    <row r="18" spans="1:9" x14ac:dyDescent="0.2">
      <c r="A18">
        <v>17</v>
      </c>
      <c r="B18" s="5">
        <v>39954</v>
      </c>
      <c r="C18" s="9">
        <v>0.50416666666666665</v>
      </c>
      <c r="D18" t="s">
        <v>4513</v>
      </c>
      <c r="E18" t="s">
        <v>4517</v>
      </c>
      <c r="F18" t="s">
        <v>4515</v>
      </c>
      <c r="G18" t="s">
        <v>3639</v>
      </c>
      <c r="H18" s="10" t="s">
        <v>3640</v>
      </c>
      <c r="I18" t="s">
        <v>4519</v>
      </c>
    </row>
    <row r="19" spans="1:9" x14ac:dyDescent="0.2">
      <c r="A19">
        <v>18</v>
      </c>
      <c r="B19" s="5">
        <v>39954</v>
      </c>
      <c r="C19" s="9">
        <v>0.50416666666666665</v>
      </c>
      <c r="D19" t="s">
        <v>4513</v>
      </c>
      <c r="E19" t="s">
        <v>4517</v>
      </c>
      <c r="F19" t="s">
        <v>4515</v>
      </c>
      <c r="G19" t="s">
        <v>3641</v>
      </c>
      <c r="H19">
        <v>4</v>
      </c>
      <c r="I19" t="s">
        <v>4519</v>
      </c>
    </row>
    <row r="20" spans="1:9" x14ac:dyDescent="0.2">
      <c r="A20">
        <v>19</v>
      </c>
      <c r="B20" s="5">
        <v>39954</v>
      </c>
      <c r="C20" s="9">
        <v>0.50416666666666665</v>
      </c>
      <c r="D20" t="s">
        <v>4513</v>
      </c>
      <c r="E20" t="s">
        <v>4517</v>
      </c>
      <c r="F20" t="s">
        <v>4515</v>
      </c>
      <c r="G20" t="s">
        <v>1031</v>
      </c>
      <c r="H20" t="s">
        <v>5207</v>
      </c>
      <c r="I20" t="s">
        <v>4519</v>
      </c>
    </row>
    <row r="21" spans="1:9" x14ac:dyDescent="0.2">
      <c r="A21">
        <v>20</v>
      </c>
      <c r="B21" s="5">
        <v>39954</v>
      </c>
      <c r="C21" s="9">
        <v>0.50416666666666665</v>
      </c>
      <c r="D21" t="s">
        <v>4513</v>
      </c>
      <c r="E21" t="s">
        <v>4517</v>
      </c>
      <c r="F21" t="s">
        <v>4515</v>
      </c>
      <c r="G21" t="s">
        <v>1032</v>
      </c>
      <c r="H21" s="11">
        <v>1620000</v>
      </c>
      <c r="I21" t="s">
        <v>4519</v>
      </c>
    </row>
    <row r="22" spans="1:9" x14ac:dyDescent="0.2">
      <c r="A22">
        <v>21</v>
      </c>
      <c r="B22" s="5">
        <v>39954</v>
      </c>
      <c r="C22" s="9">
        <v>0.50416666666666665</v>
      </c>
      <c r="D22" t="s">
        <v>4513</v>
      </c>
      <c r="E22" t="s">
        <v>4517</v>
      </c>
      <c r="F22" t="s">
        <v>4515</v>
      </c>
      <c r="G22" t="s">
        <v>1033</v>
      </c>
      <c r="H22" s="5">
        <v>39722</v>
      </c>
      <c r="I22" t="s">
        <v>4519</v>
      </c>
    </row>
    <row r="23" spans="1:9" x14ac:dyDescent="0.2">
      <c r="A23">
        <v>22</v>
      </c>
      <c r="B23" s="5">
        <v>39954</v>
      </c>
      <c r="C23" s="9">
        <v>0.50416666666666665</v>
      </c>
      <c r="D23" t="s">
        <v>4513</v>
      </c>
      <c r="E23" t="s">
        <v>4517</v>
      </c>
      <c r="F23" t="s">
        <v>4515</v>
      </c>
      <c r="G23" t="s">
        <v>1034</v>
      </c>
      <c r="H23" s="5">
        <v>40786</v>
      </c>
      <c r="I23" t="s">
        <v>4519</v>
      </c>
    </row>
    <row r="24" spans="1:9" x14ac:dyDescent="0.2">
      <c r="A24">
        <v>23</v>
      </c>
      <c r="B24" s="5">
        <v>39954</v>
      </c>
      <c r="C24" s="9">
        <v>0.50416666666666665</v>
      </c>
      <c r="D24" t="s">
        <v>4513</v>
      </c>
      <c r="E24" t="s">
        <v>4517</v>
      </c>
      <c r="F24" t="s">
        <v>4515</v>
      </c>
      <c r="G24" t="s">
        <v>1490</v>
      </c>
      <c r="H24" s="5">
        <v>41152</v>
      </c>
      <c r="I24" t="s">
        <v>4519</v>
      </c>
    </row>
    <row r="25" spans="1:9" x14ac:dyDescent="0.2">
      <c r="A25">
        <v>24</v>
      </c>
      <c r="B25" s="5">
        <v>39954</v>
      </c>
      <c r="C25" s="9">
        <v>0.50416666666666665</v>
      </c>
      <c r="D25" t="s">
        <v>4513</v>
      </c>
      <c r="E25" t="s">
        <v>4517</v>
      </c>
      <c r="F25" t="s">
        <v>4515</v>
      </c>
      <c r="G25" t="s">
        <v>1491</v>
      </c>
      <c r="H25" t="s">
        <v>1970</v>
      </c>
      <c r="I25" t="s">
        <v>4945</v>
      </c>
    </row>
    <row r="26" spans="1:9" x14ac:dyDescent="0.2">
      <c r="A26">
        <v>25</v>
      </c>
      <c r="B26" s="5">
        <v>39954</v>
      </c>
      <c r="C26" s="9">
        <v>0.50416666666666665</v>
      </c>
      <c r="D26" t="s">
        <v>4513</v>
      </c>
      <c r="E26" t="s">
        <v>4517</v>
      </c>
      <c r="F26" t="s">
        <v>4515</v>
      </c>
      <c r="G26" t="s">
        <v>1492</v>
      </c>
      <c r="H26" s="5">
        <v>39904</v>
      </c>
      <c r="I26" s="5">
        <v>38078</v>
      </c>
    </row>
    <row r="27" spans="1:9" x14ac:dyDescent="0.2">
      <c r="A27">
        <v>26</v>
      </c>
      <c r="B27" s="5">
        <v>39954</v>
      </c>
      <c r="C27" s="9">
        <v>0.50416666666666665</v>
      </c>
      <c r="D27" t="s">
        <v>4513</v>
      </c>
      <c r="E27" t="s">
        <v>4517</v>
      </c>
      <c r="F27" t="s">
        <v>4515</v>
      </c>
      <c r="G27" t="s">
        <v>1493</v>
      </c>
      <c r="H27" s="5">
        <v>40268</v>
      </c>
      <c r="I27" s="5">
        <v>39903</v>
      </c>
    </row>
    <row r="28" spans="1:9" x14ac:dyDescent="0.2">
      <c r="A28">
        <v>27</v>
      </c>
      <c r="B28" s="5">
        <v>39954</v>
      </c>
      <c r="C28" s="9">
        <v>0.50416666666666665</v>
      </c>
      <c r="D28" t="s">
        <v>4513</v>
      </c>
      <c r="E28" t="s">
        <v>4517</v>
      </c>
      <c r="F28" t="s">
        <v>4515</v>
      </c>
      <c r="G28" t="s">
        <v>1494</v>
      </c>
      <c r="H28">
        <v>4</v>
      </c>
      <c r="I28">
        <v>5</v>
      </c>
    </row>
    <row r="29" spans="1:9" x14ac:dyDescent="0.2">
      <c r="A29">
        <v>28</v>
      </c>
      <c r="B29" s="5">
        <v>39954</v>
      </c>
      <c r="C29" s="9">
        <v>0.50416666666666665</v>
      </c>
      <c r="D29" t="s">
        <v>4513</v>
      </c>
      <c r="E29" t="s">
        <v>4517</v>
      </c>
      <c r="F29" t="s">
        <v>4515</v>
      </c>
      <c r="G29" t="s">
        <v>1495</v>
      </c>
      <c r="H29" s="5">
        <v>41364</v>
      </c>
      <c r="I29" t="s">
        <v>672</v>
      </c>
    </row>
    <row r="30" spans="1:9" x14ac:dyDescent="0.2">
      <c r="A30">
        <v>29</v>
      </c>
      <c r="B30" s="5">
        <v>39954</v>
      </c>
      <c r="C30" s="9">
        <v>0.50416666666666665</v>
      </c>
      <c r="D30" t="s">
        <v>4513</v>
      </c>
      <c r="E30" t="s">
        <v>4517</v>
      </c>
      <c r="F30" t="s">
        <v>4515</v>
      </c>
      <c r="G30" t="s">
        <v>1496</v>
      </c>
      <c r="H30" s="10" t="s">
        <v>4951</v>
      </c>
      <c r="I30" s="11">
        <v>0</v>
      </c>
    </row>
    <row r="31" spans="1:9" s="8" customFormat="1" x14ac:dyDescent="0.2">
      <c r="A31" s="8">
        <v>30</v>
      </c>
      <c r="B31" s="12">
        <v>39954</v>
      </c>
      <c r="C31" s="13">
        <v>0.50416666666666665</v>
      </c>
      <c r="D31" s="8" t="s">
        <v>4513</v>
      </c>
      <c r="E31" s="8" t="s">
        <v>4517</v>
      </c>
      <c r="F31" s="8" t="s">
        <v>4515</v>
      </c>
      <c r="G31" s="8" t="s">
        <v>1497</v>
      </c>
      <c r="H31" s="14" t="s">
        <v>4951</v>
      </c>
      <c r="I31" s="8" t="s">
        <v>4519</v>
      </c>
    </row>
    <row r="32" spans="1:9" x14ac:dyDescent="0.2">
      <c r="A32">
        <v>31</v>
      </c>
      <c r="B32" s="5">
        <v>39954</v>
      </c>
      <c r="C32" s="9">
        <v>0.50624999999999998</v>
      </c>
      <c r="D32" t="s">
        <v>4513</v>
      </c>
      <c r="E32" t="s">
        <v>4514</v>
      </c>
      <c r="F32" t="s">
        <v>4515</v>
      </c>
      <c r="G32" s="10" t="s">
        <v>1498</v>
      </c>
    </row>
    <row r="33" spans="1:9" x14ac:dyDescent="0.2">
      <c r="A33">
        <v>32</v>
      </c>
      <c r="B33" s="5">
        <v>39954</v>
      </c>
      <c r="C33" s="9">
        <v>0.50624999999999998</v>
      </c>
      <c r="D33" t="s">
        <v>4513</v>
      </c>
      <c r="E33" t="s">
        <v>4517</v>
      </c>
      <c r="F33" t="s">
        <v>4515</v>
      </c>
      <c r="G33" t="s">
        <v>1499</v>
      </c>
      <c r="H33" t="s">
        <v>1901</v>
      </c>
      <c r="I33" t="s">
        <v>4519</v>
      </c>
    </row>
    <row r="34" spans="1:9" x14ac:dyDescent="0.2">
      <c r="A34">
        <v>33</v>
      </c>
      <c r="B34" s="5">
        <v>39954</v>
      </c>
      <c r="C34" s="9">
        <v>0.50624999999999998</v>
      </c>
      <c r="D34" t="s">
        <v>4513</v>
      </c>
      <c r="E34" t="s">
        <v>4517</v>
      </c>
      <c r="F34" t="s">
        <v>4515</v>
      </c>
      <c r="G34" t="s">
        <v>1500</v>
      </c>
      <c r="H34" t="s">
        <v>4677</v>
      </c>
      <c r="I34" t="s">
        <v>4519</v>
      </c>
    </row>
    <row r="35" spans="1:9" x14ac:dyDescent="0.2">
      <c r="A35">
        <v>34</v>
      </c>
      <c r="B35" s="5">
        <v>39954</v>
      </c>
      <c r="C35" s="9">
        <v>0.50624999999999998</v>
      </c>
      <c r="D35" t="s">
        <v>4513</v>
      </c>
      <c r="E35" t="s">
        <v>4517</v>
      </c>
      <c r="F35" t="s">
        <v>4515</v>
      </c>
      <c r="G35" t="s">
        <v>1501</v>
      </c>
      <c r="H35" t="s">
        <v>4675</v>
      </c>
      <c r="I35" t="s">
        <v>4519</v>
      </c>
    </row>
    <row r="36" spans="1:9" x14ac:dyDescent="0.2">
      <c r="A36">
        <v>35</v>
      </c>
      <c r="B36" s="5">
        <v>39954</v>
      </c>
      <c r="C36" s="9">
        <v>0.50624999999999998</v>
      </c>
      <c r="D36" t="s">
        <v>4513</v>
      </c>
      <c r="E36" t="s">
        <v>4517</v>
      </c>
      <c r="F36" t="s">
        <v>4515</v>
      </c>
      <c r="G36" t="s">
        <v>1502</v>
      </c>
      <c r="H36" t="s">
        <v>3595</v>
      </c>
      <c r="I36" t="s">
        <v>4519</v>
      </c>
    </row>
    <row r="37" spans="1:9" x14ac:dyDescent="0.2">
      <c r="A37">
        <v>36</v>
      </c>
      <c r="B37" s="5">
        <v>39954</v>
      </c>
      <c r="C37" s="9">
        <v>0.50624999999999998</v>
      </c>
      <c r="D37" t="s">
        <v>4513</v>
      </c>
      <c r="E37" t="s">
        <v>4517</v>
      </c>
      <c r="F37" t="s">
        <v>4515</v>
      </c>
      <c r="G37" t="s">
        <v>1503</v>
      </c>
      <c r="H37" t="s">
        <v>1945</v>
      </c>
      <c r="I37" t="s">
        <v>4519</v>
      </c>
    </row>
    <row r="38" spans="1:9" x14ac:dyDescent="0.2">
      <c r="A38">
        <v>37</v>
      </c>
      <c r="B38" s="5">
        <v>39954</v>
      </c>
      <c r="C38" s="9">
        <v>0.50624999999999998</v>
      </c>
      <c r="D38" t="s">
        <v>4513</v>
      </c>
      <c r="E38" t="s">
        <v>4517</v>
      </c>
      <c r="F38" t="s">
        <v>4515</v>
      </c>
      <c r="G38" t="s">
        <v>1504</v>
      </c>
      <c r="H38" t="s">
        <v>822</v>
      </c>
      <c r="I38" t="s">
        <v>4519</v>
      </c>
    </row>
    <row r="39" spans="1:9" x14ac:dyDescent="0.2">
      <c r="A39">
        <v>38</v>
      </c>
      <c r="B39" s="5">
        <v>39954</v>
      </c>
      <c r="C39" s="9">
        <v>0.50624999999999998</v>
      </c>
      <c r="D39" t="s">
        <v>4513</v>
      </c>
      <c r="E39" t="s">
        <v>4517</v>
      </c>
      <c r="F39" t="s">
        <v>4515</v>
      </c>
      <c r="G39" t="s">
        <v>1505</v>
      </c>
      <c r="H39" t="s">
        <v>3927</v>
      </c>
      <c r="I39" t="s">
        <v>4519</v>
      </c>
    </row>
    <row r="40" spans="1:9" x14ac:dyDescent="0.2">
      <c r="A40">
        <v>39</v>
      </c>
      <c r="B40" s="5">
        <v>39954</v>
      </c>
      <c r="C40" s="9">
        <v>0.50624999999999998</v>
      </c>
      <c r="D40" t="s">
        <v>4513</v>
      </c>
      <c r="E40" t="s">
        <v>4517</v>
      </c>
      <c r="F40" t="s">
        <v>4515</v>
      </c>
      <c r="G40" t="s">
        <v>1506</v>
      </c>
      <c r="H40" t="s">
        <v>2519</v>
      </c>
      <c r="I40" t="s">
        <v>4519</v>
      </c>
    </row>
    <row r="41" spans="1:9" x14ac:dyDescent="0.2">
      <c r="A41">
        <v>40</v>
      </c>
      <c r="B41" s="5">
        <v>39954</v>
      </c>
      <c r="C41" s="9">
        <v>0.50624999999999998</v>
      </c>
      <c r="D41" t="s">
        <v>4513</v>
      </c>
      <c r="E41" t="s">
        <v>4517</v>
      </c>
      <c r="F41" t="s">
        <v>4515</v>
      </c>
      <c r="G41" t="s">
        <v>1507</v>
      </c>
      <c r="H41" t="s">
        <v>1281</v>
      </c>
      <c r="I41" t="s">
        <v>4519</v>
      </c>
    </row>
    <row r="42" spans="1:9" x14ac:dyDescent="0.2">
      <c r="A42">
        <v>41</v>
      </c>
      <c r="B42" s="5">
        <v>39954</v>
      </c>
      <c r="C42" s="9">
        <v>0.50624999999999998</v>
      </c>
      <c r="D42" t="s">
        <v>4513</v>
      </c>
      <c r="E42" t="s">
        <v>4517</v>
      </c>
      <c r="F42" t="s">
        <v>4515</v>
      </c>
      <c r="G42" t="s">
        <v>1508</v>
      </c>
      <c r="H42">
        <v>4</v>
      </c>
      <c r="I42" t="s">
        <v>4519</v>
      </c>
    </row>
    <row r="43" spans="1:9" x14ac:dyDescent="0.2">
      <c r="A43">
        <v>42</v>
      </c>
      <c r="B43" s="5">
        <v>39954</v>
      </c>
      <c r="C43" s="9">
        <v>0.50624999999999998</v>
      </c>
      <c r="D43" t="s">
        <v>4513</v>
      </c>
      <c r="E43" t="s">
        <v>4517</v>
      </c>
      <c r="F43" t="s">
        <v>4515</v>
      </c>
      <c r="G43" t="s">
        <v>1509</v>
      </c>
      <c r="H43" s="11">
        <v>21840</v>
      </c>
      <c r="I43" t="s">
        <v>4519</v>
      </c>
    </row>
    <row r="44" spans="1:9" x14ac:dyDescent="0.2">
      <c r="A44">
        <v>43</v>
      </c>
      <c r="B44" s="5">
        <v>39954</v>
      </c>
      <c r="C44" s="9">
        <v>0.50624999999999998</v>
      </c>
      <c r="D44" t="s">
        <v>4513</v>
      </c>
      <c r="E44" t="s">
        <v>4517</v>
      </c>
      <c r="F44" t="s">
        <v>4515</v>
      </c>
      <c r="G44" t="s">
        <v>1510</v>
      </c>
      <c r="H44" s="10" t="s">
        <v>1511</v>
      </c>
      <c r="I44" t="s">
        <v>4519</v>
      </c>
    </row>
    <row r="45" spans="1:9" x14ac:dyDescent="0.2">
      <c r="A45">
        <v>44</v>
      </c>
      <c r="B45" s="5">
        <v>39954</v>
      </c>
      <c r="C45" s="9">
        <v>0.50624999999999998</v>
      </c>
      <c r="D45" t="s">
        <v>4513</v>
      </c>
      <c r="E45" t="s">
        <v>4517</v>
      </c>
      <c r="F45" t="s">
        <v>4515</v>
      </c>
      <c r="G45" t="s">
        <v>1512</v>
      </c>
      <c r="H45" t="s">
        <v>5207</v>
      </c>
      <c r="I45" t="s">
        <v>4519</v>
      </c>
    </row>
    <row r="46" spans="1:9" x14ac:dyDescent="0.2">
      <c r="A46">
        <v>45</v>
      </c>
      <c r="B46" s="5">
        <v>39954</v>
      </c>
      <c r="C46" s="9">
        <v>0.50624999999999998</v>
      </c>
      <c r="D46" t="s">
        <v>4513</v>
      </c>
      <c r="E46" t="s">
        <v>4517</v>
      </c>
      <c r="F46" t="s">
        <v>4515</v>
      </c>
      <c r="G46" t="s">
        <v>1513</v>
      </c>
      <c r="H46" t="s">
        <v>3474</v>
      </c>
      <c r="I46" t="s">
        <v>4519</v>
      </c>
    </row>
    <row r="47" spans="1:9" x14ac:dyDescent="0.2">
      <c r="A47">
        <v>46</v>
      </c>
      <c r="B47" s="5">
        <v>39954</v>
      </c>
      <c r="C47" s="9">
        <v>0.50624999999999998</v>
      </c>
      <c r="D47" t="s">
        <v>4513</v>
      </c>
      <c r="E47" t="s">
        <v>4517</v>
      </c>
      <c r="F47" t="s">
        <v>4515</v>
      </c>
      <c r="G47" t="s">
        <v>1514</v>
      </c>
      <c r="H47" t="s">
        <v>3788</v>
      </c>
      <c r="I47" t="s">
        <v>4519</v>
      </c>
    </row>
    <row r="48" spans="1:9" x14ac:dyDescent="0.2">
      <c r="A48">
        <v>47</v>
      </c>
      <c r="B48" s="5">
        <v>39954</v>
      </c>
      <c r="C48" s="9">
        <v>0.50624999999999998</v>
      </c>
      <c r="D48" t="s">
        <v>4513</v>
      </c>
      <c r="E48" t="s">
        <v>4517</v>
      </c>
      <c r="F48" t="s">
        <v>4515</v>
      </c>
      <c r="G48" t="s">
        <v>1515</v>
      </c>
      <c r="H48" t="s">
        <v>823</v>
      </c>
      <c r="I48" t="s">
        <v>4519</v>
      </c>
    </row>
    <row r="49" spans="1:9" x14ac:dyDescent="0.2">
      <c r="A49">
        <v>48</v>
      </c>
      <c r="B49" s="5">
        <v>39954</v>
      </c>
      <c r="C49" s="9">
        <v>0.50624999999999998</v>
      </c>
      <c r="D49" t="s">
        <v>4513</v>
      </c>
      <c r="E49" t="s">
        <v>4517</v>
      </c>
      <c r="F49" t="s">
        <v>4515</v>
      </c>
      <c r="G49" t="s">
        <v>1516</v>
      </c>
      <c r="H49" t="s">
        <v>1826</v>
      </c>
      <c r="I49" t="s">
        <v>4519</v>
      </c>
    </row>
    <row r="50" spans="1:9" x14ac:dyDescent="0.2">
      <c r="A50">
        <v>49</v>
      </c>
      <c r="B50" s="5">
        <v>39954</v>
      </c>
      <c r="C50" s="9">
        <v>0.50624999999999998</v>
      </c>
      <c r="D50" t="s">
        <v>4513</v>
      </c>
      <c r="E50" t="s">
        <v>4517</v>
      </c>
      <c r="F50" t="s">
        <v>4515</v>
      </c>
      <c r="G50" t="s">
        <v>1517</v>
      </c>
      <c r="H50" s="10" t="s">
        <v>1518</v>
      </c>
      <c r="I50" t="s">
        <v>4519</v>
      </c>
    </row>
    <row r="51" spans="1:9" x14ac:dyDescent="0.2">
      <c r="A51">
        <v>50</v>
      </c>
      <c r="B51" s="5">
        <v>39954</v>
      </c>
      <c r="C51" s="9">
        <v>0.50624999999999998</v>
      </c>
      <c r="D51" t="s">
        <v>4513</v>
      </c>
      <c r="E51" t="s">
        <v>4517</v>
      </c>
      <c r="F51" t="s">
        <v>4515</v>
      </c>
      <c r="G51" t="s">
        <v>1519</v>
      </c>
      <c r="H51" t="s">
        <v>5208</v>
      </c>
      <c r="I51" t="s">
        <v>5207</v>
      </c>
    </row>
    <row r="52" spans="1:9" x14ac:dyDescent="0.2">
      <c r="A52">
        <v>51</v>
      </c>
      <c r="B52" s="5">
        <v>39954</v>
      </c>
      <c r="C52" s="9">
        <v>0.50624999999999998</v>
      </c>
      <c r="D52" t="s">
        <v>4513</v>
      </c>
      <c r="E52" t="s">
        <v>4625</v>
      </c>
      <c r="F52" t="s">
        <v>4515</v>
      </c>
      <c r="G52" t="s">
        <v>1520</v>
      </c>
    </row>
    <row r="53" spans="1:9" x14ac:dyDescent="0.2">
      <c r="A53">
        <v>52</v>
      </c>
      <c r="B53" s="5">
        <v>39954</v>
      </c>
      <c r="C53" s="9">
        <v>0.50624999999999998</v>
      </c>
      <c r="D53" t="s">
        <v>4513</v>
      </c>
      <c r="E53" t="s">
        <v>4517</v>
      </c>
      <c r="F53" t="s">
        <v>4515</v>
      </c>
      <c r="G53" t="s">
        <v>2950</v>
      </c>
      <c r="H53" t="s">
        <v>1521</v>
      </c>
      <c r="I53" t="s">
        <v>4519</v>
      </c>
    </row>
    <row r="54" spans="1:9" x14ac:dyDescent="0.2">
      <c r="A54">
        <v>53</v>
      </c>
      <c r="B54" s="5">
        <v>39954</v>
      </c>
      <c r="C54" s="9">
        <v>0.50624999999999998</v>
      </c>
      <c r="D54" t="s">
        <v>4513</v>
      </c>
      <c r="E54" t="s">
        <v>4517</v>
      </c>
      <c r="F54" t="s">
        <v>4515</v>
      </c>
      <c r="G54" t="s">
        <v>2951</v>
      </c>
      <c r="H54" t="s">
        <v>1521</v>
      </c>
      <c r="I54" t="s">
        <v>4519</v>
      </c>
    </row>
    <row r="55" spans="1:9" s="8" customFormat="1" x14ac:dyDescent="0.2">
      <c r="A55" s="8">
        <v>54</v>
      </c>
      <c r="B55" s="12">
        <v>39954</v>
      </c>
      <c r="C55" s="13">
        <v>0.50624999999999998</v>
      </c>
      <c r="D55" s="8" t="s">
        <v>4513</v>
      </c>
      <c r="E55" s="8" t="s">
        <v>4517</v>
      </c>
      <c r="F55" s="8" t="s">
        <v>4515</v>
      </c>
      <c r="G55" s="8" t="s">
        <v>2952</v>
      </c>
      <c r="H55" s="8" t="s">
        <v>1521</v>
      </c>
      <c r="I55" s="8" t="s">
        <v>4519</v>
      </c>
    </row>
    <row r="56" spans="1:9" s="8" customFormat="1" x14ac:dyDescent="0.2">
      <c r="A56" s="8">
        <v>55</v>
      </c>
      <c r="B56" s="12">
        <v>39960</v>
      </c>
      <c r="C56" s="13">
        <v>0.6430555555555556</v>
      </c>
      <c r="D56" s="8" t="s">
        <v>4630</v>
      </c>
      <c r="E56" s="8" t="s">
        <v>4517</v>
      </c>
      <c r="F56" s="8" t="s">
        <v>4515</v>
      </c>
      <c r="G56" s="8" t="s">
        <v>2953</v>
      </c>
      <c r="H56" s="8" t="s">
        <v>5207</v>
      </c>
      <c r="I56" s="8" t="s">
        <v>5208</v>
      </c>
    </row>
    <row r="57" spans="1:9" s="8" customFormat="1" x14ac:dyDescent="0.2">
      <c r="A57" s="8">
        <v>56</v>
      </c>
      <c r="B57" s="12">
        <v>39961</v>
      </c>
      <c r="C57" s="13">
        <v>0.39374999999999999</v>
      </c>
      <c r="D57" s="8" t="s">
        <v>4632</v>
      </c>
      <c r="E57" s="8" t="s">
        <v>4633</v>
      </c>
      <c r="F57" s="8" t="s">
        <v>4515</v>
      </c>
      <c r="G57" s="14" t="s">
        <v>2954</v>
      </c>
    </row>
    <row r="58" spans="1:9" s="8" customFormat="1" x14ac:dyDescent="0.2">
      <c r="A58" s="8">
        <v>57</v>
      </c>
      <c r="B58" s="12">
        <v>39961</v>
      </c>
      <c r="C58" s="13">
        <v>0.4069444444444445</v>
      </c>
      <c r="D58" s="8" t="s">
        <v>4632</v>
      </c>
      <c r="E58" s="8" t="s">
        <v>4517</v>
      </c>
      <c r="F58" s="8" t="s">
        <v>4515</v>
      </c>
      <c r="G58" s="8" t="s">
        <v>2955</v>
      </c>
      <c r="H58" s="8" t="s">
        <v>818</v>
      </c>
      <c r="I58" s="8" t="s">
        <v>40</v>
      </c>
    </row>
    <row r="59" spans="1:9" x14ac:dyDescent="0.2">
      <c r="A59">
        <v>58</v>
      </c>
      <c r="B59" s="5">
        <v>39961</v>
      </c>
      <c r="C59" s="9">
        <v>0.44027777777777777</v>
      </c>
      <c r="D59" t="s">
        <v>4632</v>
      </c>
      <c r="E59" t="s">
        <v>4514</v>
      </c>
      <c r="F59" t="s">
        <v>4515</v>
      </c>
      <c r="G59" s="10" t="s">
        <v>2956</v>
      </c>
    </row>
    <row r="60" spans="1:9" x14ac:dyDescent="0.2">
      <c r="A60">
        <v>59</v>
      </c>
      <c r="B60" s="5">
        <v>39961</v>
      </c>
      <c r="C60" s="9">
        <v>0.44027777777777777</v>
      </c>
      <c r="D60" t="s">
        <v>4632</v>
      </c>
      <c r="E60" t="s">
        <v>4517</v>
      </c>
      <c r="F60" t="s">
        <v>4515</v>
      </c>
      <c r="G60" t="s">
        <v>2957</v>
      </c>
      <c r="H60" t="s">
        <v>1804</v>
      </c>
      <c r="I60" t="s">
        <v>4519</v>
      </c>
    </row>
    <row r="61" spans="1:9" x14ac:dyDescent="0.2">
      <c r="A61">
        <v>60</v>
      </c>
      <c r="B61" s="5">
        <v>39961</v>
      </c>
      <c r="C61" s="9">
        <v>0.44027777777777777</v>
      </c>
      <c r="D61" t="s">
        <v>4632</v>
      </c>
      <c r="E61" t="s">
        <v>4517</v>
      </c>
      <c r="F61" t="s">
        <v>4515</v>
      </c>
      <c r="G61" t="s">
        <v>2958</v>
      </c>
      <c r="H61" t="s">
        <v>819</v>
      </c>
      <c r="I61" t="s">
        <v>4519</v>
      </c>
    </row>
    <row r="62" spans="1:9" x14ac:dyDescent="0.2">
      <c r="A62">
        <v>61</v>
      </c>
      <c r="B62" s="5">
        <v>39961</v>
      </c>
      <c r="C62" s="9">
        <v>0.44027777777777777</v>
      </c>
      <c r="D62" t="s">
        <v>4632</v>
      </c>
      <c r="E62" t="s">
        <v>4517</v>
      </c>
      <c r="F62" t="s">
        <v>4515</v>
      </c>
      <c r="G62" t="s">
        <v>2959</v>
      </c>
      <c r="H62" t="s">
        <v>4500</v>
      </c>
      <c r="I62" t="s">
        <v>4519</v>
      </c>
    </row>
    <row r="63" spans="1:9" s="8" customFormat="1" x14ac:dyDescent="0.2">
      <c r="A63" s="8">
        <v>62</v>
      </c>
      <c r="B63" s="12">
        <v>39961</v>
      </c>
      <c r="C63" s="13">
        <v>0.44027777777777777</v>
      </c>
      <c r="D63" s="8" t="s">
        <v>4632</v>
      </c>
      <c r="E63" s="8" t="s">
        <v>4517</v>
      </c>
      <c r="F63" s="8" t="s">
        <v>4515</v>
      </c>
      <c r="G63" s="8" t="s">
        <v>2960</v>
      </c>
      <c r="H63" s="8" t="s">
        <v>4501</v>
      </c>
      <c r="I63" s="8" t="s">
        <v>4519</v>
      </c>
    </row>
    <row r="64" spans="1:9" x14ac:dyDescent="0.2">
      <c r="A64">
        <v>63</v>
      </c>
      <c r="B64" s="5">
        <v>39961</v>
      </c>
      <c r="C64" s="9">
        <v>0.44513888888888892</v>
      </c>
      <c r="D64" t="s">
        <v>4632</v>
      </c>
      <c r="E64" t="s">
        <v>4633</v>
      </c>
      <c r="F64" t="s">
        <v>4515</v>
      </c>
      <c r="G64" s="10" t="s">
        <v>2961</v>
      </c>
    </row>
    <row r="65" spans="1:9" x14ac:dyDescent="0.2">
      <c r="A65">
        <v>64</v>
      </c>
      <c r="B65" s="5">
        <v>39961</v>
      </c>
      <c r="C65" s="9">
        <v>0.44513888888888892</v>
      </c>
      <c r="D65" t="s">
        <v>4632</v>
      </c>
      <c r="E65" t="s">
        <v>4633</v>
      </c>
      <c r="F65" t="s">
        <v>4515</v>
      </c>
      <c r="G65" s="10" t="s">
        <v>2961</v>
      </c>
    </row>
    <row r="66" spans="1:9" x14ac:dyDescent="0.2">
      <c r="A66">
        <v>65</v>
      </c>
      <c r="B66" s="5">
        <v>39961</v>
      </c>
      <c r="C66" s="9">
        <v>0.44513888888888892</v>
      </c>
      <c r="D66" t="s">
        <v>4632</v>
      </c>
      <c r="E66" t="s">
        <v>4633</v>
      </c>
      <c r="F66" t="s">
        <v>4515</v>
      </c>
      <c r="G66" s="10" t="s">
        <v>2961</v>
      </c>
    </row>
    <row r="67" spans="1:9" x14ac:dyDescent="0.2">
      <c r="A67">
        <v>66</v>
      </c>
      <c r="B67" s="5">
        <v>39961</v>
      </c>
      <c r="C67" s="9">
        <v>0.44513888888888892</v>
      </c>
      <c r="D67" t="s">
        <v>4632</v>
      </c>
      <c r="E67" t="s">
        <v>4633</v>
      </c>
      <c r="F67" t="s">
        <v>4515</v>
      </c>
      <c r="G67" s="10" t="s">
        <v>2961</v>
      </c>
    </row>
    <row r="68" spans="1:9" x14ac:dyDescent="0.2">
      <c r="A68">
        <v>67</v>
      </c>
      <c r="B68" s="5">
        <v>39961</v>
      </c>
      <c r="C68" s="9">
        <v>0.44513888888888892</v>
      </c>
      <c r="D68" t="s">
        <v>4632</v>
      </c>
      <c r="E68" t="s">
        <v>4633</v>
      </c>
      <c r="F68" t="s">
        <v>4515</v>
      </c>
      <c r="G68" s="10" t="s">
        <v>2961</v>
      </c>
    </row>
    <row r="69" spans="1:9" x14ac:dyDescent="0.2">
      <c r="A69">
        <v>68</v>
      </c>
      <c r="B69" s="5">
        <v>39961</v>
      </c>
      <c r="C69" s="9">
        <v>0.44513888888888892</v>
      </c>
      <c r="D69" t="s">
        <v>4632</v>
      </c>
      <c r="E69" t="s">
        <v>4633</v>
      </c>
      <c r="F69" t="s">
        <v>4515</v>
      </c>
      <c r="G69" s="10" t="s">
        <v>2961</v>
      </c>
    </row>
    <row r="70" spans="1:9" x14ac:dyDescent="0.2">
      <c r="A70">
        <v>69</v>
      </c>
      <c r="B70" s="5">
        <v>39961</v>
      </c>
      <c r="C70" s="9">
        <v>0.44513888888888892</v>
      </c>
      <c r="D70" t="s">
        <v>4632</v>
      </c>
      <c r="E70" t="s">
        <v>4633</v>
      </c>
      <c r="F70" t="s">
        <v>4515</v>
      </c>
      <c r="G70" s="10" t="s">
        <v>2961</v>
      </c>
    </row>
    <row r="71" spans="1:9" x14ac:dyDescent="0.2">
      <c r="A71">
        <v>70</v>
      </c>
      <c r="B71" s="5">
        <v>39961</v>
      </c>
      <c r="C71" s="9">
        <v>0.44513888888888892</v>
      </c>
      <c r="D71" t="s">
        <v>4632</v>
      </c>
      <c r="E71" t="s">
        <v>4633</v>
      </c>
      <c r="F71" t="s">
        <v>4515</v>
      </c>
      <c r="G71" s="10" t="s">
        <v>2961</v>
      </c>
    </row>
    <row r="72" spans="1:9" x14ac:dyDescent="0.2">
      <c r="A72">
        <v>71</v>
      </c>
      <c r="B72" s="5">
        <v>39961</v>
      </c>
      <c r="C72" s="9">
        <v>0.44513888888888892</v>
      </c>
      <c r="D72" t="s">
        <v>4632</v>
      </c>
      <c r="E72" t="s">
        <v>4633</v>
      </c>
      <c r="F72" t="s">
        <v>4515</v>
      </c>
      <c r="G72" s="10" t="s">
        <v>2961</v>
      </c>
    </row>
    <row r="73" spans="1:9" x14ac:dyDescent="0.2">
      <c r="A73">
        <v>72</v>
      </c>
      <c r="B73" s="5">
        <v>39961</v>
      </c>
      <c r="C73" s="9">
        <v>0.44513888888888892</v>
      </c>
      <c r="D73" t="s">
        <v>4632</v>
      </c>
      <c r="E73" t="s">
        <v>4633</v>
      </c>
      <c r="F73" t="s">
        <v>4515</v>
      </c>
      <c r="G73" s="10" t="s">
        <v>2961</v>
      </c>
    </row>
    <row r="74" spans="1:9" x14ac:dyDescent="0.2">
      <c r="A74">
        <v>73</v>
      </c>
      <c r="B74" s="5">
        <v>39961</v>
      </c>
      <c r="C74" s="9">
        <v>0.44513888888888892</v>
      </c>
      <c r="D74" t="s">
        <v>4632</v>
      </c>
      <c r="E74" t="s">
        <v>2962</v>
      </c>
      <c r="F74" t="s">
        <v>2963</v>
      </c>
    </row>
    <row r="75" spans="1:9" ht="25.5" x14ac:dyDescent="0.2">
      <c r="A75">
        <v>74</v>
      </c>
      <c r="B75" s="5">
        <v>39961</v>
      </c>
      <c r="C75" s="9">
        <v>0.44513888888888892</v>
      </c>
      <c r="D75" t="s">
        <v>4632</v>
      </c>
      <c r="E75" t="s">
        <v>4517</v>
      </c>
      <c r="F75" t="s">
        <v>2963</v>
      </c>
      <c r="G75" t="s">
        <v>2964</v>
      </c>
      <c r="H75" s="15" t="s">
        <v>4502</v>
      </c>
      <c r="I75" t="s">
        <v>4519</v>
      </c>
    </row>
    <row r="76" spans="1:9" x14ac:dyDescent="0.2">
      <c r="A76">
        <v>75</v>
      </c>
      <c r="B76" s="5">
        <v>39961</v>
      </c>
      <c r="C76" s="9">
        <v>0.44513888888888892</v>
      </c>
      <c r="D76" t="s">
        <v>4632</v>
      </c>
      <c r="E76" t="s">
        <v>4517</v>
      </c>
      <c r="F76" t="s">
        <v>2963</v>
      </c>
      <c r="G76" t="s">
        <v>2965</v>
      </c>
      <c r="H76" t="s">
        <v>4503</v>
      </c>
      <c r="I76" t="s">
        <v>4519</v>
      </c>
    </row>
    <row r="77" spans="1:9" x14ac:dyDescent="0.2">
      <c r="A77">
        <v>76</v>
      </c>
      <c r="B77" s="5">
        <v>39961</v>
      </c>
      <c r="C77" s="9">
        <v>0.44513888888888892</v>
      </c>
      <c r="D77" t="s">
        <v>4632</v>
      </c>
      <c r="E77" t="s">
        <v>4517</v>
      </c>
      <c r="F77" t="s">
        <v>2963</v>
      </c>
      <c r="G77" t="s">
        <v>2966</v>
      </c>
      <c r="H77" t="s">
        <v>4504</v>
      </c>
      <c r="I77" t="s">
        <v>4519</v>
      </c>
    </row>
    <row r="78" spans="1:9" x14ac:dyDescent="0.2">
      <c r="A78">
        <v>77</v>
      </c>
      <c r="B78" s="5">
        <v>39961</v>
      </c>
      <c r="C78" s="9">
        <v>0.44513888888888892</v>
      </c>
      <c r="D78" t="s">
        <v>4632</v>
      </c>
      <c r="E78" t="s">
        <v>4517</v>
      </c>
      <c r="F78" t="s">
        <v>2963</v>
      </c>
      <c r="G78" t="s">
        <v>2967</v>
      </c>
      <c r="H78" t="s">
        <v>4505</v>
      </c>
      <c r="I78" t="s">
        <v>4519</v>
      </c>
    </row>
    <row r="79" spans="1:9" x14ac:dyDescent="0.2">
      <c r="A79">
        <v>78</v>
      </c>
      <c r="B79" s="5">
        <v>39961</v>
      </c>
      <c r="C79" s="9">
        <v>0.44513888888888892</v>
      </c>
      <c r="D79" t="s">
        <v>4632</v>
      </c>
      <c r="E79" t="s">
        <v>4517</v>
      </c>
      <c r="F79" t="s">
        <v>2963</v>
      </c>
      <c r="G79" t="s">
        <v>2968</v>
      </c>
      <c r="H79" t="s">
        <v>4506</v>
      </c>
      <c r="I79" t="s">
        <v>4519</v>
      </c>
    </row>
    <row r="80" spans="1:9" x14ac:dyDescent="0.2">
      <c r="A80">
        <v>79</v>
      </c>
      <c r="B80" s="5">
        <v>39961</v>
      </c>
      <c r="C80" s="9">
        <v>0.44513888888888892</v>
      </c>
      <c r="D80" t="s">
        <v>4632</v>
      </c>
      <c r="E80" t="s">
        <v>4517</v>
      </c>
      <c r="F80" t="s">
        <v>2963</v>
      </c>
      <c r="G80" t="s">
        <v>2969</v>
      </c>
      <c r="H80" t="s">
        <v>4507</v>
      </c>
      <c r="I80" t="s">
        <v>4519</v>
      </c>
    </row>
    <row r="81" spans="1:9" x14ac:dyDescent="0.2">
      <c r="A81">
        <v>80</v>
      </c>
      <c r="B81" s="5">
        <v>39961</v>
      </c>
      <c r="C81" s="9">
        <v>0.44513888888888892</v>
      </c>
      <c r="D81" t="s">
        <v>4632</v>
      </c>
      <c r="E81" t="s">
        <v>4517</v>
      </c>
      <c r="F81" t="s">
        <v>2963</v>
      </c>
      <c r="G81" t="s">
        <v>2970</v>
      </c>
      <c r="H81" t="s">
        <v>4508</v>
      </c>
      <c r="I81" t="s">
        <v>4519</v>
      </c>
    </row>
    <row r="82" spans="1:9" ht="25.5" x14ac:dyDescent="0.2">
      <c r="A82">
        <v>81</v>
      </c>
      <c r="B82" s="5">
        <v>39961</v>
      </c>
      <c r="C82" s="9">
        <v>0.44513888888888892</v>
      </c>
      <c r="D82" t="s">
        <v>4632</v>
      </c>
      <c r="E82" t="s">
        <v>4517</v>
      </c>
      <c r="F82" t="s">
        <v>2963</v>
      </c>
      <c r="G82" t="s">
        <v>2971</v>
      </c>
      <c r="H82" s="15" t="s">
        <v>4509</v>
      </c>
      <c r="I82" t="s">
        <v>4519</v>
      </c>
    </row>
    <row r="83" spans="1:9" ht="25.5" x14ac:dyDescent="0.2">
      <c r="A83">
        <v>82</v>
      </c>
      <c r="B83" s="5">
        <v>39961</v>
      </c>
      <c r="C83" s="9">
        <v>0.44513888888888892</v>
      </c>
      <c r="D83" t="s">
        <v>4632</v>
      </c>
      <c r="E83" t="s">
        <v>4517</v>
      </c>
      <c r="F83" t="s">
        <v>2963</v>
      </c>
      <c r="G83" t="s">
        <v>2972</v>
      </c>
      <c r="H83" s="15" t="s">
        <v>4510</v>
      </c>
      <c r="I83" t="s">
        <v>4519</v>
      </c>
    </row>
    <row r="84" spans="1:9" ht="25.5" x14ac:dyDescent="0.2">
      <c r="A84">
        <v>83</v>
      </c>
      <c r="B84" s="5">
        <v>39961</v>
      </c>
      <c r="C84" s="9">
        <v>0.44513888888888892</v>
      </c>
      <c r="D84" t="s">
        <v>4632</v>
      </c>
      <c r="E84" t="s">
        <v>4517</v>
      </c>
      <c r="F84" t="s">
        <v>2963</v>
      </c>
      <c r="G84" t="s">
        <v>2973</v>
      </c>
      <c r="H84" s="15" t="s">
        <v>4511</v>
      </c>
      <c r="I84" t="s">
        <v>4519</v>
      </c>
    </row>
    <row r="85" spans="1:9" ht="25.5" x14ac:dyDescent="0.2">
      <c r="A85">
        <v>84</v>
      </c>
      <c r="B85" s="5">
        <v>39961</v>
      </c>
      <c r="C85" s="9">
        <v>0.44513888888888892</v>
      </c>
      <c r="D85" t="s">
        <v>4632</v>
      </c>
      <c r="E85" t="s">
        <v>4517</v>
      </c>
      <c r="F85" t="s">
        <v>2963</v>
      </c>
      <c r="G85" t="s">
        <v>2974</v>
      </c>
      <c r="H85" s="15" t="s">
        <v>4512</v>
      </c>
      <c r="I85" t="s">
        <v>4519</v>
      </c>
    </row>
    <row r="86" spans="1:9" x14ac:dyDescent="0.2">
      <c r="A86">
        <v>85</v>
      </c>
      <c r="B86" s="5">
        <v>39961</v>
      </c>
      <c r="C86" s="9">
        <v>0.44513888888888892</v>
      </c>
      <c r="D86" t="s">
        <v>4632</v>
      </c>
      <c r="E86" t="s">
        <v>4517</v>
      </c>
      <c r="F86" t="s">
        <v>2963</v>
      </c>
      <c r="G86" t="s">
        <v>2975</v>
      </c>
      <c r="H86">
        <v>1</v>
      </c>
      <c r="I86" t="s">
        <v>4519</v>
      </c>
    </row>
    <row r="87" spans="1:9" x14ac:dyDescent="0.2">
      <c r="A87">
        <v>86</v>
      </c>
      <c r="B87" s="5">
        <v>39961</v>
      </c>
      <c r="C87" s="9">
        <v>0.44513888888888892</v>
      </c>
      <c r="D87" t="s">
        <v>4632</v>
      </c>
      <c r="E87" t="s">
        <v>4517</v>
      </c>
      <c r="F87" t="s">
        <v>2963</v>
      </c>
      <c r="G87" t="s">
        <v>2976</v>
      </c>
      <c r="H87" s="5">
        <v>39954</v>
      </c>
      <c r="I87" t="s">
        <v>4519</v>
      </c>
    </row>
    <row r="88" spans="1:9" x14ac:dyDescent="0.2">
      <c r="A88">
        <v>87</v>
      </c>
      <c r="B88" s="5">
        <v>39961</v>
      </c>
      <c r="C88" s="9">
        <v>0.44513888888888892</v>
      </c>
      <c r="D88" t="s">
        <v>4632</v>
      </c>
      <c r="E88" t="s">
        <v>4517</v>
      </c>
      <c r="F88" t="s">
        <v>2963</v>
      </c>
      <c r="G88" t="s">
        <v>2977</v>
      </c>
      <c r="H88" s="9">
        <v>0.50416666666666665</v>
      </c>
      <c r="I88" t="s">
        <v>4519</v>
      </c>
    </row>
    <row r="89" spans="1:9" x14ac:dyDescent="0.2">
      <c r="A89">
        <v>88</v>
      </c>
      <c r="B89" s="5">
        <v>39961</v>
      </c>
      <c r="C89" s="9">
        <v>0.44513888888888892</v>
      </c>
      <c r="D89" t="s">
        <v>4632</v>
      </c>
      <c r="E89" t="s">
        <v>4517</v>
      </c>
      <c r="F89" t="s">
        <v>2963</v>
      </c>
      <c r="G89" t="s">
        <v>2978</v>
      </c>
      <c r="H89" t="s">
        <v>4513</v>
      </c>
      <c r="I89" t="s">
        <v>4519</v>
      </c>
    </row>
    <row r="90" spans="1:9" x14ac:dyDescent="0.2">
      <c r="A90">
        <v>89</v>
      </c>
      <c r="B90" s="5">
        <v>39961</v>
      </c>
      <c r="C90" s="9">
        <v>0.44513888888888892</v>
      </c>
      <c r="D90" t="s">
        <v>4632</v>
      </c>
      <c r="E90" t="s">
        <v>4517</v>
      </c>
      <c r="F90" t="s">
        <v>2963</v>
      </c>
      <c r="G90" t="s">
        <v>2979</v>
      </c>
      <c r="H90" t="s">
        <v>4514</v>
      </c>
      <c r="I90" t="s">
        <v>4519</v>
      </c>
    </row>
    <row r="91" spans="1:9" x14ac:dyDescent="0.2">
      <c r="A91">
        <v>90</v>
      </c>
      <c r="B91" s="5">
        <v>39961</v>
      </c>
      <c r="C91" s="9">
        <v>0.44513888888888892</v>
      </c>
      <c r="D91" t="s">
        <v>4632</v>
      </c>
      <c r="E91" t="s">
        <v>4517</v>
      </c>
      <c r="F91" t="s">
        <v>2963</v>
      </c>
      <c r="G91" t="s">
        <v>2980</v>
      </c>
      <c r="H91" t="s">
        <v>4515</v>
      </c>
      <c r="I91" t="s">
        <v>4519</v>
      </c>
    </row>
    <row r="92" spans="1:9" x14ac:dyDescent="0.2">
      <c r="A92">
        <v>91</v>
      </c>
      <c r="B92" s="5">
        <v>39961</v>
      </c>
      <c r="C92" s="9">
        <v>0.44513888888888892</v>
      </c>
      <c r="D92" t="s">
        <v>4632</v>
      </c>
      <c r="E92" t="s">
        <v>4517</v>
      </c>
      <c r="F92" t="s">
        <v>2963</v>
      </c>
      <c r="G92" t="s">
        <v>1647</v>
      </c>
      <c r="H92" s="10" t="s">
        <v>4516</v>
      </c>
      <c r="I92" t="s">
        <v>4519</v>
      </c>
    </row>
    <row r="93" spans="1:9" x14ac:dyDescent="0.2">
      <c r="A93">
        <v>92</v>
      </c>
      <c r="B93" s="5">
        <v>39961</v>
      </c>
      <c r="C93" s="9">
        <v>0.44513888888888892</v>
      </c>
      <c r="D93" t="s">
        <v>4632</v>
      </c>
      <c r="E93" t="s">
        <v>4517</v>
      </c>
      <c r="F93" t="s">
        <v>2963</v>
      </c>
      <c r="G93" t="s">
        <v>1648</v>
      </c>
      <c r="H93">
        <v>2</v>
      </c>
      <c r="I93" t="s">
        <v>4519</v>
      </c>
    </row>
    <row r="94" spans="1:9" x14ac:dyDescent="0.2">
      <c r="A94">
        <v>93</v>
      </c>
      <c r="B94" s="5">
        <v>39961</v>
      </c>
      <c r="C94" s="9">
        <v>0.44513888888888892</v>
      </c>
      <c r="D94" t="s">
        <v>4632</v>
      </c>
      <c r="E94" t="s">
        <v>4517</v>
      </c>
      <c r="F94" t="s">
        <v>2963</v>
      </c>
      <c r="G94" t="s">
        <v>1649</v>
      </c>
      <c r="H94" s="5">
        <v>39954</v>
      </c>
      <c r="I94" t="s">
        <v>4519</v>
      </c>
    </row>
    <row r="95" spans="1:9" x14ac:dyDescent="0.2">
      <c r="A95">
        <v>94</v>
      </c>
      <c r="B95" s="5">
        <v>39961</v>
      </c>
      <c r="C95" s="9">
        <v>0.44513888888888892</v>
      </c>
      <c r="D95" t="s">
        <v>4632</v>
      </c>
      <c r="E95" t="s">
        <v>4517</v>
      </c>
      <c r="F95" t="s">
        <v>2963</v>
      </c>
      <c r="G95" t="s">
        <v>1650</v>
      </c>
      <c r="H95" s="9">
        <v>0.50416666666666665</v>
      </c>
      <c r="I95" t="s">
        <v>4519</v>
      </c>
    </row>
    <row r="96" spans="1:9" x14ac:dyDescent="0.2">
      <c r="A96">
        <v>95</v>
      </c>
      <c r="B96" s="5">
        <v>39961</v>
      </c>
      <c r="C96" s="9">
        <v>0.44513888888888892</v>
      </c>
      <c r="D96" t="s">
        <v>4632</v>
      </c>
      <c r="E96" t="s">
        <v>4517</v>
      </c>
      <c r="F96" t="s">
        <v>2963</v>
      </c>
      <c r="G96" t="s">
        <v>1651</v>
      </c>
      <c r="H96" t="s">
        <v>4513</v>
      </c>
      <c r="I96" t="s">
        <v>4519</v>
      </c>
    </row>
    <row r="97" spans="1:9" x14ac:dyDescent="0.2">
      <c r="A97">
        <v>96</v>
      </c>
      <c r="B97" s="5">
        <v>39961</v>
      </c>
      <c r="C97" s="9">
        <v>0.44513888888888892</v>
      </c>
      <c r="D97" t="s">
        <v>4632</v>
      </c>
      <c r="E97" t="s">
        <v>4517</v>
      </c>
      <c r="F97" t="s">
        <v>2963</v>
      </c>
      <c r="G97" t="s">
        <v>1652</v>
      </c>
      <c r="H97" t="s">
        <v>4517</v>
      </c>
      <c r="I97" t="s">
        <v>4519</v>
      </c>
    </row>
    <row r="98" spans="1:9" x14ac:dyDescent="0.2">
      <c r="A98">
        <v>97</v>
      </c>
      <c r="B98" s="5">
        <v>39961</v>
      </c>
      <c r="C98" s="9">
        <v>0.44513888888888892</v>
      </c>
      <c r="D98" t="s">
        <v>4632</v>
      </c>
      <c r="E98" t="s">
        <v>4517</v>
      </c>
      <c r="F98" t="s">
        <v>2963</v>
      </c>
      <c r="G98" t="s">
        <v>1653</v>
      </c>
      <c r="H98" t="s">
        <v>4515</v>
      </c>
      <c r="I98" t="s">
        <v>4519</v>
      </c>
    </row>
    <row r="99" spans="1:9" x14ac:dyDescent="0.2">
      <c r="A99">
        <v>98</v>
      </c>
      <c r="B99" s="5">
        <v>39961</v>
      </c>
      <c r="C99" s="9">
        <v>0.44513888888888892</v>
      </c>
      <c r="D99" t="s">
        <v>4632</v>
      </c>
      <c r="E99" t="s">
        <v>4517</v>
      </c>
      <c r="F99" t="s">
        <v>2963</v>
      </c>
      <c r="G99" t="s">
        <v>2889</v>
      </c>
      <c r="H99" t="s">
        <v>4518</v>
      </c>
      <c r="I99" t="s">
        <v>4519</v>
      </c>
    </row>
    <row r="100" spans="1:9" x14ac:dyDescent="0.2">
      <c r="A100">
        <v>99</v>
      </c>
      <c r="B100" s="5">
        <v>39961</v>
      </c>
      <c r="C100" s="9">
        <v>0.44513888888888892</v>
      </c>
      <c r="D100" t="s">
        <v>4632</v>
      </c>
      <c r="E100" t="s">
        <v>4517</v>
      </c>
      <c r="F100" t="s">
        <v>2963</v>
      </c>
      <c r="G100" t="s">
        <v>2890</v>
      </c>
      <c r="H100" t="s">
        <v>69</v>
      </c>
      <c r="I100" t="s">
        <v>4519</v>
      </c>
    </row>
    <row r="101" spans="1:9" x14ac:dyDescent="0.2">
      <c r="A101">
        <v>100</v>
      </c>
      <c r="B101" s="5">
        <v>39961</v>
      </c>
      <c r="C101" s="9">
        <v>0.44513888888888892</v>
      </c>
      <c r="D101" t="s">
        <v>4632</v>
      </c>
      <c r="E101" t="s">
        <v>4517</v>
      </c>
      <c r="F101" t="s">
        <v>2963</v>
      </c>
      <c r="G101" t="s">
        <v>2891</v>
      </c>
      <c r="H101" t="s">
        <v>4519</v>
      </c>
      <c r="I101" t="s">
        <v>4519</v>
      </c>
    </row>
    <row r="102" spans="1:9" x14ac:dyDescent="0.2">
      <c r="A102">
        <v>101</v>
      </c>
      <c r="B102" s="5">
        <v>39961</v>
      </c>
      <c r="C102" s="9">
        <v>0.44513888888888892</v>
      </c>
      <c r="D102" t="s">
        <v>4632</v>
      </c>
      <c r="E102" t="s">
        <v>4517</v>
      </c>
      <c r="F102" t="s">
        <v>2963</v>
      </c>
      <c r="G102" t="s">
        <v>2892</v>
      </c>
      <c r="H102">
        <v>3</v>
      </c>
      <c r="I102" t="s">
        <v>4519</v>
      </c>
    </row>
    <row r="103" spans="1:9" x14ac:dyDescent="0.2">
      <c r="A103">
        <v>102</v>
      </c>
      <c r="B103" s="5">
        <v>39961</v>
      </c>
      <c r="C103" s="9">
        <v>0.44513888888888892</v>
      </c>
      <c r="D103" t="s">
        <v>4632</v>
      </c>
      <c r="E103" t="s">
        <v>4517</v>
      </c>
      <c r="F103" t="s">
        <v>2963</v>
      </c>
      <c r="G103" t="s">
        <v>2893</v>
      </c>
      <c r="H103" s="5">
        <v>39954</v>
      </c>
      <c r="I103" t="s">
        <v>4519</v>
      </c>
    </row>
    <row r="104" spans="1:9" x14ac:dyDescent="0.2">
      <c r="A104">
        <v>103</v>
      </c>
      <c r="B104" s="5">
        <v>39961</v>
      </c>
      <c r="C104" s="9">
        <v>0.44513888888888892</v>
      </c>
      <c r="D104" t="s">
        <v>4632</v>
      </c>
      <c r="E104" t="s">
        <v>4517</v>
      </c>
      <c r="F104" t="s">
        <v>2963</v>
      </c>
      <c r="G104" t="s">
        <v>2894</v>
      </c>
      <c r="H104" s="9">
        <v>0.50416666666666665</v>
      </c>
      <c r="I104" t="s">
        <v>4519</v>
      </c>
    </row>
    <row r="105" spans="1:9" x14ac:dyDescent="0.2">
      <c r="A105">
        <v>104</v>
      </c>
      <c r="B105" s="5">
        <v>39961</v>
      </c>
      <c r="C105" s="9">
        <v>0.44513888888888892</v>
      </c>
      <c r="D105" t="s">
        <v>4632</v>
      </c>
      <c r="E105" t="s">
        <v>4517</v>
      </c>
      <c r="F105" t="s">
        <v>2963</v>
      </c>
      <c r="G105" t="s">
        <v>2895</v>
      </c>
      <c r="H105" t="s">
        <v>4513</v>
      </c>
      <c r="I105" t="s">
        <v>4519</v>
      </c>
    </row>
    <row r="106" spans="1:9" x14ac:dyDescent="0.2">
      <c r="A106">
        <v>105</v>
      </c>
      <c r="B106" s="5">
        <v>39961</v>
      </c>
      <c r="C106" s="9">
        <v>0.44513888888888892</v>
      </c>
      <c r="D106" t="s">
        <v>4632</v>
      </c>
      <c r="E106" t="s">
        <v>4517</v>
      </c>
      <c r="F106" t="s">
        <v>2963</v>
      </c>
      <c r="G106" t="s">
        <v>2896</v>
      </c>
      <c r="H106" t="s">
        <v>4517</v>
      </c>
      <c r="I106" t="s">
        <v>4519</v>
      </c>
    </row>
    <row r="107" spans="1:9" x14ac:dyDescent="0.2">
      <c r="A107">
        <v>106</v>
      </c>
      <c r="B107" s="5">
        <v>39961</v>
      </c>
      <c r="C107" s="9">
        <v>0.44513888888888892</v>
      </c>
      <c r="D107" t="s">
        <v>4632</v>
      </c>
      <c r="E107" t="s">
        <v>4517</v>
      </c>
      <c r="F107" t="s">
        <v>2963</v>
      </c>
      <c r="G107" t="s">
        <v>2897</v>
      </c>
      <c r="H107" t="s">
        <v>4515</v>
      </c>
      <c r="I107" t="s">
        <v>4519</v>
      </c>
    </row>
    <row r="108" spans="1:9" x14ac:dyDescent="0.2">
      <c r="A108">
        <v>107</v>
      </c>
      <c r="B108" s="5">
        <v>39961</v>
      </c>
      <c r="C108" s="9">
        <v>0.44513888888888892</v>
      </c>
      <c r="D108" t="s">
        <v>4632</v>
      </c>
      <c r="E108" t="s">
        <v>4517</v>
      </c>
      <c r="F108" t="s">
        <v>2963</v>
      </c>
      <c r="G108" t="s">
        <v>2898</v>
      </c>
      <c r="H108" t="s">
        <v>4520</v>
      </c>
      <c r="I108" t="s">
        <v>4519</v>
      </c>
    </row>
    <row r="109" spans="1:9" x14ac:dyDescent="0.2">
      <c r="A109">
        <v>108</v>
      </c>
      <c r="B109" s="5">
        <v>39961</v>
      </c>
      <c r="C109" s="9">
        <v>0.44513888888888892</v>
      </c>
      <c r="D109" t="s">
        <v>4632</v>
      </c>
      <c r="E109" t="s">
        <v>4517</v>
      </c>
      <c r="F109" t="s">
        <v>2963</v>
      </c>
      <c r="G109" t="s">
        <v>2899</v>
      </c>
      <c r="H109" t="s">
        <v>4684</v>
      </c>
      <c r="I109" t="s">
        <v>4519</v>
      </c>
    </row>
    <row r="110" spans="1:9" x14ac:dyDescent="0.2">
      <c r="A110">
        <v>109</v>
      </c>
      <c r="B110" s="5">
        <v>39961</v>
      </c>
      <c r="C110" s="9">
        <v>0.44513888888888892</v>
      </c>
      <c r="D110" t="s">
        <v>4632</v>
      </c>
      <c r="E110" t="s">
        <v>4517</v>
      </c>
      <c r="F110" t="s">
        <v>2963</v>
      </c>
      <c r="G110" t="s">
        <v>2900</v>
      </c>
      <c r="H110" t="s">
        <v>4519</v>
      </c>
      <c r="I110" t="s">
        <v>4519</v>
      </c>
    </row>
    <row r="111" spans="1:9" x14ac:dyDescent="0.2">
      <c r="A111">
        <v>110</v>
      </c>
      <c r="B111" s="5">
        <v>39961</v>
      </c>
      <c r="C111" s="9">
        <v>0.44513888888888892</v>
      </c>
      <c r="D111" t="s">
        <v>4632</v>
      </c>
      <c r="E111" t="s">
        <v>4517</v>
      </c>
      <c r="F111" t="s">
        <v>2963</v>
      </c>
      <c r="G111" t="s">
        <v>2901</v>
      </c>
      <c r="H111">
        <v>4</v>
      </c>
      <c r="I111" t="s">
        <v>4519</v>
      </c>
    </row>
    <row r="112" spans="1:9" x14ac:dyDescent="0.2">
      <c r="A112">
        <v>111</v>
      </c>
      <c r="B112" s="5">
        <v>39961</v>
      </c>
      <c r="C112" s="9">
        <v>0.44513888888888892</v>
      </c>
      <c r="D112" t="s">
        <v>4632</v>
      </c>
      <c r="E112" t="s">
        <v>4517</v>
      </c>
      <c r="F112" t="s">
        <v>2963</v>
      </c>
      <c r="G112" t="s">
        <v>2902</v>
      </c>
      <c r="H112" s="5">
        <v>39954</v>
      </c>
      <c r="I112" t="s">
        <v>4519</v>
      </c>
    </row>
    <row r="113" spans="1:9" x14ac:dyDescent="0.2">
      <c r="A113">
        <v>112</v>
      </c>
      <c r="B113" s="5">
        <v>39961</v>
      </c>
      <c r="C113" s="9">
        <v>0.44513888888888892</v>
      </c>
      <c r="D113" t="s">
        <v>4632</v>
      </c>
      <c r="E113" t="s">
        <v>4517</v>
      </c>
      <c r="F113" t="s">
        <v>2963</v>
      </c>
      <c r="G113" t="s">
        <v>2903</v>
      </c>
      <c r="H113" s="9">
        <v>0.50416666666666665</v>
      </c>
      <c r="I113" t="s">
        <v>4519</v>
      </c>
    </row>
    <row r="114" spans="1:9" x14ac:dyDescent="0.2">
      <c r="A114">
        <v>113</v>
      </c>
      <c r="B114" s="5">
        <v>39961</v>
      </c>
      <c r="C114" s="9">
        <v>0.44513888888888892</v>
      </c>
      <c r="D114" t="s">
        <v>4632</v>
      </c>
      <c r="E114" t="s">
        <v>4517</v>
      </c>
      <c r="F114" t="s">
        <v>2963</v>
      </c>
      <c r="G114" t="s">
        <v>2904</v>
      </c>
      <c r="H114" t="s">
        <v>4513</v>
      </c>
      <c r="I114" t="s">
        <v>4519</v>
      </c>
    </row>
    <row r="115" spans="1:9" x14ac:dyDescent="0.2">
      <c r="A115">
        <v>114</v>
      </c>
      <c r="B115" s="5">
        <v>39961</v>
      </c>
      <c r="C115" s="9">
        <v>0.44513888888888892</v>
      </c>
      <c r="D115" t="s">
        <v>4632</v>
      </c>
      <c r="E115" t="s">
        <v>4517</v>
      </c>
      <c r="F115" t="s">
        <v>2963</v>
      </c>
      <c r="G115" t="s">
        <v>2905</v>
      </c>
      <c r="H115" t="s">
        <v>4517</v>
      </c>
      <c r="I115" t="s">
        <v>4519</v>
      </c>
    </row>
    <row r="116" spans="1:9" x14ac:dyDescent="0.2">
      <c r="A116">
        <v>115</v>
      </c>
      <c r="B116" s="5">
        <v>39961</v>
      </c>
      <c r="C116" s="9">
        <v>0.44513888888888892</v>
      </c>
      <c r="D116" t="s">
        <v>4632</v>
      </c>
      <c r="E116" t="s">
        <v>4517</v>
      </c>
      <c r="F116" t="s">
        <v>2963</v>
      </c>
      <c r="G116" t="s">
        <v>2906</v>
      </c>
      <c r="H116" t="s">
        <v>4515</v>
      </c>
      <c r="I116" t="s">
        <v>4519</v>
      </c>
    </row>
    <row r="117" spans="1:9" x14ac:dyDescent="0.2">
      <c r="A117">
        <v>116</v>
      </c>
      <c r="B117" s="5">
        <v>39961</v>
      </c>
      <c r="C117" s="9">
        <v>0.44513888888888892</v>
      </c>
      <c r="D117" t="s">
        <v>4632</v>
      </c>
      <c r="E117" t="s">
        <v>4517</v>
      </c>
      <c r="F117" t="s">
        <v>2963</v>
      </c>
      <c r="G117" t="s">
        <v>2907</v>
      </c>
      <c r="H117" t="s">
        <v>1319</v>
      </c>
      <c r="I117" t="s">
        <v>4519</v>
      </c>
    </row>
    <row r="118" spans="1:9" x14ac:dyDescent="0.2">
      <c r="A118">
        <v>117</v>
      </c>
      <c r="B118" s="5">
        <v>39961</v>
      </c>
      <c r="C118" s="9">
        <v>0.44513888888888892</v>
      </c>
      <c r="D118" t="s">
        <v>4632</v>
      </c>
      <c r="E118" t="s">
        <v>4517</v>
      </c>
      <c r="F118" t="s">
        <v>2963</v>
      </c>
      <c r="G118" t="s">
        <v>2908</v>
      </c>
      <c r="H118" t="s">
        <v>3595</v>
      </c>
      <c r="I118" t="s">
        <v>4519</v>
      </c>
    </row>
    <row r="119" spans="1:9" x14ac:dyDescent="0.2">
      <c r="A119">
        <v>118</v>
      </c>
      <c r="B119" s="5">
        <v>39961</v>
      </c>
      <c r="C119" s="9">
        <v>0.44513888888888892</v>
      </c>
      <c r="D119" t="s">
        <v>4632</v>
      </c>
      <c r="E119" t="s">
        <v>4517</v>
      </c>
      <c r="F119" t="s">
        <v>2963</v>
      </c>
      <c r="G119" t="s">
        <v>2909</v>
      </c>
      <c r="H119" t="s">
        <v>4519</v>
      </c>
      <c r="I119" t="s">
        <v>4519</v>
      </c>
    </row>
    <row r="120" spans="1:9" x14ac:dyDescent="0.2">
      <c r="A120">
        <v>119</v>
      </c>
      <c r="B120" s="5">
        <v>39961</v>
      </c>
      <c r="C120" s="9">
        <v>0.44513888888888892</v>
      </c>
      <c r="D120" t="s">
        <v>4632</v>
      </c>
      <c r="E120" t="s">
        <v>4517</v>
      </c>
      <c r="F120" t="s">
        <v>2963</v>
      </c>
      <c r="G120" t="s">
        <v>2910</v>
      </c>
      <c r="H120">
        <v>5</v>
      </c>
      <c r="I120" t="s">
        <v>4519</v>
      </c>
    </row>
    <row r="121" spans="1:9" x14ac:dyDescent="0.2">
      <c r="A121">
        <v>120</v>
      </c>
      <c r="B121" s="5">
        <v>39961</v>
      </c>
      <c r="C121" s="9">
        <v>0.44513888888888892</v>
      </c>
      <c r="D121" t="s">
        <v>4632</v>
      </c>
      <c r="E121" t="s">
        <v>4517</v>
      </c>
      <c r="F121" t="s">
        <v>2963</v>
      </c>
      <c r="G121" t="s">
        <v>2911</v>
      </c>
      <c r="H121" s="5">
        <v>39954</v>
      </c>
      <c r="I121" t="s">
        <v>4519</v>
      </c>
    </row>
    <row r="122" spans="1:9" x14ac:dyDescent="0.2">
      <c r="A122">
        <v>121</v>
      </c>
      <c r="B122" s="5">
        <v>39961</v>
      </c>
      <c r="C122" s="9">
        <v>0.44513888888888892</v>
      </c>
      <c r="D122" t="s">
        <v>4632</v>
      </c>
      <c r="E122" t="s">
        <v>4517</v>
      </c>
      <c r="F122" t="s">
        <v>2963</v>
      </c>
      <c r="G122" t="s">
        <v>2912</v>
      </c>
      <c r="H122" s="9">
        <v>0.50416666666666665</v>
      </c>
      <c r="I122" t="s">
        <v>4519</v>
      </c>
    </row>
    <row r="123" spans="1:9" x14ac:dyDescent="0.2">
      <c r="A123">
        <v>122</v>
      </c>
      <c r="B123" s="5">
        <v>39961</v>
      </c>
      <c r="C123" s="9">
        <v>0.44513888888888892</v>
      </c>
      <c r="D123" t="s">
        <v>4632</v>
      </c>
      <c r="E123" t="s">
        <v>4517</v>
      </c>
      <c r="F123" t="s">
        <v>2963</v>
      </c>
      <c r="G123" t="s">
        <v>2913</v>
      </c>
      <c r="H123" t="s">
        <v>4513</v>
      </c>
      <c r="I123" t="s">
        <v>4519</v>
      </c>
    </row>
    <row r="124" spans="1:9" x14ac:dyDescent="0.2">
      <c r="A124">
        <v>123</v>
      </c>
      <c r="B124" s="5">
        <v>39961</v>
      </c>
      <c r="C124" s="9">
        <v>0.44513888888888892</v>
      </c>
      <c r="D124" t="s">
        <v>4632</v>
      </c>
      <c r="E124" t="s">
        <v>4517</v>
      </c>
      <c r="F124" t="s">
        <v>2963</v>
      </c>
      <c r="G124" t="s">
        <v>2914</v>
      </c>
      <c r="H124" t="s">
        <v>4517</v>
      </c>
      <c r="I124" t="s">
        <v>4519</v>
      </c>
    </row>
    <row r="125" spans="1:9" x14ac:dyDescent="0.2">
      <c r="A125">
        <v>124</v>
      </c>
      <c r="B125" s="5">
        <v>39961</v>
      </c>
      <c r="C125" s="9">
        <v>0.44513888888888892</v>
      </c>
      <c r="D125" t="s">
        <v>4632</v>
      </c>
      <c r="E125" t="s">
        <v>4517</v>
      </c>
      <c r="F125" t="s">
        <v>2963</v>
      </c>
      <c r="G125" t="s">
        <v>2915</v>
      </c>
      <c r="H125" t="s">
        <v>4515</v>
      </c>
      <c r="I125" t="s">
        <v>4519</v>
      </c>
    </row>
    <row r="126" spans="1:9" x14ac:dyDescent="0.2">
      <c r="A126">
        <v>125</v>
      </c>
      <c r="B126" s="5">
        <v>39961</v>
      </c>
      <c r="C126" s="9">
        <v>0.44513888888888892</v>
      </c>
      <c r="D126" t="s">
        <v>4632</v>
      </c>
      <c r="E126" t="s">
        <v>4517</v>
      </c>
      <c r="F126" t="s">
        <v>2963</v>
      </c>
      <c r="G126" t="s">
        <v>2916</v>
      </c>
      <c r="H126" t="s">
        <v>1320</v>
      </c>
      <c r="I126" t="s">
        <v>4519</v>
      </c>
    </row>
    <row r="127" spans="1:9" x14ac:dyDescent="0.2">
      <c r="A127">
        <v>126</v>
      </c>
      <c r="B127" s="5">
        <v>39961</v>
      </c>
      <c r="C127" s="9">
        <v>0.44513888888888892</v>
      </c>
      <c r="D127" t="s">
        <v>4632</v>
      </c>
      <c r="E127" t="s">
        <v>4517</v>
      </c>
      <c r="F127" t="s">
        <v>2963</v>
      </c>
      <c r="G127" t="s">
        <v>2917</v>
      </c>
      <c r="H127" t="s">
        <v>1945</v>
      </c>
      <c r="I127" t="s">
        <v>4519</v>
      </c>
    </row>
    <row r="128" spans="1:9" x14ac:dyDescent="0.2">
      <c r="A128">
        <v>127</v>
      </c>
      <c r="B128" s="5">
        <v>39961</v>
      </c>
      <c r="C128" s="9">
        <v>0.44513888888888892</v>
      </c>
      <c r="D128" t="s">
        <v>4632</v>
      </c>
      <c r="E128" t="s">
        <v>4517</v>
      </c>
      <c r="F128" t="s">
        <v>2963</v>
      </c>
      <c r="G128" t="s">
        <v>2918</v>
      </c>
      <c r="H128" t="s">
        <v>4519</v>
      </c>
      <c r="I128" t="s">
        <v>4519</v>
      </c>
    </row>
    <row r="129" spans="1:9" x14ac:dyDescent="0.2">
      <c r="A129">
        <v>128</v>
      </c>
      <c r="B129" s="5">
        <v>39961</v>
      </c>
      <c r="C129" s="9">
        <v>0.44513888888888892</v>
      </c>
      <c r="D129" t="s">
        <v>4632</v>
      </c>
      <c r="E129" t="s">
        <v>4517</v>
      </c>
      <c r="F129" t="s">
        <v>2963</v>
      </c>
      <c r="G129" t="s">
        <v>2919</v>
      </c>
      <c r="H129">
        <v>6</v>
      </c>
      <c r="I129" t="s">
        <v>4519</v>
      </c>
    </row>
    <row r="130" spans="1:9" x14ac:dyDescent="0.2">
      <c r="A130">
        <v>129</v>
      </c>
      <c r="B130" s="5">
        <v>39961</v>
      </c>
      <c r="C130" s="9">
        <v>0.44513888888888892</v>
      </c>
      <c r="D130" t="s">
        <v>4632</v>
      </c>
      <c r="E130" t="s">
        <v>4517</v>
      </c>
      <c r="F130" t="s">
        <v>2963</v>
      </c>
      <c r="G130" t="s">
        <v>2920</v>
      </c>
      <c r="H130" s="5">
        <v>39954</v>
      </c>
      <c r="I130" t="s">
        <v>4519</v>
      </c>
    </row>
    <row r="131" spans="1:9" x14ac:dyDescent="0.2">
      <c r="A131">
        <v>130</v>
      </c>
      <c r="B131" s="5">
        <v>39961</v>
      </c>
      <c r="C131" s="9">
        <v>0.44513888888888892</v>
      </c>
      <c r="D131" t="s">
        <v>4632</v>
      </c>
      <c r="E131" t="s">
        <v>4517</v>
      </c>
      <c r="F131" t="s">
        <v>2963</v>
      </c>
      <c r="G131" t="s">
        <v>2921</v>
      </c>
      <c r="H131" s="9">
        <v>0.50416666666666665</v>
      </c>
      <c r="I131" t="s">
        <v>4519</v>
      </c>
    </row>
    <row r="132" spans="1:9" x14ac:dyDescent="0.2">
      <c r="A132">
        <v>131</v>
      </c>
      <c r="B132" s="5">
        <v>39961</v>
      </c>
      <c r="C132" s="9">
        <v>0.44513888888888892</v>
      </c>
      <c r="D132" t="s">
        <v>4632</v>
      </c>
      <c r="E132" t="s">
        <v>4517</v>
      </c>
      <c r="F132" t="s">
        <v>2963</v>
      </c>
      <c r="G132" t="s">
        <v>2922</v>
      </c>
      <c r="H132" t="s">
        <v>4513</v>
      </c>
      <c r="I132" t="s">
        <v>4519</v>
      </c>
    </row>
    <row r="133" spans="1:9" x14ac:dyDescent="0.2">
      <c r="A133">
        <v>132</v>
      </c>
      <c r="B133" s="5">
        <v>39961</v>
      </c>
      <c r="C133" s="9">
        <v>0.44513888888888892</v>
      </c>
      <c r="D133" t="s">
        <v>4632</v>
      </c>
      <c r="E133" t="s">
        <v>4517</v>
      </c>
      <c r="F133" t="s">
        <v>2963</v>
      </c>
      <c r="G133" t="s">
        <v>2923</v>
      </c>
      <c r="H133" t="s">
        <v>4517</v>
      </c>
      <c r="I133" t="s">
        <v>4519</v>
      </c>
    </row>
    <row r="134" spans="1:9" x14ac:dyDescent="0.2">
      <c r="A134">
        <v>133</v>
      </c>
      <c r="B134" s="5">
        <v>39961</v>
      </c>
      <c r="C134" s="9">
        <v>0.44513888888888892</v>
      </c>
      <c r="D134" t="s">
        <v>4632</v>
      </c>
      <c r="E134" t="s">
        <v>4517</v>
      </c>
      <c r="F134" t="s">
        <v>2963</v>
      </c>
      <c r="G134" t="s">
        <v>2924</v>
      </c>
      <c r="H134" t="s">
        <v>4515</v>
      </c>
      <c r="I134" t="s">
        <v>4519</v>
      </c>
    </row>
    <row r="135" spans="1:9" x14ac:dyDescent="0.2">
      <c r="A135">
        <v>134</v>
      </c>
      <c r="B135" s="5">
        <v>39961</v>
      </c>
      <c r="C135" s="9">
        <v>0.44513888888888892</v>
      </c>
      <c r="D135" t="s">
        <v>4632</v>
      </c>
      <c r="E135" t="s">
        <v>4517</v>
      </c>
      <c r="F135" t="s">
        <v>2963</v>
      </c>
      <c r="G135" t="s">
        <v>2925</v>
      </c>
      <c r="H135" t="s">
        <v>4711</v>
      </c>
      <c r="I135" t="s">
        <v>4519</v>
      </c>
    </row>
    <row r="136" spans="1:9" x14ac:dyDescent="0.2">
      <c r="A136">
        <v>135</v>
      </c>
      <c r="B136" s="5">
        <v>39961</v>
      </c>
      <c r="C136" s="9">
        <v>0.44513888888888892</v>
      </c>
      <c r="D136" t="s">
        <v>4632</v>
      </c>
      <c r="E136" t="s">
        <v>4517</v>
      </c>
      <c r="F136" t="s">
        <v>2963</v>
      </c>
      <c r="G136" t="s">
        <v>2926</v>
      </c>
      <c r="H136" t="s">
        <v>822</v>
      </c>
      <c r="I136" t="s">
        <v>4519</v>
      </c>
    </row>
    <row r="137" spans="1:9" x14ac:dyDescent="0.2">
      <c r="A137">
        <v>136</v>
      </c>
      <c r="B137" s="5">
        <v>39961</v>
      </c>
      <c r="C137" s="9">
        <v>0.44513888888888892</v>
      </c>
      <c r="D137" t="s">
        <v>4632</v>
      </c>
      <c r="E137" t="s">
        <v>4517</v>
      </c>
      <c r="F137" t="s">
        <v>2963</v>
      </c>
      <c r="G137" t="s">
        <v>3896</v>
      </c>
      <c r="H137" t="s">
        <v>4519</v>
      </c>
      <c r="I137" t="s">
        <v>4519</v>
      </c>
    </row>
    <row r="138" spans="1:9" x14ac:dyDescent="0.2">
      <c r="A138">
        <v>137</v>
      </c>
      <c r="B138" s="5">
        <v>39961</v>
      </c>
      <c r="C138" s="9">
        <v>0.44513888888888892</v>
      </c>
      <c r="D138" t="s">
        <v>4632</v>
      </c>
      <c r="E138" t="s">
        <v>4517</v>
      </c>
      <c r="F138" t="s">
        <v>2963</v>
      </c>
      <c r="G138" t="s">
        <v>3897</v>
      </c>
      <c r="H138">
        <v>7</v>
      </c>
      <c r="I138" t="s">
        <v>4519</v>
      </c>
    </row>
    <row r="139" spans="1:9" x14ac:dyDescent="0.2">
      <c r="A139">
        <v>138</v>
      </c>
      <c r="B139" s="5">
        <v>39961</v>
      </c>
      <c r="C139" s="9">
        <v>0.44513888888888892</v>
      </c>
      <c r="D139" t="s">
        <v>4632</v>
      </c>
      <c r="E139" t="s">
        <v>4517</v>
      </c>
      <c r="F139" t="s">
        <v>2963</v>
      </c>
      <c r="G139" t="s">
        <v>3898</v>
      </c>
      <c r="H139" s="5">
        <v>39954</v>
      </c>
      <c r="I139" t="s">
        <v>4519</v>
      </c>
    </row>
    <row r="140" spans="1:9" x14ac:dyDescent="0.2">
      <c r="A140">
        <v>139</v>
      </c>
      <c r="B140" s="5">
        <v>39961</v>
      </c>
      <c r="C140" s="9">
        <v>0.44513888888888892</v>
      </c>
      <c r="D140" t="s">
        <v>4632</v>
      </c>
      <c r="E140" t="s">
        <v>4517</v>
      </c>
      <c r="F140" t="s">
        <v>2963</v>
      </c>
      <c r="G140" t="s">
        <v>3899</v>
      </c>
      <c r="H140" s="9">
        <v>0.50416666666666665</v>
      </c>
      <c r="I140" t="s">
        <v>4519</v>
      </c>
    </row>
    <row r="141" spans="1:9" x14ac:dyDescent="0.2">
      <c r="A141">
        <v>140</v>
      </c>
      <c r="B141" s="5">
        <v>39961</v>
      </c>
      <c r="C141" s="9">
        <v>0.44513888888888892</v>
      </c>
      <c r="D141" t="s">
        <v>4632</v>
      </c>
      <c r="E141" t="s">
        <v>4517</v>
      </c>
      <c r="F141" t="s">
        <v>2963</v>
      </c>
      <c r="G141" t="s">
        <v>3900</v>
      </c>
      <c r="H141" t="s">
        <v>4513</v>
      </c>
      <c r="I141" t="s">
        <v>4519</v>
      </c>
    </row>
    <row r="142" spans="1:9" x14ac:dyDescent="0.2">
      <c r="A142">
        <v>141</v>
      </c>
      <c r="B142" s="5">
        <v>39961</v>
      </c>
      <c r="C142" s="9">
        <v>0.44513888888888892</v>
      </c>
      <c r="D142" t="s">
        <v>4632</v>
      </c>
      <c r="E142" t="s">
        <v>4517</v>
      </c>
      <c r="F142" t="s">
        <v>2963</v>
      </c>
      <c r="G142" t="s">
        <v>3901</v>
      </c>
      <c r="H142" t="s">
        <v>4517</v>
      </c>
      <c r="I142" t="s">
        <v>4519</v>
      </c>
    </row>
    <row r="143" spans="1:9" x14ac:dyDescent="0.2">
      <c r="A143">
        <v>142</v>
      </c>
      <c r="B143" s="5">
        <v>39961</v>
      </c>
      <c r="C143" s="9">
        <v>0.44513888888888892</v>
      </c>
      <c r="D143" t="s">
        <v>4632</v>
      </c>
      <c r="E143" t="s">
        <v>4517</v>
      </c>
      <c r="F143" t="s">
        <v>2963</v>
      </c>
      <c r="G143" t="s">
        <v>3902</v>
      </c>
      <c r="H143" t="s">
        <v>4515</v>
      </c>
      <c r="I143" t="s">
        <v>4519</v>
      </c>
    </row>
    <row r="144" spans="1:9" x14ac:dyDescent="0.2">
      <c r="A144">
        <v>143</v>
      </c>
      <c r="B144" s="5">
        <v>39961</v>
      </c>
      <c r="C144" s="9">
        <v>0.44513888888888892</v>
      </c>
      <c r="D144" t="s">
        <v>4632</v>
      </c>
      <c r="E144" t="s">
        <v>4517</v>
      </c>
      <c r="F144" t="s">
        <v>2963</v>
      </c>
      <c r="G144" t="s">
        <v>3903</v>
      </c>
      <c r="H144" t="s">
        <v>4712</v>
      </c>
      <c r="I144" t="s">
        <v>4519</v>
      </c>
    </row>
    <row r="145" spans="1:9" x14ac:dyDescent="0.2">
      <c r="A145">
        <v>144</v>
      </c>
      <c r="B145" s="5">
        <v>39961</v>
      </c>
      <c r="C145" s="9">
        <v>0.44513888888888892</v>
      </c>
      <c r="D145" t="s">
        <v>4632</v>
      </c>
      <c r="E145" t="s">
        <v>4517</v>
      </c>
      <c r="F145" t="s">
        <v>2963</v>
      </c>
      <c r="G145" t="s">
        <v>3904</v>
      </c>
      <c r="H145" t="s">
        <v>3844</v>
      </c>
      <c r="I145" t="s">
        <v>4519</v>
      </c>
    </row>
    <row r="146" spans="1:9" x14ac:dyDescent="0.2">
      <c r="A146">
        <v>145</v>
      </c>
      <c r="B146" s="5">
        <v>39961</v>
      </c>
      <c r="C146" s="9">
        <v>0.44513888888888892</v>
      </c>
      <c r="D146" t="s">
        <v>4632</v>
      </c>
      <c r="E146" t="s">
        <v>4517</v>
      </c>
      <c r="F146" t="s">
        <v>2963</v>
      </c>
      <c r="G146" t="s">
        <v>3905</v>
      </c>
      <c r="H146" t="s">
        <v>4519</v>
      </c>
      <c r="I146" t="s">
        <v>4519</v>
      </c>
    </row>
    <row r="147" spans="1:9" x14ac:dyDescent="0.2">
      <c r="A147">
        <v>146</v>
      </c>
      <c r="B147" s="5">
        <v>39961</v>
      </c>
      <c r="C147" s="9">
        <v>0.44513888888888892</v>
      </c>
      <c r="D147" t="s">
        <v>4632</v>
      </c>
      <c r="E147" t="s">
        <v>4517</v>
      </c>
      <c r="F147" t="s">
        <v>2963</v>
      </c>
      <c r="G147" t="s">
        <v>3906</v>
      </c>
      <c r="H147">
        <v>8</v>
      </c>
      <c r="I147" t="s">
        <v>4519</v>
      </c>
    </row>
    <row r="148" spans="1:9" x14ac:dyDescent="0.2">
      <c r="A148">
        <v>147</v>
      </c>
      <c r="B148" s="5">
        <v>39961</v>
      </c>
      <c r="C148" s="9">
        <v>0.44513888888888892</v>
      </c>
      <c r="D148" t="s">
        <v>4632</v>
      </c>
      <c r="E148" t="s">
        <v>4517</v>
      </c>
      <c r="F148" t="s">
        <v>2963</v>
      </c>
      <c r="G148" t="s">
        <v>3907</v>
      </c>
      <c r="H148" s="5">
        <v>39954</v>
      </c>
      <c r="I148" t="s">
        <v>4519</v>
      </c>
    </row>
    <row r="149" spans="1:9" x14ac:dyDescent="0.2">
      <c r="A149">
        <v>148</v>
      </c>
      <c r="B149" s="5">
        <v>39961</v>
      </c>
      <c r="C149" s="9">
        <v>0.44513888888888892</v>
      </c>
      <c r="D149" t="s">
        <v>4632</v>
      </c>
      <c r="E149" t="s">
        <v>4517</v>
      </c>
      <c r="F149" t="s">
        <v>2963</v>
      </c>
      <c r="G149" t="s">
        <v>3908</v>
      </c>
      <c r="H149" s="9">
        <v>0.50416666666666665</v>
      </c>
      <c r="I149" t="s">
        <v>4519</v>
      </c>
    </row>
    <row r="150" spans="1:9" x14ac:dyDescent="0.2">
      <c r="A150">
        <v>149</v>
      </c>
      <c r="B150" s="5">
        <v>39961</v>
      </c>
      <c r="C150" s="9">
        <v>0.44513888888888892</v>
      </c>
      <c r="D150" t="s">
        <v>4632</v>
      </c>
      <c r="E150" t="s">
        <v>4517</v>
      </c>
      <c r="F150" t="s">
        <v>2963</v>
      </c>
      <c r="G150" t="s">
        <v>3909</v>
      </c>
      <c r="H150" t="s">
        <v>4513</v>
      </c>
      <c r="I150" t="s">
        <v>4519</v>
      </c>
    </row>
    <row r="151" spans="1:9" x14ac:dyDescent="0.2">
      <c r="A151">
        <v>150</v>
      </c>
      <c r="B151" s="5">
        <v>39961</v>
      </c>
      <c r="C151" s="9">
        <v>0.44513888888888892</v>
      </c>
      <c r="D151" t="s">
        <v>4632</v>
      </c>
      <c r="E151" t="s">
        <v>4517</v>
      </c>
      <c r="F151" t="s">
        <v>2963</v>
      </c>
      <c r="G151" t="s">
        <v>3910</v>
      </c>
      <c r="H151" t="s">
        <v>4517</v>
      </c>
      <c r="I151" t="s">
        <v>4519</v>
      </c>
    </row>
    <row r="152" spans="1:9" x14ac:dyDescent="0.2">
      <c r="A152">
        <v>151</v>
      </c>
      <c r="B152" s="5">
        <v>39961</v>
      </c>
      <c r="C152" s="9">
        <v>0.44513888888888892</v>
      </c>
      <c r="D152" t="s">
        <v>4632</v>
      </c>
      <c r="E152" t="s">
        <v>4517</v>
      </c>
      <c r="F152" t="s">
        <v>2963</v>
      </c>
      <c r="G152" t="s">
        <v>3911</v>
      </c>
      <c r="H152" t="s">
        <v>4515</v>
      </c>
      <c r="I152" t="s">
        <v>4519</v>
      </c>
    </row>
    <row r="153" spans="1:9" x14ac:dyDescent="0.2">
      <c r="A153">
        <v>152</v>
      </c>
      <c r="B153" s="5">
        <v>39961</v>
      </c>
      <c r="C153" s="9">
        <v>0.44513888888888892</v>
      </c>
      <c r="D153" t="s">
        <v>4632</v>
      </c>
      <c r="E153" t="s">
        <v>4517</v>
      </c>
      <c r="F153" t="s">
        <v>2963</v>
      </c>
      <c r="G153" t="s">
        <v>3912</v>
      </c>
      <c r="H153" t="s">
        <v>4713</v>
      </c>
      <c r="I153" t="s">
        <v>4519</v>
      </c>
    </row>
    <row r="154" spans="1:9" x14ac:dyDescent="0.2">
      <c r="A154">
        <v>153</v>
      </c>
      <c r="B154" s="5">
        <v>39961</v>
      </c>
      <c r="C154" s="9">
        <v>0.44513888888888892</v>
      </c>
      <c r="D154" t="s">
        <v>4632</v>
      </c>
      <c r="E154" t="s">
        <v>4517</v>
      </c>
      <c r="F154" t="s">
        <v>2963</v>
      </c>
      <c r="G154" t="s">
        <v>3913</v>
      </c>
      <c r="H154" t="s">
        <v>4560</v>
      </c>
      <c r="I154" t="s">
        <v>4519</v>
      </c>
    </row>
    <row r="155" spans="1:9" x14ac:dyDescent="0.2">
      <c r="A155">
        <v>154</v>
      </c>
      <c r="B155" s="5">
        <v>39961</v>
      </c>
      <c r="C155" s="9">
        <v>0.44513888888888892</v>
      </c>
      <c r="D155" t="s">
        <v>4632</v>
      </c>
      <c r="E155" t="s">
        <v>4517</v>
      </c>
      <c r="F155" t="s">
        <v>2963</v>
      </c>
      <c r="G155" t="s">
        <v>3914</v>
      </c>
      <c r="H155" t="s">
        <v>4519</v>
      </c>
      <c r="I155" t="s">
        <v>4519</v>
      </c>
    </row>
    <row r="156" spans="1:9" x14ac:dyDescent="0.2">
      <c r="A156">
        <v>155</v>
      </c>
      <c r="B156" s="5">
        <v>39961</v>
      </c>
      <c r="C156" s="9">
        <v>0.44513888888888892</v>
      </c>
      <c r="D156" t="s">
        <v>4632</v>
      </c>
      <c r="E156" t="s">
        <v>4517</v>
      </c>
      <c r="F156" t="s">
        <v>2963</v>
      </c>
      <c r="G156" t="s">
        <v>3915</v>
      </c>
      <c r="H156">
        <v>9</v>
      </c>
      <c r="I156" t="s">
        <v>4519</v>
      </c>
    </row>
    <row r="157" spans="1:9" x14ac:dyDescent="0.2">
      <c r="A157">
        <v>156</v>
      </c>
      <c r="B157" s="5">
        <v>39961</v>
      </c>
      <c r="C157" s="9">
        <v>0.44513888888888892</v>
      </c>
      <c r="D157" t="s">
        <v>4632</v>
      </c>
      <c r="E157" t="s">
        <v>4517</v>
      </c>
      <c r="F157" t="s">
        <v>2963</v>
      </c>
      <c r="G157" t="s">
        <v>3916</v>
      </c>
      <c r="H157" s="5">
        <v>39954</v>
      </c>
      <c r="I157" t="s">
        <v>4519</v>
      </c>
    </row>
    <row r="158" spans="1:9" x14ac:dyDescent="0.2">
      <c r="A158">
        <v>157</v>
      </c>
      <c r="B158" s="5">
        <v>39961</v>
      </c>
      <c r="C158" s="9">
        <v>0.44513888888888892</v>
      </c>
      <c r="D158" t="s">
        <v>4632</v>
      </c>
      <c r="E158" t="s">
        <v>4517</v>
      </c>
      <c r="F158" t="s">
        <v>2963</v>
      </c>
      <c r="G158" t="s">
        <v>3917</v>
      </c>
      <c r="H158" s="9">
        <v>0.50416666666666665</v>
      </c>
      <c r="I158" t="s">
        <v>4519</v>
      </c>
    </row>
    <row r="159" spans="1:9" x14ac:dyDescent="0.2">
      <c r="A159">
        <v>158</v>
      </c>
      <c r="B159" s="5">
        <v>39961</v>
      </c>
      <c r="C159" s="9">
        <v>0.44513888888888892</v>
      </c>
      <c r="D159" t="s">
        <v>4632</v>
      </c>
      <c r="E159" t="s">
        <v>4517</v>
      </c>
      <c r="F159" t="s">
        <v>2963</v>
      </c>
      <c r="G159" t="s">
        <v>3918</v>
      </c>
      <c r="H159" t="s">
        <v>4513</v>
      </c>
      <c r="I159" t="s">
        <v>4519</v>
      </c>
    </row>
    <row r="160" spans="1:9" x14ac:dyDescent="0.2">
      <c r="A160">
        <v>159</v>
      </c>
      <c r="B160" s="5">
        <v>39961</v>
      </c>
      <c r="C160" s="9">
        <v>0.44513888888888892</v>
      </c>
      <c r="D160" t="s">
        <v>4632</v>
      </c>
      <c r="E160" t="s">
        <v>4517</v>
      </c>
      <c r="F160" t="s">
        <v>2963</v>
      </c>
      <c r="G160" t="s">
        <v>3919</v>
      </c>
      <c r="H160" t="s">
        <v>4517</v>
      </c>
      <c r="I160" t="s">
        <v>4519</v>
      </c>
    </row>
    <row r="161" spans="1:9" x14ac:dyDescent="0.2">
      <c r="A161">
        <v>160</v>
      </c>
      <c r="B161" s="5">
        <v>39961</v>
      </c>
      <c r="C161" s="9">
        <v>0.44513888888888892</v>
      </c>
      <c r="D161" t="s">
        <v>4632</v>
      </c>
      <c r="E161" t="s">
        <v>4517</v>
      </c>
      <c r="F161" t="s">
        <v>2963</v>
      </c>
      <c r="G161" t="s">
        <v>3920</v>
      </c>
      <c r="H161" t="s">
        <v>4515</v>
      </c>
      <c r="I161" t="s">
        <v>4519</v>
      </c>
    </row>
    <row r="162" spans="1:9" x14ac:dyDescent="0.2">
      <c r="A162">
        <v>161</v>
      </c>
      <c r="B162" s="5">
        <v>39961</v>
      </c>
      <c r="C162" s="9">
        <v>0.44513888888888892</v>
      </c>
      <c r="D162" t="s">
        <v>4632</v>
      </c>
      <c r="E162" t="s">
        <v>4517</v>
      </c>
      <c r="F162" t="s">
        <v>2963</v>
      </c>
      <c r="G162" t="s">
        <v>3921</v>
      </c>
      <c r="H162" t="s">
        <v>3500</v>
      </c>
      <c r="I162" t="s">
        <v>4519</v>
      </c>
    </row>
    <row r="163" spans="1:9" x14ac:dyDescent="0.2">
      <c r="A163">
        <v>162</v>
      </c>
      <c r="B163" s="5">
        <v>39961</v>
      </c>
      <c r="C163" s="9">
        <v>0.44513888888888892</v>
      </c>
      <c r="D163" t="s">
        <v>4632</v>
      </c>
      <c r="E163" t="s">
        <v>4517</v>
      </c>
      <c r="F163" t="s">
        <v>2963</v>
      </c>
      <c r="G163" t="s">
        <v>3922</v>
      </c>
      <c r="H163" t="s">
        <v>2148</v>
      </c>
      <c r="I163" t="s">
        <v>4519</v>
      </c>
    </row>
    <row r="164" spans="1:9" x14ac:dyDescent="0.2">
      <c r="A164">
        <v>163</v>
      </c>
      <c r="B164" s="5">
        <v>39961</v>
      </c>
      <c r="C164" s="9">
        <v>0.44513888888888892</v>
      </c>
      <c r="D164" t="s">
        <v>4632</v>
      </c>
      <c r="E164" t="s">
        <v>4517</v>
      </c>
      <c r="F164" t="s">
        <v>2963</v>
      </c>
      <c r="G164" t="s">
        <v>463</v>
      </c>
      <c r="H164" t="s">
        <v>4519</v>
      </c>
      <c r="I164" t="s">
        <v>4519</v>
      </c>
    </row>
    <row r="165" spans="1:9" x14ac:dyDescent="0.2">
      <c r="A165">
        <v>164</v>
      </c>
      <c r="B165" s="5">
        <v>39961</v>
      </c>
      <c r="C165" s="9">
        <v>0.44513888888888892</v>
      </c>
      <c r="D165" t="s">
        <v>4632</v>
      </c>
      <c r="E165" t="s">
        <v>4517</v>
      </c>
      <c r="F165" t="s">
        <v>2963</v>
      </c>
      <c r="G165" t="s">
        <v>464</v>
      </c>
      <c r="H165">
        <v>10</v>
      </c>
      <c r="I165" t="s">
        <v>4519</v>
      </c>
    </row>
    <row r="166" spans="1:9" x14ac:dyDescent="0.2">
      <c r="A166">
        <v>165</v>
      </c>
      <c r="B166" s="5">
        <v>39961</v>
      </c>
      <c r="C166" s="9">
        <v>0.44513888888888892</v>
      </c>
      <c r="D166" t="s">
        <v>4632</v>
      </c>
      <c r="E166" t="s">
        <v>4517</v>
      </c>
      <c r="F166" t="s">
        <v>2963</v>
      </c>
      <c r="G166" t="s">
        <v>465</v>
      </c>
      <c r="H166" s="5">
        <v>39954</v>
      </c>
      <c r="I166" t="s">
        <v>4519</v>
      </c>
    </row>
    <row r="167" spans="1:9" x14ac:dyDescent="0.2">
      <c r="A167">
        <v>166</v>
      </c>
      <c r="B167" s="5">
        <v>39961</v>
      </c>
      <c r="C167" s="9">
        <v>0.44513888888888892</v>
      </c>
      <c r="D167" t="s">
        <v>4632</v>
      </c>
      <c r="E167" t="s">
        <v>4517</v>
      </c>
      <c r="F167" t="s">
        <v>2963</v>
      </c>
      <c r="G167" t="s">
        <v>466</v>
      </c>
      <c r="H167" s="9">
        <v>0.50416666666666665</v>
      </c>
      <c r="I167" t="s">
        <v>4519</v>
      </c>
    </row>
    <row r="168" spans="1:9" x14ac:dyDescent="0.2">
      <c r="A168">
        <v>167</v>
      </c>
      <c r="B168" s="5">
        <v>39961</v>
      </c>
      <c r="C168" s="9">
        <v>0.44513888888888892</v>
      </c>
      <c r="D168" t="s">
        <v>4632</v>
      </c>
      <c r="E168" t="s">
        <v>4517</v>
      </c>
      <c r="F168" t="s">
        <v>2963</v>
      </c>
      <c r="G168" t="s">
        <v>467</v>
      </c>
      <c r="H168" t="s">
        <v>4513</v>
      </c>
      <c r="I168" t="s">
        <v>4519</v>
      </c>
    </row>
    <row r="169" spans="1:9" x14ac:dyDescent="0.2">
      <c r="A169">
        <v>168</v>
      </c>
      <c r="B169" s="5">
        <v>39961</v>
      </c>
      <c r="C169" s="9">
        <v>0.44513888888888892</v>
      </c>
      <c r="D169" t="s">
        <v>4632</v>
      </c>
      <c r="E169" t="s">
        <v>4517</v>
      </c>
      <c r="F169" t="s">
        <v>2963</v>
      </c>
      <c r="G169" t="s">
        <v>468</v>
      </c>
      <c r="H169" t="s">
        <v>4517</v>
      </c>
      <c r="I169" t="s">
        <v>4519</v>
      </c>
    </row>
    <row r="170" spans="1:9" x14ac:dyDescent="0.2">
      <c r="A170">
        <v>169</v>
      </c>
      <c r="B170" s="5">
        <v>39961</v>
      </c>
      <c r="C170" s="9">
        <v>0.44513888888888892</v>
      </c>
      <c r="D170" t="s">
        <v>4632</v>
      </c>
      <c r="E170" t="s">
        <v>4517</v>
      </c>
      <c r="F170" t="s">
        <v>2963</v>
      </c>
      <c r="G170" t="s">
        <v>469</v>
      </c>
      <c r="H170" t="s">
        <v>4515</v>
      </c>
      <c r="I170" t="s">
        <v>4519</v>
      </c>
    </row>
    <row r="171" spans="1:9" x14ac:dyDescent="0.2">
      <c r="A171">
        <v>170</v>
      </c>
      <c r="B171" s="5">
        <v>39961</v>
      </c>
      <c r="C171" s="9">
        <v>0.44513888888888892</v>
      </c>
      <c r="D171" t="s">
        <v>4632</v>
      </c>
      <c r="E171" t="s">
        <v>4517</v>
      </c>
      <c r="F171" t="s">
        <v>2963</v>
      </c>
      <c r="G171" t="s">
        <v>470</v>
      </c>
      <c r="H171" t="s">
        <v>3501</v>
      </c>
      <c r="I171" t="s">
        <v>4519</v>
      </c>
    </row>
    <row r="172" spans="1:9" x14ac:dyDescent="0.2">
      <c r="A172">
        <v>171</v>
      </c>
      <c r="B172" s="5">
        <v>39961</v>
      </c>
      <c r="C172" s="9">
        <v>0.44513888888888892</v>
      </c>
      <c r="D172" t="s">
        <v>4632</v>
      </c>
      <c r="E172" t="s">
        <v>4517</v>
      </c>
      <c r="F172" t="s">
        <v>2963</v>
      </c>
      <c r="G172" t="s">
        <v>471</v>
      </c>
      <c r="H172" s="10" t="s">
        <v>3502</v>
      </c>
      <c r="I172" t="s">
        <v>4519</v>
      </c>
    </row>
    <row r="173" spans="1:9" x14ac:dyDescent="0.2">
      <c r="A173">
        <v>172</v>
      </c>
      <c r="B173" s="5">
        <v>39961</v>
      </c>
      <c r="C173" s="9">
        <v>0.44513888888888892</v>
      </c>
      <c r="D173" t="s">
        <v>4632</v>
      </c>
      <c r="E173" t="s">
        <v>4517</v>
      </c>
      <c r="F173" t="s">
        <v>2963</v>
      </c>
      <c r="G173" t="s">
        <v>472</v>
      </c>
      <c r="H173" t="s">
        <v>4519</v>
      </c>
      <c r="I173" t="s">
        <v>4519</v>
      </c>
    </row>
    <row r="174" spans="1:9" x14ac:dyDescent="0.2">
      <c r="A174">
        <v>173</v>
      </c>
      <c r="B174" s="5">
        <v>39961</v>
      </c>
      <c r="C174" s="9">
        <v>0.44513888888888892</v>
      </c>
      <c r="D174" t="s">
        <v>4632</v>
      </c>
      <c r="E174" t="s">
        <v>4517</v>
      </c>
      <c r="F174" t="s">
        <v>2963</v>
      </c>
      <c r="G174" t="s">
        <v>473</v>
      </c>
      <c r="H174">
        <v>11</v>
      </c>
      <c r="I174" t="s">
        <v>4519</v>
      </c>
    </row>
    <row r="175" spans="1:9" x14ac:dyDescent="0.2">
      <c r="A175">
        <v>174</v>
      </c>
      <c r="B175" s="5">
        <v>39961</v>
      </c>
      <c r="C175" s="9">
        <v>0.44513888888888892</v>
      </c>
      <c r="D175" t="s">
        <v>4632</v>
      </c>
      <c r="E175" t="s">
        <v>4517</v>
      </c>
      <c r="F175" t="s">
        <v>2963</v>
      </c>
      <c r="G175" t="s">
        <v>474</v>
      </c>
      <c r="H175" s="5">
        <v>39954</v>
      </c>
      <c r="I175" t="s">
        <v>4519</v>
      </c>
    </row>
    <row r="176" spans="1:9" x14ac:dyDescent="0.2">
      <c r="A176">
        <v>175</v>
      </c>
      <c r="B176" s="5">
        <v>39961</v>
      </c>
      <c r="C176" s="9">
        <v>0.44513888888888892</v>
      </c>
      <c r="D176" t="s">
        <v>4632</v>
      </c>
      <c r="E176" t="s">
        <v>4517</v>
      </c>
      <c r="F176" t="s">
        <v>2963</v>
      </c>
      <c r="G176" t="s">
        <v>475</v>
      </c>
      <c r="H176" s="9">
        <v>0.50416666666666665</v>
      </c>
      <c r="I176" t="s">
        <v>4519</v>
      </c>
    </row>
    <row r="177" spans="1:9" x14ac:dyDescent="0.2">
      <c r="A177">
        <v>176</v>
      </c>
      <c r="B177" s="5">
        <v>39961</v>
      </c>
      <c r="C177" s="9">
        <v>0.44513888888888892</v>
      </c>
      <c r="D177" t="s">
        <v>4632</v>
      </c>
      <c r="E177" t="s">
        <v>4517</v>
      </c>
      <c r="F177" t="s">
        <v>2963</v>
      </c>
      <c r="G177" t="s">
        <v>476</v>
      </c>
      <c r="H177" t="s">
        <v>4513</v>
      </c>
      <c r="I177" t="s">
        <v>4519</v>
      </c>
    </row>
    <row r="178" spans="1:9" x14ac:dyDescent="0.2">
      <c r="A178">
        <v>177</v>
      </c>
      <c r="B178" s="5">
        <v>39961</v>
      </c>
      <c r="C178" s="9">
        <v>0.44513888888888892</v>
      </c>
      <c r="D178" t="s">
        <v>4632</v>
      </c>
      <c r="E178" t="s">
        <v>4517</v>
      </c>
      <c r="F178" t="s">
        <v>2963</v>
      </c>
      <c r="G178" t="s">
        <v>477</v>
      </c>
      <c r="H178" t="s">
        <v>4517</v>
      </c>
      <c r="I178" t="s">
        <v>4519</v>
      </c>
    </row>
    <row r="179" spans="1:9" x14ac:dyDescent="0.2">
      <c r="A179">
        <v>178</v>
      </c>
      <c r="B179" s="5">
        <v>39961</v>
      </c>
      <c r="C179" s="9">
        <v>0.44513888888888892</v>
      </c>
      <c r="D179" t="s">
        <v>4632</v>
      </c>
      <c r="E179" t="s">
        <v>4517</v>
      </c>
      <c r="F179" t="s">
        <v>2963</v>
      </c>
      <c r="G179" t="s">
        <v>478</v>
      </c>
      <c r="H179" t="s">
        <v>4515</v>
      </c>
      <c r="I179" t="s">
        <v>4519</v>
      </c>
    </row>
    <row r="180" spans="1:9" x14ac:dyDescent="0.2">
      <c r="A180">
        <v>179</v>
      </c>
      <c r="B180" s="5">
        <v>39961</v>
      </c>
      <c r="C180" s="9">
        <v>0.44513888888888892</v>
      </c>
      <c r="D180" t="s">
        <v>4632</v>
      </c>
      <c r="E180" t="s">
        <v>4517</v>
      </c>
      <c r="F180" t="s">
        <v>2963</v>
      </c>
      <c r="G180" t="s">
        <v>479</v>
      </c>
      <c r="H180" t="s">
        <v>3503</v>
      </c>
      <c r="I180" t="s">
        <v>4519</v>
      </c>
    </row>
    <row r="181" spans="1:9" x14ac:dyDescent="0.2">
      <c r="A181">
        <v>180</v>
      </c>
      <c r="B181" s="5">
        <v>39961</v>
      </c>
      <c r="C181" s="9">
        <v>0.44513888888888892</v>
      </c>
      <c r="D181" t="s">
        <v>4632</v>
      </c>
      <c r="E181" t="s">
        <v>4517</v>
      </c>
      <c r="F181" t="s">
        <v>2963</v>
      </c>
      <c r="G181" t="s">
        <v>480</v>
      </c>
      <c r="H181" t="s">
        <v>3474</v>
      </c>
      <c r="I181" t="s">
        <v>4519</v>
      </c>
    </row>
    <row r="182" spans="1:9" x14ac:dyDescent="0.2">
      <c r="A182">
        <v>181</v>
      </c>
      <c r="B182" s="5">
        <v>39961</v>
      </c>
      <c r="C182" s="9">
        <v>0.44513888888888892</v>
      </c>
      <c r="D182" t="s">
        <v>4632</v>
      </c>
      <c r="E182" t="s">
        <v>4517</v>
      </c>
      <c r="F182" t="s">
        <v>2963</v>
      </c>
      <c r="G182" t="s">
        <v>481</v>
      </c>
      <c r="H182" t="s">
        <v>4519</v>
      </c>
      <c r="I182" t="s">
        <v>4519</v>
      </c>
    </row>
    <row r="183" spans="1:9" x14ac:dyDescent="0.2">
      <c r="A183">
        <v>182</v>
      </c>
      <c r="B183" s="5">
        <v>39961</v>
      </c>
      <c r="C183" s="9">
        <v>0.44513888888888892</v>
      </c>
      <c r="D183" t="s">
        <v>4632</v>
      </c>
      <c r="E183" t="s">
        <v>4517</v>
      </c>
      <c r="F183" t="s">
        <v>2963</v>
      </c>
      <c r="G183" t="s">
        <v>482</v>
      </c>
      <c r="H183">
        <v>12</v>
      </c>
      <c r="I183" t="s">
        <v>4519</v>
      </c>
    </row>
    <row r="184" spans="1:9" x14ac:dyDescent="0.2">
      <c r="A184">
        <v>183</v>
      </c>
      <c r="B184" s="5">
        <v>39961</v>
      </c>
      <c r="C184" s="9">
        <v>0.44513888888888892</v>
      </c>
      <c r="D184" t="s">
        <v>4632</v>
      </c>
      <c r="E184" t="s">
        <v>4517</v>
      </c>
      <c r="F184" t="s">
        <v>2963</v>
      </c>
      <c r="G184" t="s">
        <v>483</v>
      </c>
      <c r="H184" s="5">
        <v>39954</v>
      </c>
      <c r="I184" t="s">
        <v>4519</v>
      </c>
    </row>
    <row r="185" spans="1:9" x14ac:dyDescent="0.2">
      <c r="A185">
        <v>184</v>
      </c>
      <c r="B185" s="5">
        <v>39961</v>
      </c>
      <c r="C185" s="9">
        <v>0.44513888888888892</v>
      </c>
      <c r="D185" t="s">
        <v>4632</v>
      </c>
      <c r="E185" t="s">
        <v>4517</v>
      </c>
      <c r="F185" t="s">
        <v>2963</v>
      </c>
      <c r="G185" t="s">
        <v>484</v>
      </c>
      <c r="H185" s="9">
        <v>0.50416666666666665</v>
      </c>
      <c r="I185" t="s">
        <v>4519</v>
      </c>
    </row>
    <row r="186" spans="1:9" x14ac:dyDescent="0.2">
      <c r="A186">
        <v>185</v>
      </c>
      <c r="B186" s="5">
        <v>39961</v>
      </c>
      <c r="C186" s="9">
        <v>0.44513888888888892</v>
      </c>
      <c r="D186" t="s">
        <v>4632</v>
      </c>
      <c r="E186" t="s">
        <v>4517</v>
      </c>
      <c r="F186" t="s">
        <v>2963</v>
      </c>
      <c r="G186" t="s">
        <v>485</v>
      </c>
      <c r="H186" t="s">
        <v>4513</v>
      </c>
      <c r="I186" t="s">
        <v>4519</v>
      </c>
    </row>
    <row r="187" spans="1:9" x14ac:dyDescent="0.2">
      <c r="A187">
        <v>186</v>
      </c>
      <c r="B187" s="5">
        <v>39961</v>
      </c>
      <c r="C187" s="9">
        <v>0.44513888888888892</v>
      </c>
      <c r="D187" t="s">
        <v>4632</v>
      </c>
      <c r="E187" t="s">
        <v>4517</v>
      </c>
      <c r="F187" t="s">
        <v>2963</v>
      </c>
      <c r="G187" t="s">
        <v>486</v>
      </c>
      <c r="H187" t="s">
        <v>4517</v>
      </c>
      <c r="I187" t="s">
        <v>4519</v>
      </c>
    </row>
    <row r="188" spans="1:9" x14ac:dyDescent="0.2">
      <c r="A188">
        <v>187</v>
      </c>
      <c r="B188" s="5">
        <v>39961</v>
      </c>
      <c r="C188" s="9">
        <v>0.44513888888888892</v>
      </c>
      <c r="D188" t="s">
        <v>4632</v>
      </c>
      <c r="E188" t="s">
        <v>4517</v>
      </c>
      <c r="F188" t="s">
        <v>2963</v>
      </c>
      <c r="G188" t="s">
        <v>487</v>
      </c>
      <c r="H188" t="s">
        <v>4515</v>
      </c>
      <c r="I188" t="s">
        <v>4519</v>
      </c>
    </row>
    <row r="189" spans="1:9" x14ac:dyDescent="0.2">
      <c r="A189">
        <v>188</v>
      </c>
      <c r="B189" s="5">
        <v>39961</v>
      </c>
      <c r="C189" s="9">
        <v>0.44513888888888892</v>
      </c>
      <c r="D189" t="s">
        <v>4632</v>
      </c>
      <c r="E189" t="s">
        <v>4517</v>
      </c>
      <c r="F189" t="s">
        <v>2963</v>
      </c>
      <c r="G189" t="s">
        <v>488</v>
      </c>
      <c r="H189" t="s">
        <v>3504</v>
      </c>
      <c r="I189" t="s">
        <v>4519</v>
      </c>
    </row>
    <row r="190" spans="1:9" x14ac:dyDescent="0.2">
      <c r="A190">
        <v>189</v>
      </c>
      <c r="B190" s="5">
        <v>39961</v>
      </c>
      <c r="C190" s="9">
        <v>0.44513888888888892</v>
      </c>
      <c r="D190" t="s">
        <v>4632</v>
      </c>
      <c r="E190" t="s">
        <v>4517</v>
      </c>
      <c r="F190" t="s">
        <v>2963</v>
      </c>
      <c r="G190" t="s">
        <v>489</v>
      </c>
      <c r="H190" t="s">
        <v>3788</v>
      </c>
      <c r="I190" t="s">
        <v>4519</v>
      </c>
    </row>
    <row r="191" spans="1:9" x14ac:dyDescent="0.2">
      <c r="A191">
        <v>190</v>
      </c>
      <c r="B191" s="5">
        <v>39961</v>
      </c>
      <c r="C191" s="9">
        <v>0.44513888888888892</v>
      </c>
      <c r="D191" t="s">
        <v>4632</v>
      </c>
      <c r="E191" t="s">
        <v>4517</v>
      </c>
      <c r="F191" t="s">
        <v>2963</v>
      </c>
      <c r="G191" t="s">
        <v>490</v>
      </c>
      <c r="H191" t="s">
        <v>4519</v>
      </c>
      <c r="I191" t="s">
        <v>4519</v>
      </c>
    </row>
    <row r="192" spans="1:9" x14ac:dyDescent="0.2">
      <c r="A192">
        <v>191</v>
      </c>
      <c r="B192" s="5">
        <v>39961</v>
      </c>
      <c r="C192" s="9">
        <v>0.44513888888888892</v>
      </c>
      <c r="D192" t="s">
        <v>4632</v>
      </c>
      <c r="E192" t="s">
        <v>4517</v>
      </c>
      <c r="F192" t="s">
        <v>2963</v>
      </c>
      <c r="G192" t="s">
        <v>491</v>
      </c>
      <c r="H192">
        <v>13</v>
      </c>
      <c r="I192" t="s">
        <v>4519</v>
      </c>
    </row>
    <row r="193" spans="1:9" x14ac:dyDescent="0.2">
      <c r="A193">
        <v>192</v>
      </c>
      <c r="B193" s="5">
        <v>39961</v>
      </c>
      <c r="C193" s="9">
        <v>0.44513888888888892</v>
      </c>
      <c r="D193" t="s">
        <v>4632</v>
      </c>
      <c r="E193" t="s">
        <v>4517</v>
      </c>
      <c r="F193" t="s">
        <v>2963</v>
      </c>
      <c r="G193" t="s">
        <v>492</v>
      </c>
      <c r="H193" s="5">
        <v>39954</v>
      </c>
      <c r="I193" t="s">
        <v>4519</v>
      </c>
    </row>
    <row r="194" spans="1:9" x14ac:dyDescent="0.2">
      <c r="A194">
        <v>193</v>
      </c>
      <c r="B194" s="5">
        <v>39961</v>
      </c>
      <c r="C194" s="9">
        <v>0.44513888888888892</v>
      </c>
      <c r="D194" t="s">
        <v>4632</v>
      </c>
      <c r="E194" t="s">
        <v>4517</v>
      </c>
      <c r="F194" t="s">
        <v>2963</v>
      </c>
      <c r="G194" t="s">
        <v>493</v>
      </c>
      <c r="H194" s="9">
        <v>0.50416666666666665</v>
      </c>
      <c r="I194" t="s">
        <v>4519</v>
      </c>
    </row>
    <row r="195" spans="1:9" x14ac:dyDescent="0.2">
      <c r="A195">
        <v>194</v>
      </c>
      <c r="B195" s="5">
        <v>39961</v>
      </c>
      <c r="C195" s="9">
        <v>0.44513888888888892</v>
      </c>
      <c r="D195" t="s">
        <v>4632</v>
      </c>
      <c r="E195" t="s">
        <v>4517</v>
      </c>
      <c r="F195" t="s">
        <v>2963</v>
      </c>
      <c r="G195" t="s">
        <v>494</v>
      </c>
      <c r="H195" t="s">
        <v>4513</v>
      </c>
      <c r="I195" t="s">
        <v>4519</v>
      </c>
    </row>
    <row r="196" spans="1:9" x14ac:dyDescent="0.2">
      <c r="A196">
        <v>195</v>
      </c>
      <c r="B196" s="5">
        <v>39961</v>
      </c>
      <c r="C196" s="9">
        <v>0.44513888888888892</v>
      </c>
      <c r="D196" t="s">
        <v>4632</v>
      </c>
      <c r="E196" t="s">
        <v>4517</v>
      </c>
      <c r="F196" t="s">
        <v>2963</v>
      </c>
      <c r="G196" t="s">
        <v>495</v>
      </c>
      <c r="H196" t="s">
        <v>4517</v>
      </c>
      <c r="I196" t="s">
        <v>4519</v>
      </c>
    </row>
    <row r="197" spans="1:9" x14ac:dyDescent="0.2">
      <c r="A197">
        <v>196</v>
      </c>
      <c r="B197" s="5">
        <v>39961</v>
      </c>
      <c r="C197" s="9">
        <v>0.44513888888888892</v>
      </c>
      <c r="D197" t="s">
        <v>4632</v>
      </c>
      <c r="E197" t="s">
        <v>4517</v>
      </c>
      <c r="F197" t="s">
        <v>2963</v>
      </c>
      <c r="G197" t="s">
        <v>496</v>
      </c>
      <c r="H197" t="s">
        <v>4515</v>
      </c>
      <c r="I197" t="s">
        <v>4519</v>
      </c>
    </row>
    <row r="198" spans="1:9" x14ac:dyDescent="0.2">
      <c r="A198">
        <v>197</v>
      </c>
      <c r="B198" s="5">
        <v>39961</v>
      </c>
      <c r="C198" s="9">
        <v>0.44513888888888892</v>
      </c>
      <c r="D198" t="s">
        <v>4632</v>
      </c>
      <c r="E198" t="s">
        <v>4517</v>
      </c>
      <c r="F198" t="s">
        <v>2963</v>
      </c>
      <c r="G198" t="s">
        <v>497</v>
      </c>
      <c r="H198" t="s">
        <v>3513</v>
      </c>
      <c r="I198" t="s">
        <v>4519</v>
      </c>
    </row>
    <row r="199" spans="1:9" x14ac:dyDescent="0.2">
      <c r="A199">
        <v>198</v>
      </c>
      <c r="B199" s="5">
        <v>39961</v>
      </c>
      <c r="C199" s="9">
        <v>0.44513888888888892</v>
      </c>
      <c r="D199" t="s">
        <v>4632</v>
      </c>
      <c r="E199" t="s">
        <v>4517</v>
      </c>
      <c r="F199" t="s">
        <v>2963</v>
      </c>
      <c r="G199" t="s">
        <v>498</v>
      </c>
      <c r="H199" s="11">
        <v>1060000</v>
      </c>
      <c r="I199" t="s">
        <v>4519</v>
      </c>
    </row>
    <row r="200" spans="1:9" x14ac:dyDescent="0.2">
      <c r="A200">
        <v>199</v>
      </c>
      <c r="B200" s="5">
        <v>39961</v>
      </c>
      <c r="C200" s="9">
        <v>0.44513888888888892</v>
      </c>
      <c r="D200" t="s">
        <v>4632</v>
      </c>
      <c r="E200" t="s">
        <v>4517</v>
      </c>
      <c r="F200" t="s">
        <v>2963</v>
      </c>
      <c r="G200" t="s">
        <v>499</v>
      </c>
      <c r="H200" t="s">
        <v>4519</v>
      </c>
      <c r="I200" t="s">
        <v>4519</v>
      </c>
    </row>
    <row r="201" spans="1:9" x14ac:dyDescent="0.2">
      <c r="A201">
        <v>200</v>
      </c>
      <c r="B201" s="5">
        <v>39961</v>
      </c>
      <c r="C201" s="9">
        <v>0.44513888888888892</v>
      </c>
      <c r="D201" t="s">
        <v>4632</v>
      </c>
      <c r="E201" t="s">
        <v>4517</v>
      </c>
      <c r="F201" t="s">
        <v>2963</v>
      </c>
      <c r="G201" t="s">
        <v>500</v>
      </c>
      <c r="H201">
        <v>14</v>
      </c>
      <c r="I201" t="s">
        <v>4519</v>
      </c>
    </row>
    <row r="202" spans="1:9" x14ac:dyDescent="0.2">
      <c r="A202">
        <v>201</v>
      </c>
      <c r="B202" s="5">
        <v>39961</v>
      </c>
      <c r="C202" s="9">
        <v>0.44513888888888892</v>
      </c>
      <c r="D202" t="s">
        <v>4632</v>
      </c>
      <c r="E202" t="s">
        <v>4517</v>
      </c>
      <c r="F202" t="s">
        <v>2963</v>
      </c>
      <c r="G202" t="s">
        <v>501</v>
      </c>
      <c r="H202" s="5">
        <v>39954</v>
      </c>
      <c r="I202" t="s">
        <v>4519</v>
      </c>
    </row>
    <row r="203" spans="1:9" x14ac:dyDescent="0.2">
      <c r="A203">
        <v>202</v>
      </c>
      <c r="B203" s="5">
        <v>39961</v>
      </c>
      <c r="C203" s="9">
        <v>0.44513888888888892</v>
      </c>
      <c r="D203" t="s">
        <v>4632</v>
      </c>
      <c r="E203" t="s">
        <v>4517</v>
      </c>
      <c r="F203" t="s">
        <v>2963</v>
      </c>
      <c r="G203" t="s">
        <v>502</v>
      </c>
      <c r="H203" s="9">
        <v>0.50416666666666665</v>
      </c>
      <c r="I203" t="s">
        <v>4519</v>
      </c>
    </row>
    <row r="204" spans="1:9" x14ac:dyDescent="0.2">
      <c r="A204">
        <v>203</v>
      </c>
      <c r="B204" s="5">
        <v>39961</v>
      </c>
      <c r="C204" s="9">
        <v>0.44513888888888892</v>
      </c>
      <c r="D204" t="s">
        <v>4632</v>
      </c>
      <c r="E204" t="s">
        <v>4517</v>
      </c>
      <c r="F204" t="s">
        <v>2963</v>
      </c>
      <c r="G204" t="s">
        <v>503</v>
      </c>
      <c r="H204" t="s">
        <v>4513</v>
      </c>
      <c r="I204" t="s">
        <v>4519</v>
      </c>
    </row>
    <row r="205" spans="1:9" x14ac:dyDescent="0.2">
      <c r="A205">
        <v>204</v>
      </c>
      <c r="B205" s="5">
        <v>39961</v>
      </c>
      <c r="C205" s="9">
        <v>0.44513888888888892</v>
      </c>
      <c r="D205" t="s">
        <v>4632</v>
      </c>
      <c r="E205" t="s">
        <v>4517</v>
      </c>
      <c r="F205" t="s">
        <v>2963</v>
      </c>
      <c r="G205" t="s">
        <v>504</v>
      </c>
      <c r="H205" t="s">
        <v>4517</v>
      </c>
      <c r="I205" t="s">
        <v>4519</v>
      </c>
    </row>
    <row r="206" spans="1:9" x14ac:dyDescent="0.2">
      <c r="A206">
        <v>205</v>
      </c>
      <c r="B206" s="5">
        <v>39961</v>
      </c>
      <c r="C206" s="9">
        <v>0.44513888888888892</v>
      </c>
      <c r="D206" t="s">
        <v>4632</v>
      </c>
      <c r="E206" t="s">
        <v>4517</v>
      </c>
      <c r="F206" t="s">
        <v>2963</v>
      </c>
      <c r="G206" t="s">
        <v>505</v>
      </c>
      <c r="H206" t="s">
        <v>4515</v>
      </c>
      <c r="I206" t="s">
        <v>4519</v>
      </c>
    </row>
    <row r="207" spans="1:9" x14ac:dyDescent="0.2">
      <c r="A207">
        <v>206</v>
      </c>
      <c r="B207" s="5">
        <v>39961</v>
      </c>
      <c r="C207" s="9">
        <v>0.44513888888888892</v>
      </c>
      <c r="D207" t="s">
        <v>4632</v>
      </c>
      <c r="E207" t="s">
        <v>4517</v>
      </c>
      <c r="F207" t="s">
        <v>2963</v>
      </c>
      <c r="G207" t="s">
        <v>506</v>
      </c>
      <c r="H207" t="s">
        <v>3514</v>
      </c>
      <c r="I207" t="s">
        <v>4519</v>
      </c>
    </row>
    <row r="208" spans="1:9" x14ac:dyDescent="0.2">
      <c r="A208">
        <v>207</v>
      </c>
      <c r="B208" s="5">
        <v>39961</v>
      </c>
      <c r="C208" s="9">
        <v>0.44513888888888892</v>
      </c>
      <c r="D208" t="s">
        <v>4632</v>
      </c>
      <c r="E208" t="s">
        <v>4517</v>
      </c>
      <c r="F208" t="s">
        <v>2963</v>
      </c>
      <c r="G208" t="s">
        <v>507</v>
      </c>
      <c r="H208" s="11">
        <v>5300000</v>
      </c>
      <c r="I208" t="s">
        <v>4519</v>
      </c>
    </row>
    <row r="209" spans="1:9" x14ac:dyDescent="0.2">
      <c r="A209">
        <v>208</v>
      </c>
      <c r="B209" s="5">
        <v>39961</v>
      </c>
      <c r="C209" s="9">
        <v>0.44513888888888892</v>
      </c>
      <c r="D209" t="s">
        <v>4632</v>
      </c>
      <c r="E209" t="s">
        <v>4517</v>
      </c>
      <c r="F209" t="s">
        <v>2963</v>
      </c>
      <c r="G209" t="s">
        <v>508</v>
      </c>
      <c r="H209" t="s">
        <v>4519</v>
      </c>
      <c r="I209" t="s">
        <v>4519</v>
      </c>
    </row>
    <row r="210" spans="1:9" x14ac:dyDescent="0.2">
      <c r="A210">
        <v>209</v>
      </c>
      <c r="B210" s="5">
        <v>39961</v>
      </c>
      <c r="C210" s="9">
        <v>0.44513888888888892</v>
      </c>
      <c r="D210" t="s">
        <v>4632</v>
      </c>
      <c r="E210" t="s">
        <v>4517</v>
      </c>
      <c r="F210" t="s">
        <v>2963</v>
      </c>
      <c r="G210" t="s">
        <v>509</v>
      </c>
      <c r="H210">
        <v>15</v>
      </c>
      <c r="I210" t="s">
        <v>4519</v>
      </c>
    </row>
    <row r="211" spans="1:9" x14ac:dyDescent="0.2">
      <c r="A211">
        <v>210</v>
      </c>
      <c r="B211" s="5">
        <v>39961</v>
      </c>
      <c r="C211" s="9">
        <v>0.44513888888888892</v>
      </c>
      <c r="D211" t="s">
        <v>4632</v>
      </c>
      <c r="E211" t="s">
        <v>4517</v>
      </c>
      <c r="F211" t="s">
        <v>2963</v>
      </c>
      <c r="G211" t="s">
        <v>510</v>
      </c>
      <c r="H211" s="5">
        <v>39954</v>
      </c>
      <c r="I211" t="s">
        <v>4519</v>
      </c>
    </row>
    <row r="212" spans="1:9" x14ac:dyDescent="0.2">
      <c r="A212">
        <v>211</v>
      </c>
      <c r="B212" s="5">
        <v>39961</v>
      </c>
      <c r="C212" s="9">
        <v>0.44513888888888892</v>
      </c>
      <c r="D212" t="s">
        <v>4632</v>
      </c>
      <c r="E212" t="s">
        <v>4517</v>
      </c>
      <c r="F212" t="s">
        <v>2963</v>
      </c>
      <c r="G212" t="s">
        <v>511</v>
      </c>
      <c r="H212" s="9">
        <v>0.50416666666666665</v>
      </c>
      <c r="I212" t="s">
        <v>4519</v>
      </c>
    </row>
    <row r="213" spans="1:9" x14ac:dyDescent="0.2">
      <c r="A213">
        <v>212</v>
      </c>
      <c r="B213" s="5">
        <v>39961</v>
      </c>
      <c r="C213" s="9">
        <v>0.44513888888888892</v>
      </c>
      <c r="D213" t="s">
        <v>4632</v>
      </c>
      <c r="E213" t="s">
        <v>4517</v>
      </c>
      <c r="F213" t="s">
        <v>2963</v>
      </c>
      <c r="G213" t="s">
        <v>512</v>
      </c>
      <c r="H213" t="s">
        <v>4513</v>
      </c>
      <c r="I213" t="s">
        <v>4519</v>
      </c>
    </row>
    <row r="214" spans="1:9" x14ac:dyDescent="0.2">
      <c r="A214">
        <v>213</v>
      </c>
      <c r="B214" s="5">
        <v>39961</v>
      </c>
      <c r="C214" s="9">
        <v>0.44513888888888892</v>
      </c>
      <c r="D214" t="s">
        <v>4632</v>
      </c>
      <c r="E214" t="s">
        <v>4517</v>
      </c>
      <c r="F214" t="s">
        <v>2963</v>
      </c>
      <c r="G214" t="s">
        <v>513</v>
      </c>
      <c r="H214" t="s">
        <v>4517</v>
      </c>
      <c r="I214" t="s">
        <v>4519</v>
      </c>
    </row>
    <row r="215" spans="1:9" x14ac:dyDescent="0.2">
      <c r="A215">
        <v>214</v>
      </c>
      <c r="B215" s="5">
        <v>39961</v>
      </c>
      <c r="C215" s="9">
        <v>0.44513888888888892</v>
      </c>
      <c r="D215" t="s">
        <v>4632</v>
      </c>
      <c r="E215" t="s">
        <v>4517</v>
      </c>
      <c r="F215" t="s">
        <v>2963</v>
      </c>
      <c r="G215" t="s">
        <v>514</v>
      </c>
      <c r="H215" t="s">
        <v>4515</v>
      </c>
      <c r="I215" t="s">
        <v>4519</v>
      </c>
    </row>
    <row r="216" spans="1:9" x14ac:dyDescent="0.2">
      <c r="A216">
        <v>215</v>
      </c>
      <c r="B216" s="5">
        <v>39961</v>
      </c>
      <c r="C216" s="9">
        <v>0.44513888888888892</v>
      </c>
      <c r="D216" t="s">
        <v>4632</v>
      </c>
      <c r="E216" t="s">
        <v>4517</v>
      </c>
      <c r="F216" t="s">
        <v>2963</v>
      </c>
      <c r="G216" t="s">
        <v>515</v>
      </c>
      <c r="H216" t="s">
        <v>3515</v>
      </c>
      <c r="I216" t="s">
        <v>4519</v>
      </c>
    </row>
    <row r="217" spans="1:9" x14ac:dyDescent="0.2">
      <c r="A217">
        <v>216</v>
      </c>
      <c r="B217" s="5">
        <v>39961</v>
      </c>
      <c r="C217" s="9">
        <v>0.44513888888888892</v>
      </c>
      <c r="D217" t="s">
        <v>4632</v>
      </c>
      <c r="E217" t="s">
        <v>4517</v>
      </c>
      <c r="F217" t="s">
        <v>2963</v>
      </c>
      <c r="G217" t="s">
        <v>516</v>
      </c>
      <c r="H217" t="s">
        <v>823</v>
      </c>
      <c r="I217" t="s">
        <v>4519</v>
      </c>
    </row>
    <row r="218" spans="1:9" x14ac:dyDescent="0.2">
      <c r="A218">
        <v>217</v>
      </c>
      <c r="B218" s="5">
        <v>39961</v>
      </c>
      <c r="C218" s="9">
        <v>0.44513888888888892</v>
      </c>
      <c r="D218" t="s">
        <v>4632</v>
      </c>
      <c r="E218" t="s">
        <v>4517</v>
      </c>
      <c r="F218" t="s">
        <v>2963</v>
      </c>
      <c r="G218" t="s">
        <v>517</v>
      </c>
      <c r="H218" t="s">
        <v>4519</v>
      </c>
      <c r="I218" t="s">
        <v>4519</v>
      </c>
    </row>
    <row r="219" spans="1:9" x14ac:dyDescent="0.2">
      <c r="A219">
        <v>218</v>
      </c>
      <c r="B219" s="5">
        <v>39961</v>
      </c>
      <c r="C219" s="9">
        <v>0.44513888888888892</v>
      </c>
      <c r="D219" t="s">
        <v>4632</v>
      </c>
      <c r="E219" t="s">
        <v>4517</v>
      </c>
      <c r="F219" t="s">
        <v>2963</v>
      </c>
      <c r="G219" t="s">
        <v>518</v>
      </c>
      <c r="H219">
        <v>16</v>
      </c>
      <c r="I219" t="s">
        <v>4519</v>
      </c>
    </row>
    <row r="220" spans="1:9" x14ac:dyDescent="0.2">
      <c r="A220">
        <v>219</v>
      </c>
      <c r="B220" s="5">
        <v>39961</v>
      </c>
      <c r="C220" s="9">
        <v>0.44513888888888892</v>
      </c>
      <c r="D220" t="s">
        <v>4632</v>
      </c>
      <c r="E220" t="s">
        <v>4517</v>
      </c>
      <c r="F220" t="s">
        <v>2963</v>
      </c>
      <c r="G220" t="s">
        <v>519</v>
      </c>
      <c r="H220" s="5">
        <v>39954</v>
      </c>
      <c r="I220" t="s">
        <v>4519</v>
      </c>
    </row>
    <row r="221" spans="1:9" x14ac:dyDescent="0.2">
      <c r="A221">
        <v>220</v>
      </c>
      <c r="B221" s="5">
        <v>39961</v>
      </c>
      <c r="C221" s="9">
        <v>0.44513888888888892</v>
      </c>
      <c r="D221" t="s">
        <v>4632</v>
      </c>
      <c r="E221" t="s">
        <v>4517</v>
      </c>
      <c r="F221" t="s">
        <v>2963</v>
      </c>
      <c r="G221" t="s">
        <v>520</v>
      </c>
      <c r="H221" s="9">
        <v>0.50416666666666665</v>
      </c>
      <c r="I221" t="s">
        <v>4519</v>
      </c>
    </row>
    <row r="222" spans="1:9" x14ac:dyDescent="0.2">
      <c r="A222">
        <v>221</v>
      </c>
      <c r="B222" s="5">
        <v>39961</v>
      </c>
      <c r="C222" s="9">
        <v>0.44513888888888892</v>
      </c>
      <c r="D222" t="s">
        <v>4632</v>
      </c>
      <c r="E222" t="s">
        <v>4517</v>
      </c>
      <c r="F222" t="s">
        <v>2963</v>
      </c>
      <c r="G222" t="s">
        <v>521</v>
      </c>
      <c r="H222" t="s">
        <v>4513</v>
      </c>
      <c r="I222" t="s">
        <v>4519</v>
      </c>
    </row>
    <row r="223" spans="1:9" x14ac:dyDescent="0.2">
      <c r="A223">
        <v>222</v>
      </c>
      <c r="B223" s="5">
        <v>39961</v>
      </c>
      <c r="C223" s="9">
        <v>0.44513888888888892</v>
      </c>
      <c r="D223" t="s">
        <v>4632</v>
      </c>
      <c r="E223" t="s">
        <v>4517</v>
      </c>
      <c r="F223" t="s">
        <v>2963</v>
      </c>
      <c r="G223" t="s">
        <v>522</v>
      </c>
      <c r="H223" t="s">
        <v>4517</v>
      </c>
      <c r="I223" t="s">
        <v>4519</v>
      </c>
    </row>
    <row r="224" spans="1:9" x14ac:dyDescent="0.2">
      <c r="A224">
        <v>223</v>
      </c>
      <c r="B224" s="5">
        <v>39961</v>
      </c>
      <c r="C224" s="9">
        <v>0.44513888888888892</v>
      </c>
      <c r="D224" t="s">
        <v>4632</v>
      </c>
      <c r="E224" t="s">
        <v>4517</v>
      </c>
      <c r="F224" t="s">
        <v>2963</v>
      </c>
      <c r="G224" t="s">
        <v>523</v>
      </c>
      <c r="H224" t="s">
        <v>4515</v>
      </c>
      <c r="I224" t="s">
        <v>4519</v>
      </c>
    </row>
    <row r="225" spans="1:9" x14ac:dyDescent="0.2">
      <c r="A225">
        <v>224</v>
      </c>
      <c r="B225" s="5">
        <v>39961</v>
      </c>
      <c r="C225" s="9">
        <v>0.44513888888888892</v>
      </c>
      <c r="D225" t="s">
        <v>4632</v>
      </c>
      <c r="E225" t="s">
        <v>4517</v>
      </c>
      <c r="F225" t="s">
        <v>2963</v>
      </c>
      <c r="G225" t="s">
        <v>524</v>
      </c>
      <c r="H225" t="s">
        <v>4935</v>
      </c>
      <c r="I225" t="s">
        <v>4519</v>
      </c>
    </row>
    <row r="226" spans="1:9" x14ac:dyDescent="0.2">
      <c r="A226">
        <v>225</v>
      </c>
      <c r="B226" s="5">
        <v>39961</v>
      </c>
      <c r="C226" s="9">
        <v>0.44513888888888892</v>
      </c>
      <c r="D226" t="s">
        <v>4632</v>
      </c>
      <c r="E226" t="s">
        <v>4517</v>
      </c>
      <c r="F226" t="s">
        <v>2963</v>
      </c>
      <c r="G226" t="s">
        <v>525</v>
      </c>
      <c r="H226" t="s">
        <v>1826</v>
      </c>
      <c r="I226" t="s">
        <v>4519</v>
      </c>
    </row>
    <row r="227" spans="1:9" x14ac:dyDescent="0.2">
      <c r="A227">
        <v>226</v>
      </c>
      <c r="B227" s="5">
        <v>39961</v>
      </c>
      <c r="C227" s="9">
        <v>0.44513888888888892</v>
      </c>
      <c r="D227" t="s">
        <v>4632</v>
      </c>
      <c r="E227" t="s">
        <v>4517</v>
      </c>
      <c r="F227" t="s">
        <v>2963</v>
      </c>
      <c r="G227" t="s">
        <v>526</v>
      </c>
      <c r="H227" t="s">
        <v>4519</v>
      </c>
      <c r="I227" t="s">
        <v>4519</v>
      </c>
    </row>
    <row r="228" spans="1:9" x14ac:dyDescent="0.2">
      <c r="A228">
        <v>227</v>
      </c>
      <c r="B228" s="5">
        <v>39961</v>
      </c>
      <c r="C228" s="9">
        <v>0.44513888888888892</v>
      </c>
      <c r="D228" t="s">
        <v>4632</v>
      </c>
      <c r="E228" t="s">
        <v>4517</v>
      </c>
      <c r="F228" t="s">
        <v>2963</v>
      </c>
      <c r="G228" t="s">
        <v>527</v>
      </c>
      <c r="H228">
        <v>17</v>
      </c>
      <c r="I228" t="s">
        <v>4519</v>
      </c>
    </row>
    <row r="229" spans="1:9" x14ac:dyDescent="0.2">
      <c r="A229">
        <v>228</v>
      </c>
      <c r="B229" s="5">
        <v>39961</v>
      </c>
      <c r="C229" s="9">
        <v>0.44513888888888892</v>
      </c>
      <c r="D229" t="s">
        <v>4632</v>
      </c>
      <c r="E229" t="s">
        <v>4517</v>
      </c>
      <c r="F229" t="s">
        <v>2963</v>
      </c>
      <c r="G229" t="s">
        <v>528</v>
      </c>
      <c r="H229" s="5">
        <v>39954</v>
      </c>
      <c r="I229" t="s">
        <v>4519</v>
      </c>
    </row>
    <row r="230" spans="1:9" x14ac:dyDescent="0.2">
      <c r="A230">
        <v>229</v>
      </c>
      <c r="B230" s="5">
        <v>39961</v>
      </c>
      <c r="C230" s="9">
        <v>0.44513888888888892</v>
      </c>
      <c r="D230" t="s">
        <v>4632</v>
      </c>
      <c r="E230" t="s">
        <v>4517</v>
      </c>
      <c r="F230" t="s">
        <v>2963</v>
      </c>
      <c r="G230" t="s">
        <v>529</v>
      </c>
      <c r="H230" s="9">
        <v>0.50416666666666665</v>
      </c>
      <c r="I230" t="s">
        <v>4519</v>
      </c>
    </row>
    <row r="231" spans="1:9" x14ac:dyDescent="0.2">
      <c r="A231">
        <v>230</v>
      </c>
      <c r="B231" s="5">
        <v>39961</v>
      </c>
      <c r="C231" s="9">
        <v>0.44513888888888892</v>
      </c>
      <c r="D231" t="s">
        <v>4632</v>
      </c>
      <c r="E231" t="s">
        <v>4517</v>
      </c>
      <c r="F231" t="s">
        <v>2963</v>
      </c>
      <c r="G231" t="s">
        <v>530</v>
      </c>
      <c r="H231" t="s">
        <v>4513</v>
      </c>
      <c r="I231" t="s">
        <v>4519</v>
      </c>
    </row>
    <row r="232" spans="1:9" x14ac:dyDescent="0.2">
      <c r="A232">
        <v>231</v>
      </c>
      <c r="B232" s="5">
        <v>39961</v>
      </c>
      <c r="C232" s="9">
        <v>0.44513888888888892</v>
      </c>
      <c r="D232" t="s">
        <v>4632</v>
      </c>
      <c r="E232" t="s">
        <v>4517</v>
      </c>
      <c r="F232" t="s">
        <v>2963</v>
      </c>
      <c r="G232" t="s">
        <v>531</v>
      </c>
      <c r="H232" t="s">
        <v>4517</v>
      </c>
      <c r="I232" t="s">
        <v>4519</v>
      </c>
    </row>
    <row r="233" spans="1:9" x14ac:dyDescent="0.2">
      <c r="A233">
        <v>232</v>
      </c>
      <c r="B233" s="5">
        <v>39961</v>
      </c>
      <c r="C233" s="9">
        <v>0.44513888888888892</v>
      </c>
      <c r="D233" t="s">
        <v>4632</v>
      </c>
      <c r="E233" t="s">
        <v>4517</v>
      </c>
      <c r="F233" t="s">
        <v>2963</v>
      </c>
      <c r="G233" t="s">
        <v>532</v>
      </c>
      <c r="H233" t="s">
        <v>4515</v>
      </c>
      <c r="I233" t="s">
        <v>4519</v>
      </c>
    </row>
    <row r="234" spans="1:9" x14ac:dyDescent="0.2">
      <c r="A234">
        <v>233</v>
      </c>
      <c r="B234" s="5">
        <v>39961</v>
      </c>
      <c r="C234" s="9">
        <v>0.44513888888888892</v>
      </c>
      <c r="D234" t="s">
        <v>4632</v>
      </c>
      <c r="E234" t="s">
        <v>4517</v>
      </c>
      <c r="F234" t="s">
        <v>2963</v>
      </c>
      <c r="G234" t="s">
        <v>533</v>
      </c>
      <c r="H234" t="s">
        <v>4936</v>
      </c>
      <c r="I234" t="s">
        <v>4519</v>
      </c>
    </row>
    <row r="235" spans="1:9" x14ac:dyDescent="0.2">
      <c r="A235">
        <v>234</v>
      </c>
      <c r="B235" s="5">
        <v>39961</v>
      </c>
      <c r="C235" s="9">
        <v>0.44513888888888892</v>
      </c>
      <c r="D235" t="s">
        <v>4632</v>
      </c>
      <c r="E235" t="s">
        <v>4517</v>
      </c>
      <c r="F235" t="s">
        <v>2963</v>
      </c>
      <c r="G235" t="s">
        <v>534</v>
      </c>
      <c r="H235" s="10" t="s">
        <v>4937</v>
      </c>
      <c r="I235" t="s">
        <v>4519</v>
      </c>
    </row>
    <row r="236" spans="1:9" x14ac:dyDescent="0.2">
      <c r="A236">
        <v>235</v>
      </c>
      <c r="B236" s="5">
        <v>39961</v>
      </c>
      <c r="C236" s="9">
        <v>0.44513888888888892</v>
      </c>
      <c r="D236" t="s">
        <v>4632</v>
      </c>
      <c r="E236" t="s">
        <v>4517</v>
      </c>
      <c r="F236" t="s">
        <v>2963</v>
      </c>
      <c r="G236" t="s">
        <v>535</v>
      </c>
      <c r="H236" t="s">
        <v>4519</v>
      </c>
      <c r="I236" t="s">
        <v>4519</v>
      </c>
    </row>
    <row r="237" spans="1:9" x14ac:dyDescent="0.2">
      <c r="A237">
        <v>236</v>
      </c>
      <c r="B237" s="5">
        <v>39961</v>
      </c>
      <c r="C237" s="9">
        <v>0.44513888888888892</v>
      </c>
      <c r="D237" t="s">
        <v>4632</v>
      </c>
      <c r="E237" t="s">
        <v>4517</v>
      </c>
      <c r="F237" t="s">
        <v>2963</v>
      </c>
      <c r="G237" t="s">
        <v>536</v>
      </c>
      <c r="H237">
        <v>18</v>
      </c>
      <c r="I237" t="s">
        <v>4519</v>
      </c>
    </row>
    <row r="238" spans="1:9" x14ac:dyDescent="0.2">
      <c r="A238">
        <v>237</v>
      </c>
      <c r="B238" s="5">
        <v>39961</v>
      </c>
      <c r="C238" s="9">
        <v>0.44513888888888892</v>
      </c>
      <c r="D238" t="s">
        <v>4632</v>
      </c>
      <c r="E238" t="s">
        <v>4517</v>
      </c>
      <c r="F238" t="s">
        <v>2963</v>
      </c>
      <c r="G238" t="s">
        <v>537</v>
      </c>
      <c r="H238" s="5">
        <v>39954</v>
      </c>
      <c r="I238" t="s">
        <v>4519</v>
      </c>
    </row>
    <row r="239" spans="1:9" x14ac:dyDescent="0.2">
      <c r="A239">
        <v>238</v>
      </c>
      <c r="B239" s="5">
        <v>39961</v>
      </c>
      <c r="C239" s="9">
        <v>0.44513888888888892</v>
      </c>
      <c r="D239" t="s">
        <v>4632</v>
      </c>
      <c r="E239" t="s">
        <v>4517</v>
      </c>
      <c r="F239" t="s">
        <v>2963</v>
      </c>
      <c r="G239" t="s">
        <v>538</v>
      </c>
      <c r="H239" s="9">
        <v>0.50416666666666665</v>
      </c>
      <c r="I239" t="s">
        <v>4519</v>
      </c>
    </row>
    <row r="240" spans="1:9" x14ac:dyDescent="0.2">
      <c r="A240">
        <v>239</v>
      </c>
      <c r="B240" s="5">
        <v>39961</v>
      </c>
      <c r="C240" s="9">
        <v>0.44513888888888892</v>
      </c>
      <c r="D240" t="s">
        <v>4632</v>
      </c>
      <c r="E240" t="s">
        <v>4517</v>
      </c>
      <c r="F240" t="s">
        <v>2963</v>
      </c>
      <c r="G240" t="s">
        <v>539</v>
      </c>
      <c r="H240" t="s">
        <v>4513</v>
      </c>
      <c r="I240" t="s">
        <v>4519</v>
      </c>
    </row>
    <row r="241" spans="1:9" x14ac:dyDescent="0.2">
      <c r="A241">
        <v>240</v>
      </c>
      <c r="B241" s="5">
        <v>39961</v>
      </c>
      <c r="C241" s="9">
        <v>0.44513888888888892</v>
      </c>
      <c r="D241" t="s">
        <v>4632</v>
      </c>
      <c r="E241" t="s">
        <v>4517</v>
      </c>
      <c r="F241" t="s">
        <v>2963</v>
      </c>
      <c r="G241" t="s">
        <v>540</v>
      </c>
      <c r="H241" t="s">
        <v>4517</v>
      </c>
      <c r="I241" t="s">
        <v>4519</v>
      </c>
    </row>
    <row r="242" spans="1:9" x14ac:dyDescent="0.2">
      <c r="A242">
        <v>241</v>
      </c>
      <c r="B242" s="5">
        <v>39961</v>
      </c>
      <c r="C242" s="9">
        <v>0.44513888888888892</v>
      </c>
      <c r="D242" t="s">
        <v>4632</v>
      </c>
      <c r="E242" t="s">
        <v>4517</v>
      </c>
      <c r="F242" t="s">
        <v>2963</v>
      </c>
      <c r="G242" t="s">
        <v>541</v>
      </c>
      <c r="H242" t="s">
        <v>4515</v>
      </c>
      <c r="I242" t="s">
        <v>4519</v>
      </c>
    </row>
    <row r="243" spans="1:9" x14ac:dyDescent="0.2">
      <c r="A243">
        <v>242</v>
      </c>
      <c r="B243" s="5">
        <v>39961</v>
      </c>
      <c r="C243" s="9">
        <v>0.44513888888888892</v>
      </c>
      <c r="D243" t="s">
        <v>4632</v>
      </c>
      <c r="E243" t="s">
        <v>4517</v>
      </c>
      <c r="F243" t="s">
        <v>2963</v>
      </c>
      <c r="G243" t="s">
        <v>542</v>
      </c>
      <c r="H243" t="s">
        <v>4938</v>
      </c>
      <c r="I243" t="s">
        <v>4519</v>
      </c>
    </row>
    <row r="244" spans="1:9" x14ac:dyDescent="0.2">
      <c r="A244">
        <v>243</v>
      </c>
      <c r="B244" s="5">
        <v>39961</v>
      </c>
      <c r="C244" s="9">
        <v>0.44513888888888892</v>
      </c>
      <c r="D244" t="s">
        <v>4632</v>
      </c>
      <c r="E244" t="s">
        <v>4517</v>
      </c>
      <c r="F244" t="s">
        <v>2963</v>
      </c>
      <c r="G244" t="s">
        <v>543</v>
      </c>
      <c r="H244">
        <v>4</v>
      </c>
      <c r="I244" t="s">
        <v>4519</v>
      </c>
    </row>
    <row r="245" spans="1:9" x14ac:dyDescent="0.2">
      <c r="A245">
        <v>244</v>
      </c>
      <c r="B245" s="5">
        <v>39961</v>
      </c>
      <c r="C245" s="9">
        <v>0.44513888888888892</v>
      </c>
      <c r="D245" t="s">
        <v>4632</v>
      </c>
      <c r="E245" t="s">
        <v>4517</v>
      </c>
      <c r="F245" t="s">
        <v>2963</v>
      </c>
      <c r="G245" t="s">
        <v>544</v>
      </c>
      <c r="H245" t="s">
        <v>4519</v>
      </c>
      <c r="I245" t="s">
        <v>4519</v>
      </c>
    </row>
    <row r="246" spans="1:9" x14ac:dyDescent="0.2">
      <c r="A246">
        <v>245</v>
      </c>
      <c r="B246" s="5">
        <v>39961</v>
      </c>
      <c r="C246" s="9">
        <v>0.44513888888888892</v>
      </c>
      <c r="D246" t="s">
        <v>4632</v>
      </c>
      <c r="E246" t="s">
        <v>4517</v>
      </c>
      <c r="F246" t="s">
        <v>2963</v>
      </c>
      <c r="G246" t="s">
        <v>545</v>
      </c>
      <c r="H246">
        <v>19</v>
      </c>
      <c r="I246" t="s">
        <v>4519</v>
      </c>
    </row>
    <row r="247" spans="1:9" x14ac:dyDescent="0.2">
      <c r="A247">
        <v>246</v>
      </c>
      <c r="B247" s="5">
        <v>39961</v>
      </c>
      <c r="C247" s="9">
        <v>0.44513888888888892</v>
      </c>
      <c r="D247" t="s">
        <v>4632</v>
      </c>
      <c r="E247" t="s">
        <v>4517</v>
      </c>
      <c r="F247" t="s">
        <v>2963</v>
      </c>
      <c r="G247" t="s">
        <v>546</v>
      </c>
      <c r="H247" s="5">
        <v>39954</v>
      </c>
      <c r="I247" t="s">
        <v>4519</v>
      </c>
    </row>
    <row r="248" spans="1:9" x14ac:dyDescent="0.2">
      <c r="A248">
        <v>247</v>
      </c>
      <c r="B248" s="5">
        <v>39961</v>
      </c>
      <c r="C248" s="9">
        <v>0.44513888888888892</v>
      </c>
      <c r="D248" t="s">
        <v>4632</v>
      </c>
      <c r="E248" t="s">
        <v>4517</v>
      </c>
      <c r="F248" t="s">
        <v>2963</v>
      </c>
      <c r="G248" t="s">
        <v>547</v>
      </c>
      <c r="H248" s="9">
        <v>0.50416666666666665</v>
      </c>
      <c r="I248" t="s">
        <v>4519</v>
      </c>
    </row>
    <row r="249" spans="1:9" x14ac:dyDescent="0.2">
      <c r="A249">
        <v>248</v>
      </c>
      <c r="B249" s="5">
        <v>39961</v>
      </c>
      <c r="C249" s="9">
        <v>0.44513888888888892</v>
      </c>
      <c r="D249" t="s">
        <v>4632</v>
      </c>
      <c r="E249" t="s">
        <v>4517</v>
      </c>
      <c r="F249" t="s">
        <v>2963</v>
      </c>
      <c r="G249" t="s">
        <v>548</v>
      </c>
      <c r="H249" t="s">
        <v>4513</v>
      </c>
      <c r="I249" t="s">
        <v>4519</v>
      </c>
    </row>
    <row r="250" spans="1:9" x14ac:dyDescent="0.2">
      <c r="A250">
        <v>249</v>
      </c>
      <c r="B250" s="5">
        <v>39961</v>
      </c>
      <c r="C250" s="9">
        <v>0.44513888888888892</v>
      </c>
      <c r="D250" t="s">
        <v>4632</v>
      </c>
      <c r="E250" t="s">
        <v>4517</v>
      </c>
      <c r="F250" t="s">
        <v>2963</v>
      </c>
      <c r="G250" t="s">
        <v>549</v>
      </c>
      <c r="H250" t="s">
        <v>4517</v>
      </c>
      <c r="I250" t="s">
        <v>4519</v>
      </c>
    </row>
    <row r="251" spans="1:9" x14ac:dyDescent="0.2">
      <c r="A251">
        <v>250</v>
      </c>
      <c r="B251" s="5">
        <v>39961</v>
      </c>
      <c r="C251" s="9">
        <v>0.44513888888888892</v>
      </c>
      <c r="D251" t="s">
        <v>4632</v>
      </c>
      <c r="E251" t="s">
        <v>4517</v>
      </c>
      <c r="F251" t="s">
        <v>2963</v>
      </c>
      <c r="G251" t="s">
        <v>550</v>
      </c>
      <c r="H251" t="s">
        <v>4515</v>
      </c>
      <c r="I251" t="s">
        <v>4519</v>
      </c>
    </row>
    <row r="252" spans="1:9" x14ac:dyDescent="0.2">
      <c r="A252">
        <v>251</v>
      </c>
      <c r="B252" s="5">
        <v>39961</v>
      </c>
      <c r="C252" s="9">
        <v>0.44513888888888892</v>
      </c>
      <c r="D252" t="s">
        <v>4632</v>
      </c>
      <c r="E252" t="s">
        <v>4517</v>
      </c>
      <c r="F252" t="s">
        <v>2963</v>
      </c>
      <c r="G252" t="s">
        <v>551</v>
      </c>
      <c r="H252" t="s">
        <v>4939</v>
      </c>
      <c r="I252" t="s">
        <v>4519</v>
      </c>
    </row>
    <row r="253" spans="1:9" x14ac:dyDescent="0.2">
      <c r="A253">
        <v>252</v>
      </c>
      <c r="B253" s="5">
        <v>39961</v>
      </c>
      <c r="C253" s="9">
        <v>0.44513888888888892</v>
      </c>
      <c r="D253" t="s">
        <v>4632</v>
      </c>
      <c r="E253" t="s">
        <v>4517</v>
      </c>
      <c r="F253" t="s">
        <v>2963</v>
      </c>
      <c r="G253" t="s">
        <v>552</v>
      </c>
      <c r="H253" t="s">
        <v>5207</v>
      </c>
      <c r="I253" t="s">
        <v>4519</v>
      </c>
    </row>
    <row r="254" spans="1:9" x14ac:dyDescent="0.2">
      <c r="A254">
        <v>253</v>
      </c>
      <c r="B254" s="5">
        <v>39961</v>
      </c>
      <c r="C254" s="9">
        <v>0.44513888888888892</v>
      </c>
      <c r="D254" t="s">
        <v>4632</v>
      </c>
      <c r="E254" t="s">
        <v>4517</v>
      </c>
      <c r="F254" t="s">
        <v>2963</v>
      </c>
      <c r="G254" t="s">
        <v>553</v>
      </c>
      <c r="H254" t="s">
        <v>4519</v>
      </c>
      <c r="I254" t="s">
        <v>4519</v>
      </c>
    </row>
    <row r="255" spans="1:9" x14ac:dyDescent="0.2">
      <c r="A255">
        <v>254</v>
      </c>
      <c r="B255" s="5">
        <v>39961</v>
      </c>
      <c r="C255" s="9">
        <v>0.44513888888888892</v>
      </c>
      <c r="D255" t="s">
        <v>4632</v>
      </c>
      <c r="E255" t="s">
        <v>4517</v>
      </c>
      <c r="F255" t="s">
        <v>2963</v>
      </c>
      <c r="G255" t="s">
        <v>554</v>
      </c>
      <c r="H255">
        <v>20</v>
      </c>
      <c r="I255" t="s">
        <v>4519</v>
      </c>
    </row>
    <row r="256" spans="1:9" x14ac:dyDescent="0.2">
      <c r="A256">
        <v>255</v>
      </c>
      <c r="B256" s="5">
        <v>39961</v>
      </c>
      <c r="C256" s="9">
        <v>0.44513888888888892</v>
      </c>
      <c r="D256" t="s">
        <v>4632</v>
      </c>
      <c r="E256" t="s">
        <v>4517</v>
      </c>
      <c r="F256" t="s">
        <v>2963</v>
      </c>
      <c r="G256" t="s">
        <v>555</v>
      </c>
      <c r="H256" s="5">
        <v>39954</v>
      </c>
      <c r="I256" t="s">
        <v>4519</v>
      </c>
    </row>
    <row r="257" spans="1:9" x14ac:dyDescent="0.2">
      <c r="A257">
        <v>256</v>
      </c>
      <c r="B257" s="5">
        <v>39961</v>
      </c>
      <c r="C257" s="9">
        <v>0.44513888888888892</v>
      </c>
      <c r="D257" t="s">
        <v>4632</v>
      </c>
      <c r="E257" t="s">
        <v>4517</v>
      </c>
      <c r="F257" t="s">
        <v>2963</v>
      </c>
      <c r="G257" t="s">
        <v>556</v>
      </c>
      <c r="H257" s="9">
        <v>0.50416666666666665</v>
      </c>
      <c r="I257" t="s">
        <v>4519</v>
      </c>
    </row>
    <row r="258" spans="1:9" x14ac:dyDescent="0.2">
      <c r="A258">
        <v>257</v>
      </c>
      <c r="B258" s="5">
        <v>39961</v>
      </c>
      <c r="C258" s="9">
        <v>0.44513888888888892</v>
      </c>
      <c r="D258" t="s">
        <v>4632</v>
      </c>
      <c r="E258" t="s">
        <v>4517</v>
      </c>
      <c r="F258" t="s">
        <v>2963</v>
      </c>
      <c r="G258" t="s">
        <v>557</v>
      </c>
      <c r="H258" t="s">
        <v>4513</v>
      </c>
      <c r="I258" t="s">
        <v>4519</v>
      </c>
    </row>
    <row r="259" spans="1:9" x14ac:dyDescent="0.2">
      <c r="A259">
        <v>258</v>
      </c>
      <c r="B259" s="5">
        <v>39961</v>
      </c>
      <c r="C259" s="9">
        <v>0.44513888888888892</v>
      </c>
      <c r="D259" t="s">
        <v>4632</v>
      </c>
      <c r="E259" t="s">
        <v>4517</v>
      </c>
      <c r="F259" t="s">
        <v>2963</v>
      </c>
      <c r="G259" t="s">
        <v>558</v>
      </c>
      <c r="H259" t="s">
        <v>4517</v>
      </c>
      <c r="I259" t="s">
        <v>4519</v>
      </c>
    </row>
    <row r="260" spans="1:9" x14ac:dyDescent="0.2">
      <c r="A260">
        <v>259</v>
      </c>
      <c r="B260" s="5">
        <v>39961</v>
      </c>
      <c r="C260" s="9">
        <v>0.44513888888888892</v>
      </c>
      <c r="D260" t="s">
        <v>4632</v>
      </c>
      <c r="E260" t="s">
        <v>4517</v>
      </c>
      <c r="F260" t="s">
        <v>2963</v>
      </c>
      <c r="G260" t="s">
        <v>5423</v>
      </c>
      <c r="H260" t="s">
        <v>4515</v>
      </c>
      <c r="I260" t="s">
        <v>4519</v>
      </c>
    </row>
    <row r="261" spans="1:9" x14ac:dyDescent="0.2">
      <c r="A261">
        <v>260</v>
      </c>
      <c r="B261" s="5">
        <v>39961</v>
      </c>
      <c r="C261" s="9">
        <v>0.44513888888888892</v>
      </c>
      <c r="D261" t="s">
        <v>4632</v>
      </c>
      <c r="E261" t="s">
        <v>4517</v>
      </c>
      <c r="F261" t="s">
        <v>2963</v>
      </c>
      <c r="G261" t="s">
        <v>5424</v>
      </c>
      <c r="H261" t="s">
        <v>4940</v>
      </c>
      <c r="I261" t="s">
        <v>4519</v>
      </c>
    </row>
    <row r="262" spans="1:9" x14ac:dyDescent="0.2">
      <c r="A262">
        <v>261</v>
      </c>
      <c r="B262" s="5">
        <v>39961</v>
      </c>
      <c r="C262" s="9">
        <v>0.44513888888888892</v>
      </c>
      <c r="D262" t="s">
        <v>4632</v>
      </c>
      <c r="E262" t="s">
        <v>4517</v>
      </c>
      <c r="F262" t="s">
        <v>2963</v>
      </c>
      <c r="G262" t="s">
        <v>5425</v>
      </c>
      <c r="H262" s="11">
        <v>1620000</v>
      </c>
      <c r="I262" t="s">
        <v>4519</v>
      </c>
    </row>
    <row r="263" spans="1:9" x14ac:dyDescent="0.2">
      <c r="A263">
        <v>262</v>
      </c>
      <c r="B263" s="5">
        <v>39961</v>
      </c>
      <c r="C263" s="9">
        <v>0.44513888888888892</v>
      </c>
      <c r="D263" t="s">
        <v>4632</v>
      </c>
      <c r="E263" t="s">
        <v>4517</v>
      </c>
      <c r="F263" t="s">
        <v>2963</v>
      </c>
      <c r="G263" t="s">
        <v>5426</v>
      </c>
      <c r="H263" t="s">
        <v>4519</v>
      </c>
      <c r="I263" t="s">
        <v>4519</v>
      </c>
    </row>
    <row r="264" spans="1:9" x14ac:dyDescent="0.2">
      <c r="A264">
        <v>263</v>
      </c>
      <c r="B264" s="5">
        <v>39961</v>
      </c>
      <c r="C264" s="9">
        <v>0.44513888888888892</v>
      </c>
      <c r="D264" t="s">
        <v>4632</v>
      </c>
      <c r="E264" t="s">
        <v>4517</v>
      </c>
      <c r="F264" t="s">
        <v>2963</v>
      </c>
      <c r="G264" t="s">
        <v>5427</v>
      </c>
      <c r="H264">
        <v>21</v>
      </c>
      <c r="I264" t="s">
        <v>4519</v>
      </c>
    </row>
    <row r="265" spans="1:9" x14ac:dyDescent="0.2">
      <c r="A265">
        <v>264</v>
      </c>
      <c r="B265" s="5">
        <v>39961</v>
      </c>
      <c r="C265" s="9">
        <v>0.44513888888888892</v>
      </c>
      <c r="D265" t="s">
        <v>4632</v>
      </c>
      <c r="E265" t="s">
        <v>4517</v>
      </c>
      <c r="F265" t="s">
        <v>2963</v>
      </c>
      <c r="G265" t="s">
        <v>5428</v>
      </c>
      <c r="H265" s="5">
        <v>39954</v>
      </c>
      <c r="I265" t="s">
        <v>4519</v>
      </c>
    </row>
    <row r="266" spans="1:9" x14ac:dyDescent="0.2">
      <c r="A266">
        <v>265</v>
      </c>
      <c r="B266" s="5">
        <v>39961</v>
      </c>
      <c r="C266" s="9">
        <v>0.44513888888888892</v>
      </c>
      <c r="D266" t="s">
        <v>4632</v>
      </c>
      <c r="E266" t="s">
        <v>4517</v>
      </c>
      <c r="F266" t="s">
        <v>2963</v>
      </c>
      <c r="G266" t="s">
        <v>5429</v>
      </c>
      <c r="H266" s="9">
        <v>0.50416666666666665</v>
      </c>
      <c r="I266" t="s">
        <v>4519</v>
      </c>
    </row>
    <row r="267" spans="1:9" x14ac:dyDescent="0.2">
      <c r="A267">
        <v>266</v>
      </c>
      <c r="B267" s="5">
        <v>39961</v>
      </c>
      <c r="C267" s="9">
        <v>0.44513888888888892</v>
      </c>
      <c r="D267" t="s">
        <v>4632</v>
      </c>
      <c r="E267" t="s">
        <v>4517</v>
      </c>
      <c r="F267" t="s">
        <v>2963</v>
      </c>
      <c r="G267" t="s">
        <v>5430</v>
      </c>
      <c r="H267" t="s">
        <v>4513</v>
      </c>
      <c r="I267" t="s">
        <v>4519</v>
      </c>
    </row>
    <row r="268" spans="1:9" x14ac:dyDescent="0.2">
      <c r="A268">
        <v>267</v>
      </c>
      <c r="B268" s="5">
        <v>39961</v>
      </c>
      <c r="C268" s="9">
        <v>0.44513888888888892</v>
      </c>
      <c r="D268" t="s">
        <v>4632</v>
      </c>
      <c r="E268" t="s">
        <v>4517</v>
      </c>
      <c r="F268" t="s">
        <v>2963</v>
      </c>
      <c r="G268" t="s">
        <v>5431</v>
      </c>
      <c r="H268" t="s">
        <v>4517</v>
      </c>
      <c r="I268" t="s">
        <v>4519</v>
      </c>
    </row>
    <row r="269" spans="1:9" x14ac:dyDescent="0.2">
      <c r="A269">
        <v>268</v>
      </c>
      <c r="B269" s="5">
        <v>39961</v>
      </c>
      <c r="C269" s="9">
        <v>0.44513888888888892</v>
      </c>
      <c r="D269" t="s">
        <v>4632</v>
      </c>
      <c r="E269" t="s">
        <v>4517</v>
      </c>
      <c r="F269" t="s">
        <v>2963</v>
      </c>
      <c r="G269" t="s">
        <v>5432</v>
      </c>
      <c r="H269" t="s">
        <v>4515</v>
      </c>
      <c r="I269" t="s">
        <v>4519</v>
      </c>
    </row>
    <row r="270" spans="1:9" x14ac:dyDescent="0.2">
      <c r="A270">
        <v>269</v>
      </c>
      <c r="B270" s="5">
        <v>39961</v>
      </c>
      <c r="C270" s="9">
        <v>0.44513888888888892</v>
      </c>
      <c r="D270" t="s">
        <v>4632</v>
      </c>
      <c r="E270" t="s">
        <v>4517</v>
      </c>
      <c r="F270" t="s">
        <v>2963</v>
      </c>
      <c r="G270" t="s">
        <v>5433</v>
      </c>
      <c r="H270" t="s">
        <v>4941</v>
      </c>
      <c r="I270" t="s">
        <v>4519</v>
      </c>
    </row>
    <row r="271" spans="1:9" x14ac:dyDescent="0.2">
      <c r="A271">
        <v>270</v>
      </c>
      <c r="B271" s="5">
        <v>39961</v>
      </c>
      <c r="C271" s="9">
        <v>0.44513888888888892</v>
      </c>
      <c r="D271" t="s">
        <v>4632</v>
      </c>
      <c r="E271" t="s">
        <v>4517</v>
      </c>
      <c r="F271" t="s">
        <v>2963</v>
      </c>
      <c r="G271" t="s">
        <v>5434</v>
      </c>
      <c r="H271" s="5">
        <v>39722</v>
      </c>
      <c r="I271" t="s">
        <v>4519</v>
      </c>
    </row>
    <row r="272" spans="1:9" x14ac:dyDescent="0.2">
      <c r="A272">
        <v>271</v>
      </c>
      <c r="B272" s="5">
        <v>39961</v>
      </c>
      <c r="C272" s="9">
        <v>0.44513888888888892</v>
      </c>
      <c r="D272" t="s">
        <v>4632</v>
      </c>
      <c r="E272" t="s">
        <v>4517</v>
      </c>
      <c r="F272" t="s">
        <v>2963</v>
      </c>
      <c r="G272" t="s">
        <v>5435</v>
      </c>
      <c r="H272" t="s">
        <v>4519</v>
      </c>
      <c r="I272" t="s">
        <v>4519</v>
      </c>
    </row>
    <row r="273" spans="1:9" x14ac:dyDescent="0.2">
      <c r="A273">
        <v>272</v>
      </c>
      <c r="B273" s="5">
        <v>39961</v>
      </c>
      <c r="C273" s="9">
        <v>0.44513888888888892</v>
      </c>
      <c r="D273" t="s">
        <v>4632</v>
      </c>
      <c r="E273" t="s">
        <v>4517</v>
      </c>
      <c r="F273" t="s">
        <v>2963</v>
      </c>
      <c r="G273" t="s">
        <v>5436</v>
      </c>
      <c r="H273">
        <v>22</v>
      </c>
      <c r="I273" t="s">
        <v>4519</v>
      </c>
    </row>
    <row r="274" spans="1:9" x14ac:dyDescent="0.2">
      <c r="A274">
        <v>273</v>
      </c>
      <c r="B274" s="5">
        <v>39961</v>
      </c>
      <c r="C274" s="9">
        <v>0.44513888888888892</v>
      </c>
      <c r="D274" t="s">
        <v>4632</v>
      </c>
      <c r="E274" t="s">
        <v>4517</v>
      </c>
      <c r="F274" t="s">
        <v>2963</v>
      </c>
      <c r="G274" t="s">
        <v>5437</v>
      </c>
      <c r="H274" s="5">
        <v>39954</v>
      </c>
      <c r="I274" t="s">
        <v>4519</v>
      </c>
    </row>
    <row r="275" spans="1:9" x14ac:dyDescent="0.2">
      <c r="A275">
        <v>274</v>
      </c>
      <c r="B275" s="5">
        <v>39961</v>
      </c>
      <c r="C275" s="9">
        <v>0.44513888888888892</v>
      </c>
      <c r="D275" t="s">
        <v>4632</v>
      </c>
      <c r="E275" t="s">
        <v>4517</v>
      </c>
      <c r="F275" t="s">
        <v>2963</v>
      </c>
      <c r="G275" t="s">
        <v>5438</v>
      </c>
      <c r="H275" s="9">
        <v>0.50416666666666665</v>
      </c>
      <c r="I275" t="s">
        <v>4519</v>
      </c>
    </row>
    <row r="276" spans="1:9" x14ac:dyDescent="0.2">
      <c r="A276">
        <v>275</v>
      </c>
      <c r="B276" s="5">
        <v>39961</v>
      </c>
      <c r="C276" s="9">
        <v>0.44513888888888892</v>
      </c>
      <c r="D276" t="s">
        <v>4632</v>
      </c>
      <c r="E276" t="s">
        <v>4517</v>
      </c>
      <c r="F276" t="s">
        <v>2963</v>
      </c>
      <c r="G276" t="s">
        <v>5439</v>
      </c>
      <c r="H276" t="s">
        <v>4513</v>
      </c>
      <c r="I276" t="s">
        <v>4519</v>
      </c>
    </row>
    <row r="277" spans="1:9" x14ac:dyDescent="0.2">
      <c r="A277">
        <v>276</v>
      </c>
      <c r="B277" s="5">
        <v>39961</v>
      </c>
      <c r="C277" s="9">
        <v>0.44513888888888892</v>
      </c>
      <c r="D277" t="s">
        <v>4632</v>
      </c>
      <c r="E277" t="s">
        <v>4517</v>
      </c>
      <c r="F277" t="s">
        <v>2963</v>
      </c>
      <c r="G277" t="s">
        <v>5440</v>
      </c>
      <c r="H277" t="s">
        <v>4517</v>
      </c>
      <c r="I277" t="s">
        <v>4519</v>
      </c>
    </row>
    <row r="278" spans="1:9" x14ac:dyDescent="0.2">
      <c r="A278">
        <v>277</v>
      </c>
      <c r="B278" s="5">
        <v>39961</v>
      </c>
      <c r="C278" s="9">
        <v>0.44513888888888892</v>
      </c>
      <c r="D278" t="s">
        <v>4632</v>
      </c>
      <c r="E278" t="s">
        <v>4517</v>
      </c>
      <c r="F278" t="s">
        <v>2963</v>
      </c>
      <c r="G278" t="s">
        <v>5441</v>
      </c>
      <c r="H278" t="s">
        <v>4515</v>
      </c>
      <c r="I278" t="s">
        <v>4519</v>
      </c>
    </row>
    <row r="279" spans="1:9" x14ac:dyDescent="0.2">
      <c r="A279">
        <v>278</v>
      </c>
      <c r="B279" s="5">
        <v>39961</v>
      </c>
      <c r="C279" s="9">
        <v>0.44513888888888892</v>
      </c>
      <c r="D279" t="s">
        <v>4632</v>
      </c>
      <c r="E279" t="s">
        <v>4517</v>
      </c>
      <c r="F279" t="s">
        <v>2963</v>
      </c>
      <c r="G279" t="s">
        <v>5442</v>
      </c>
      <c r="H279" t="s">
        <v>4942</v>
      </c>
      <c r="I279" t="s">
        <v>4519</v>
      </c>
    </row>
    <row r="280" spans="1:9" x14ac:dyDescent="0.2">
      <c r="A280">
        <v>279</v>
      </c>
      <c r="B280" s="5">
        <v>39961</v>
      </c>
      <c r="C280" s="9">
        <v>0.44513888888888892</v>
      </c>
      <c r="D280" t="s">
        <v>4632</v>
      </c>
      <c r="E280" t="s">
        <v>4517</v>
      </c>
      <c r="F280" t="s">
        <v>2963</v>
      </c>
      <c r="G280" t="s">
        <v>5443</v>
      </c>
      <c r="H280" s="5">
        <v>40786</v>
      </c>
      <c r="I280" t="s">
        <v>4519</v>
      </c>
    </row>
    <row r="281" spans="1:9" x14ac:dyDescent="0.2">
      <c r="A281">
        <v>280</v>
      </c>
      <c r="B281" s="5">
        <v>39961</v>
      </c>
      <c r="C281" s="9">
        <v>0.44513888888888892</v>
      </c>
      <c r="D281" t="s">
        <v>4632</v>
      </c>
      <c r="E281" t="s">
        <v>4517</v>
      </c>
      <c r="F281" t="s">
        <v>2963</v>
      </c>
      <c r="G281" t="s">
        <v>5444</v>
      </c>
      <c r="H281" t="s">
        <v>4519</v>
      </c>
      <c r="I281" t="s">
        <v>4519</v>
      </c>
    </row>
    <row r="282" spans="1:9" x14ac:dyDescent="0.2">
      <c r="A282">
        <v>281</v>
      </c>
      <c r="B282" s="5">
        <v>39961</v>
      </c>
      <c r="C282" s="9">
        <v>0.44513888888888892</v>
      </c>
      <c r="D282" t="s">
        <v>4632</v>
      </c>
      <c r="E282" t="s">
        <v>4517</v>
      </c>
      <c r="F282" t="s">
        <v>2963</v>
      </c>
      <c r="G282" t="s">
        <v>5445</v>
      </c>
      <c r="H282">
        <v>23</v>
      </c>
      <c r="I282" t="s">
        <v>4519</v>
      </c>
    </row>
    <row r="283" spans="1:9" x14ac:dyDescent="0.2">
      <c r="A283">
        <v>282</v>
      </c>
      <c r="B283" s="5">
        <v>39961</v>
      </c>
      <c r="C283" s="9">
        <v>0.44513888888888892</v>
      </c>
      <c r="D283" t="s">
        <v>4632</v>
      </c>
      <c r="E283" t="s">
        <v>4517</v>
      </c>
      <c r="F283" t="s">
        <v>2963</v>
      </c>
      <c r="G283" t="s">
        <v>5446</v>
      </c>
      <c r="H283" s="5">
        <v>39954</v>
      </c>
      <c r="I283" t="s">
        <v>4519</v>
      </c>
    </row>
    <row r="284" spans="1:9" x14ac:dyDescent="0.2">
      <c r="A284">
        <v>283</v>
      </c>
      <c r="B284" s="5">
        <v>39961</v>
      </c>
      <c r="C284" s="9">
        <v>0.44513888888888892</v>
      </c>
      <c r="D284" t="s">
        <v>4632</v>
      </c>
      <c r="E284" t="s">
        <v>4517</v>
      </c>
      <c r="F284" t="s">
        <v>2963</v>
      </c>
      <c r="G284" t="s">
        <v>5447</v>
      </c>
      <c r="H284" s="9">
        <v>0.50416666666666665</v>
      </c>
      <c r="I284" t="s">
        <v>4519</v>
      </c>
    </row>
    <row r="285" spans="1:9" x14ac:dyDescent="0.2">
      <c r="A285">
        <v>284</v>
      </c>
      <c r="B285" s="5">
        <v>39961</v>
      </c>
      <c r="C285" s="9">
        <v>0.44513888888888892</v>
      </c>
      <c r="D285" t="s">
        <v>4632</v>
      </c>
      <c r="E285" t="s">
        <v>4517</v>
      </c>
      <c r="F285" t="s">
        <v>2963</v>
      </c>
      <c r="G285" t="s">
        <v>5448</v>
      </c>
      <c r="H285" t="s">
        <v>4513</v>
      </c>
      <c r="I285" t="s">
        <v>4519</v>
      </c>
    </row>
    <row r="286" spans="1:9" x14ac:dyDescent="0.2">
      <c r="A286">
        <v>285</v>
      </c>
      <c r="B286" s="5">
        <v>39961</v>
      </c>
      <c r="C286" s="9">
        <v>0.44513888888888892</v>
      </c>
      <c r="D286" t="s">
        <v>4632</v>
      </c>
      <c r="E286" t="s">
        <v>4517</v>
      </c>
      <c r="F286" t="s">
        <v>2963</v>
      </c>
      <c r="G286" t="s">
        <v>5449</v>
      </c>
      <c r="H286" t="s">
        <v>4517</v>
      </c>
      <c r="I286" t="s">
        <v>4519</v>
      </c>
    </row>
    <row r="287" spans="1:9" x14ac:dyDescent="0.2">
      <c r="A287">
        <v>286</v>
      </c>
      <c r="B287" s="5">
        <v>39961</v>
      </c>
      <c r="C287" s="9">
        <v>0.44513888888888892</v>
      </c>
      <c r="D287" t="s">
        <v>4632</v>
      </c>
      <c r="E287" t="s">
        <v>4517</v>
      </c>
      <c r="F287" t="s">
        <v>2963</v>
      </c>
      <c r="G287" t="s">
        <v>5450</v>
      </c>
      <c r="H287" t="s">
        <v>4515</v>
      </c>
      <c r="I287" t="s">
        <v>4519</v>
      </c>
    </row>
    <row r="288" spans="1:9" x14ac:dyDescent="0.2">
      <c r="A288">
        <v>287</v>
      </c>
      <c r="B288" s="5">
        <v>39961</v>
      </c>
      <c r="C288" s="9">
        <v>0.44513888888888892</v>
      </c>
      <c r="D288" t="s">
        <v>4632</v>
      </c>
      <c r="E288" t="s">
        <v>4517</v>
      </c>
      <c r="F288" t="s">
        <v>2963</v>
      </c>
      <c r="G288" t="s">
        <v>5451</v>
      </c>
      <c r="H288" t="s">
        <v>4943</v>
      </c>
      <c r="I288" t="s">
        <v>4519</v>
      </c>
    </row>
    <row r="289" spans="1:9" x14ac:dyDescent="0.2">
      <c r="A289">
        <v>288</v>
      </c>
      <c r="B289" s="5">
        <v>39961</v>
      </c>
      <c r="C289" s="9">
        <v>0.44513888888888892</v>
      </c>
      <c r="D289" t="s">
        <v>4632</v>
      </c>
      <c r="E289" t="s">
        <v>4517</v>
      </c>
      <c r="F289" t="s">
        <v>2963</v>
      </c>
      <c r="G289" t="s">
        <v>5452</v>
      </c>
      <c r="H289" s="5">
        <v>41152</v>
      </c>
      <c r="I289" t="s">
        <v>4519</v>
      </c>
    </row>
    <row r="290" spans="1:9" x14ac:dyDescent="0.2">
      <c r="A290">
        <v>289</v>
      </c>
      <c r="B290" s="5">
        <v>39961</v>
      </c>
      <c r="C290" s="9">
        <v>0.44513888888888892</v>
      </c>
      <c r="D290" t="s">
        <v>4632</v>
      </c>
      <c r="E290" t="s">
        <v>4517</v>
      </c>
      <c r="F290" t="s">
        <v>2963</v>
      </c>
      <c r="G290" t="s">
        <v>5453</v>
      </c>
      <c r="H290" t="s">
        <v>4519</v>
      </c>
      <c r="I290" t="s">
        <v>4519</v>
      </c>
    </row>
    <row r="291" spans="1:9" x14ac:dyDescent="0.2">
      <c r="A291">
        <v>290</v>
      </c>
      <c r="B291" s="5">
        <v>39961</v>
      </c>
      <c r="C291" s="9">
        <v>0.44513888888888892</v>
      </c>
      <c r="D291" t="s">
        <v>4632</v>
      </c>
      <c r="E291" t="s">
        <v>4517</v>
      </c>
      <c r="F291" t="s">
        <v>2963</v>
      </c>
      <c r="G291" t="s">
        <v>5454</v>
      </c>
      <c r="H291">
        <v>24</v>
      </c>
      <c r="I291" t="s">
        <v>4519</v>
      </c>
    </row>
    <row r="292" spans="1:9" x14ac:dyDescent="0.2">
      <c r="A292">
        <v>291</v>
      </c>
      <c r="B292" s="5">
        <v>39961</v>
      </c>
      <c r="C292" s="9">
        <v>0.44513888888888892</v>
      </c>
      <c r="D292" t="s">
        <v>4632</v>
      </c>
      <c r="E292" t="s">
        <v>4517</v>
      </c>
      <c r="F292" t="s">
        <v>2963</v>
      </c>
      <c r="G292" t="s">
        <v>5455</v>
      </c>
      <c r="H292" s="5">
        <v>39954</v>
      </c>
      <c r="I292" t="s">
        <v>4519</v>
      </c>
    </row>
    <row r="293" spans="1:9" x14ac:dyDescent="0.2">
      <c r="A293">
        <v>292</v>
      </c>
      <c r="B293" s="5">
        <v>39961</v>
      </c>
      <c r="C293" s="9">
        <v>0.44513888888888892</v>
      </c>
      <c r="D293" t="s">
        <v>4632</v>
      </c>
      <c r="E293" t="s">
        <v>4517</v>
      </c>
      <c r="F293" t="s">
        <v>2963</v>
      </c>
      <c r="G293" t="s">
        <v>5456</v>
      </c>
      <c r="H293" s="9">
        <v>0.50416666666666665</v>
      </c>
      <c r="I293" t="s">
        <v>4519</v>
      </c>
    </row>
    <row r="294" spans="1:9" x14ac:dyDescent="0.2">
      <c r="A294">
        <v>293</v>
      </c>
      <c r="B294" s="5">
        <v>39961</v>
      </c>
      <c r="C294" s="9">
        <v>0.44513888888888892</v>
      </c>
      <c r="D294" t="s">
        <v>4632</v>
      </c>
      <c r="E294" t="s">
        <v>4517</v>
      </c>
      <c r="F294" t="s">
        <v>2963</v>
      </c>
      <c r="G294" t="s">
        <v>5457</v>
      </c>
      <c r="H294" t="s">
        <v>4513</v>
      </c>
      <c r="I294" t="s">
        <v>4519</v>
      </c>
    </row>
    <row r="295" spans="1:9" x14ac:dyDescent="0.2">
      <c r="A295">
        <v>294</v>
      </c>
      <c r="B295" s="5">
        <v>39961</v>
      </c>
      <c r="C295" s="9">
        <v>0.44513888888888892</v>
      </c>
      <c r="D295" t="s">
        <v>4632</v>
      </c>
      <c r="E295" t="s">
        <v>4517</v>
      </c>
      <c r="F295" t="s">
        <v>2963</v>
      </c>
      <c r="G295" t="s">
        <v>5458</v>
      </c>
      <c r="H295" t="s">
        <v>4517</v>
      </c>
      <c r="I295" t="s">
        <v>4519</v>
      </c>
    </row>
    <row r="296" spans="1:9" x14ac:dyDescent="0.2">
      <c r="A296">
        <v>295</v>
      </c>
      <c r="B296" s="5">
        <v>39961</v>
      </c>
      <c r="C296" s="9">
        <v>0.44513888888888892</v>
      </c>
      <c r="D296" t="s">
        <v>4632</v>
      </c>
      <c r="E296" t="s">
        <v>4517</v>
      </c>
      <c r="F296" t="s">
        <v>2963</v>
      </c>
      <c r="G296" t="s">
        <v>5459</v>
      </c>
      <c r="H296" t="s">
        <v>4515</v>
      </c>
      <c r="I296" t="s">
        <v>4519</v>
      </c>
    </row>
    <row r="297" spans="1:9" x14ac:dyDescent="0.2">
      <c r="A297">
        <v>296</v>
      </c>
      <c r="B297" s="5">
        <v>39961</v>
      </c>
      <c r="C297" s="9">
        <v>0.44513888888888892</v>
      </c>
      <c r="D297" t="s">
        <v>4632</v>
      </c>
      <c r="E297" t="s">
        <v>4517</v>
      </c>
      <c r="F297" t="s">
        <v>2963</v>
      </c>
      <c r="G297" t="s">
        <v>5460</v>
      </c>
      <c r="H297" t="s">
        <v>4944</v>
      </c>
      <c r="I297" t="s">
        <v>4519</v>
      </c>
    </row>
    <row r="298" spans="1:9" x14ac:dyDescent="0.2">
      <c r="A298">
        <v>297</v>
      </c>
      <c r="B298" s="5">
        <v>39961</v>
      </c>
      <c r="C298" s="9">
        <v>0.44513888888888892</v>
      </c>
      <c r="D298" t="s">
        <v>4632</v>
      </c>
      <c r="E298" t="s">
        <v>4517</v>
      </c>
      <c r="F298" t="s">
        <v>2963</v>
      </c>
      <c r="G298" t="s">
        <v>5461</v>
      </c>
      <c r="H298" t="s">
        <v>1970</v>
      </c>
      <c r="I298" t="s">
        <v>4519</v>
      </c>
    </row>
    <row r="299" spans="1:9" x14ac:dyDescent="0.2">
      <c r="A299">
        <v>298</v>
      </c>
      <c r="B299" s="5">
        <v>39961</v>
      </c>
      <c r="C299" s="9">
        <v>0.44513888888888892</v>
      </c>
      <c r="D299" t="s">
        <v>4632</v>
      </c>
      <c r="E299" t="s">
        <v>4517</v>
      </c>
      <c r="F299" t="s">
        <v>2963</v>
      </c>
      <c r="G299" t="s">
        <v>5462</v>
      </c>
      <c r="H299" t="s">
        <v>4945</v>
      </c>
      <c r="I299" t="s">
        <v>4519</v>
      </c>
    </row>
    <row r="300" spans="1:9" x14ac:dyDescent="0.2">
      <c r="A300">
        <v>299</v>
      </c>
      <c r="B300" s="5">
        <v>39961</v>
      </c>
      <c r="C300" s="9">
        <v>0.44513888888888892</v>
      </c>
      <c r="D300" t="s">
        <v>4632</v>
      </c>
      <c r="E300" t="s">
        <v>4517</v>
      </c>
      <c r="F300" t="s">
        <v>2963</v>
      </c>
      <c r="G300" t="s">
        <v>5463</v>
      </c>
      <c r="H300">
        <v>25</v>
      </c>
      <c r="I300" t="s">
        <v>4519</v>
      </c>
    </row>
    <row r="301" spans="1:9" x14ac:dyDescent="0.2">
      <c r="A301">
        <v>300</v>
      </c>
      <c r="B301" s="5">
        <v>39961</v>
      </c>
      <c r="C301" s="9">
        <v>0.44513888888888892</v>
      </c>
      <c r="D301" t="s">
        <v>4632</v>
      </c>
      <c r="E301" t="s">
        <v>4517</v>
      </c>
      <c r="F301" t="s">
        <v>2963</v>
      </c>
      <c r="G301" t="s">
        <v>5464</v>
      </c>
      <c r="H301" s="5">
        <v>39954</v>
      </c>
      <c r="I301" t="s">
        <v>4519</v>
      </c>
    </row>
    <row r="302" spans="1:9" x14ac:dyDescent="0.2">
      <c r="A302">
        <v>301</v>
      </c>
      <c r="B302" s="5">
        <v>39961</v>
      </c>
      <c r="C302" s="9">
        <v>0.44513888888888892</v>
      </c>
      <c r="D302" t="s">
        <v>4632</v>
      </c>
      <c r="E302" t="s">
        <v>4517</v>
      </c>
      <c r="F302" t="s">
        <v>2963</v>
      </c>
      <c r="G302" t="s">
        <v>5465</v>
      </c>
      <c r="H302" s="9">
        <v>0.50416666666666665</v>
      </c>
      <c r="I302" t="s">
        <v>4519</v>
      </c>
    </row>
    <row r="303" spans="1:9" x14ac:dyDescent="0.2">
      <c r="A303">
        <v>302</v>
      </c>
      <c r="B303" s="5">
        <v>39961</v>
      </c>
      <c r="C303" s="9">
        <v>0.44513888888888892</v>
      </c>
      <c r="D303" t="s">
        <v>4632</v>
      </c>
      <c r="E303" t="s">
        <v>4517</v>
      </c>
      <c r="F303" t="s">
        <v>2963</v>
      </c>
      <c r="G303" t="s">
        <v>5466</v>
      </c>
      <c r="H303" t="s">
        <v>4513</v>
      </c>
      <c r="I303" t="s">
        <v>4519</v>
      </c>
    </row>
    <row r="304" spans="1:9" x14ac:dyDescent="0.2">
      <c r="A304">
        <v>303</v>
      </c>
      <c r="B304" s="5">
        <v>39961</v>
      </c>
      <c r="C304" s="9">
        <v>0.44513888888888892</v>
      </c>
      <c r="D304" t="s">
        <v>4632</v>
      </c>
      <c r="E304" t="s">
        <v>4517</v>
      </c>
      <c r="F304" t="s">
        <v>2963</v>
      </c>
      <c r="G304" t="s">
        <v>5467</v>
      </c>
      <c r="H304" t="s">
        <v>4517</v>
      </c>
      <c r="I304" t="s">
        <v>4519</v>
      </c>
    </row>
    <row r="305" spans="1:9" x14ac:dyDescent="0.2">
      <c r="A305">
        <v>304</v>
      </c>
      <c r="B305" s="5">
        <v>39961</v>
      </c>
      <c r="C305" s="9">
        <v>0.44513888888888892</v>
      </c>
      <c r="D305" t="s">
        <v>4632</v>
      </c>
      <c r="E305" t="s">
        <v>4517</v>
      </c>
      <c r="F305" t="s">
        <v>2963</v>
      </c>
      <c r="G305" t="s">
        <v>5468</v>
      </c>
      <c r="H305" t="s">
        <v>4515</v>
      </c>
      <c r="I305" t="s">
        <v>4519</v>
      </c>
    </row>
    <row r="306" spans="1:9" x14ac:dyDescent="0.2">
      <c r="A306">
        <v>305</v>
      </c>
      <c r="B306" s="5">
        <v>39961</v>
      </c>
      <c r="C306" s="9">
        <v>0.44513888888888892</v>
      </c>
      <c r="D306" t="s">
        <v>4632</v>
      </c>
      <c r="E306" t="s">
        <v>4517</v>
      </c>
      <c r="F306" t="s">
        <v>2963</v>
      </c>
      <c r="G306" t="s">
        <v>5469</v>
      </c>
      <c r="H306" t="s">
        <v>4946</v>
      </c>
      <c r="I306" t="s">
        <v>4519</v>
      </c>
    </row>
    <row r="307" spans="1:9" x14ac:dyDescent="0.2">
      <c r="A307">
        <v>306</v>
      </c>
      <c r="B307" s="5">
        <v>39961</v>
      </c>
      <c r="C307" s="9">
        <v>0.44513888888888892</v>
      </c>
      <c r="D307" t="s">
        <v>4632</v>
      </c>
      <c r="E307" t="s">
        <v>4517</v>
      </c>
      <c r="F307" t="s">
        <v>2963</v>
      </c>
      <c r="G307" t="s">
        <v>5470</v>
      </c>
      <c r="H307" s="5">
        <v>39904</v>
      </c>
      <c r="I307" t="s">
        <v>4519</v>
      </c>
    </row>
    <row r="308" spans="1:9" x14ac:dyDescent="0.2">
      <c r="A308">
        <v>307</v>
      </c>
      <c r="B308" s="5">
        <v>39961</v>
      </c>
      <c r="C308" s="9">
        <v>0.44513888888888892</v>
      </c>
      <c r="D308" t="s">
        <v>4632</v>
      </c>
      <c r="E308" t="s">
        <v>4517</v>
      </c>
      <c r="F308" t="s">
        <v>2963</v>
      </c>
      <c r="G308" t="s">
        <v>5471</v>
      </c>
      <c r="H308" s="5">
        <v>38078</v>
      </c>
      <c r="I308" t="s">
        <v>4519</v>
      </c>
    </row>
    <row r="309" spans="1:9" x14ac:dyDescent="0.2">
      <c r="A309">
        <v>308</v>
      </c>
      <c r="B309" s="5">
        <v>39961</v>
      </c>
      <c r="C309" s="9">
        <v>0.44513888888888892</v>
      </c>
      <c r="D309" t="s">
        <v>4632</v>
      </c>
      <c r="E309" t="s">
        <v>4517</v>
      </c>
      <c r="F309" t="s">
        <v>2963</v>
      </c>
      <c r="G309" t="s">
        <v>5472</v>
      </c>
      <c r="H309">
        <v>26</v>
      </c>
      <c r="I309" t="s">
        <v>4519</v>
      </c>
    </row>
    <row r="310" spans="1:9" x14ac:dyDescent="0.2">
      <c r="A310">
        <v>309</v>
      </c>
      <c r="B310" s="5">
        <v>39961</v>
      </c>
      <c r="C310" s="9">
        <v>0.44513888888888892</v>
      </c>
      <c r="D310" t="s">
        <v>4632</v>
      </c>
      <c r="E310" t="s">
        <v>4517</v>
      </c>
      <c r="F310" t="s">
        <v>2963</v>
      </c>
      <c r="G310" t="s">
        <v>5473</v>
      </c>
      <c r="H310" s="5">
        <v>39954</v>
      </c>
      <c r="I310" t="s">
        <v>4519</v>
      </c>
    </row>
    <row r="311" spans="1:9" x14ac:dyDescent="0.2">
      <c r="A311">
        <v>310</v>
      </c>
      <c r="B311" s="5">
        <v>39961</v>
      </c>
      <c r="C311" s="9">
        <v>0.44513888888888892</v>
      </c>
      <c r="D311" t="s">
        <v>4632</v>
      </c>
      <c r="E311" t="s">
        <v>4517</v>
      </c>
      <c r="F311" t="s">
        <v>2963</v>
      </c>
      <c r="G311" t="s">
        <v>5474</v>
      </c>
      <c r="H311" s="9">
        <v>0.50416666666666665</v>
      </c>
      <c r="I311" t="s">
        <v>4519</v>
      </c>
    </row>
    <row r="312" spans="1:9" x14ac:dyDescent="0.2">
      <c r="A312">
        <v>311</v>
      </c>
      <c r="B312" s="5">
        <v>39961</v>
      </c>
      <c r="C312" s="9">
        <v>0.44513888888888892</v>
      </c>
      <c r="D312" t="s">
        <v>4632</v>
      </c>
      <c r="E312" t="s">
        <v>4517</v>
      </c>
      <c r="F312" t="s">
        <v>2963</v>
      </c>
      <c r="G312" t="s">
        <v>5475</v>
      </c>
      <c r="H312" t="s">
        <v>4513</v>
      </c>
      <c r="I312" t="s">
        <v>4519</v>
      </c>
    </row>
    <row r="313" spans="1:9" x14ac:dyDescent="0.2">
      <c r="A313">
        <v>312</v>
      </c>
      <c r="B313" s="5">
        <v>39961</v>
      </c>
      <c r="C313" s="9">
        <v>0.44513888888888892</v>
      </c>
      <c r="D313" t="s">
        <v>4632</v>
      </c>
      <c r="E313" t="s">
        <v>4517</v>
      </c>
      <c r="F313" t="s">
        <v>2963</v>
      </c>
      <c r="G313" t="s">
        <v>5476</v>
      </c>
      <c r="H313" t="s">
        <v>4517</v>
      </c>
      <c r="I313" t="s">
        <v>4519</v>
      </c>
    </row>
    <row r="314" spans="1:9" x14ac:dyDescent="0.2">
      <c r="A314">
        <v>313</v>
      </c>
      <c r="B314" s="5">
        <v>39961</v>
      </c>
      <c r="C314" s="9">
        <v>0.44513888888888892</v>
      </c>
      <c r="D314" t="s">
        <v>4632</v>
      </c>
      <c r="E314" t="s">
        <v>4517</v>
      </c>
      <c r="F314" t="s">
        <v>2963</v>
      </c>
      <c r="G314" t="s">
        <v>5477</v>
      </c>
      <c r="H314" t="s">
        <v>4515</v>
      </c>
      <c r="I314" t="s">
        <v>4519</v>
      </c>
    </row>
    <row r="315" spans="1:9" x14ac:dyDescent="0.2">
      <c r="A315">
        <v>314</v>
      </c>
      <c r="B315" s="5">
        <v>39961</v>
      </c>
      <c r="C315" s="9">
        <v>0.44513888888888892</v>
      </c>
      <c r="D315" t="s">
        <v>4632</v>
      </c>
      <c r="E315" t="s">
        <v>4517</v>
      </c>
      <c r="F315" t="s">
        <v>2963</v>
      </c>
      <c r="G315" t="s">
        <v>5478</v>
      </c>
      <c r="H315" t="s">
        <v>4947</v>
      </c>
      <c r="I315" t="s">
        <v>4519</v>
      </c>
    </row>
    <row r="316" spans="1:9" x14ac:dyDescent="0.2">
      <c r="A316">
        <v>315</v>
      </c>
      <c r="B316" s="5">
        <v>39961</v>
      </c>
      <c r="C316" s="9">
        <v>0.44513888888888892</v>
      </c>
      <c r="D316" t="s">
        <v>4632</v>
      </c>
      <c r="E316" t="s">
        <v>4517</v>
      </c>
      <c r="F316" t="s">
        <v>2963</v>
      </c>
      <c r="G316" t="s">
        <v>5479</v>
      </c>
      <c r="H316" s="5">
        <v>40268</v>
      </c>
      <c r="I316" t="s">
        <v>4519</v>
      </c>
    </row>
    <row r="317" spans="1:9" x14ac:dyDescent="0.2">
      <c r="A317">
        <v>316</v>
      </c>
      <c r="B317" s="5">
        <v>39961</v>
      </c>
      <c r="C317" s="9">
        <v>0.44513888888888892</v>
      </c>
      <c r="D317" t="s">
        <v>4632</v>
      </c>
      <c r="E317" t="s">
        <v>4517</v>
      </c>
      <c r="F317" t="s">
        <v>2963</v>
      </c>
      <c r="G317" t="s">
        <v>1362</v>
      </c>
      <c r="H317" s="5">
        <v>39903</v>
      </c>
      <c r="I317" t="s">
        <v>4519</v>
      </c>
    </row>
    <row r="318" spans="1:9" x14ac:dyDescent="0.2">
      <c r="A318">
        <v>317</v>
      </c>
      <c r="B318" s="5">
        <v>39961</v>
      </c>
      <c r="C318" s="9">
        <v>0.44513888888888892</v>
      </c>
      <c r="D318" t="s">
        <v>4632</v>
      </c>
      <c r="E318" t="s">
        <v>4517</v>
      </c>
      <c r="F318" t="s">
        <v>2963</v>
      </c>
      <c r="G318" t="s">
        <v>1363</v>
      </c>
      <c r="H318">
        <v>27</v>
      </c>
      <c r="I318" t="s">
        <v>4519</v>
      </c>
    </row>
    <row r="319" spans="1:9" x14ac:dyDescent="0.2">
      <c r="A319">
        <v>318</v>
      </c>
      <c r="B319" s="5">
        <v>39961</v>
      </c>
      <c r="C319" s="9">
        <v>0.44513888888888892</v>
      </c>
      <c r="D319" t="s">
        <v>4632</v>
      </c>
      <c r="E319" t="s">
        <v>4517</v>
      </c>
      <c r="F319" t="s">
        <v>2963</v>
      </c>
      <c r="G319" t="s">
        <v>1364</v>
      </c>
      <c r="H319" s="5">
        <v>39954</v>
      </c>
      <c r="I319" t="s">
        <v>4519</v>
      </c>
    </row>
    <row r="320" spans="1:9" x14ac:dyDescent="0.2">
      <c r="A320">
        <v>319</v>
      </c>
      <c r="B320" s="5">
        <v>39961</v>
      </c>
      <c r="C320" s="9">
        <v>0.44513888888888892</v>
      </c>
      <c r="D320" t="s">
        <v>4632</v>
      </c>
      <c r="E320" t="s">
        <v>4517</v>
      </c>
      <c r="F320" t="s">
        <v>2963</v>
      </c>
      <c r="G320" t="s">
        <v>1365</v>
      </c>
      <c r="H320" s="9">
        <v>0.50416666666666665</v>
      </c>
      <c r="I320" t="s">
        <v>4519</v>
      </c>
    </row>
    <row r="321" spans="1:9" x14ac:dyDescent="0.2">
      <c r="A321">
        <v>320</v>
      </c>
      <c r="B321" s="5">
        <v>39961</v>
      </c>
      <c r="C321" s="9">
        <v>0.44513888888888892</v>
      </c>
      <c r="D321" t="s">
        <v>4632</v>
      </c>
      <c r="E321" t="s">
        <v>4517</v>
      </c>
      <c r="F321" t="s">
        <v>2963</v>
      </c>
      <c r="G321" t="s">
        <v>1366</v>
      </c>
      <c r="H321" t="s">
        <v>4513</v>
      </c>
      <c r="I321" t="s">
        <v>4519</v>
      </c>
    </row>
    <row r="322" spans="1:9" x14ac:dyDescent="0.2">
      <c r="A322">
        <v>321</v>
      </c>
      <c r="B322" s="5">
        <v>39961</v>
      </c>
      <c r="C322" s="9">
        <v>0.44513888888888892</v>
      </c>
      <c r="D322" t="s">
        <v>4632</v>
      </c>
      <c r="E322" t="s">
        <v>4517</v>
      </c>
      <c r="F322" t="s">
        <v>2963</v>
      </c>
      <c r="G322" t="s">
        <v>1367</v>
      </c>
      <c r="H322" t="s">
        <v>4517</v>
      </c>
      <c r="I322" t="s">
        <v>4519</v>
      </c>
    </row>
    <row r="323" spans="1:9" x14ac:dyDescent="0.2">
      <c r="A323">
        <v>322</v>
      </c>
      <c r="B323" s="5">
        <v>39961</v>
      </c>
      <c r="C323" s="9">
        <v>0.44513888888888892</v>
      </c>
      <c r="D323" t="s">
        <v>4632</v>
      </c>
      <c r="E323" t="s">
        <v>4517</v>
      </c>
      <c r="F323" t="s">
        <v>2963</v>
      </c>
      <c r="G323" t="s">
        <v>1368</v>
      </c>
      <c r="H323" t="s">
        <v>4515</v>
      </c>
      <c r="I323" t="s">
        <v>4519</v>
      </c>
    </row>
    <row r="324" spans="1:9" x14ac:dyDescent="0.2">
      <c r="A324">
        <v>323</v>
      </c>
      <c r="B324" s="5">
        <v>39961</v>
      </c>
      <c r="C324" s="9">
        <v>0.44513888888888892</v>
      </c>
      <c r="D324" t="s">
        <v>4632</v>
      </c>
      <c r="E324" t="s">
        <v>4517</v>
      </c>
      <c r="F324" t="s">
        <v>2963</v>
      </c>
      <c r="G324" t="s">
        <v>1369</v>
      </c>
      <c r="H324" t="s">
        <v>4948</v>
      </c>
      <c r="I324" t="s">
        <v>4519</v>
      </c>
    </row>
    <row r="325" spans="1:9" x14ac:dyDescent="0.2">
      <c r="A325">
        <v>324</v>
      </c>
      <c r="B325" s="5">
        <v>39961</v>
      </c>
      <c r="C325" s="9">
        <v>0.44513888888888892</v>
      </c>
      <c r="D325" t="s">
        <v>4632</v>
      </c>
      <c r="E325" t="s">
        <v>4517</v>
      </c>
      <c r="F325" t="s">
        <v>2963</v>
      </c>
      <c r="G325" t="s">
        <v>1370</v>
      </c>
      <c r="H325">
        <v>4</v>
      </c>
      <c r="I325" t="s">
        <v>4519</v>
      </c>
    </row>
    <row r="326" spans="1:9" x14ac:dyDescent="0.2">
      <c r="A326">
        <v>325</v>
      </c>
      <c r="B326" s="5">
        <v>39961</v>
      </c>
      <c r="C326" s="9">
        <v>0.44513888888888892</v>
      </c>
      <c r="D326" t="s">
        <v>4632</v>
      </c>
      <c r="E326" t="s">
        <v>4517</v>
      </c>
      <c r="F326" t="s">
        <v>2963</v>
      </c>
      <c r="G326" t="s">
        <v>1371</v>
      </c>
      <c r="H326">
        <v>5</v>
      </c>
      <c r="I326" t="s">
        <v>4519</v>
      </c>
    </row>
    <row r="327" spans="1:9" x14ac:dyDescent="0.2">
      <c r="A327">
        <v>326</v>
      </c>
      <c r="B327" s="5">
        <v>39961</v>
      </c>
      <c r="C327" s="9">
        <v>0.44513888888888892</v>
      </c>
      <c r="D327" t="s">
        <v>4632</v>
      </c>
      <c r="E327" t="s">
        <v>4517</v>
      </c>
      <c r="F327" t="s">
        <v>2963</v>
      </c>
      <c r="G327" t="s">
        <v>1372</v>
      </c>
      <c r="H327">
        <v>28</v>
      </c>
      <c r="I327" t="s">
        <v>4519</v>
      </c>
    </row>
    <row r="328" spans="1:9" x14ac:dyDescent="0.2">
      <c r="A328">
        <v>327</v>
      </c>
      <c r="B328" s="5">
        <v>39961</v>
      </c>
      <c r="C328" s="9">
        <v>0.44513888888888892</v>
      </c>
      <c r="D328" t="s">
        <v>4632</v>
      </c>
      <c r="E328" t="s">
        <v>4517</v>
      </c>
      <c r="F328" t="s">
        <v>2963</v>
      </c>
      <c r="G328" t="s">
        <v>1373</v>
      </c>
      <c r="H328" s="5">
        <v>39954</v>
      </c>
      <c r="I328" t="s">
        <v>4519</v>
      </c>
    </row>
    <row r="329" spans="1:9" x14ac:dyDescent="0.2">
      <c r="A329">
        <v>328</v>
      </c>
      <c r="B329" s="5">
        <v>39961</v>
      </c>
      <c r="C329" s="9">
        <v>0.44513888888888892</v>
      </c>
      <c r="D329" t="s">
        <v>4632</v>
      </c>
      <c r="E329" t="s">
        <v>4517</v>
      </c>
      <c r="F329" t="s">
        <v>2963</v>
      </c>
      <c r="G329" t="s">
        <v>1374</v>
      </c>
      <c r="H329" s="9">
        <v>0.50416666666666665</v>
      </c>
      <c r="I329" t="s">
        <v>4519</v>
      </c>
    </row>
    <row r="330" spans="1:9" x14ac:dyDescent="0.2">
      <c r="A330">
        <v>329</v>
      </c>
      <c r="B330" s="5">
        <v>39961</v>
      </c>
      <c r="C330" s="9">
        <v>0.44513888888888892</v>
      </c>
      <c r="D330" t="s">
        <v>4632</v>
      </c>
      <c r="E330" t="s">
        <v>4517</v>
      </c>
      <c r="F330" t="s">
        <v>2963</v>
      </c>
      <c r="G330" t="s">
        <v>1375</v>
      </c>
      <c r="H330" t="s">
        <v>4513</v>
      </c>
      <c r="I330" t="s">
        <v>4519</v>
      </c>
    </row>
    <row r="331" spans="1:9" x14ac:dyDescent="0.2">
      <c r="A331">
        <v>330</v>
      </c>
      <c r="B331" s="5">
        <v>39961</v>
      </c>
      <c r="C331" s="9">
        <v>0.44513888888888892</v>
      </c>
      <c r="D331" t="s">
        <v>4632</v>
      </c>
      <c r="E331" t="s">
        <v>4517</v>
      </c>
      <c r="F331" t="s">
        <v>2963</v>
      </c>
      <c r="G331" t="s">
        <v>1376</v>
      </c>
      <c r="H331" t="s">
        <v>4517</v>
      </c>
      <c r="I331" t="s">
        <v>4519</v>
      </c>
    </row>
    <row r="332" spans="1:9" x14ac:dyDescent="0.2">
      <c r="A332">
        <v>331</v>
      </c>
      <c r="B332" s="5">
        <v>39961</v>
      </c>
      <c r="C332" s="9">
        <v>0.44513888888888892</v>
      </c>
      <c r="D332" t="s">
        <v>4632</v>
      </c>
      <c r="E332" t="s">
        <v>4517</v>
      </c>
      <c r="F332" t="s">
        <v>2963</v>
      </c>
      <c r="G332" t="s">
        <v>1377</v>
      </c>
      <c r="H332" t="s">
        <v>4515</v>
      </c>
      <c r="I332" t="s">
        <v>4519</v>
      </c>
    </row>
    <row r="333" spans="1:9" x14ac:dyDescent="0.2">
      <c r="A333">
        <v>332</v>
      </c>
      <c r="B333" s="5">
        <v>39961</v>
      </c>
      <c r="C333" s="9">
        <v>0.44513888888888892</v>
      </c>
      <c r="D333" t="s">
        <v>4632</v>
      </c>
      <c r="E333" t="s">
        <v>4517</v>
      </c>
      <c r="F333" t="s">
        <v>2963</v>
      </c>
      <c r="G333" t="s">
        <v>5399</v>
      </c>
      <c r="H333" t="s">
        <v>4949</v>
      </c>
      <c r="I333" t="s">
        <v>4519</v>
      </c>
    </row>
    <row r="334" spans="1:9" x14ac:dyDescent="0.2">
      <c r="A334">
        <v>333</v>
      </c>
      <c r="B334" s="5">
        <v>39961</v>
      </c>
      <c r="C334" s="9">
        <v>0.44513888888888892</v>
      </c>
      <c r="D334" t="s">
        <v>4632</v>
      </c>
      <c r="E334" t="s">
        <v>4517</v>
      </c>
      <c r="F334" t="s">
        <v>2963</v>
      </c>
      <c r="G334" t="s">
        <v>5400</v>
      </c>
      <c r="H334" s="5">
        <v>41364</v>
      </c>
      <c r="I334" t="s">
        <v>4519</v>
      </c>
    </row>
    <row r="335" spans="1:9" x14ac:dyDescent="0.2">
      <c r="A335">
        <v>334</v>
      </c>
      <c r="B335" s="5">
        <v>39961</v>
      </c>
      <c r="C335" s="9">
        <v>0.44513888888888892</v>
      </c>
      <c r="D335" t="s">
        <v>4632</v>
      </c>
      <c r="E335" t="s">
        <v>4517</v>
      </c>
      <c r="F335" t="s">
        <v>2963</v>
      </c>
      <c r="G335" t="s">
        <v>5401</v>
      </c>
      <c r="H335" t="s">
        <v>672</v>
      </c>
      <c r="I335" t="s">
        <v>4519</v>
      </c>
    </row>
    <row r="336" spans="1:9" x14ac:dyDescent="0.2">
      <c r="A336">
        <v>335</v>
      </c>
      <c r="B336" s="5">
        <v>39961</v>
      </c>
      <c r="C336" s="9">
        <v>0.44513888888888892</v>
      </c>
      <c r="D336" t="s">
        <v>4632</v>
      </c>
      <c r="E336" t="s">
        <v>4517</v>
      </c>
      <c r="F336" t="s">
        <v>2963</v>
      </c>
      <c r="G336" t="s">
        <v>5402</v>
      </c>
      <c r="H336">
        <v>29</v>
      </c>
      <c r="I336" t="s">
        <v>4519</v>
      </c>
    </row>
    <row r="337" spans="1:9" x14ac:dyDescent="0.2">
      <c r="A337">
        <v>336</v>
      </c>
      <c r="B337" s="5">
        <v>39961</v>
      </c>
      <c r="C337" s="9">
        <v>0.44513888888888892</v>
      </c>
      <c r="D337" t="s">
        <v>4632</v>
      </c>
      <c r="E337" t="s">
        <v>4517</v>
      </c>
      <c r="F337" t="s">
        <v>2963</v>
      </c>
      <c r="G337" t="s">
        <v>5403</v>
      </c>
      <c r="H337" s="5">
        <v>39954</v>
      </c>
      <c r="I337" t="s">
        <v>4519</v>
      </c>
    </row>
    <row r="338" spans="1:9" x14ac:dyDescent="0.2">
      <c r="A338">
        <v>337</v>
      </c>
      <c r="B338" s="5">
        <v>39961</v>
      </c>
      <c r="C338" s="9">
        <v>0.44513888888888892</v>
      </c>
      <c r="D338" t="s">
        <v>4632</v>
      </c>
      <c r="E338" t="s">
        <v>4517</v>
      </c>
      <c r="F338" t="s">
        <v>2963</v>
      </c>
      <c r="G338" t="s">
        <v>5404</v>
      </c>
      <c r="H338" s="9">
        <v>0.50416666666666665</v>
      </c>
      <c r="I338" t="s">
        <v>4519</v>
      </c>
    </row>
    <row r="339" spans="1:9" x14ac:dyDescent="0.2">
      <c r="A339">
        <v>338</v>
      </c>
      <c r="B339" s="5">
        <v>39961</v>
      </c>
      <c r="C339" s="9">
        <v>0.44513888888888892</v>
      </c>
      <c r="D339" t="s">
        <v>4632</v>
      </c>
      <c r="E339" t="s">
        <v>4517</v>
      </c>
      <c r="F339" t="s">
        <v>2963</v>
      </c>
      <c r="G339" t="s">
        <v>5405</v>
      </c>
      <c r="H339" t="s">
        <v>4513</v>
      </c>
      <c r="I339" t="s">
        <v>4519</v>
      </c>
    </row>
    <row r="340" spans="1:9" x14ac:dyDescent="0.2">
      <c r="A340">
        <v>339</v>
      </c>
      <c r="B340" s="5">
        <v>39961</v>
      </c>
      <c r="C340" s="9">
        <v>0.44513888888888892</v>
      </c>
      <c r="D340" t="s">
        <v>4632</v>
      </c>
      <c r="E340" t="s">
        <v>4517</v>
      </c>
      <c r="F340" t="s">
        <v>2963</v>
      </c>
      <c r="G340" t="s">
        <v>5406</v>
      </c>
      <c r="H340" t="s">
        <v>4517</v>
      </c>
      <c r="I340" t="s">
        <v>4519</v>
      </c>
    </row>
    <row r="341" spans="1:9" x14ac:dyDescent="0.2">
      <c r="A341">
        <v>340</v>
      </c>
      <c r="B341" s="5">
        <v>39961</v>
      </c>
      <c r="C341" s="9">
        <v>0.44513888888888892</v>
      </c>
      <c r="D341" t="s">
        <v>4632</v>
      </c>
      <c r="E341" t="s">
        <v>4517</v>
      </c>
      <c r="F341" t="s">
        <v>2963</v>
      </c>
      <c r="G341" t="s">
        <v>5407</v>
      </c>
      <c r="H341" t="s">
        <v>4515</v>
      </c>
      <c r="I341" t="s">
        <v>4519</v>
      </c>
    </row>
    <row r="342" spans="1:9" x14ac:dyDescent="0.2">
      <c r="A342">
        <v>341</v>
      </c>
      <c r="B342" s="5">
        <v>39961</v>
      </c>
      <c r="C342" s="9">
        <v>0.44513888888888892</v>
      </c>
      <c r="D342" t="s">
        <v>4632</v>
      </c>
      <c r="E342" t="s">
        <v>4517</v>
      </c>
      <c r="F342" t="s">
        <v>2963</v>
      </c>
      <c r="G342" t="s">
        <v>5408</v>
      </c>
      <c r="H342" t="s">
        <v>4950</v>
      </c>
      <c r="I342" t="s">
        <v>4519</v>
      </c>
    </row>
    <row r="343" spans="1:9" x14ac:dyDescent="0.2">
      <c r="A343">
        <v>342</v>
      </c>
      <c r="B343" s="5">
        <v>39961</v>
      </c>
      <c r="C343" s="9">
        <v>0.44513888888888892</v>
      </c>
      <c r="D343" t="s">
        <v>4632</v>
      </c>
      <c r="E343" t="s">
        <v>4517</v>
      </c>
      <c r="F343" t="s">
        <v>2963</v>
      </c>
      <c r="G343" t="s">
        <v>5409</v>
      </c>
      <c r="H343" s="10" t="s">
        <v>4951</v>
      </c>
      <c r="I343" t="s">
        <v>4519</v>
      </c>
    </row>
    <row r="344" spans="1:9" x14ac:dyDescent="0.2">
      <c r="A344">
        <v>343</v>
      </c>
      <c r="B344" s="5">
        <v>39961</v>
      </c>
      <c r="C344" s="9">
        <v>0.44513888888888892</v>
      </c>
      <c r="D344" t="s">
        <v>4632</v>
      </c>
      <c r="E344" t="s">
        <v>4517</v>
      </c>
      <c r="F344" t="s">
        <v>2963</v>
      </c>
      <c r="G344" t="s">
        <v>5410</v>
      </c>
      <c r="H344" s="11">
        <v>0</v>
      </c>
      <c r="I344" t="s">
        <v>4519</v>
      </c>
    </row>
    <row r="345" spans="1:9" x14ac:dyDescent="0.2">
      <c r="A345">
        <v>344</v>
      </c>
      <c r="B345" s="5">
        <v>39961</v>
      </c>
      <c r="C345" s="9">
        <v>0.44513888888888892</v>
      </c>
      <c r="D345" t="s">
        <v>4632</v>
      </c>
      <c r="E345" t="s">
        <v>4517</v>
      </c>
      <c r="F345" t="s">
        <v>2963</v>
      </c>
      <c r="G345" t="s">
        <v>5411</v>
      </c>
      <c r="H345">
        <v>30</v>
      </c>
      <c r="I345" t="s">
        <v>4519</v>
      </c>
    </row>
    <row r="346" spans="1:9" x14ac:dyDescent="0.2">
      <c r="A346">
        <v>345</v>
      </c>
      <c r="B346" s="5">
        <v>39961</v>
      </c>
      <c r="C346" s="9">
        <v>0.44513888888888892</v>
      </c>
      <c r="D346" t="s">
        <v>4632</v>
      </c>
      <c r="E346" t="s">
        <v>4517</v>
      </c>
      <c r="F346" t="s">
        <v>2963</v>
      </c>
      <c r="G346" t="s">
        <v>5412</v>
      </c>
      <c r="H346" s="5">
        <v>39954</v>
      </c>
      <c r="I346" t="s">
        <v>4519</v>
      </c>
    </row>
    <row r="347" spans="1:9" x14ac:dyDescent="0.2">
      <c r="A347">
        <v>346</v>
      </c>
      <c r="B347" s="5">
        <v>39961</v>
      </c>
      <c r="C347" s="9">
        <v>0.44513888888888892</v>
      </c>
      <c r="D347" t="s">
        <v>4632</v>
      </c>
      <c r="E347" t="s">
        <v>4517</v>
      </c>
      <c r="F347" t="s">
        <v>2963</v>
      </c>
      <c r="G347" t="s">
        <v>5413</v>
      </c>
      <c r="H347" s="9">
        <v>0.50416666666666665</v>
      </c>
      <c r="I347" t="s">
        <v>4519</v>
      </c>
    </row>
    <row r="348" spans="1:9" x14ac:dyDescent="0.2">
      <c r="A348">
        <v>347</v>
      </c>
      <c r="B348" s="5">
        <v>39961</v>
      </c>
      <c r="C348" s="9">
        <v>0.44513888888888892</v>
      </c>
      <c r="D348" t="s">
        <v>4632</v>
      </c>
      <c r="E348" t="s">
        <v>4517</v>
      </c>
      <c r="F348" t="s">
        <v>2963</v>
      </c>
      <c r="G348" t="s">
        <v>5414</v>
      </c>
      <c r="H348" t="s">
        <v>4513</v>
      </c>
      <c r="I348" t="s">
        <v>4519</v>
      </c>
    </row>
    <row r="349" spans="1:9" x14ac:dyDescent="0.2">
      <c r="A349">
        <v>348</v>
      </c>
      <c r="B349" s="5">
        <v>39961</v>
      </c>
      <c r="C349" s="9">
        <v>0.44513888888888892</v>
      </c>
      <c r="D349" t="s">
        <v>4632</v>
      </c>
      <c r="E349" t="s">
        <v>4517</v>
      </c>
      <c r="F349" t="s">
        <v>2963</v>
      </c>
      <c r="G349" t="s">
        <v>5415</v>
      </c>
      <c r="H349" t="s">
        <v>4517</v>
      </c>
      <c r="I349" t="s">
        <v>4519</v>
      </c>
    </row>
    <row r="350" spans="1:9" x14ac:dyDescent="0.2">
      <c r="A350">
        <v>349</v>
      </c>
      <c r="B350" s="5">
        <v>39961</v>
      </c>
      <c r="C350" s="9">
        <v>0.44513888888888892</v>
      </c>
      <c r="D350" t="s">
        <v>4632</v>
      </c>
      <c r="E350" t="s">
        <v>4517</v>
      </c>
      <c r="F350" t="s">
        <v>2963</v>
      </c>
      <c r="G350" t="s">
        <v>5416</v>
      </c>
      <c r="H350" t="s">
        <v>4515</v>
      </c>
      <c r="I350" t="s">
        <v>4519</v>
      </c>
    </row>
    <row r="351" spans="1:9" x14ac:dyDescent="0.2">
      <c r="A351">
        <v>350</v>
      </c>
      <c r="B351" s="5">
        <v>39961</v>
      </c>
      <c r="C351" s="9">
        <v>0.44513888888888892</v>
      </c>
      <c r="D351" t="s">
        <v>4632</v>
      </c>
      <c r="E351" t="s">
        <v>4517</v>
      </c>
      <c r="F351" t="s">
        <v>2963</v>
      </c>
      <c r="G351" t="s">
        <v>5417</v>
      </c>
      <c r="H351" t="s">
        <v>4952</v>
      </c>
      <c r="I351" t="s">
        <v>4519</v>
      </c>
    </row>
    <row r="352" spans="1:9" x14ac:dyDescent="0.2">
      <c r="A352">
        <v>351</v>
      </c>
      <c r="B352" s="5">
        <v>39961</v>
      </c>
      <c r="C352" s="9">
        <v>0.44513888888888892</v>
      </c>
      <c r="D352" t="s">
        <v>4632</v>
      </c>
      <c r="E352" t="s">
        <v>4517</v>
      </c>
      <c r="F352" t="s">
        <v>2963</v>
      </c>
      <c r="G352" t="s">
        <v>5418</v>
      </c>
      <c r="H352" s="10" t="s">
        <v>4951</v>
      </c>
      <c r="I352" t="s">
        <v>4519</v>
      </c>
    </row>
    <row r="353" spans="1:9" x14ac:dyDescent="0.2">
      <c r="A353">
        <v>352</v>
      </c>
      <c r="B353" s="5">
        <v>39961</v>
      </c>
      <c r="C353" s="9">
        <v>0.44513888888888892</v>
      </c>
      <c r="D353" t="s">
        <v>4632</v>
      </c>
      <c r="E353" t="s">
        <v>4517</v>
      </c>
      <c r="F353" t="s">
        <v>2963</v>
      </c>
      <c r="G353" t="s">
        <v>5419</v>
      </c>
      <c r="H353" t="s">
        <v>4519</v>
      </c>
      <c r="I353" t="s">
        <v>4519</v>
      </c>
    </row>
    <row r="354" spans="1:9" x14ac:dyDescent="0.2">
      <c r="A354">
        <v>353</v>
      </c>
      <c r="B354" s="5">
        <v>39961</v>
      </c>
      <c r="C354" s="9">
        <v>0.44513888888888892</v>
      </c>
      <c r="D354" t="s">
        <v>4632</v>
      </c>
      <c r="E354" t="s">
        <v>4517</v>
      </c>
      <c r="F354" t="s">
        <v>2963</v>
      </c>
      <c r="G354" t="s">
        <v>5420</v>
      </c>
      <c r="H354">
        <v>31</v>
      </c>
      <c r="I354" t="s">
        <v>4519</v>
      </c>
    </row>
    <row r="355" spans="1:9" x14ac:dyDescent="0.2">
      <c r="A355">
        <v>354</v>
      </c>
      <c r="B355" s="5">
        <v>39961</v>
      </c>
      <c r="C355" s="9">
        <v>0.44513888888888892</v>
      </c>
      <c r="D355" t="s">
        <v>4632</v>
      </c>
      <c r="E355" t="s">
        <v>4517</v>
      </c>
      <c r="F355" t="s">
        <v>2963</v>
      </c>
      <c r="G355" t="s">
        <v>5421</v>
      </c>
      <c r="H355" s="5">
        <v>39954</v>
      </c>
      <c r="I355" t="s">
        <v>4519</v>
      </c>
    </row>
    <row r="356" spans="1:9" x14ac:dyDescent="0.2">
      <c r="A356">
        <v>355</v>
      </c>
      <c r="B356" s="5">
        <v>39961</v>
      </c>
      <c r="C356" s="9">
        <v>0.44513888888888892</v>
      </c>
      <c r="D356" t="s">
        <v>4632</v>
      </c>
      <c r="E356" t="s">
        <v>4517</v>
      </c>
      <c r="F356" t="s">
        <v>2963</v>
      </c>
      <c r="G356" t="s">
        <v>5422</v>
      </c>
      <c r="H356" s="9">
        <v>0.50624999999999998</v>
      </c>
      <c r="I356" t="s">
        <v>4519</v>
      </c>
    </row>
    <row r="357" spans="1:9" x14ac:dyDescent="0.2">
      <c r="A357">
        <v>356</v>
      </c>
      <c r="B357" s="5">
        <v>39961</v>
      </c>
      <c r="C357" s="9">
        <v>0.44513888888888892</v>
      </c>
      <c r="D357" t="s">
        <v>4632</v>
      </c>
      <c r="E357" t="s">
        <v>4517</v>
      </c>
      <c r="F357" t="s">
        <v>2963</v>
      </c>
      <c r="G357" t="s">
        <v>2297</v>
      </c>
      <c r="H357" t="s">
        <v>4513</v>
      </c>
      <c r="I357" t="s">
        <v>4519</v>
      </c>
    </row>
    <row r="358" spans="1:9" x14ac:dyDescent="0.2">
      <c r="A358">
        <v>357</v>
      </c>
      <c r="B358" s="5">
        <v>39961</v>
      </c>
      <c r="C358" s="9">
        <v>0.44513888888888892</v>
      </c>
      <c r="D358" t="s">
        <v>4632</v>
      </c>
      <c r="E358" t="s">
        <v>4517</v>
      </c>
      <c r="F358" t="s">
        <v>2963</v>
      </c>
      <c r="G358" t="s">
        <v>2298</v>
      </c>
      <c r="H358" t="s">
        <v>4514</v>
      </c>
      <c r="I358" t="s">
        <v>4519</v>
      </c>
    </row>
    <row r="359" spans="1:9" x14ac:dyDescent="0.2">
      <c r="A359">
        <v>358</v>
      </c>
      <c r="B359" s="5">
        <v>39961</v>
      </c>
      <c r="C359" s="9">
        <v>0.44513888888888892</v>
      </c>
      <c r="D359" t="s">
        <v>4632</v>
      </c>
      <c r="E359" t="s">
        <v>4517</v>
      </c>
      <c r="F359" t="s">
        <v>2963</v>
      </c>
      <c r="G359" t="s">
        <v>2299</v>
      </c>
      <c r="H359" t="s">
        <v>4515</v>
      </c>
      <c r="I359" t="s">
        <v>4519</v>
      </c>
    </row>
    <row r="360" spans="1:9" x14ac:dyDescent="0.2">
      <c r="A360">
        <v>359</v>
      </c>
      <c r="B360" s="5">
        <v>39961</v>
      </c>
      <c r="C360" s="9">
        <v>0.44513888888888892</v>
      </c>
      <c r="D360" t="s">
        <v>4632</v>
      </c>
      <c r="E360" t="s">
        <v>4517</v>
      </c>
      <c r="F360" t="s">
        <v>2963</v>
      </c>
      <c r="G360" t="s">
        <v>2300</v>
      </c>
      <c r="H360" s="10" t="s">
        <v>4953</v>
      </c>
      <c r="I360" t="s">
        <v>4519</v>
      </c>
    </row>
    <row r="361" spans="1:9" x14ac:dyDescent="0.2">
      <c r="A361">
        <v>360</v>
      </c>
      <c r="B361" s="5">
        <v>39961</v>
      </c>
      <c r="C361" s="9">
        <v>0.44513888888888892</v>
      </c>
      <c r="D361" t="s">
        <v>4632</v>
      </c>
      <c r="E361" t="s">
        <v>4517</v>
      </c>
      <c r="F361" t="s">
        <v>2963</v>
      </c>
      <c r="G361" t="s">
        <v>2301</v>
      </c>
      <c r="H361">
        <v>32</v>
      </c>
      <c r="I361" t="s">
        <v>4519</v>
      </c>
    </row>
    <row r="362" spans="1:9" x14ac:dyDescent="0.2">
      <c r="A362">
        <v>361</v>
      </c>
      <c r="B362" s="5">
        <v>39961</v>
      </c>
      <c r="C362" s="9">
        <v>0.44513888888888892</v>
      </c>
      <c r="D362" t="s">
        <v>4632</v>
      </c>
      <c r="E362" t="s">
        <v>4517</v>
      </c>
      <c r="F362" t="s">
        <v>2963</v>
      </c>
      <c r="G362" t="s">
        <v>1042</v>
      </c>
      <c r="H362" s="5">
        <v>39954</v>
      </c>
      <c r="I362" t="s">
        <v>4519</v>
      </c>
    </row>
    <row r="363" spans="1:9" x14ac:dyDescent="0.2">
      <c r="A363">
        <v>362</v>
      </c>
      <c r="B363" s="5">
        <v>39961</v>
      </c>
      <c r="C363" s="9">
        <v>0.44513888888888892</v>
      </c>
      <c r="D363" t="s">
        <v>4632</v>
      </c>
      <c r="E363" t="s">
        <v>4517</v>
      </c>
      <c r="F363" t="s">
        <v>2963</v>
      </c>
      <c r="G363" t="s">
        <v>1043</v>
      </c>
      <c r="H363" s="9">
        <v>0.50624999999999998</v>
      </c>
      <c r="I363" t="s">
        <v>4519</v>
      </c>
    </row>
    <row r="364" spans="1:9" x14ac:dyDescent="0.2">
      <c r="A364">
        <v>363</v>
      </c>
      <c r="B364" s="5">
        <v>39961</v>
      </c>
      <c r="C364" s="9">
        <v>0.44513888888888892</v>
      </c>
      <c r="D364" t="s">
        <v>4632</v>
      </c>
      <c r="E364" t="s">
        <v>4517</v>
      </c>
      <c r="F364" t="s">
        <v>2963</v>
      </c>
      <c r="G364" t="s">
        <v>1044</v>
      </c>
      <c r="H364" t="s">
        <v>4513</v>
      </c>
      <c r="I364" t="s">
        <v>4519</v>
      </c>
    </row>
    <row r="365" spans="1:9" x14ac:dyDescent="0.2">
      <c r="A365">
        <v>364</v>
      </c>
      <c r="B365" s="5">
        <v>39961</v>
      </c>
      <c r="C365" s="9">
        <v>0.44513888888888892</v>
      </c>
      <c r="D365" t="s">
        <v>4632</v>
      </c>
      <c r="E365" t="s">
        <v>4517</v>
      </c>
      <c r="F365" t="s">
        <v>2963</v>
      </c>
      <c r="G365" t="s">
        <v>1045</v>
      </c>
      <c r="H365" t="s">
        <v>4517</v>
      </c>
      <c r="I365" t="s">
        <v>4519</v>
      </c>
    </row>
    <row r="366" spans="1:9" x14ac:dyDescent="0.2">
      <c r="A366">
        <v>365</v>
      </c>
      <c r="B366" s="5">
        <v>39961</v>
      </c>
      <c r="C366" s="9">
        <v>0.44513888888888892</v>
      </c>
      <c r="D366" t="s">
        <v>4632</v>
      </c>
      <c r="E366" t="s">
        <v>4517</v>
      </c>
      <c r="F366" t="s">
        <v>2963</v>
      </c>
      <c r="G366" t="s">
        <v>1046</v>
      </c>
      <c r="H366" t="s">
        <v>4515</v>
      </c>
      <c r="I366" t="s">
        <v>4519</v>
      </c>
    </row>
    <row r="367" spans="1:9" x14ac:dyDescent="0.2">
      <c r="A367">
        <v>366</v>
      </c>
      <c r="B367" s="5">
        <v>39961</v>
      </c>
      <c r="C367" s="9">
        <v>0.44513888888888892</v>
      </c>
      <c r="D367" t="s">
        <v>4632</v>
      </c>
      <c r="E367" t="s">
        <v>4517</v>
      </c>
      <c r="F367" t="s">
        <v>2963</v>
      </c>
      <c r="G367" t="s">
        <v>4235</v>
      </c>
      <c r="H367" t="s">
        <v>4954</v>
      </c>
      <c r="I367" t="s">
        <v>4519</v>
      </c>
    </row>
    <row r="368" spans="1:9" x14ac:dyDescent="0.2">
      <c r="A368">
        <v>367</v>
      </c>
      <c r="B368" s="5">
        <v>39961</v>
      </c>
      <c r="C368" s="9">
        <v>0.44513888888888892</v>
      </c>
      <c r="D368" t="s">
        <v>4632</v>
      </c>
      <c r="E368" t="s">
        <v>4517</v>
      </c>
      <c r="F368" t="s">
        <v>2963</v>
      </c>
      <c r="G368" t="s">
        <v>4236</v>
      </c>
      <c r="H368" t="s">
        <v>1901</v>
      </c>
      <c r="I368" t="s">
        <v>4519</v>
      </c>
    </row>
    <row r="369" spans="1:9" x14ac:dyDescent="0.2">
      <c r="A369">
        <v>368</v>
      </c>
      <c r="B369" s="5">
        <v>39961</v>
      </c>
      <c r="C369" s="9">
        <v>0.44513888888888892</v>
      </c>
      <c r="D369" t="s">
        <v>4632</v>
      </c>
      <c r="E369" t="s">
        <v>4517</v>
      </c>
      <c r="F369" t="s">
        <v>2963</v>
      </c>
      <c r="G369" t="s">
        <v>4237</v>
      </c>
      <c r="H369" t="s">
        <v>4519</v>
      </c>
      <c r="I369" t="s">
        <v>4519</v>
      </c>
    </row>
    <row r="370" spans="1:9" x14ac:dyDescent="0.2">
      <c r="A370">
        <v>369</v>
      </c>
      <c r="B370" s="5">
        <v>39961</v>
      </c>
      <c r="C370" s="9">
        <v>0.44513888888888892</v>
      </c>
      <c r="D370" t="s">
        <v>4632</v>
      </c>
      <c r="E370" t="s">
        <v>4517</v>
      </c>
      <c r="F370" t="s">
        <v>2963</v>
      </c>
      <c r="G370" t="s">
        <v>4238</v>
      </c>
      <c r="H370">
        <v>33</v>
      </c>
      <c r="I370" t="s">
        <v>4519</v>
      </c>
    </row>
    <row r="371" spans="1:9" x14ac:dyDescent="0.2">
      <c r="A371">
        <v>370</v>
      </c>
      <c r="B371" s="5">
        <v>39961</v>
      </c>
      <c r="C371" s="9">
        <v>0.44513888888888892</v>
      </c>
      <c r="D371" t="s">
        <v>4632</v>
      </c>
      <c r="E371" t="s">
        <v>4517</v>
      </c>
      <c r="F371" t="s">
        <v>2963</v>
      </c>
      <c r="G371" t="s">
        <v>4239</v>
      </c>
      <c r="H371" s="5">
        <v>39954</v>
      </c>
      <c r="I371" t="s">
        <v>4519</v>
      </c>
    </row>
    <row r="372" spans="1:9" x14ac:dyDescent="0.2">
      <c r="A372">
        <v>371</v>
      </c>
      <c r="B372" s="5">
        <v>39961</v>
      </c>
      <c r="C372" s="9">
        <v>0.44513888888888892</v>
      </c>
      <c r="D372" t="s">
        <v>4632</v>
      </c>
      <c r="E372" t="s">
        <v>4517</v>
      </c>
      <c r="F372" t="s">
        <v>2963</v>
      </c>
      <c r="G372" t="s">
        <v>4240</v>
      </c>
      <c r="H372" s="9">
        <v>0.50624999999999998</v>
      </c>
      <c r="I372" t="s">
        <v>4519</v>
      </c>
    </row>
    <row r="373" spans="1:9" x14ac:dyDescent="0.2">
      <c r="A373">
        <v>372</v>
      </c>
      <c r="B373" s="5">
        <v>39961</v>
      </c>
      <c r="C373" s="9">
        <v>0.44513888888888892</v>
      </c>
      <c r="D373" t="s">
        <v>4632</v>
      </c>
      <c r="E373" t="s">
        <v>4517</v>
      </c>
      <c r="F373" t="s">
        <v>2963</v>
      </c>
      <c r="G373" t="s">
        <v>4241</v>
      </c>
      <c r="H373" t="s">
        <v>4513</v>
      </c>
      <c r="I373" t="s">
        <v>4519</v>
      </c>
    </row>
    <row r="374" spans="1:9" x14ac:dyDescent="0.2">
      <c r="A374">
        <v>373</v>
      </c>
      <c r="B374" s="5">
        <v>39961</v>
      </c>
      <c r="C374" s="9">
        <v>0.44513888888888892</v>
      </c>
      <c r="D374" t="s">
        <v>4632</v>
      </c>
      <c r="E374" t="s">
        <v>4517</v>
      </c>
      <c r="F374" t="s">
        <v>2963</v>
      </c>
      <c r="G374" t="s">
        <v>4242</v>
      </c>
      <c r="H374" t="s">
        <v>4517</v>
      </c>
      <c r="I374" t="s">
        <v>4519</v>
      </c>
    </row>
    <row r="375" spans="1:9" x14ac:dyDescent="0.2">
      <c r="A375">
        <v>374</v>
      </c>
      <c r="B375" s="5">
        <v>39961</v>
      </c>
      <c r="C375" s="9">
        <v>0.44513888888888892</v>
      </c>
      <c r="D375" t="s">
        <v>4632</v>
      </c>
      <c r="E375" t="s">
        <v>4517</v>
      </c>
      <c r="F375" t="s">
        <v>2963</v>
      </c>
      <c r="G375" t="s">
        <v>4243</v>
      </c>
      <c r="H375" t="s">
        <v>4515</v>
      </c>
      <c r="I375" t="s">
        <v>4519</v>
      </c>
    </row>
    <row r="376" spans="1:9" x14ac:dyDescent="0.2">
      <c r="A376">
        <v>375</v>
      </c>
      <c r="B376" s="5">
        <v>39961</v>
      </c>
      <c r="C376" s="9">
        <v>0.44513888888888892</v>
      </c>
      <c r="D376" t="s">
        <v>4632</v>
      </c>
      <c r="E376" t="s">
        <v>4517</v>
      </c>
      <c r="F376" t="s">
        <v>2963</v>
      </c>
      <c r="G376" t="s">
        <v>4244</v>
      </c>
      <c r="H376" t="s">
        <v>4955</v>
      </c>
      <c r="I376" t="s">
        <v>4519</v>
      </c>
    </row>
    <row r="377" spans="1:9" x14ac:dyDescent="0.2">
      <c r="A377">
        <v>376</v>
      </c>
      <c r="B377" s="5">
        <v>39961</v>
      </c>
      <c r="C377" s="9">
        <v>0.44513888888888892</v>
      </c>
      <c r="D377" t="s">
        <v>4632</v>
      </c>
      <c r="E377" t="s">
        <v>4517</v>
      </c>
      <c r="F377" t="s">
        <v>2963</v>
      </c>
      <c r="G377" t="s">
        <v>356</v>
      </c>
      <c r="H377" t="s">
        <v>4677</v>
      </c>
      <c r="I377" t="s">
        <v>4519</v>
      </c>
    </row>
    <row r="378" spans="1:9" x14ac:dyDescent="0.2">
      <c r="A378">
        <v>377</v>
      </c>
      <c r="B378" s="5">
        <v>39961</v>
      </c>
      <c r="C378" s="9">
        <v>0.44513888888888892</v>
      </c>
      <c r="D378" t="s">
        <v>4632</v>
      </c>
      <c r="E378" t="s">
        <v>4517</v>
      </c>
      <c r="F378" t="s">
        <v>2963</v>
      </c>
      <c r="G378" t="s">
        <v>357</v>
      </c>
      <c r="H378" t="s">
        <v>4519</v>
      </c>
      <c r="I378" t="s">
        <v>4519</v>
      </c>
    </row>
    <row r="379" spans="1:9" x14ac:dyDescent="0.2">
      <c r="A379">
        <v>378</v>
      </c>
      <c r="B379" s="5">
        <v>39961</v>
      </c>
      <c r="C379" s="9">
        <v>0.44513888888888892</v>
      </c>
      <c r="D379" t="s">
        <v>4632</v>
      </c>
      <c r="E379" t="s">
        <v>4517</v>
      </c>
      <c r="F379" t="s">
        <v>2963</v>
      </c>
      <c r="G379" t="s">
        <v>358</v>
      </c>
      <c r="H379">
        <v>34</v>
      </c>
      <c r="I379" t="s">
        <v>4519</v>
      </c>
    </row>
    <row r="380" spans="1:9" x14ac:dyDescent="0.2">
      <c r="A380">
        <v>379</v>
      </c>
      <c r="B380" s="5">
        <v>39961</v>
      </c>
      <c r="C380" s="9">
        <v>0.44513888888888892</v>
      </c>
      <c r="D380" t="s">
        <v>4632</v>
      </c>
      <c r="E380" t="s">
        <v>4517</v>
      </c>
      <c r="F380" t="s">
        <v>2963</v>
      </c>
      <c r="G380" t="s">
        <v>359</v>
      </c>
      <c r="H380" s="5">
        <v>39954</v>
      </c>
      <c r="I380" t="s">
        <v>4519</v>
      </c>
    </row>
    <row r="381" spans="1:9" x14ac:dyDescent="0.2">
      <c r="A381">
        <v>380</v>
      </c>
      <c r="B381" s="5">
        <v>39961</v>
      </c>
      <c r="C381" s="9">
        <v>0.44513888888888892</v>
      </c>
      <c r="D381" t="s">
        <v>4632</v>
      </c>
      <c r="E381" t="s">
        <v>4517</v>
      </c>
      <c r="F381" t="s">
        <v>2963</v>
      </c>
      <c r="G381" t="s">
        <v>360</v>
      </c>
      <c r="H381" s="9">
        <v>0.50624999999999998</v>
      </c>
      <c r="I381" t="s">
        <v>4519</v>
      </c>
    </row>
    <row r="382" spans="1:9" x14ac:dyDescent="0.2">
      <c r="A382">
        <v>381</v>
      </c>
      <c r="B382" s="5">
        <v>39961</v>
      </c>
      <c r="C382" s="9">
        <v>0.44513888888888892</v>
      </c>
      <c r="D382" t="s">
        <v>4632</v>
      </c>
      <c r="E382" t="s">
        <v>4517</v>
      </c>
      <c r="F382" t="s">
        <v>2963</v>
      </c>
      <c r="G382" t="s">
        <v>361</v>
      </c>
      <c r="H382" t="s">
        <v>4513</v>
      </c>
      <c r="I382" t="s">
        <v>4519</v>
      </c>
    </row>
    <row r="383" spans="1:9" x14ac:dyDescent="0.2">
      <c r="A383">
        <v>382</v>
      </c>
      <c r="B383" s="5">
        <v>39961</v>
      </c>
      <c r="C383" s="9">
        <v>0.44513888888888892</v>
      </c>
      <c r="D383" t="s">
        <v>4632</v>
      </c>
      <c r="E383" t="s">
        <v>4517</v>
      </c>
      <c r="F383" t="s">
        <v>2963</v>
      </c>
      <c r="G383" t="s">
        <v>362</v>
      </c>
      <c r="H383" t="s">
        <v>4517</v>
      </c>
      <c r="I383" t="s">
        <v>4519</v>
      </c>
    </row>
    <row r="384" spans="1:9" x14ac:dyDescent="0.2">
      <c r="A384">
        <v>383</v>
      </c>
      <c r="B384" s="5">
        <v>39961</v>
      </c>
      <c r="C384" s="9">
        <v>0.44513888888888892</v>
      </c>
      <c r="D384" t="s">
        <v>4632</v>
      </c>
      <c r="E384" t="s">
        <v>4517</v>
      </c>
      <c r="F384" t="s">
        <v>2963</v>
      </c>
      <c r="G384" t="s">
        <v>363</v>
      </c>
      <c r="H384" t="s">
        <v>4515</v>
      </c>
      <c r="I384" t="s">
        <v>4519</v>
      </c>
    </row>
    <row r="385" spans="1:9" x14ac:dyDescent="0.2">
      <c r="A385">
        <v>384</v>
      </c>
      <c r="B385" s="5">
        <v>39961</v>
      </c>
      <c r="C385" s="9">
        <v>0.44513888888888892</v>
      </c>
      <c r="D385" t="s">
        <v>4632</v>
      </c>
      <c r="E385" t="s">
        <v>4517</v>
      </c>
      <c r="F385" t="s">
        <v>2963</v>
      </c>
      <c r="G385" t="s">
        <v>364</v>
      </c>
      <c r="H385" t="s">
        <v>4956</v>
      </c>
      <c r="I385" t="s">
        <v>4519</v>
      </c>
    </row>
    <row r="386" spans="1:9" x14ac:dyDescent="0.2">
      <c r="A386">
        <v>385</v>
      </c>
      <c r="B386" s="5">
        <v>39961</v>
      </c>
      <c r="C386" s="9">
        <v>0.44513888888888892</v>
      </c>
      <c r="D386" t="s">
        <v>4632</v>
      </c>
      <c r="E386" t="s">
        <v>4517</v>
      </c>
      <c r="F386" t="s">
        <v>2963</v>
      </c>
      <c r="G386" t="s">
        <v>365</v>
      </c>
      <c r="H386" t="s">
        <v>4675</v>
      </c>
      <c r="I386" t="s">
        <v>4519</v>
      </c>
    </row>
    <row r="387" spans="1:9" x14ac:dyDescent="0.2">
      <c r="A387">
        <v>386</v>
      </c>
      <c r="B387" s="5">
        <v>39961</v>
      </c>
      <c r="C387" s="9">
        <v>0.44513888888888892</v>
      </c>
      <c r="D387" t="s">
        <v>4632</v>
      </c>
      <c r="E387" t="s">
        <v>4517</v>
      </c>
      <c r="F387" t="s">
        <v>2963</v>
      </c>
      <c r="G387" t="s">
        <v>366</v>
      </c>
      <c r="H387" t="s">
        <v>4519</v>
      </c>
      <c r="I387" t="s">
        <v>4519</v>
      </c>
    </row>
    <row r="388" spans="1:9" x14ac:dyDescent="0.2">
      <c r="A388">
        <v>387</v>
      </c>
      <c r="B388" s="5">
        <v>39961</v>
      </c>
      <c r="C388" s="9">
        <v>0.44513888888888892</v>
      </c>
      <c r="D388" t="s">
        <v>4632</v>
      </c>
      <c r="E388" t="s">
        <v>4517</v>
      </c>
      <c r="F388" t="s">
        <v>2963</v>
      </c>
      <c r="G388" t="s">
        <v>367</v>
      </c>
      <c r="H388">
        <v>35</v>
      </c>
      <c r="I388" t="s">
        <v>4519</v>
      </c>
    </row>
    <row r="389" spans="1:9" x14ac:dyDescent="0.2">
      <c r="A389">
        <v>388</v>
      </c>
      <c r="B389" s="5">
        <v>39961</v>
      </c>
      <c r="C389" s="9">
        <v>0.44513888888888892</v>
      </c>
      <c r="D389" t="s">
        <v>4632</v>
      </c>
      <c r="E389" t="s">
        <v>4517</v>
      </c>
      <c r="F389" t="s">
        <v>2963</v>
      </c>
      <c r="G389" t="s">
        <v>1316</v>
      </c>
      <c r="H389" s="5">
        <v>39954</v>
      </c>
      <c r="I389" t="s">
        <v>4519</v>
      </c>
    </row>
    <row r="390" spans="1:9" x14ac:dyDescent="0.2">
      <c r="A390">
        <v>389</v>
      </c>
      <c r="B390" s="5">
        <v>39961</v>
      </c>
      <c r="C390" s="9">
        <v>0.44513888888888892</v>
      </c>
      <c r="D390" t="s">
        <v>4632</v>
      </c>
      <c r="E390" t="s">
        <v>4517</v>
      </c>
      <c r="F390" t="s">
        <v>2963</v>
      </c>
      <c r="G390" t="s">
        <v>1317</v>
      </c>
      <c r="H390" s="9">
        <v>0.50624999999999998</v>
      </c>
      <c r="I390" t="s">
        <v>4519</v>
      </c>
    </row>
    <row r="391" spans="1:9" x14ac:dyDescent="0.2">
      <c r="A391">
        <v>390</v>
      </c>
      <c r="B391" s="5">
        <v>39961</v>
      </c>
      <c r="C391" s="9">
        <v>0.44513888888888892</v>
      </c>
      <c r="D391" t="s">
        <v>4632</v>
      </c>
      <c r="E391" t="s">
        <v>4517</v>
      </c>
      <c r="F391" t="s">
        <v>2963</v>
      </c>
      <c r="G391" t="s">
        <v>1318</v>
      </c>
      <c r="H391" t="s">
        <v>4513</v>
      </c>
      <c r="I391" t="s">
        <v>4519</v>
      </c>
    </row>
    <row r="392" spans="1:9" x14ac:dyDescent="0.2">
      <c r="A392">
        <v>391</v>
      </c>
      <c r="B392" s="5">
        <v>39961</v>
      </c>
      <c r="C392" s="9">
        <v>0.44513888888888892</v>
      </c>
      <c r="D392" t="s">
        <v>4632</v>
      </c>
      <c r="E392" t="s">
        <v>4517</v>
      </c>
      <c r="F392" t="s">
        <v>2963</v>
      </c>
      <c r="G392" t="s">
        <v>5317</v>
      </c>
      <c r="H392" t="s">
        <v>4517</v>
      </c>
      <c r="I392" t="s">
        <v>4519</v>
      </c>
    </row>
    <row r="393" spans="1:9" x14ac:dyDescent="0.2">
      <c r="A393">
        <v>392</v>
      </c>
      <c r="B393" s="5">
        <v>39961</v>
      </c>
      <c r="C393" s="9">
        <v>0.44513888888888892</v>
      </c>
      <c r="D393" t="s">
        <v>4632</v>
      </c>
      <c r="E393" t="s">
        <v>4517</v>
      </c>
      <c r="F393" t="s">
        <v>2963</v>
      </c>
      <c r="G393" t="s">
        <v>5318</v>
      </c>
      <c r="H393" t="s">
        <v>4515</v>
      </c>
      <c r="I393" t="s">
        <v>4519</v>
      </c>
    </row>
    <row r="394" spans="1:9" x14ac:dyDescent="0.2">
      <c r="A394">
        <v>393</v>
      </c>
      <c r="B394" s="5">
        <v>39961</v>
      </c>
      <c r="C394" s="9">
        <v>0.44513888888888892</v>
      </c>
      <c r="D394" t="s">
        <v>4632</v>
      </c>
      <c r="E394" t="s">
        <v>4517</v>
      </c>
      <c r="F394" t="s">
        <v>2963</v>
      </c>
      <c r="G394" t="s">
        <v>5319</v>
      </c>
      <c r="H394" t="s">
        <v>4957</v>
      </c>
      <c r="I394" t="s">
        <v>4519</v>
      </c>
    </row>
    <row r="395" spans="1:9" x14ac:dyDescent="0.2">
      <c r="A395">
        <v>394</v>
      </c>
      <c r="B395" s="5">
        <v>39961</v>
      </c>
      <c r="C395" s="9">
        <v>0.44513888888888892</v>
      </c>
      <c r="D395" t="s">
        <v>4632</v>
      </c>
      <c r="E395" t="s">
        <v>4517</v>
      </c>
      <c r="F395" t="s">
        <v>2963</v>
      </c>
      <c r="G395" t="s">
        <v>5320</v>
      </c>
      <c r="H395" t="s">
        <v>3595</v>
      </c>
      <c r="I395" t="s">
        <v>4519</v>
      </c>
    </row>
    <row r="396" spans="1:9" x14ac:dyDescent="0.2">
      <c r="A396">
        <v>395</v>
      </c>
      <c r="B396" s="5">
        <v>39961</v>
      </c>
      <c r="C396" s="9">
        <v>0.44513888888888892</v>
      </c>
      <c r="D396" t="s">
        <v>4632</v>
      </c>
      <c r="E396" t="s">
        <v>4517</v>
      </c>
      <c r="F396" t="s">
        <v>2963</v>
      </c>
      <c r="G396" t="s">
        <v>5321</v>
      </c>
      <c r="H396" t="s">
        <v>4519</v>
      </c>
      <c r="I396" t="s">
        <v>4519</v>
      </c>
    </row>
    <row r="397" spans="1:9" x14ac:dyDescent="0.2">
      <c r="A397">
        <v>396</v>
      </c>
      <c r="B397" s="5">
        <v>39961</v>
      </c>
      <c r="C397" s="9">
        <v>0.44513888888888892</v>
      </c>
      <c r="D397" t="s">
        <v>4632</v>
      </c>
      <c r="E397" t="s">
        <v>4517</v>
      </c>
      <c r="F397" t="s">
        <v>2963</v>
      </c>
      <c r="G397" t="s">
        <v>5322</v>
      </c>
      <c r="H397">
        <v>36</v>
      </c>
      <c r="I397" t="s">
        <v>4519</v>
      </c>
    </row>
    <row r="398" spans="1:9" x14ac:dyDescent="0.2">
      <c r="A398">
        <v>397</v>
      </c>
      <c r="B398" s="5">
        <v>39961</v>
      </c>
      <c r="C398" s="9">
        <v>0.44513888888888892</v>
      </c>
      <c r="D398" t="s">
        <v>4632</v>
      </c>
      <c r="E398" t="s">
        <v>4517</v>
      </c>
      <c r="F398" t="s">
        <v>2963</v>
      </c>
      <c r="G398" t="s">
        <v>5257</v>
      </c>
      <c r="H398" s="5">
        <v>39954</v>
      </c>
      <c r="I398" t="s">
        <v>4519</v>
      </c>
    </row>
    <row r="399" spans="1:9" x14ac:dyDescent="0.2">
      <c r="A399">
        <v>398</v>
      </c>
      <c r="B399" s="5">
        <v>39961</v>
      </c>
      <c r="C399" s="9">
        <v>0.44513888888888892</v>
      </c>
      <c r="D399" t="s">
        <v>4632</v>
      </c>
      <c r="E399" t="s">
        <v>4517</v>
      </c>
      <c r="F399" t="s">
        <v>2963</v>
      </c>
      <c r="G399" t="s">
        <v>5258</v>
      </c>
      <c r="H399" s="9">
        <v>0.50624999999999998</v>
      </c>
      <c r="I399" t="s">
        <v>4519</v>
      </c>
    </row>
    <row r="400" spans="1:9" x14ac:dyDescent="0.2">
      <c r="A400">
        <v>399</v>
      </c>
      <c r="B400" s="5">
        <v>39961</v>
      </c>
      <c r="C400" s="9">
        <v>0.44513888888888892</v>
      </c>
      <c r="D400" t="s">
        <v>4632</v>
      </c>
      <c r="E400" t="s">
        <v>4517</v>
      </c>
      <c r="F400" t="s">
        <v>2963</v>
      </c>
      <c r="G400" t="s">
        <v>5259</v>
      </c>
      <c r="H400" t="s">
        <v>4513</v>
      </c>
      <c r="I400" t="s">
        <v>4519</v>
      </c>
    </row>
    <row r="401" spans="1:9" x14ac:dyDescent="0.2">
      <c r="A401">
        <v>400</v>
      </c>
      <c r="B401" s="5">
        <v>39961</v>
      </c>
      <c r="C401" s="9">
        <v>0.44513888888888892</v>
      </c>
      <c r="D401" t="s">
        <v>4632</v>
      </c>
      <c r="E401" t="s">
        <v>4517</v>
      </c>
      <c r="F401" t="s">
        <v>2963</v>
      </c>
      <c r="G401" t="s">
        <v>5260</v>
      </c>
      <c r="H401" t="s">
        <v>4517</v>
      </c>
      <c r="I401" t="s">
        <v>4519</v>
      </c>
    </row>
    <row r="402" spans="1:9" x14ac:dyDescent="0.2">
      <c r="A402">
        <v>401</v>
      </c>
      <c r="B402" s="5">
        <v>39961</v>
      </c>
      <c r="C402" s="9">
        <v>0.44513888888888892</v>
      </c>
      <c r="D402" t="s">
        <v>4632</v>
      </c>
      <c r="E402" t="s">
        <v>4517</v>
      </c>
      <c r="F402" t="s">
        <v>2963</v>
      </c>
      <c r="G402" t="s">
        <v>5261</v>
      </c>
      <c r="H402" t="s">
        <v>4515</v>
      </c>
      <c r="I402" t="s">
        <v>4519</v>
      </c>
    </row>
    <row r="403" spans="1:9" x14ac:dyDescent="0.2">
      <c r="A403">
        <v>402</v>
      </c>
      <c r="B403" s="5">
        <v>39961</v>
      </c>
      <c r="C403" s="9">
        <v>0.44513888888888892</v>
      </c>
      <c r="D403" t="s">
        <v>4632</v>
      </c>
      <c r="E403" t="s">
        <v>4517</v>
      </c>
      <c r="F403" t="s">
        <v>2963</v>
      </c>
      <c r="G403" t="s">
        <v>5262</v>
      </c>
      <c r="H403" t="s">
        <v>4958</v>
      </c>
      <c r="I403" t="s">
        <v>4519</v>
      </c>
    </row>
    <row r="404" spans="1:9" x14ac:dyDescent="0.2">
      <c r="A404">
        <v>403</v>
      </c>
      <c r="B404" s="5">
        <v>39961</v>
      </c>
      <c r="C404" s="9">
        <v>0.44513888888888892</v>
      </c>
      <c r="D404" t="s">
        <v>4632</v>
      </c>
      <c r="E404" t="s">
        <v>4517</v>
      </c>
      <c r="F404" t="s">
        <v>2963</v>
      </c>
      <c r="G404" t="s">
        <v>5263</v>
      </c>
      <c r="H404" t="s">
        <v>1945</v>
      </c>
      <c r="I404" t="s">
        <v>4519</v>
      </c>
    </row>
    <row r="405" spans="1:9" x14ac:dyDescent="0.2">
      <c r="A405">
        <v>404</v>
      </c>
      <c r="B405" s="5">
        <v>39961</v>
      </c>
      <c r="C405" s="9">
        <v>0.44513888888888892</v>
      </c>
      <c r="D405" t="s">
        <v>4632</v>
      </c>
      <c r="E405" t="s">
        <v>4517</v>
      </c>
      <c r="F405" t="s">
        <v>2963</v>
      </c>
      <c r="G405" t="s">
        <v>5264</v>
      </c>
      <c r="H405" t="s">
        <v>4519</v>
      </c>
      <c r="I405" t="s">
        <v>4519</v>
      </c>
    </row>
    <row r="406" spans="1:9" x14ac:dyDescent="0.2">
      <c r="A406">
        <v>405</v>
      </c>
      <c r="B406" s="5">
        <v>39961</v>
      </c>
      <c r="C406" s="9">
        <v>0.44513888888888892</v>
      </c>
      <c r="D406" t="s">
        <v>4632</v>
      </c>
      <c r="E406" t="s">
        <v>4517</v>
      </c>
      <c r="F406" t="s">
        <v>2963</v>
      </c>
      <c r="G406" t="s">
        <v>5265</v>
      </c>
      <c r="H406">
        <v>37</v>
      </c>
      <c r="I406" t="s">
        <v>4519</v>
      </c>
    </row>
    <row r="407" spans="1:9" x14ac:dyDescent="0.2">
      <c r="A407">
        <v>406</v>
      </c>
      <c r="B407" s="5">
        <v>39961</v>
      </c>
      <c r="C407" s="9">
        <v>0.44513888888888892</v>
      </c>
      <c r="D407" t="s">
        <v>4632</v>
      </c>
      <c r="E407" t="s">
        <v>4517</v>
      </c>
      <c r="F407" t="s">
        <v>2963</v>
      </c>
      <c r="G407" t="s">
        <v>1527</v>
      </c>
      <c r="H407" s="5">
        <v>39954</v>
      </c>
      <c r="I407" t="s">
        <v>4519</v>
      </c>
    </row>
    <row r="408" spans="1:9" x14ac:dyDescent="0.2">
      <c r="A408">
        <v>407</v>
      </c>
      <c r="B408" s="5">
        <v>39961</v>
      </c>
      <c r="C408" s="9">
        <v>0.44513888888888892</v>
      </c>
      <c r="D408" t="s">
        <v>4632</v>
      </c>
      <c r="E408" t="s">
        <v>4517</v>
      </c>
      <c r="F408" t="s">
        <v>2963</v>
      </c>
      <c r="G408" t="s">
        <v>1528</v>
      </c>
      <c r="H408" s="9">
        <v>0.50624999999999998</v>
      </c>
      <c r="I408" t="s">
        <v>4519</v>
      </c>
    </row>
    <row r="409" spans="1:9" x14ac:dyDescent="0.2">
      <c r="A409">
        <v>408</v>
      </c>
      <c r="B409" s="5">
        <v>39961</v>
      </c>
      <c r="C409" s="9">
        <v>0.44513888888888892</v>
      </c>
      <c r="D409" t="s">
        <v>4632</v>
      </c>
      <c r="E409" t="s">
        <v>4517</v>
      </c>
      <c r="F409" t="s">
        <v>2963</v>
      </c>
      <c r="G409" t="s">
        <v>1529</v>
      </c>
      <c r="H409" t="s">
        <v>4513</v>
      </c>
      <c r="I409" t="s">
        <v>4519</v>
      </c>
    </row>
    <row r="410" spans="1:9" x14ac:dyDescent="0.2">
      <c r="A410">
        <v>409</v>
      </c>
      <c r="B410" s="5">
        <v>39961</v>
      </c>
      <c r="C410" s="9">
        <v>0.44513888888888892</v>
      </c>
      <c r="D410" t="s">
        <v>4632</v>
      </c>
      <c r="E410" t="s">
        <v>4517</v>
      </c>
      <c r="F410" t="s">
        <v>2963</v>
      </c>
      <c r="G410" t="s">
        <v>1530</v>
      </c>
      <c r="H410" t="s">
        <v>4517</v>
      </c>
      <c r="I410" t="s">
        <v>4519</v>
      </c>
    </row>
    <row r="411" spans="1:9" x14ac:dyDescent="0.2">
      <c r="A411">
        <v>410</v>
      </c>
      <c r="B411" s="5">
        <v>39961</v>
      </c>
      <c r="C411" s="9">
        <v>0.44513888888888892</v>
      </c>
      <c r="D411" t="s">
        <v>4632</v>
      </c>
      <c r="E411" t="s">
        <v>4517</v>
      </c>
      <c r="F411" t="s">
        <v>2963</v>
      </c>
      <c r="G411" t="s">
        <v>1531</v>
      </c>
      <c r="H411" t="s">
        <v>4515</v>
      </c>
      <c r="I411" t="s">
        <v>4519</v>
      </c>
    </row>
    <row r="412" spans="1:9" x14ac:dyDescent="0.2">
      <c r="A412">
        <v>411</v>
      </c>
      <c r="B412" s="5">
        <v>39961</v>
      </c>
      <c r="C412" s="9">
        <v>0.44513888888888892</v>
      </c>
      <c r="D412" t="s">
        <v>4632</v>
      </c>
      <c r="E412" t="s">
        <v>4517</v>
      </c>
      <c r="F412" t="s">
        <v>2963</v>
      </c>
      <c r="G412" t="s">
        <v>1532</v>
      </c>
      <c r="H412" t="s">
        <v>4959</v>
      </c>
      <c r="I412" t="s">
        <v>4519</v>
      </c>
    </row>
    <row r="413" spans="1:9" x14ac:dyDescent="0.2">
      <c r="A413">
        <v>412</v>
      </c>
      <c r="B413" s="5">
        <v>39961</v>
      </c>
      <c r="C413" s="9">
        <v>0.44513888888888892</v>
      </c>
      <c r="D413" t="s">
        <v>4632</v>
      </c>
      <c r="E413" t="s">
        <v>4517</v>
      </c>
      <c r="F413" t="s">
        <v>2963</v>
      </c>
      <c r="G413" t="s">
        <v>1533</v>
      </c>
      <c r="H413" t="s">
        <v>822</v>
      </c>
      <c r="I413" t="s">
        <v>4519</v>
      </c>
    </row>
    <row r="414" spans="1:9" x14ac:dyDescent="0.2">
      <c r="A414">
        <v>413</v>
      </c>
      <c r="B414" s="5">
        <v>39961</v>
      </c>
      <c r="C414" s="9">
        <v>0.44513888888888892</v>
      </c>
      <c r="D414" t="s">
        <v>4632</v>
      </c>
      <c r="E414" t="s">
        <v>4517</v>
      </c>
      <c r="F414" t="s">
        <v>2963</v>
      </c>
      <c r="G414" t="s">
        <v>1534</v>
      </c>
      <c r="H414" t="s">
        <v>4519</v>
      </c>
      <c r="I414" t="s">
        <v>4519</v>
      </c>
    </row>
    <row r="415" spans="1:9" x14ac:dyDescent="0.2">
      <c r="A415">
        <v>414</v>
      </c>
      <c r="B415" s="5">
        <v>39961</v>
      </c>
      <c r="C415" s="9">
        <v>0.44513888888888892</v>
      </c>
      <c r="D415" t="s">
        <v>4632</v>
      </c>
      <c r="E415" t="s">
        <v>4517</v>
      </c>
      <c r="F415" t="s">
        <v>2963</v>
      </c>
      <c r="G415" t="s">
        <v>1535</v>
      </c>
      <c r="H415">
        <v>38</v>
      </c>
      <c r="I415" t="s">
        <v>4519</v>
      </c>
    </row>
    <row r="416" spans="1:9" x14ac:dyDescent="0.2">
      <c r="A416">
        <v>415</v>
      </c>
      <c r="B416" s="5">
        <v>39961</v>
      </c>
      <c r="C416" s="9">
        <v>0.44513888888888892</v>
      </c>
      <c r="D416" t="s">
        <v>4632</v>
      </c>
      <c r="E416" t="s">
        <v>4517</v>
      </c>
      <c r="F416" t="s">
        <v>2963</v>
      </c>
      <c r="G416" t="s">
        <v>1536</v>
      </c>
      <c r="H416" s="5">
        <v>39954</v>
      </c>
      <c r="I416" t="s">
        <v>4519</v>
      </c>
    </row>
    <row r="417" spans="1:9" x14ac:dyDescent="0.2">
      <c r="A417">
        <v>416</v>
      </c>
      <c r="B417" s="5">
        <v>39961</v>
      </c>
      <c r="C417" s="9">
        <v>0.44513888888888892</v>
      </c>
      <c r="D417" t="s">
        <v>4632</v>
      </c>
      <c r="E417" t="s">
        <v>4517</v>
      </c>
      <c r="F417" t="s">
        <v>2963</v>
      </c>
      <c r="G417" t="s">
        <v>1537</v>
      </c>
      <c r="H417" s="9">
        <v>0.50624999999999998</v>
      </c>
      <c r="I417" t="s">
        <v>4519</v>
      </c>
    </row>
    <row r="418" spans="1:9" x14ac:dyDescent="0.2">
      <c r="A418">
        <v>417</v>
      </c>
      <c r="B418" s="5">
        <v>39961</v>
      </c>
      <c r="C418" s="9">
        <v>0.44513888888888892</v>
      </c>
      <c r="D418" t="s">
        <v>4632</v>
      </c>
      <c r="E418" t="s">
        <v>4517</v>
      </c>
      <c r="F418" t="s">
        <v>2963</v>
      </c>
      <c r="G418" t="s">
        <v>1538</v>
      </c>
      <c r="H418" t="s">
        <v>4513</v>
      </c>
      <c r="I418" t="s">
        <v>4519</v>
      </c>
    </row>
    <row r="419" spans="1:9" x14ac:dyDescent="0.2">
      <c r="A419">
        <v>418</v>
      </c>
      <c r="B419" s="5">
        <v>39961</v>
      </c>
      <c r="C419" s="9">
        <v>0.44513888888888892</v>
      </c>
      <c r="D419" t="s">
        <v>4632</v>
      </c>
      <c r="E419" t="s">
        <v>4517</v>
      </c>
      <c r="F419" t="s">
        <v>2963</v>
      </c>
      <c r="G419" t="s">
        <v>1539</v>
      </c>
      <c r="H419" t="s">
        <v>4517</v>
      </c>
      <c r="I419" t="s">
        <v>4519</v>
      </c>
    </row>
    <row r="420" spans="1:9" x14ac:dyDescent="0.2">
      <c r="A420">
        <v>419</v>
      </c>
      <c r="B420" s="5">
        <v>39961</v>
      </c>
      <c r="C420" s="9">
        <v>0.44513888888888892</v>
      </c>
      <c r="D420" t="s">
        <v>4632</v>
      </c>
      <c r="E420" t="s">
        <v>4517</v>
      </c>
      <c r="F420" t="s">
        <v>2963</v>
      </c>
      <c r="G420" t="s">
        <v>1540</v>
      </c>
      <c r="H420" t="s">
        <v>4515</v>
      </c>
      <c r="I420" t="s">
        <v>4519</v>
      </c>
    </row>
    <row r="421" spans="1:9" x14ac:dyDescent="0.2">
      <c r="A421">
        <v>420</v>
      </c>
      <c r="B421" s="5">
        <v>39961</v>
      </c>
      <c r="C421" s="9">
        <v>0.44513888888888892</v>
      </c>
      <c r="D421" t="s">
        <v>4632</v>
      </c>
      <c r="E421" t="s">
        <v>4517</v>
      </c>
      <c r="F421" t="s">
        <v>2963</v>
      </c>
      <c r="G421" t="s">
        <v>1541</v>
      </c>
      <c r="H421" t="s">
        <v>4960</v>
      </c>
      <c r="I421" t="s">
        <v>4519</v>
      </c>
    </row>
    <row r="422" spans="1:9" x14ac:dyDescent="0.2">
      <c r="A422">
        <v>421</v>
      </c>
      <c r="B422" s="5">
        <v>39961</v>
      </c>
      <c r="C422" s="9">
        <v>0.44513888888888892</v>
      </c>
      <c r="D422" t="s">
        <v>4632</v>
      </c>
      <c r="E422" t="s">
        <v>4517</v>
      </c>
      <c r="F422" t="s">
        <v>2963</v>
      </c>
      <c r="G422" t="s">
        <v>1542</v>
      </c>
      <c r="H422" t="s">
        <v>3927</v>
      </c>
      <c r="I422" t="s">
        <v>4519</v>
      </c>
    </row>
    <row r="423" spans="1:9" x14ac:dyDescent="0.2">
      <c r="A423">
        <v>422</v>
      </c>
      <c r="B423" s="5">
        <v>39961</v>
      </c>
      <c r="C423" s="9">
        <v>0.44513888888888892</v>
      </c>
      <c r="D423" t="s">
        <v>4632</v>
      </c>
      <c r="E423" t="s">
        <v>4517</v>
      </c>
      <c r="F423" t="s">
        <v>2963</v>
      </c>
      <c r="G423" t="s">
        <v>1543</v>
      </c>
      <c r="H423" t="s">
        <v>4519</v>
      </c>
      <c r="I423" t="s">
        <v>4519</v>
      </c>
    </row>
    <row r="424" spans="1:9" x14ac:dyDescent="0.2">
      <c r="A424">
        <v>423</v>
      </c>
      <c r="B424" s="5">
        <v>39961</v>
      </c>
      <c r="C424" s="9">
        <v>0.44513888888888892</v>
      </c>
      <c r="D424" t="s">
        <v>4632</v>
      </c>
      <c r="E424" t="s">
        <v>4517</v>
      </c>
      <c r="F424" t="s">
        <v>2963</v>
      </c>
      <c r="G424" t="s">
        <v>1544</v>
      </c>
      <c r="H424">
        <v>39</v>
      </c>
      <c r="I424" t="s">
        <v>4519</v>
      </c>
    </row>
    <row r="425" spans="1:9" x14ac:dyDescent="0.2">
      <c r="A425">
        <v>424</v>
      </c>
      <c r="B425" s="5">
        <v>39961</v>
      </c>
      <c r="C425" s="9">
        <v>0.44513888888888892</v>
      </c>
      <c r="D425" t="s">
        <v>4632</v>
      </c>
      <c r="E425" t="s">
        <v>4517</v>
      </c>
      <c r="F425" t="s">
        <v>2963</v>
      </c>
      <c r="G425" t="s">
        <v>1545</v>
      </c>
      <c r="H425" s="5">
        <v>39954</v>
      </c>
      <c r="I425" t="s">
        <v>4519</v>
      </c>
    </row>
    <row r="426" spans="1:9" x14ac:dyDescent="0.2">
      <c r="A426">
        <v>425</v>
      </c>
      <c r="B426" s="5">
        <v>39961</v>
      </c>
      <c r="C426" s="9">
        <v>0.44513888888888892</v>
      </c>
      <c r="D426" t="s">
        <v>4632</v>
      </c>
      <c r="E426" t="s">
        <v>4517</v>
      </c>
      <c r="F426" t="s">
        <v>2963</v>
      </c>
      <c r="G426" t="s">
        <v>1546</v>
      </c>
      <c r="H426" s="9">
        <v>0.50624999999999998</v>
      </c>
      <c r="I426" t="s">
        <v>4519</v>
      </c>
    </row>
    <row r="427" spans="1:9" x14ac:dyDescent="0.2">
      <c r="A427">
        <v>426</v>
      </c>
      <c r="B427" s="5">
        <v>39961</v>
      </c>
      <c r="C427" s="9">
        <v>0.44513888888888892</v>
      </c>
      <c r="D427" t="s">
        <v>4632</v>
      </c>
      <c r="E427" t="s">
        <v>4517</v>
      </c>
      <c r="F427" t="s">
        <v>2963</v>
      </c>
      <c r="G427" t="s">
        <v>1378</v>
      </c>
      <c r="H427" t="s">
        <v>4513</v>
      </c>
      <c r="I427" t="s">
        <v>4519</v>
      </c>
    </row>
    <row r="428" spans="1:9" x14ac:dyDescent="0.2">
      <c r="A428">
        <v>427</v>
      </c>
      <c r="B428" s="5">
        <v>39961</v>
      </c>
      <c r="C428" s="9">
        <v>0.44513888888888892</v>
      </c>
      <c r="D428" t="s">
        <v>4632</v>
      </c>
      <c r="E428" t="s">
        <v>4517</v>
      </c>
      <c r="F428" t="s">
        <v>2963</v>
      </c>
      <c r="G428" t="s">
        <v>1379</v>
      </c>
      <c r="H428" t="s">
        <v>4517</v>
      </c>
      <c r="I428" t="s">
        <v>4519</v>
      </c>
    </row>
    <row r="429" spans="1:9" x14ac:dyDescent="0.2">
      <c r="A429">
        <v>428</v>
      </c>
      <c r="B429" s="5">
        <v>39961</v>
      </c>
      <c r="C429" s="9">
        <v>0.44513888888888892</v>
      </c>
      <c r="D429" t="s">
        <v>4632</v>
      </c>
      <c r="E429" t="s">
        <v>4517</v>
      </c>
      <c r="F429" t="s">
        <v>2963</v>
      </c>
      <c r="G429" t="s">
        <v>1380</v>
      </c>
      <c r="H429" t="s">
        <v>4515</v>
      </c>
      <c r="I429" t="s">
        <v>4519</v>
      </c>
    </row>
    <row r="430" spans="1:9" x14ac:dyDescent="0.2">
      <c r="A430">
        <v>429</v>
      </c>
      <c r="B430" s="5">
        <v>39961</v>
      </c>
      <c r="C430" s="9">
        <v>0.44513888888888892</v>
      </c>
      <c r="D430" t="s">
        <v>4632</v>
      </c>
      <c r="E430" t="s">
        <v>4517</v>
      </c>
      <c r="F430" t="s">
        <v>2963</v>
      </c>
      <c r="G430" t="s">
        <v>1381</v>
      </c>
      <c r="H430" t="s">
        <v>4961</v>
      </c>
      <c r="I430" t="s">
        <v>4519</v>
      </c>
    </row>
    <row r="431" spans="1:9" x14ac:dyDescent="0.2">
      <c r="A431">
        <v>430</v>
      </c>
      <c r="B431" s="5">
        <v>39961</v>
      </c>
      <c r="C431" s="9">
        <v>0.44513888888888892</v>
      </c>
      <c r="D431" t="s">
        <v>4632</v>
      </c>
      <c r="E431" t="s">
        <v>4517</v>
      </c>
      <c r="F431" t="s">
        <v>2963</v>
      </c>
      <c r="G431" t="s">
        <v>1382</v>
      </c>
      <c r="H431" t="s">
        <v>2519</v>
      </c>
      <c r="I431" t="s">
        <v>4519</v>
      </c>
    </row>
    <row r="432" spans="1:9" x14ac:dyDescent="0.2">
      <c r="A432">
        <v>431</v>
      </c>
      <c r="B432" s="5">
        <v>39961</v>
      </c>
      <c r="C432" s="9">
        <v>0.44513888888888892</v>
      </c>
      <c r="D432" t="s">
        <v>4632</v>
      </c>
      <c r="E432" t="s">
        <v>4517</v>
      </c>
      <c r="F432" t="s">
        <v>2963</v>
      </c>
      <c r="G432" t="s">
        <v>2313</v>
      </c>
      <c r="H432" t="s">
        <v>4519</v>
      </c>
      <c r="I432" t="s">
        <v>4519</v>
      </c>
    </row>
    <row r="433" spans="1:9" x14ac:dyDescent="0.2">
      <c r="A433">
        <v>432</v>
      </c>
      <c r="B433" s="5">
        <v>39961</v>
      </c>
      <c r="C433" s="9">
        <v>0.44513888888888892</v>
      </c>
      <c r="D433" t="s">
        <v>4632</v>
      </c>
      <c r="E433" t="s">
        <v>4517</v>
      </c>
      <c r="F433" t="s">
        <v>2963</v>
      </c>
      <c r="G433" t="s">
        <v>1335</v>
      </c>
      <c r="H433">
        <v>40</v>
      </c>
      <c r="I433" t="s">
        <v>4519</v>
      </c>
    </row>
    <row r="434" spans="1:9" x14ac:dyDescent="0.2">
      <c r="A434">
        <v>433</v>
      </c>
      <c r="B434" s="5">
        <v>39961</v>
      </c>
      <c r="C434" s="9">
        <v>0.44513888888888892</v>
      </c>
      <c r="D434" t="s">
        <v>4632</v>
      </c>
      <c r="E434" t="s">
        <v>4517</v>
      </c>
      <c r="F434" t="s">
        <v>2963</v>
      </c>
      <c r="G434" t="s">
        <v>1336</v>
      </c>
      <c r="H434" s="5">
        <v>39954</v>
      </c>
      <c r="I434" t="s">
        <v>4519</v>
      </c>
    </row>
    <row r="435" spans="1:9" x14ac:dyDescent="0.2">
      <c r="A435">
        <v>434</v>
      </c>
      <c r="B435" s="5">
        <v>39961</v>
      </c>
      <c r="C435" s="9">
        <v>0.44513888888888892</v>
      </c>
      <c r="D435" t="s">
        <v>4632</v>
      </c>
      <c r="E435" t="s">
        <v>4517</v>
      </c>
      <c r="F435" t="s">
        <v>2963</v>
      </c>
      <c r="G435" t="s">
        <v>1337</v>
      </c>
      <c r="H435" s="9">
        <v>0.50624999999999998</v>
      </c>
      <c r="I435" t="s">
        <v>4519</v>
      </c>
    </row>
    <row r="436" spans="1:9" x14ac:dyDescent="0.2">
      <c r="A436">
        <v>435</v>
      </c>
      <c r="B436" s="5">
        <v>39961</v>
      </c>
      <c r="C436" s="9">
        <v>0.44513888888888892</v>
      </c>
      <c r="D436" t="s">
        <v>4632</v>
      </c>
      <c r="E436" t="s">
        <v>4517</v>
      </c>
      <c r="F436" t="s">
        <v>2963</v>
      </c>
      <c r="G436" t="s">
        <v>1338</v>
      </c>
      <c r="H436" t="s">
        <v>4513</v>
      </c>
      <c r="I436" t="s">
        <v>4519</v>
      </c>
    </row>
    <row r="437" spans="1:9" x14ac:dyDescent="0.2">
      <c r="A437">
        <v>436</v>
      </c>
      <c r="B437" s="5">
        <v>39961</v>
      </c>
      <c r="C437" s="9">
        <v>0.44513888888888892</v>
      </c>
      <c r="D437" t="s">
        <v>4632</v>
      </c>
      <c r="E437" t="s">
        <v>4517</v>
      </c>
      <c r="F437" t="s">
        <v>2963</v>
      </c>
      <c r="G437" t="s">
        <v>1339</v>
      </c>
      <c r="H437" t="s">
        <v>4517</v>
      </c>
      <c r="I437" t="s">
        <v>4519</v>
      </c>
    </row>
    <row r="438" spans="1:9" x14ac:dyDescent="0.2">
      <c r="A438">
        <v>437</v>
      </c>
      <c r="B438" s="5">
        <v>39961</v>
      </c>
      <c r="C438" s="9">
        <v>0.44513888888888892</v>
      </c>
      <c r="D438" t="s">
        <v>4632</v>
      </c>
      <c r="E438" t="s">
        <v>4517</v>
      </c>
      <c r="F438" t="s">
        <v>2963</v>
      </c>
      <c r="G438" t="s">
        <v>1340</v>
      </c>
      <c r="H438" t="s">
        <v>4515</v>
      </c>
      <c r="I438" t="s">
        <v>4519</v>
      </c>
    </row>
    <row r="439" spans="1:9" x14ac:dyDescent="0.2">
      <c r="A439">
        <v>438</v>
      </c>
      <c r="B439" s="5">
        <v>39961</v>
      </c>
      <c r="C439" s="9">
        <v>0.44513888888888892</v>
      </c>
      <c r="D439" t="s">
        <v>4632</v>
      </c>
      <c r="E439" t="s">
        <v>4517</v>
      </c>
      <c r="F439" t="s">
        <v>2963</v>
      </c>
      <c r="G439" t="s">
        <v>1341</v>
      </c>
      <c r="H439" t="s">
        <v>4962</v>
      </c>
      <c r="I439" t="s">
        <v>4519</v>
      </c>
    </row>
    <row r="440" spans="1:9" x14ac:dyDescent="0.2">
      <c r="A440">
        <v>439</v>
      </c>
      <c r="B440" s="5">
        <v>39961</v>
      </c>
      <c r="C440" s="9">
        <v>0.44513888888888892</v>
      </c>
      <c r="D440" t="s">
        <v>4632</v>
      </c>
      <c r="E440" t="s">
        <v>4517</v>
      </c>
      <c r="F440" t="s">
        <v>2963</v>
      </c>
      <c r="G440" t="s">
        <v>1342</v>
      </c>
      <c r="H440" t="s">
        <v>1281</v>
      </c>
      <c r="I440" t="s">
        <v>4519</v>
      </c>
    </row>
    <row r="441" spans="1:9" x14ac:dyDescent="0.2">
      <c r="A441">
        <v>440</v>
      </c>
      <c r="B441" s="5">
        <v>39961</v>
      </c>
      <c r="C441" s="9">
        <v>0.44513888888888892</v>
      </c>
      <c r="D441" t="s">
        <v>4632</v>
      </c>
      <c r="E441" t="s">
        <v>4517</v>
      </c>
      <c r="F441" t="s">
        <v>2963</v>
      </c>
      <c r="G441" t="s">
        <v>1343</v>
      </c>
      <c r="H441" t="s">
        <v>4519</v>
      </c>
      <c r="I441" t="s">
        <v>4519</v>
      </c>
    </row>
    <row r="442" spans="1:9" x14ac:dyDescent="0.2">
      <c r="A442">
        <v>441</v>
      </c>
      <c r="B442" s="5">
        <v>39961</v>
      </c>
      <c r="C442" s="9">
        <v>0.44513888888888892</v>
      </c>
      <c r="D442" t="s">
        <v>4632</v>
      </c>
      <c r="E442" t="s">
        <v>4517</v>
      </c>
      <c r="F442" t="s">
        <v>2963</v>
      </c>
      <c r="G442" t="s">
        <v>1344</v>
      </c>
      <c r="H442">
        <v>41</v>
      </c>
      <c r="I442" t="s">
        <v>4519</v>
      </c>
    </row>
    <row r="443" spans="1:9" x14ac:dyDescent="0.2">
      <c r="A443">
        <v>442</v>
      </c>
      <c r="B443" s="5">
        <v>39961</v>
      </c>
      <c r="C443" s="9">
        <v>0.44513888888888892</v>
      </c>
      <c r="D443" t="s">
        <v>4632</v>
      </c>
      <c r="E443" t="s">
        <v>4517</v>
      </c>
      <c r="F443" t="s">
        <v>2963</v>
      </c>
      <c r="G443" t="s">
        <v>1345</v>
      </c>
      <c r="H443" s="5">
        <v>39954</v>
      </c>
      <c r="I443" t="s">
        <v>4519</v>
      </c>
    </row>
    <row r="444" spans="1:9" x14ac:dyDescent="0.2">
      <c r="A444">
        <v>443</v>
      </c>
      <c r="B444" s="5">
        <v>39961</v>
      </c>
      <c r="C444" s="9">
        <v>0.44513888888888892</v>
      </c>
      <c r="D444" t="s">
        <v>4632</v>
      </c>
      <c r="E444" t="s">
        <v>4517</v>
      </c>
      <c r="F444" t="s">
        <v>2963</v>
      </c>
      <c r="G444" t="s">
        <v>1346</v>
      </c>
      <c r="H444" s="9">
        <v>0.50624999999999998</v>
      </c>
      <c r="I444" t="s">
        <v>4519</v>
      </c>
    </row>
    <row r="445" spans="1:9" x14ac:dyDescent="0.2">
      <c r="A445">
        <v>444</v>
      </c>
      <c r="B445" s="5">
        <v>39961</v>
      </c>
      <c r="C445" s="9">
        <v>0.44513888888888892</v>
      </c>
      <c r="D445" t="s">
        <v>4632</v>
      </c>
      <c r="E445" t="s">
        <v>4517</v>
      </c>
      <c r="F445" t="s">
        <v>2963</v>
      </c>
      <c r="G445" t="s">
        <v>4245</v>
      </c>
      <c r="H445" t="s">
        <v>4513</v>
      </c>
      <c r="I445" t="s">
        <v>4519</v>
      </c>
    </row>
    <row r="446" spans="1:9" x14ac:dyDescent="0.2">
      <c r="A446">
        <v>445</v>
      </c>
      <c r="B446" s="5">
        <v>39961</v>
      </c>
      <c r="C446" s="9">
        <v>0.44513888888888892</v>
      </c>
      <c r="D446" t="s">
        <v>4632</v>
      </c>
      <c r="E446" t="s">
        <v>4517</v>
      </c>
      <c r="F446" t="s">
        <v>2963</v>
      </c>
      <c r="G446" t="s">
        <v>4246</v>
      </c>
      <c r="H446" t="s">
        <v>4517</v>
      </c>
      <c r="I446" t="s">
        <v>4519</v>
      </c>
    </row>
    <row r="447" spans="1:9" x14ac:dyDescent="0.2">
      <c r="A447">
        <v>446</v>
      </c>
      <c r="B447" s="5">
        <v>39961</v>
      </c>
      <c r="C447" s="9">
        <v>0.44513888888888892</v>
      </c>
      <c r="D447" t="s">
        <v>4632</v>
      </c>
      <c r="E447" t="s">
        <v>4517</v>
      </c>
      <c r="F447" t="s">
        <v>2963</v>
      </c>
      <c r="G447" t="s">
        <v>4247</v>
      </c>
      <c r="H447" t="s">
        <v>4515</v>
      </c>
      <c r="I447" t="s">
        <v>4519</v>
      </c>
    </row>
    <row r="448" spans="1:9" x14ac:dyDescent="0.2">
      <c r="A448">
        <v>447</v>
      </c>
      <c r="B448" s="5">
        <v>39961</v>
      </c>
      <c r="C448" s="9">
        <v>0.44513888888888892</v>
      </c>
      <c r="D448" t="s">
        <v>4632</v>
      </c>
      <c r="E448" t="s">
        <v>4517</v>
      </c>
      <c r="F448" t="s">
        <v>2963</v>
      </c>
      <c r="G448" t="s">
        <v>4248</v>
      </c>
      <c r="H448" t="s">
        <v>4963</v>
      </c>
      <c r="I448" t="s">
        <v>4519</v>
      </c>
    </row>
    <row r="449" spans="1:9" x14ac:dyDescent="0.2">
      <c r="A449">
        <v>448</v>
      </c>
      <c r="B449" s="5">
        <v>39961</v>
      </c>
      <c r="C449" s="9">
        <v>0.44513888888888892</v>
      </c>
      <c r="D449" t="s">
        <v>4632</v>
      </c>
      <c r="E449" t="s">
        <v>4517</v>
      </c>
      <c r="F449" t="s">
        <v>2963</v>
      </c>
      <c r="G449" t="s">
        <v>5482</v>
      </c>
      <c r="H449">
        <v>4</v>
      </c>
      <c r="I449" t="s">
        <v>4519</v>
      </c>
    </row>
    <row r="450" spans="1:9" x14ac:dyDescent="0.2">
      <c r="A450">
        <v>449</v>
      </c>
      <c r="B450" s="5">
        <v>39961</v>
      </c>
      <c r="C450" s="9">
        <v>0.44513888888888892</v>
      </c>
      <c r="D450" t="s">
        <v>4632</v>
      </c>
      <c r="E450" t="s">
        <v>4517</v>
      </c>
      <c r="F450" t="s">
        <v>2963</v>
      </c>
      <c r="G450" t="s">
        <v>5483</v>
      </c>
      <c r="H450" t="s">
        <v>4519</v>
      </c>
      <c r="I450" t="s">
        <v>4519</v>
      </c>
    </row>
    <row r="451" spans="1:9" x14ac:dyDescent="0.2">
      <c r="A451">
        <v>450</v>
      </c>
      <c r="B451" s="5">
        <v>39961</v>
      </c>
      <c r="C451" s="9">
        <v>0.44513888888888892</v>
      </c>
      <c r="D451" t="s">
        <v>4632</v>
      </c>
      <c r="E451" t="s">
        <v>4517</v>
      </c>
      <c r="F451" t="s">
        <v>2963</v>
      </c>
      <c r="G451" t="s">
        <v>5484</v>
      </c>
      <c r="H451">
        <v>42</v>
      </c>
      <c r="I451" t="s">
        <v>4519</v>
      </c>
    </row>
    <row r="452" spans="1:9" x14ac:dyDescent="0.2">
      <c r="A452">
        <v>451</v>
      </c>
      <c r="B452" s="5">
        <v>39961</v>
      </c>
      <c r="C452" s="9">
        <v>0.44513888888888892</v>
      </c>
      <c r="D452" t="s">
        <v>4632</v>
      </c>
      <c r="E452" t="s">
        <v>4517</v>
      </c>
      <c r="F452" t="s">
        <v>2963</v>
      </c>
      <c r="G452" t="s">
        <v>5485</v>
      </c>
      <c r="H452" s="5">
        <v>39954</v>
      </c>
      <c r="I452" t="s">
        <v>4519</v>
      </c>
    </row>
    <row r="453" spans="1:9" x14ac:dyDescent="0.2">
      <c r="A453">
        <v>452</v>
      </c>
      <c r="B453" s="5">
        <v>39961</v>
      </c>
      <c r="C453" s="9">
        <v>0.44513888888888892</v>
      </c>
      <c r="D453" t="s">
        <v>4632</v>
      </c>
      <c r="E453" t="s">
        <v>4517</v>
      </c>
      <c r="F453" t="s">
        <v>2963</v>
      </c>
      <c r="G453" t="s">
        <v>5486</v>
      </c>
      <c r="H453" s="9">
        <v>0.50624999999999998</v>
      </c>
      <c r="I453" t="s">
        <v>4519</v>
      </c>
    </row>
    <row r="454" spans="1:9" x14ac:dyDescent="0.2">
      <c r="A454">
        <v>453</v>
      </c>
      <c r="B454" s="5">
        <v>39961</v>
      </c>
      <c r="C454" s="9">
        <v>0.44513888888888892</v>
      </c>
      <c r="D454" t="s">
        <v>4632</v>
      </c>
      <c r="E454" t="s">
        <v>4517</v>
      </c>
      <c r="F454" t="s">
        <v>2963</v>
      </c>
      <c r="G454" t="s">
        <v>5487</v>
      </c>
      <c r="H454" t="s">
        <v>4513</v>
      </c>
      <c r="I454" t="s">
        <v>4519</v>
      </c>
    </row>
    <row r="455" spans="1:9" x14ac:dyDescent="0.2">
      <c r="A455">
        <v>454</v>
      </c>
      <c r="B455" s="5">
        <v>39961</v>
      </c>
      <c r="C455" s="9">
        <v>0.44513888888888892</v>
      </c>
      <c r="D455" t="s">
        <v>4632</v>
      </c>
      <c r="E455" t="s">
        <v>4517</v>
      </c>
      <c r="F455" t="s">
        <v>2963</v>
      </c>
      <c r="G455" t="s">
        <v>5488</v>
      </c>
      <c r="H455" t="s">
        <v>4517</v>
      </c>
      <c r="I455" t="s">
        <v>4519</v>
      </c>
    </row>
    <row r="456" spans="1:9" x14ac:dyDescent="0.2">
      <c r="A456">
        <v>455</v>
      </c>
      <c r="B456" s="5">
        <v>39961</v>
      </c>
      <c r="C456" s="9">
        <v>0.44513888888888892</v>
      </c>
      <c r="D456" t="s">
        <v>4632</v>
      </c>
      <c r="E456" t="s">
        <v>4517</v>
      </c>
      <c r="F456" t="s">
        <v>2963</v>
      </c>
      <c r="G456" t="s">
        <v>5489</v>
      </c>
      <c r="H456" t="s">
        <v>4515</v>
      </c>
      <c r="I456" t="s">
        <v>4519</v>
      </c>
    </row>
    <row r="457" spans="1:9" x14ac:dyDescent="0.2">
      <c r="A457">
        <v>456</v>
      </c>
      <c r="B457" s="5">
        <v>39961</v>
      </c>
      <c r="C457" s="9">
        <v>0.44513888888888892</v>
      </c>
      <c r="D457" t="s">
        <v>4632</v>
      </c>
      <c r="E457" t="s">
        <v>4517</v>
      </c>
      <c r="F457" t="s">
        <v>2963</v>
      </c>
      <c r="G457" t="s">
        <v>5490</v>
      </c>
      <c r="H457" t="s">
        <v>4964</v>
      </c>
      <c r="I457" t="s">
        <v>4519</v>
      </c>
    </row>
    <row r="458" spans="1:9" x14ac:dyDescent="0.2">
      <c r="A458">
        <v>457</v>
      </c>
      <c r="B458" s="5">
        <v>39961</v>
      </c>
      <c r="C458" s="9">
        <v>0.44513888888888892</v>
      </c>
      <c r="D458" t="s">
        <v>4632</v>
      </c>
      <c r="E458" t="s">
        <v>4517</v>
      </c>
      <c r="F458" t="s">
        <v>2963</v>
      </c>
      <c r="G458" t="s">
        <v>5491</v>
      </c>
      <c r="H458" s="11">
        <v>21840</v>
      </c>
      <c r="I458" t="s">
        <v>4519</v>
      </c>
    </row>
    <row r="459" spans="1:9" x14ac:dyDescent="0.2">
      <c r="A459">
        <v>458</v>
      </c>
      <c r="B459" s="5">
        <v>39961</v>
      </c>
      <c r="C459" s="9">
        <v>0.44513888888888892</v>
      </c>
      <c r="D459" t="s">
        <v>4632</v>
      </c>
      <c r="E459" t="s">
        <v>4517</v>
      </c>
      <c r="F459" t="s">
        <v>2963</v>
      </c>
      <c r="G459" t="s">
        <v>5492</v>
      </c>
      <c r="H459" t="s">
        <v>4519</v>
      </c>
      <c r="I459" t="s">
        <v>4519</v>
      </c>
    </row>
    <row r="460" spans="1:9" x14ac:dyDescent="0.2">
      <c r="A460">
        <v>459</v>
      </c>
      <c r="B460" s="5">
        <v>39961</v>
      </c>
      <c r="C460" s="9">
        <v>0.44513888888888892</v>
      </c>
      <c r="D460" t="s">
        <v>4632</v>
      </c>
      <c r="E460" t="s">
        <v>4517</v>
      </c>
      <c r="F460" t="s">
        <v>2963</v>
      </c>
      <c r="G460" t="s">
        <v>5493</v>
      </c>
      <c r="H460">
        <v>43</v>
      </c>
      <c r="I460" t="s">
        <v>4519</v>
      </c>
    </row>
    <row r="461" spans="1:9" x14ac:dyDescent="0.2">
      <c r="A461">
        <v>460</v>
      </c>
      <c r="B461" s="5">
        <v>39961</v>
      </c>
      <c r="C461" s="9">
        <v>0.44513888888888892</v>
      </c>
      <c r="D461" t="s">
        <v>4632</v>
      </c>
      <c r="E461" t="s">
        <v>4517</v>
      </c>
      <c r="F461" t="s">
        <v>2963</v>
      </c>
      <c r="G461" t="s">
        <v>5494</v>
      </c>
      <c r="H461" s="5">
        <v>39954</v>
      </c>
      <c r="I461" t="s">
        <v>4519</v>
      </c>
    </row>
    <row r="462" spans="1:9" x14ac:dyDescent="0.2">
      <c r="A462">
        <v>461</v>
      </c>
      <c r="B462" s="5">
        <v>39961</v>
      </c>
      <c r="C462" s="9">
        <v>0.44513888888888892</v>
      </c>
      <c r="D462" t="s">
        <v>4632</v>
      </c>
      <c r="E462" t="s">
        <v>4517</v>
      </c>
      <c r="F462" t="s">
        <v>2963</v>
      </c>
      <c r="G462" t="s">
        <v>5495</v>
      </c>
      <c r="H462" s="9">
        <v>0.50624999999999998</v>
      </c>
      <c r="I462" t="s">
        <v>4519</v>
      </c>
    </row>
    <row r="463" spans="1:9" x14ac:dyDescent="0.2">
      <c r="A463">
        <v>462</v>
      </c>
      <c r="B463" s="5">
        <v>39961</v>
      </c>
      <c r="C463" s="9">
        <v>0.44513888888888892</v>
      </c>
      <c r="D463" t="s">
        <v>4632</v>
      </c>
      <c r="E463" t="s">
        <v>4517</v>
      </c>
      <c r="F463" t="s">
        <v>2963</v>
      </c>
      <c r="G463" t="s">
        <v>5496</v>
      </c>
      <c r="H463" t="s">
        <v>4513</v>
      </c>
      <c r="I463" t="s">
        <v>4519</v>
      </c>
    </row>
    <row r="464" spans="1:9" x14ac:dyDescent="0.2">
      <c r="A464">
        <v>463</v>
      </c>
      <c r="B464" s="5">
        <v>39961</v>
      </c>
      <c r="C464" s="9">
        <v>0.44513888888888892</v>
      </c>
      <c r="D464" t="s">
        <v>4632</v>
      </c>
      <c r="E464" t="s">
        <v>4517</v>
      </c>
      <c r="F464" t="s">
        <v>2963</v>
      </c>
      <c r="G464" t="s">
        <v>5497</v>
      </c>
      <c r="H464" t="s">
        <v>4517</v>
      </c>
      <c r="I464" t="s">
        <v>4519</v>
      </c>
    </row>
    <row r="465" spans="1:9" x14ac:dyDescent="0.2">
      <c r="A465">
        <v>464</v>
      </c>
      <c r="B465" s="5">
        <v>39961</v>
      </c>
      <c r="C465" s="9">
        <v>0.44513888888888892</v>
      </c>
      <c r="D465" t="s">
        <v>4632</v>
      </c>
      <c r="E465" t="s">
        <v>4517</v>
      </c>
      <c r="F465" t="s">
        <v>2963</v>
      </c>
      <c r="G465" t="s">
        <v>5498</v>
      </c>
      <c r="H465" t="s">
        <v>4515</v>
      </c>
      <c r="I465" t="s">
        <v>4519</v>
      </c>
    </row>
    <row r="466" spans="1:9" x14ac:dyDescent="0.2">
      <c r="A466">
        <v>465</v>
      </c>
      <c r="B466" s="5">
        <v>39961</v>
      </c>
      <c r="C466" s="9">
        <v>0.44513888888888892</v>
      </c>
      <c r="D466" t="s">
        <v>4632</v>
      </c>
      <c r="E466" t="s">
        <v>4517</v>
      </c>
      <c r="F466" t="s">
        <v>2963</v>
      </c>
      <c r="G466" t="s">
        <v>5499</v>
      </c>
      <c r="H466" t="s">
        <v>4965</v>
      </c>
      <c r="I466" t="s">
        <v>4519</v>
      </c>
    </row>
    <row r="467" spans="1:9" x14ac:dyDescent="0.2">
      <c r="A467">
        <v>466</v>
      </c>
      <c r="B467" s="5">
        <v>39961</v>
      </c>
      <c r="C467" s="9">
        <v>0.44513888888888892</v>
      </c>
      <c r="D467" t="s">
        <v>4632</v>
      </c>
      <c r="E467" t="s">
        <v>4517</v>
      </c>
      <c r="F467" t="s">
        <v>2963</v>
      </c>
      <c r="G467" t="s">
        <v>5500</v>
      </c>
      <c r="H467" s="10" t="s">
        <v>4966</v>
      </c>
      <c r="I467" t="s">
        <v>4519</v>
      </c>
    </row>
    <row r="468" spans="1:9" x14ac:dyDescent="0.2">
      <c r="A468">
        <v>467</v>
      </c>
      <c r="B468" s="5">
        <v>39961</v>
      </c>
      <c r="C468" s="9">
        <v>0.44513888888888892</v>
      </c>
      <c r="D468" t="s">
        <v>4632</v>
      </c>
      <c r="E468" t="s">
        <v>4517</v>
      </c>
      <c r="F468" t="s">
        <v>2963</v>
      </c>
      <c r="G468" t="s">
        <v>5501</v>
      </c>
      <c r="H468" t="s">
        <v>4519</v>
      </c>
      <c r="I468" t="s">
        <v>4519</v>
      </c>
    </row>
    <row r="469" spans="1:9" x14ac:dyDescent="0.2">
      <c r="A469">
        <v>468</v>
      </c>
      <c r="B469" s="5">
        <v>39961</v>
      </c>
      <c r="C469" s="9">
        <v>0.44513888888888892</v>
      </c>
      <c r="D469" t="s">
        <v>4632</v>
      </c>
      <c r="E469" t="s">
        <v>4517</v>
      </c>
      <c r="F469" t="s">
        <v>2963</v>
      </c>
      <c r="G469" t="s">
        <v>5502</v>
      </c>
      <c r="H469">
        <v>44</v>
      </c>
      <c r="I469" t="s">
        <v>4519</v>
      </c>
    </row>
    <row r="470" spans="1:9" x14ac:dyDescent="0.2">
      <c r="A470">
        <v>469</v>
      </c>
      <c r="B470" s="5">
        <v>39961</v>
      </c>
      <c r="C470" s="9">
        <v>0.44513888888888892</v>
      </c>
      <c r="D470" t="s">
        <v>4632</v>
      </c>
      <c r="E470" t="s">
        <v>4517</v>
      </c>
      <c r="F470" t="s">
        <v>2963</v>
      </c>
      <c r="G470" t="s">
        <v>5503</v>
      </c>
      <c r="H470" s="5">
        <v>39954</v>
      </c>
      <c r="I470" t="s">
        <v>4519</v>
      </c>
    </row>
    <row r="471" spans="1:9" x14ac:dyDescent="0.2">
      <c r="A471">
        <v>470</v>
      </c>
      <c r="B471" s="5">
        <v>39961</v>
      </c>
      <c r="C471" s="9">
        <v>0.44513888888888892</v>
      </c>
      <c r="D471" t="s">
        <v>4632</v>
      </c>
      <c r="E471" t="s">
        <v>4517</v>
      </c>
      <c r="F471" t="s">
        <v>2963</v>
      </c>
      <c r="G471" t="s">
        <v>5504</v>
      </c>
      <c r="H471" s="9">
        <v>0.50624999999999998</v>
      </c>
      <c r="I471" t="s">
        <v>4519</v>
      </c>
    </row>
    <row r="472" spans="1:9" x14ac:dyDescent="0.2">
      <c r="A472">
        <v>471</v>
      </c>
      <c r="B472" s="5">
        <v>39961</v>
      </c>
      <c r="C472" s="9">
        <v>0.44513888888888892</v>
      </c>
      <c r="D472" t="s">
        <v>4632</v>
      </c>
      <c r="E472" t="s">
        <v>4517</v>
      </c>
      <c r="F472" t="s">
        <v>2963</v>
      </c>
      <c r="G472" t="s">
        <v>5505</v>
      </c>
      <c r="H472" t="s">
        <v>4513</v>
      </c>
      <c r="I472" t="s">
        <v>4519</v>
      </c>
    </row>
    <row r="473" spans="1:9" x14ac:dyDescent="0.2">
      <c r="A473">
        <v>472</v>
      </c>
      <c r="B473" s="5">
        <v>39961</v>
      </c>
      <c r="C473" s="9">
        <v>0.44513888888888892</v>
      </c>
      <c r="D473" t="s">
        <v>4632</v>
      </c>
      <c r="E473" t="s">
        <v>4517</v>
      </c>
      <c r="F473" t="s">
        <v>2963</v>
      </c>
      <c r="G473" t="s">
        <v>5506</v>
      </c>
      <c r="H473" t="s">
        <v>4517</v>
      </c>
      <c r="I473" t="s">
        <v>4519</v>
      </c>
    </row>
    <row r="474" spans="1:9" x14ac:dyDescent="0.2">
      <c r="A474">
        <v>473</v>
      </c>
      <c r="B474" s="5">
        <v>39961</v>
      </c>
      <c r="C474" s="9">
        <v>0.44513888888888892</v>
      </c>
      <c r="D474" t="s">
        <v>4632</v>
      </c>
      <c r="E474" t="s">
        <v>4517</v>
      </c>
      <c r="F474" t="s">
        <v>2963</v>
      </c>
      <c r="G474" t="s">
        <v>5507</v>
      </c>
      <c r="H474" t="s">
        <v>4515</v>
      </c>
      <c r="I474" t="s">
        <v>4519</v>
      </c>
    </row>
    <row r="475" spans="1:9" x14ac:dyDescent="0.2">
      <c r="A475">
        <v>474</v>
      </c>
      <c r="B475" s="5">
        <v>39961</v>
      </c>
      <c r="C475" s="9">
        <v>0.44513888888888892</v>
      </c>
      <c r="D475" t="s">
        <v>4632</v>
      </c>
      <c r="E475" t="s">
        <v>4517</v>
      </c>
      <c r="F475" t="s">
        <v>2963</v>
      </c>
      <c r="G475" t="s">
        <v>5508</v>
      </c>
      <c r="H475" t="s">
        <v>4967</v>
      </c>
      <c r="I475" t="s">
        <v>4519</v>
      </c>
    </row>
    <row r="476" spans="1:9" x14ac:dyDescent="0.2">
      <c r="A476">
        <v>475</v>
      </c>
      <c r="B476" s="5">
        <v>39961</v>
      </c>
      <c r="C476" s="9">
        <v>0.44513888888888892</v>
      </c>
      <c r="D476" t="s">
        <v>4632</v>
      </c>
      <c r="E476" t="s">
        <v>4517</v>
      </c>
      <c r="F476" t="s">
        <v>2963</v>
      </c>
      <c r="G476" t="s">
        <v>5509</v>
      </c>
      <c r="H476" t="s">
        <v>5207</v>
      </c>
      <c r="I476" t="s">
        <v>4519</v>
      </c>
    </row>
    <row r="477" spans="1:9" x14ac:dyDescent="0.2">
      <c r="A477">
        <v>476</v>
      </c>
      <c r="B477" s="5">
        <v>39961</v>
      </c>
      <c r="C477" s="9">
        <v>0.44513888888888892</v>
      </c>
      <c r="D477" t="s">
        <v>4632</v>
      </c>
      <c r="E477" t="s">
        <v>4517</v>
      </c>
      <c r="F477" t="s">
        <v>2963</v>
      </c>
      <c r="G477" t="s">
        <v>5510</v>
      </c>
      <c r="H477" t="s">
        <v>4519</v>
      </c>
      <c r="I477" t="s">
        <v>4519</v>
      </c>
    </row>
    <row r="478" spans="1:9" x14ac:dyDescent="0.2">
      <c r="A478">
        <v>477</v>
      </c>
      <c r="B478" s="5">
        <v>39961</v>
      </c>
      <c r="C478" s="9">
        <v>0.44513888888888892</v>
      </c>
      <c r="D478" t="s">
        <v>4632</v>
      </c>
      <c r="E478" t="s">
        <v>4517</v>
      </c>
      <c r="F478" t="s">
        <v>2963</v>
      </c>
      <c r="G478" t="s">
        <v>5511</v>
      </c>
      <c r="H478">
        <v>45</v>
      </c>
      <c r="I478" t="s">
        <v>4519</v>
      </c>
    </row>
    <row r="479" spans="1:9" x14ac:dyDescent="0.2">
      <c r="A479">
        <v>478</v>
      </c>
      <c r="B479" s="5">
        <v>39961</v>
      </c>
      <c r="C479" s="9">
        <v>0.44513888888888892</v>
      </c>
      <c r="D479" t="s">
        <v>4632</v>
      </c>
      <c r="E479" t="s">
        <v>4517</v>
      </c>
      <c r="F479" t="s">
        <v>2963</v>
      </c>
      <c r="G479" t="s">
        <v>5512</v>
      </c>
      <c r="H479" s="5">
        <v>39954</v>
      </c>
      <c r="I479" t="s">
        <v>4519</v>
      </c>
    </row>
    <row r="480" spans="1:9" x14ac:dyDescent="0.2">
      <c r="A480">
        <v>479</v>
      </c>
      <c r="B480" s="5">
        <v>39961</v>
      </c>
      <c r="C480" s="9">
        <v>0.44513888888888892</v>
      </c>
      <c r="D480" t="s">
        <v>4632</v>
      </c>
      <c r="E480" t="s">
        <v>4517</v>
      </c>
      <c r="F480" t="s">
        <v>2963</v>
      </c>
      <c r="G480" t="s">
        <v>5513</v>
      </c>
      <c r="H480" s="9">
        <v>0.50624999999999998</v>
      </c>
      <c r="I480" t="s">
        <v>4519</v>
      </c>
    </row>
    <row r="481" spans="1:9" x14ac:dyDescent="0.2">
      <c r="A481">
        <v>480</v>
      </c>
      <c r="B481" s="5">
        <v>39961</v>
      </c>
      <c r="C481" s="9">
        <v>0.44513888888888892</v>
      </c>
      <c r="D481" t="s">
        <v>4632</v>
      </c>
      <c r="E481" t="s">
        <v>4517</v>
      </c>
      <c r="F481" t="s">
        <v>2963</v>
      </c>
      <c r="G481" t="s">
        <v>5514</v>
      </c>
      <c r="H481" t="s">
        <v>4513</v>
      </c>
      <c r="I481" t="s">
        <v>4519</v>
      </c>
    </row>
    <row r="482" spans="1:9" x14ac:dyDescent="0.2">
      <c r="A482">
        <v>481</v>
      </c>
      <c r="B482" s="5">
        <v>39961</v>
      </c>
      <c r="C482" s="9">
        <v>0.44513888888888892</v>
      </c>
      <c r="D482" t="s">
        <v>4632</v>
      </c>
      <c r="E482" t="s">
        <v>4517</v>
      </c>
      <c r="F482" t="s">
        <v>2963</v>
      </c>
      <c r="G482" t="s">
        <v>5515</v>
      </c>
      <c r="H482" t="s">
        <v>4517</v>
      </c>
      <c r="I482" t="s">
        <v>4519</v>
      </c>
    </row>
    <row r="483" spans="1:9" x14ac:dyDescent="0.2">
      <c r="A483">
        <v>482</v>
      </c>
      <c r="B483" s="5">
        <v>39961</v>
      </c>
      <c r="C483" s="9">
        <v>0.44513888888888892</v>
      </c>
      <c r="D483" t="s">
        <v>4632</v>
      </c>
      <c r="E483" t="s">
        <v>4517</v>
      </c>
      <c r="F483" t="s">
        <v>2963</v>
      </c>
      <c r="G483" t="s">
        <v>5516</v>
      </c>
      <c r="H483" t="s">
        <v>4515</v>
      </c>
      <c r="I483" t="s">
        <v>4519</v>
      </c>
    </row>
    <row r="484" spans="1:9" x14ac:dyDescent="0.2">
      <c r="A484">
        <v>483</v>
      </c>
      <c r="B484" s="5">
        <v>39961</v>
      </c>
      <c r="C484" s="9">
        <v>0.44513888888888892</v>
      </c>
      <c r="D484" t="s">
        <v>4632</v>
      </c>
      <c r="E484" t="s">
        <v>4517</v>
      </c>
      <c r="F484" t="s">
        <v>2963</v>
      </c>
      <c r="G484" t="s">
        <v>5517</v>
      </c>
      <c r="H484" t="s">
        <v>4968</v>
      </c>
      <c r="I484" t="s">
        <v>4519</v>
      </c>
    </row>
    <row r="485" spans="1:9" x14ac:dyDescent="0.2">
      <c r="A485">
        <v>484</v>
      </c>
      <c r="B485" s="5">
        <v>39961</v>
      </c>
      <c r="C485" s="9">
        <v>0.44513888888888892</v>
      </c>
      <c r="D485" t="s">
        <v>4632</v>
      </c>
      <c r="E485" t="s">
        <v>4517</v>
      </c>
      <c r="F485" t="s">
        <v>2963</v>
      </c>
      <c r="G485" t="s">
        <v>5518</v>
      </c>
      <c r="H485" t="s">
        <v>3474</v>
      </c>
      <c r="I485" t="s">
        <v>4519</v>
      </c>
    </row>
    <row r="486" spans="1:9" x14ac:dyDescent="0.2">
      <c r="A486">
        <v>485</v>
      </c>
      <c r="B486" s="5">
        <v>39961</v>
      </c>
      <c r="C486" s="9">
        <v>0.44513888888888892</v>
      </c>
      <c r="D486" t="s">
        <v>4632</v>
      </c>
      <c r="E486" t="s">
        <v>4517</v>
      </c>
      <c r="F486" t="s">
        <v>2963</v>
      </c>
      <c r="G486" t="s">
        <v>5519</v>
      </c>
      <c r="H486" t="s">
        <v>4519</v>
      </c>
      <c r="I486" t="s">
        <v>4519</v>
      </c>
    </row>
    <row r="487" spans="1:9" x14ac:dyDescent="0.2">
      <c r="A487">
        <v>486</v>
      </c>
      <c r="B487" s="5">
        <v>39961</v>
      </c>
      <c r="C487" s="9">
        <v>0.44513888888888892</v>
      </c>
      <c r="D487" t="s">
        <v>4632</v>
      </c>
      <c r="E487" t="s">
        <v>4517</v>
      </c>
      <c r="F487" t="s">
        <v>2963</v>
      </c>
      <c r="G487" t="s">
        <v>5520</v>
      </c>
      <c r="H487">
        <v>46</v>
      </c>
      <c r="I487" t="s">
        <v>4519</v>
      </c>
    </row>
    <row r="488" spans="1:9" x14ac:dyDescent="0.2">
      <c r="A488">
        <v>487</v>
      </c>
      <c r="B488" s="5">
        <v>39961</v>
      </c>
      <c r="C488" s="9">
        <v>0.44513888888888892</v>
      </c>
      <c r="D488" t="s">
        <v>4632</v>
      </c>
      <c r="E488" t="s">
        <v>4517</v>
      </c>
      <c r="F488" t="s">
        <v>2963</v>
      </c>
      <c r="G488" t="s">
        <v>5521</v>
      </c>
      <c r="H488" s="5">
        <v>39954</v>
      </c>
      <c r="I488" t="s">
        <v>4519</v>
      </c>
    </row>
    <row r="489" spans="1:9" x14ac:dyDescent="0.2">
      <c r="A489">
        <v>488</v>
      </c>
      <c r="B489" s="5">
        <v>39961</v>
      </c>
      <c r="C489" s="9">
        <v>0.44513888888888892</v>
      </c>
      <c r="D489" t="s">
        <v>4632</v>
      </c>
      <c r="E489" t="s">
        <v>4517</v>
      </c>
      <c r="F489" t="s">
        <v>2963</v>
      </c>
      <c r="G489" t="s">
        <v>5522</v>
      </c>
      <c r="H489" s="9">
        <v>0.50624999999999998</v>
      </c>
      <c r="I489" t="s">
        <v>4519</v>
      </c>
    </row>
    <row r="490" spans="1:9" x14ac:dyDescent="0.2">
      <c r="A490">
        <v>489</v>
      </c>
      <c r="B490" s="5">
        <v>39961</v>
      </c>
      <c r="C490" s="9">
        <v>0.44513888888888892</v>
      </c>
      <c r="D490" t="s">
        <v>4632</v>
      </c>
      <c r="E490" t="s">
        <v>4517</v>
      </c>
      <c r="F490" t="s">
        <v>2963</v>
      </c>
      <c r="G490" t="s">
        <v>4152</v>
      </c>
      <c r="H490" t="s">
        <v>4513</v>
      </c>
      <c r="I490" t="s">
        <v>4519</v>
      </c>
    </row>
    <row r="491" spans="1:9" x14ac:dyDescent="0.2">
      <c r="A491">
        <v>490</v>
      </c>
      <c r="B491" s="5">
        <v>39961</v>
      </c>
      <c r="C491" s="9">
        <v>0.44513888888888892</v>
      </c>
      <c r="D491" t="s">
        <v>4632</v>
      </c>
      <c r="E491" t="s">
        <v>4517</v>
      </c>
      <c r="F491" t="s">
        <v>2963</v>
      </c>
      <c r="G491" t="s">
        <v>4153</v>
      </c>
      <c r="H491" t="s">
        <v>4517</v>
      </c>
      <c r="I491" t="s">
        <v>4519</v>
      </c>
    </row>
    <row r="492" spans="1:9" x14ac:dyDescent="0.2">
      <c r="A492">
        <v>491</v>
      </c>
      <c r="B492" s="5">
        <v>39961</v>
      </c>
      <c r="C492" s="9">
        <v>0.44513888888888892</v>
      </c>
      <c r="D492" t="s">
        <v>4632</v>
      </c>
      <c r="E492" t="s">
        <v>4517</v>
      </c>
      <c r="F492" t="s">
        <v>2963</v>
      </c>
      <c r="G492" t="s">
        <v>4154</v>
      </c>
      <c r="H492" t="s">
        <v>4515</v>
      </c>
      <c r="I492" t="s">
        <v>4519</v>
      </c>
    </row>
    <row r="493" spans="1:9" x14ac:dyDescent="0.2">
      <c r="A493">
        <v>492</v>
      </c>
      <c r="B493" s="5">
        <v>39961</v>
      </c>
      <c r="C493" s="9">
        <v>0.44513888888888892</v>
      </c>
      <c r="D493" t="s">
        <v>4632</v>
      </c>
      <c r="E493" t="s">
        <v>4517</v>
      </c>
      <c r="F493" t="s">
        <v>2963</v>
      </c>
      <c r="G493" t="s">
        <v>4155</v>
      </c>
      <c r="H493" t="s">
        <v>4969</v>
      </c>
      <c r="I493" t="s">
        <v>4519</v>
      </c>
    </row>
    <row r="494" spans="1:9" x14ac:dyDescent="0.2">
      <c r="A494">
        <v>493</v>
      </c>
      <c r="B494" s="5">
        <v>39961</v>
      </c>
      <c r="C494" s="9">
        <v>0.44513888888888892</v>
      </c>
      <c r="D494" t="s">
        <v>4632</v>
      </c>
      <c r="E494" t="s">
        <v>4517</v>
      </c>
      <c r="F494" t="s">
        <v>2963</v>
      </c>
      <c r="G494" t="s">
        <v>4156</v>
      </c>
      <c r="H494" t="s">
        <v>3788</v>
      </c>
      <c r="I494" t="s">
        <v>4519</v>
      </c>
    </row>
    <row r="495" spans="1:9" x14ac:dyDescent="0.2">
      <c r="A495">
        <v>494</v>
      </c>
      <c r="B495" s="5">
        <v>39961</v>
      </c>
      <c r="C495" s="9">
        <v>0.44513888888888892</v>
      </c>
      <c r="D495" t="s">
        <v>4632</v>
      </c>
      <c r="E495" t="s">
        <v>4517</v>
      </c>
      <c r="F495" t="s">
        <v>2963</v>
      </c>
      <c r="G495" t="s">
        <v>4157</v>
      </c>
      <c r="H495" t="s">
        <v>4519</v>
      </c>
      <c r="I495" t="s">
        <v>4519</v>
      </c>
    </row>
    <row r="496" spans="1:9" x14ac:dyDescent="0.2">
      <c r="A496">
        <v>495</v>
      </c>
      <c r="B496" s="5">
        <v>39961</v>
      </c>
      <c r="C496" s="9">
        <v>0.44513888888888892</v>
      </c>
      <c r="D496" t="s">
        <v>4632</v>
      </c>
      <c r="E496" t="s">
        <v>4517</v>
      </c>
      <c r="F496" t="s">
        <v>2963</v>
      </c>
      <c r="G496" t="s">
        <v>4158</v>
      </c>
      <c r="H496">
        <v>47</v>
      </c>
      <c r="I496" t="s">
        <v>4519</v>
      </c>
    </row>
    <row r="497" spans="1:9" x14ac:dyDescent="0.2">
      <c r="A497">
        <v>496</v>
      </c>
      <c r="B497" s="5">
        <v>39961</v>
      </c>
      <c r="C497" s="9">
        <v>0.44513888888888892</v>
      </c>
      <c r="D497" t="s">
        <v>4632</v>
      </c>
      <c r="E497" t="s">
        <v>4517</v>
      </c>
      <c r="F497" t="s">
        <v>2963</v>
      </c>
      <c r="G497" t="s">
        <v>4159</v>
      </c>
      <c r="H497" s="5">
        <v>39954</v>
      </c>
      <c r="I497" t="s">
        <v>4519</v>
      </c>
    </row>
    <row r="498" spans="1:9" x14ac:dyDescent="0.2">
      <c r="A498">
        <v>497</v>
      </c>
      <c r="B498" s="5">
        <v>39961</v>
      </c>
      <c r="C498" s="9">
        <v>0.44513888888888892</v>
      </c>
      <c r="D498" t="s">
        <v>4632</v>
      </c>
      <c r="E498" t="s">
        <v>4517</v>
      </c>
      <c r="F498" t="s">
        <v>2963</v>
      </c>
      <c r="G498" t="s">
        <v>4160</v>
      </c>
      <c r="H498" s="9">
        <v>0.50624999999999998</v>
      </c>
      <c r="I498" t="s">
        <v>4519</v>
      </c>
    </row>
    <row r="499" spans="1:9" x14ac:dyDescent="0.2">
      <c r="A499">
        <v>498</v>
      </c>
      <c r="B499" s="5">
        <v>39961</v>
      </c>
      <c r="C499" s="9">
        <v>0.44513888888888892</v>
      </c>
      <c r="D499" t="s">
        <v>4632</v>
      </c>
      <c r="E499" t="s">
        <v>4517</v>
      </c>
      <c r="F499" t="s">
        <v>2963</v>
      </c>
      <c r="G499" t="s">
        <v>4161</v>
      </c>
      <c r="H499" t="s">
        <v>4513</v>
      </c>
      <c r="I499" t="s">
        <v>4519</v>
      </c>
    </row>
    <row r="500" spans="1:9" x14ac:dyDescent="0.2">
      <c r="A500">
        <v>499</v>
      </c>
      <c r="B500" s="5">
        <v>39961</v>
      </c>
      <c r="C500" s="9">
        <v>0.44513888888888892</v>
      </c>
      <c r="D500" t="s">
        <v>4632</v>
      </c>
      <c r="E500" t="s">
        <v>4517</v>
      </c>
      <c r="F500" t="s">
        <v>2963</v>
      </c>
      <c r="G500" t="s">
        <v>4162</v>
      </c>
      <c r="H500" t="s">
        <v>4517</v>
      </c>
      <c r="I500" t="s">
        <v>4519</v>
      </c>
    </row>
    <row r="501" spans="1:9" x14ac:dyDescent="0.2">
      <c r="A501">
        <v>500</v>
      </c>
      <c r="B501" s="5">
        <v>39961</v>
      </c>
      <c r="C501" s="9">
        <v>0.44513888888888892</v>
      </c>
      <c r="D501" t="s">
        <v>4632</v>
      </c>
      <c r="E501" t="s">
        <v>4517</v>
      </c>
      <c r="F501" t="s">
        <v>2963</v>
      </c>
      <c r="G501" t="s">
        <v>4163</v>
      </c>
      <c r="H501" t="s">
        <v>4515</v>
      </c>
      <c r="I501" t="s">
        <v>4519</v>
      </c>
    </row>
    <row r="502" spans="1:9" x14ac:dyDescent="0.2">
      <c r="A502">
        <v>501</v>
      </c>
      <c r="B502" s="5">
        <v>39961</v>
      </c>
      <c r="C502" s="9">
        <v>0.44513888888888892</v>
      </c>
      <c r="D502" t="s">
        <v>4632</v>
      </c>
      <c r="E502" t="s">
        <v>4517</v>
      </c>
      <c r="F502" t="s">
        <v>2963</v>
      </c>
      <c r="G502" t="s">
        <v>4164</v>
      </c>
      <c r="H502" t="s">
        <v>4970</v>
      </c>
      <c r="I502" t="s">
        <v>4519</v>
      </c>
    </row>
    <row r="503" spans="1:9" x14ac:dyDescent="0.2">
      <c r="A503">
        <v>502</v>
      </c>
      <c r="B503" s="5">
        <v>39961</v>
      </c>
      <c r="C503" s="9">
        <v>0.44513888888888892</v>
      </c>
      <c r="D503" t="s">
        <v>4632</v>
      </c>
      <c r="E503" t="s">
        <v>4517</v>
      </c>
      <c r="F503" t="s">
        <v>2963</v>
      </c>
      <c r="G503" t="s">
        <v>4165</v>
      </c>
      <c r="H503" t="s">
        <v>823</v>
      </c>
      <c r="I503" t="s">
        <v>4519</v>
      </c>
    </row>
    <row r="504" spans="1:9" x14ac:dyDescent="0.2">
      <c r="A504">
        <v>503</v>
      </c>
      <c r="B504" s="5">
        <v>39961</v>
      </c>
      <c r="C504" s="9">
        <v>0.44513888888888892</v>
      </c>
      <c r="D504" t="s">
        <v>4632</v>
      </c>
      <c r="E504" t="s">
        <v>4517</v>
      </c>
      <c r="F504" t="s">
        <v>2963</v>
      </c>
      <c r="G504" t="s">
        <v>4166</v>
      </c>
      <c r="H504" t="s">
        <v>4519</v>
      </c>
      <c r="I504" t="s">
        <v>4519</v>
      </c>
    </row>
    <row r="505" spans="1:9" x14ac:dyDescent="0.2">
      <c r="A505">
        <v>504</v>
      </c>
      <c r="B505" s="5">
        <v>39961</v>
      </c>
      <c r="C505" s="9">
        <v>0.44513888888888892</v>
      </c>
      <c r="D505" t="s">
        <v>4632</v>
      </c>
      <c r="E505" t="s">
        <v>4517</v>
      </c>
      <c r="F505" t="s">
        <v>2963</v>
      </c>
      <c r="G505" t="s">
        <v>4167</v>
      </c>
      <c r="H505">
        <v>48</v>
      </c>
      <c r="I505" t="s">
        <v>4519</v>
      </c>
    </row>
    <row r="506" spans="1:9" x14ac:dyDescent="0.2">
      <c r="A506">
        <v>505</v>
      </c>
      <c r="B506" s="5">
        <v>39961</v>
      </c>
      <c r="C506" s="9">
        <v>0.44513888888888892</v>
      </c>
      <c r="D506" t="s">
        <v>4632</v>
      </c>
      <c r="E506" t="s">
        <v>4517</v>
      </c>
      <c r="F506" t="s">
        <v>2963</v>
      </c>
      <c r="G506" t="s">
        <v>4168</v>
      </c>
      <c r="H506" s="5">
        <v>39954</v>
      </c>
      <c r="I506" t="s">
        <v>4519</v>
      </c>
    </row>
    <row r="507" spans="1:9" x14ac:dyDescent="0.2">
      <c r="A507">
        <v>506</v>
      </c>
      <c r="B507" s="5">
        <v>39961</v>
      </c>
      <c r="C507" s="9">
        <v>0.44513888888888892</v>
      </c>
      <c r="D507" t="s">
        <v>4632</v>
      </c>
      <c r="E507" t="s">
        <v>4517</v>
      </c>
      <c r="F507" t="s">
        <v>2963</v>
      </c>
      <c r="G507" t="s">
        <v>4169</v>
      </c>
      <c r="H507" s="9">
        <v>0.50624999999999998</v>
      </c>
      <c r="I507" t="s">
        <v>4519</v>
      </c>
    </row>
    <row r="508" spans="1:9" x14ac:dyDescent="0.2">
      <c r="A508">
        <v>507</v>
      </c>
      <c r="B508" s="5">
        <v>39961</v>
      </c>
      <c r="C508" s="9">
        <v>0.44513888888888892</v>
      </c>
      <c r="D508" t="s">
        <v>4632</v>
      </c>
      <c r="E508" t="s">
        <v>4517</v>
      </c>
      <c r="F508" t="s">
        <v>2963</v>
      </c>
      <c r="G508" t="s">
        <v>4170</v>
      </c>
      <c r="H508" t="s">
        <v>4513</v>
      </c>
      <c r="I508" t="s">
        <v>4519</v>
      </c>
    </row>
    <row r="509" spans="1:9" x14ac:dyDescent="0.2">
      <c r="A509">
        <v>508</v>
      </c>
      <c r="B509" s="5">
        <v>39961</v>
      </c>
      <c r="C509" s="9">
        <v>0.44513888888888892</v>
      </c>
      <c r="D509" t="s">
        <v>4632</v>
      </c>
      <c r="E509" t="s">
        <v>4517</v>
      </c>
      <c r="F509" t="s">
        <v>2963</v>
      </c>
      <c r="G509" t="s">
        <v>4171</v>
      </c>
      <c r="H509" t="s">
        <v>4517</v>
      </c>
      <c r="I509" t="s">
        <v>4519</v>
      </c>
    </row>
    <row r="510" spans="1:9" x14ac:dyDescent="0.2">
      <c r="A510">
        <v>509</v>
      </c>
      <c r="B510" s="5">
        <v>39961</v>
      </c>
      <c r="C510" s="9">
        <v>0.44513888888888892</v>
      </c>
      <c r="D510" t="s">
        <v>4632</v>
      </c>
      <c r="E510" t="s">
        <v>4517</v>
      </c>
      <c r="F510" t="s">
        <v>2963</v>
      </c>
      <c r="G510" t="s">
        <v>4172</v>
      </c>
      <c r="H510" t="s">
        <v>4515</v>
      </c>
      <c r="I510" t="s">
        <v>4519</v>
      </c>
    </row>
    <row r="511" spans="1:9" x14ac:dyDescent="0.2">
      <c r="A511">
        <v>510</v>
      </c>
      <c r="B511" s="5">
        <v>39961</v>
      </c>
      <c r="C511" s="9">
        <v>0.44513888888888892</v>
      </c>
      <c r="D511" t="s">
        <v>4632</v>
      </c>
      <c r="E511" t="s">
        <v>4517</v>
      </c>
      <c r="F511" t="s">
        <v>2963</v>
      </c>
      <c r="G511" t="s">
        <v>4173</v>
      </c>
      <c r="H511" t="s">
        <v>4971</v>
      </c>
      <c r="I511" t="s">
        <v>4519</v>
      </c>
    </row>
    <row r="512" spans="1:9" x14ac:dyDescent="0.2">
      <c r="A512">
        <v>511</v>
      </c>
      <c r="B512" s="5">
        <v>39961</v>
      </c>
      <c r="C512" s="9">
        <v>0.44513888888888892</v>
      </c>
      <c r="D512" t="s">
        <v>4632</v>
      </c>
      <c r="E512" t="s">
        <v>4517</v>
      </c>
      <c r="F512" t="s">
        <v>2963</v>
      </c>
      <c r="G512" t="s">
        <v>4174</v>
      </c>
      <c r="H512" t="s">
        <v>1826</v>
      </c>
      <c r="I512" t="s">
        <v>4519</v>
      </c>
    </row>
    <row r="513" spans="1:9" x14ac:dyDescent="0.2">
      <c r="A513">
        <v>512</v>
      </c>
      <c r="B513" s="5">
        <v>39961</v>
      </c>
      <c r="C513" s="9">
        <v>0.44513888888888892</v>
      </c>
      <c r="D513" t="s">
        <v>4632</v>
      </c>
      <c r="E513" t="s">
        <v>4517</v>
      </c>
      <c r="F513" t="s">
        <v>2963</v>
      </c>
      <c r="G513" t="s">
        <v>0</v>
      </c>
      <c r="H513" t="s">
        <v>4519</v>
      </c>
      <c r="I513" t="s">
        <v>4519</v>
      </c>
    </row>
    <row r="514" spans="1:9" x14ac:dyDescent="0.2">
      <c r="A514">
        <v>513</v>
      </c>
      <c r="B514" s="5">
        <v>39961</v>
      </c>
      <c r="C514" s="9">
        <v>0.44513888888888892</v>
      </c>
      <c r="D514" t="s">
        <v>4632</v>
      </c>
      <c r="E514" t="s">
        <v>4517</v>
      </c>
      <c r="F514" t="s">
        <v>2963</v>
      </c>
      <c r="G514" t="s">
        <v>1</v>
      </c>
      <c r="H514">
        <v>49</v>
      </c>
      <c r="I514" t="s">
        <v>4519</v>
      </c>
    </row>
    <row r="515" spans="1:9" x14ac:dyDescent="0.2">
      <c r="A515">
        <v>514</v>
      </c>
      <c r="B515" s="5">
        <v>39961</v>
      </c>
      <c r="C515" s="9">
        <v>0.44513888888888892</v>
      </c>
      <c r="D515" t="s">
        <v>4632</v>
      </c>
      <c r="E515" t="s">
        <v>4517</v>
      </c>
      <c r="F515" t="s">
        <v>2963</v>
      </c>
      <c r="G515" t="s">
        <v>3863</v>
      </c>
      <c r="H515" s="5">
        <v>39954</v>
      </c>
      <c r="I515" t="s">
        <v>4519</v>
      </c>
    </row>
    <row r="516" spans="1:9" x14ac:dyDescent="0.2">
      <c r="A516">
        <v>515</v>
      </c>
      <c r="B516" s="5">
        <v>39961</v>
      </c>
      <c r="C516" s="9">
        <v>0.44513888888888892</v>
      </c>
      <c r="D516" t="s">
        <v>4632</v>
      </c>
      <c r="E516" t="s">
        <v>4517</v>
      </c>
      <c r="F516" t="s">
        <v>2963</v>
      </c>
      <c r="G516" t="s">
        <v>3864</v>
      </c>
      <c r="H516" s="9">
        <v>0.50624999999999998</v>
      </c>
      <c r="I516" t="s">
        <v>4519</v>
      </c>
    </row>
    <row r="517" spans="1:9" x14ac:dyDescent="0.2">
      <c r="A517">
        <v>516</v>
      </c>
      <c r="B517" s="5">
        <v>39961</v>
      </c>
      <c r="C517" s="9">
        <v>0.44513888888888892</v>
      </c>
      <c r="D517" t="s">
        <v>4632</v>
      </c>
      <c r="E517" t="s">
        <v>4517</v>
      </c>
      <c r="F517" t="s">
        <v>2963</v>
      </c>
      <c r="G517" t="s">
        <v>3865</v>
      </c>
      <c r="H517" t="s">
        <v>4513</v>
      </c>
      <c r="I517" t="s">
        <v>4519</v>
      </c>
    </row>
    <row r="518" spans="1:9" x14ac:dyDescent="0.2">
      <c r="A518">
        <v>517</v>
      </c>
      <c r="B518" s="5">
        <v>39961</v>
      </c>
      <c r="C518" s="9">
        <v>0.44513888888888892</v>
      </c>
      <c r="D518" t="s">
        <v>4632</v>
      </c>
      <c r="E518" t="s">
        <v>4517</v>
      </c>
      <c r="F518" t="s">
        <v>2963</v>
      </c>
      <c r="G518" t="s">
        <v>1115</v>
      </c>
      <c r="H518" t="s">
        <v>4517</v>
      </c>
      <c r="I518" t="s">
        <v>4519</v>
      </c>
    </row>
    <row r="519" spans="1:9" x14ac:dyDescent="0.2">
      <c r="A519">
        <v>518</v>
      </c>
      <c r="B519" s="5">
        <v>39961</v>
      </c>
      <c r="C519" s="9">
        <v>0.44513888888888892</v>
      </c>
      <c r="D519" t="s">
        <v>4632</v>
      </c>
      <c r="E519" t="s">
        <v>4517</v>
      </c>
      <c r="F519" t="s">
        <v>2963</v>
      </c>
      <c r="G519" t="s">
        <v>1116</v>
      </c>
      <c r="H519" t="s">
        <v>4515</v>
      </c>
      <c r="I519" t="s">
        <v>4519</v>
      </c>
    </row>
    <row r="520" spans="1:9" x14ac:dyDescent="0.2">
      <c r="A520">
        <v>519</v>
      </c>
      <c r="B520" s="5">
        <v>39961</v>
      </c>
      <c r="C520" s="9">
        <v>0.44513888888888892</v>
      </c>
      <c r="D520" t="s">
        <v>4632</v>
      </c>
      <c r="E520" t="s">
        <v>4517</v>
      </c>
      <c r="F520" t="s">
        <v>2963</v>
      </c>
      <c r="G520" t="s">
        <v>1117</v>
      </c>
      <c r="H520" t="s">
        <v>4972</v>
      </c>
      <c r="I520" t="s">
        <v>4519</v>
      </c>
    </row>
    <row r="521" spans="1:9" x14ac:dyDescent="0.2">
      <c r="A521">
        <v>520</v>
      </c>
      <c r="B521" s="5">
        <v>39961</v>
      </c>
      <c r="C521" s="9">
        <v>0.44513888888888892</v>
      </c>
      <c r="D521" t="s">
        <v>4632</v>
      </c>
      <c r="E521" t="s">
        <v>4517</v>
      </c>
      <c r="F521" t="s">
        <v>2963</v>
      </c>
      <c r="G521" t="s">
        <v>1118</v>
      </c>
      <c r="H521" s="10" t="s">
        <v>4623</v>
      </c>
      <c r="I521" t="s">
        <v>4519</v>
      </c>
    </row>
    <row r="522" spans="1:9" x14ac:dyDescent="0.2">
      <c r="A522">
        <v>521</v>
      </c>
      <c r="B522" s="5">
        <v>39961</v>
      </c>
      <c r="C522" s="9">
        <v>0.44513888888888892</v>
      </c>
      <c r="D522" t="s">
        <v>4632</v>
      </c>
      <c r="E522" t="s">
        <v>4517</v>
      </c>
      <c r="F522" t="s">
        <v>2963</v>
      </c>
      <c r="G522" t="s">
        <v>2743</v>
      </c>
      <c r="H522" t="s">
        <v>4519</v>
      </c>
      <c r="I522" t="s">
        <v>4519</v>
      </c>
    </row>
    <row r="523" spans="1:9" x14ac:dyDescent="0.2">
      <c r="A523">
        <v>522</v>
      </c>
      <c r="B523" s="5">
        <v>39961</v>
      </c>
      <c r="C523" s="9">
        <v>0.44513888888888892</v>
      </c>
      <c r="D523" t="s">
        <v>4632</v>
      </c>
      <c r="E523" t="s">
        <v>4517</v>
      </c>
      <c r="F523" t="s">
        <v>2963</v>
      </c>
      <c r="G523" t="s">
        <v>2744</v>
      </c>
      <c r="H523">
        <v>50</v>
      </c>
      <c r="I523" t="s">
        <v>4519</v>
      </c>
    </row>
    <row r="524" spans="1:9" x14ac:dyDescent="0.2">
      <c r="A524">
        <v>523</v>
      </c>
      <c r="B524" s="5">
        <v>39961</v>
      </c>
      <c r="C524" s="9">
        <v>0.44513888888888892</v>
      </c>
      <c r="D524" t="s">
        <v>4632</v>
      </c>
      <c r="E524" t="s">
        <v>4517</v>
      </c>
      <c r="F524" t="s">
        <v>2963</v>
      </c>
      <c r="G524" t="s">
        <v>2745</v>
      </c>
      <c r="H524" s="5">
        <v>39954</v>
      </c>
      <c r="I524" t="s">
        <v>4519</v>
      </c>
    </row>
    <row r="525" spans="1:9" x14ac:dyDescent="0.2">
      <c r="A525">
        <v>524</v>
      </c>
      <c r="B525" s="5">
        <v>39961</v>
      </c>
      <c r="C525" s="9">
        <v>0.44513888888888892</v>
      </c>
      <c r="D525" t="s">
        <v>4632</v>
      </c>
      <c r="E525" t="s">
        <v>4517</v>
      </c>
      <c r="F525" t="s">
        <v>2963</v>
      </c>
      <c r="G525" t="s">
        <v>2746</v>
      </c>
      <c r="H525" s="9">
        <v>0.50624999999999998</v>
      </c>
      <c r="I525" t="s">
        <v>4519</v>
      </c>
    </row>
    <row r="526" spans="1:9" x14ac:dyDescent="0.2">
      <c r="A526">
        <v>525</v>
      </c>
      <c r="B526" s="5">
        <v>39961</v>
      </c>
      <c r="C526" s="9">
        <v>0.44513888888888892</v>
      </c>
      <c r="D526" t="s">
        <v>4632</v>
      </c>
      <c r="E526" t="s">
        <v>4517</v>
      </c>
      <c r="F526" t="s">
        <v>2963</v>
      </c>
      <c r="G526" t="s">
        <v>2747</v>
      </c>
      <c r="H526" t="s">
        <v>4513</v>
      </c>
      <c r="I526" t="s">
        <v>4519</v>
      </c>
    </row>
    <row r="527" spans="1:9" x14ac:dyDescent="0.2">
      <c r="A527">
        <v>526</v>
      </c>
      <c r="B527" s="5">
        <v>39961</v>
      </c>
      <c r="C527" s="9">
        <v>0.44513888888888892</v>
      </c>
      <c r="D527" t="s">
        <v>4632</v>
      </c>
      <c r="E527" t="s">
        <v>4517</v>
      </c>
      <c r="F527" t="s">
        <v>2963</v>
      </c>
      <c r="G527" t="s">
        <v>2748</v>
      </c>
      <c r="H527" t="s">
        <v>4517</v>
      </c>
      <c r="I527" t="s">
        <v>4519</v>
      </c>
    </row>
    <row r="528" spans="1:9" x14ac:dyDescent="0.2">
      <c r="A528">
        <v>527</v>
      </c>
      <c r="B528" s="5">
        <v>39961</v>
      </c>
      <c r="C528" s="9">
        <v>0.44513888888888892</v>
      </c>
      <c r="D528" t="s">
        <v>4632</v>
      </c>
      <c r="E528" t="s">
        <v>4517</v>
      </c>
      <c r="F528" t="s">
        <v>2963</v>
      </c>
      <c r="G528" t="s">
        <v>2749</v>
      </c>
      <c r="H528" t="s">
        <v>4515</v>
      </c>
      <c r="I528" t="s">
        <v>4519</v>
      </c>
    </row>
    <row r="529" spans="1:9" x14ac:dyDescent="0.2">
      <c r="A529">
        <v>528</v>
      </c>
      <c r="B529" s="5">
        <v>39961</v>
      </c>
      <c r="C529" s="9">
        <v>0.44513888888888892</v>
      </c>
      <c r="D529" t="s">
        <v>4632</v>
      </c>
      <c r="E529" t="s">
        <v>4517</v>
      </c>
      <c r="F529" t="s">
        <v>2963</v>
      </c>
      <c r="G529" t="s">
        <v>2750</v>
      </c>
      <c r="H529" t="s">
        <v>4624</v>
      </c>
      <c r="I529" t="s">
        <v>4519</v>
      </c>
    </row>
    <row r="530" spans="1:9" x14ac:dyDescent="0.2">
      <c r="A530">
        <v>529</v>
      </c>
      <c r="B530" s="5">
        <v>39961</v>
      </c>
      <c r="C530" s="9">
        <v>0.44513888888888892</v>
      </c>
      <c r="D530" t="s">
        <v>4632</v>
      </c>
      <c r="E530" t="s">
        <v>4517</v>
      </c>
      <c r="F530" t="s">
        <v>2963</v>
      </c>
      <c r="G530" t="s">
        <v>2751</v>
      </c>
      <c r="H530" t="s">
        <v>5208</v>
      </c>
      <c r="I530" t="s">
        <v>4519</v>
      </c>
    </row>
    <row r="531" spans="1:9" x14ac:dyDescent="0.2">
      <c r="A531">
        <v>530</v>
      </c>
      <c r="B531" s="5">
        <v>39961</v>
      </c>
      <c r="C531" s="9">
        <v>0.44513888888888892</v>
      </c>
      <c r="D531" t="s">
        <v>4632</v>
      </c>
      <c r="E531" t="s">
        <v>4517</v>
      </c>
      <c r="F531" t="s">
        <v>2963</v>
      </c>
      <c r="G531" t="s">
        <v>2752</v>
      </c>
      <c r="H531" t="s">
        <v>5207</v>
      </c>
      <c r="I531" t="s">
        <v>4519</v>
      </c>
    </row>
    <row r="532" spans="1:9" x14ac:dyDescent="0.2">
      <c r="A532">
        <v>531</v>
      </c>
      <c r="B532" s="5">
        <v>39961</v>
      </c>
      <c r="C532" s="9">
        <v>0.44513888888888892</v>
      </c>
      <c r="D532" t="s">
        <v>4632</v>
      </c>
      <c r="E532" t="s">
        <v>4517</v>
      </c>
      <c r="F532" t="s">
        <v>2963</v>
      </c>
      <c r="G532" t="s">
        <v>2753</v>
      </c>
      <c r="H532">
        <v>51</v>
      </c>
      <c r="I532" t="s">
        <v>4519</v>
      </c>
    </row>
    <row r="533" spans="1:9" x14ac:dyDescent="0.2">
      <c r="A533">
        <v>532</v>
      </c>
      <c r="B533" s="5">
        <v>39961</v>
      </c>
      <c r="C533" s="9">
        <v>0.44513888888888892</v>
      </c>
      <c r="D533" t="s">
        <v>4632</v>
      </c>
      <c r="E533" t="s">
        <v>4517</v>
      </c>
      <c r="F533" t="s">
        <v>2963</v>
      </c>
      <c r="G533" t="s">
        <v>2754</v>
      </c>
      <c r="H533" s="5">
        <v>39954</v>
      </c>
      <c r="I533" t="s">
        <v>4519</v>
      </c>
    </row>
    <row r="534" spans="1:9" x14ac:dyDescent="0.2">
      <c r="A534">
        <v>533</v>
      </c>
      <c r="B534" s="5">
        <v>39961</v>
      </c>
      <c r="C534" s="9">
        <v>0.44513888888888892</v>
      </c>
      <c r="D534" t="s">
        <v>4632</v>
      </c>
      <c r="E534" t="s">
        <v>4517</v>
      </c>
      <c r="F534" t="s">
        <v>2963</v>
      </c>
      <c r="G534" t="s">
        <v>2755</v>
      </c>
      <c r="H534" s="9">
        <v>0.50624999999999998</v>
      </c>
      <c r="I534" t="s">
        <v>4519</v>
      </c>
    </row>
    <row r="535" spans="1:9" x14ac:dyDescent="0.2">
      <c r="A535">
        <v>534</v>
      </c>
      <c r="B535" s="5">
        <v>39961</v>
      </c>
      <c r="C535" s="9">
        <v>0.44513888888888892</v>
      </c>
      <c r="D535" t="s">
        <v>4632</v>
      </c>
      <c r="E535" t="s">
        <v>4517</v>
      </c>
      <c r="F535" t="s">
        <v>2963</v>
      </c>
      <c r="G535" t="s">
        <v>2756</v>
      </c>
      <c r="H535" t="s">
        <v>4513</v>
      </c>
      <c r="I535" t="s">
        <v>4519</v>
      </c>
    </row>
    <row r="536" spans="1:9" x14ac:dyDescent="0.2">
      <c r="A536">
        <v>535</v>
      </c>
      <c r="B536" s="5">
        <v>39961</v>
      </c>
      <c r="C536" s="9">
        <v>0.44513888888888892</v>
      </c>
      <c r="D536" t="s">
        <v>4632</v>
      </c>
      <c r="E536" t="s">
        <v>4517</v>
      </c>
      <c r="F536" t="s">
        <v>2963</v>
      </c>
      <c r="G536" t="s">
        <v>2757</v>
      </c>
      <c r="H536" t="s">
        <v>4625</v>
      </c>
      <c r="I536" t="s">
        <v>4519</v>
      </c>
    </row>
    <row r="537" spans="1:9" x14ac:dyDescent="0.2">
      <c r="A537">
        <v>536</v>
      </c>
      <c r="B537" s="5">
        <v>39961</v>
      </c>
      <c r="C537" s="9">
        <v>0.44513888888888892</v>
      </c>
      <c r="D537" t="s">
        <v>4632</v>
      </c>
      <c r="E537" t="s">
        <v>4517</v>
      </c>
      <c r="F537" t="s">
        <v>2963</v>
      </c>
      <c r="G537" t="s">
        <v>2758</v>
      </c>
      <c r="H537" t="s">
        <v>4515</v>
      </c>
      <c r="I537" t="s">
        <v>4519</v>
      </c>
    </row>
    <row r="538" spans="1:9" x14ac:dyDescent="0.2">
      <c r="A538">
        <v>537</v>
      </c>
      <c r="B538" s="5">
        <v>39961</v>
      </c>
      <c r="C538" s="9">
        <v>0.44513888888888892</v>
      </c>
      <c r="D538" t="s">
        <v>4632</v>
      </c>
      <c r="E538" t="s">
        <v>4517</v>
      </c>
      <c r="F538" t="s">
        <v>2963</v>
      </c>
      <c r="G538" t="s">
        <v>2759</v>
      </c>
      <c r="H538" t="s">
        <v>4626</v>
      </c>
      <c r="I538" t="s">
        <v>4519</v>
      </c>
    </row>
    <row r="539" spans="1:9" x14ac:dyDescent="0.2">
      <c r="A539">
        <v>538</v>
      </c>
      <c r="B539" s="5">
        <v>39961</v>
      </c>
      <c r="C539" s="9">
        <v>0.44513888888888892</v>
      </c>
      <c r="D539" t="s">
        <v>4632</v>
      </c>
      <c r="E539" t="s">
        <v>4517</v>
      </c>
      <c r="F539" t="s">
        <v>2963</v>
      </c>
      <c r="G539" t="s">
        <v>2760</v>
      </c>
      <c r="H539">
        <v>52</v>
      </c>
      <c r="I539" t="s">
        <v>4519</v>
      </c>
    </row>
    <row r="540" spans="1:9" x14ac:dyDescent="0.2">
      <c r="A540">
        <v>539</v>
      </c>
      <c r="B540" s="5">
        <v>39961</v>
      </c>
      <c r="C540" s="9">
        <v>0.44513888888888892</v>
      </c>
      <c r="D540" t="s">
        <v>4632</v>
      </c>
      <c r="E540" t="s">
        <v>4517</v>
      </c>
      <c r="F540" t="s">
        <v>2963</v>
      </c>
      <c r="G540" t="s">
        <v>2761</v>
      </c>
      <c r="H540" s="5">
        <v>39954</v>
      </c>
      <c r="I540" t="s">
        <v>4519</v>
      </c>
    </row>
    <row r="541" spans="1:9" x14ac:dyDescent="0.2">
      <c r="A541">
        <v>540</v>
      </c>
      <c r="B541" s="5">
        <v>39961</v>
      </c>
      <c r="C541" s="9">
        <v>0.44513888888888892</v>
      </c>
      <c r="D541" t="s">
        <v>4632</v>
      </c>
      <c r="E541" t="s">
        <v>4517</v>
      </c>
      <c r="F541" t="s">
        <v>2963</v>
      </c>
      <c r="G541" t="s">
        <v>2762</v>
      </c>
      <c r="H541" s="9">
        <v>0.50624999999999998</v>
      </c>
      <c r="I541" t="s">
        <v>4519</v>
      </c>
    </row>
    <row r="542" spans="1:9" x14ac:dyDescent="0.2">
      <c r="A542">
        <v>541</v>
      </c>
      <c r="B542" s="5">
        <v>39961</v>
      </c>
      <c r="C542" s="9">
        <v>0.44513888888888892</v>
      </c>
      <c r="D542" t="s">
        <v>4632</v>
      </c>
      <c r="E542" t="s">
        <v>4517</v>
      </c>
      <c r="F542" t="s">
        <v>2963</v>
      </c>
      <c r="G542" t="s">
        <v>2763</v>
      </c>
      <c r="H542" t="s">
        <v>4513</v>
      </c>
      <c r="I542" t="s">
        <v>4519</v>
      </c>
    </row>
    <row r="543" spans="1:9" x14ac:dyDescent="0.2">
      <c r="A543">
        <v>542</v>
      </c>
      <c r="B543" s="5">
        <v>39961</v>
      </c>
      <c r="C543" s="9">
        <v>0.44513888888888892</v>
      </c>
      <c r="D543" t="s">
        <v>4632</v>
      </c>
      <c r="E543" t="s">
        <v>4517</v>
      </c>
      <c r="F543" t="s">
        <v>2963</v>
      </c>
      <c r="G543" t="s">
        <v>2764</v>
      </c>
      <c r="H543" t="s">
        <v>4517</v>
      </c>
      <c r="I543" t="s">
        <v>4519</v>
      </c>
    </row>
    <row r="544" spans="1:9" x14ac:dyDescent="0.2">
      <c r="A544">
        <v>543</v>
      </c>
      <c r="B544" s="5">
        <v>39961</v>
      </c>
      <c r="C544" s="9">
        <v>0.44513888888888892</v>
      </c>
      <c r="D544" t="s">
        <v>4632</v>
      </c>
      <c r="E544" t="s">
        <v>4517</v>
      </c>
      <c r="F544" t="s">
        <v>2963</v>
      </c>
      <c r="G544" t="s">
        <v>2765</v>
      </c>
      <c r="H544" t="s">
        <v>4515</v>
      </c>
      <c r="I544" t="s">
        <v>4519</v>
      </c>
    </row>
    <row r="545" spans="1:9" x14ac:dyDescent="0.2">
      <c r="A545">
        <v>544</v>
      </c>
      <c r="B545" s="5">
        <v>39961</v>
      </c>
      <c r="C545" s="9">
        <v>0.44513888888888892</v>
      </c>
      <c r="D545" t="s">
        <v>4632</v>
      </c>
      <c r="E545" t="s">
        <v>4517</v>
      </c>
      <c r="F545" t="s">
        <v>2963</v>
      </c>
      <c r="G545" t="s">
        <v>2766</v>
      </c>
      <c r="H545" t="s">
        <v>4627</v>
      </c>
      <c r="I545" t="s">
        <v>4519</v>
      </c>
    </row>
    <row r="546" spans="1:9" x14ac:dyDescent="0.2">
      <c r="A546">
        <v>545</v>
      </c>
      <c r="B546" s="5">
        <v>39961</v>
      </c>
      <c r="C546" s="9">
        <v>0.44513888888888892</v>
      </c>
      <c r="D546" t="s">
        <v>4632</v>
      </c>
      <c r="E546" t="s">
        <v>4517</v>
      </c>
      <c r="F546" t="s">
        <v>2963</v>
      </c>
      <c r="G546" t="s">
        <v>2767</v>
      </c>
      <c r="H546" t="s">
        <v>1521</v>
      </c>
      <c r="I546" t="s">
        <v>4519</v>
      </c>
    </row>
    <row r="547" spans="1:9" x14ac:dyDescent="0.2">
      <c r="A547">
        <v>546</v>
      </c>
      <c r="B547" s="5">
        <v>39961</v>
      </c>
      <c r="C547" s="9">
        <v>0.44513888888888892</v>
      </c>
      <c r="D547" t="s">
        <v>4632</v>
      </c>
      <c r="E547" t="s">
        <v>4517</v>
      </c>
      <c r="F547" t="s">
        <v>2963</v>
      </c>
      <c r="G547" t="s">
        <v>2768</v>
      </c>
      <c r="H547" t="s">
        <v>4519</v>
      </c>
      <c r="I547" t="s">
        <v>4519</v>
      </c>
    </row>
    <row r="548" spans="1:9" x14ac:dyDescent="0.2">
      <c r="A548">
        <v>547</v>
      </c>
      <c r="B548" s="5">
        <v>39961</v>
      </c>
      <c r="C548" s="9">
        <v>0.44513888888888892</v>
      </c>
      <c r="D548" t="s">
        <v>4632</v>
      </c>
      <c r="E548" t="s">
        <v>4517</v>
      </c>
      <c r="F548" t="s">
        <v>2963</v>
      </c>
      <c r="G548" t="s">
        <v>2769</v>
      </c>
      <c r="H548">
        <v>53</v>
      </c>
      <c r="I548" t="s">
        <v>4519</v>
      </c>
    </row>
    <row r="549" spans="1:9" x14ac:dyDescent="0.2">
      <c r="A549">
        <v>548</v>
      </c>
      <c r="B549" s="5">
        <v>39961</v>
      </c>
      <c r="C549" s="9">
        <v>0.44513888888888892</v>
      </c>
      <c r="D549" t="s">
        <v>4632</v>
      </c>
      <c r="E549" t="s">
        <v>4517</v>
      </c>
      <c r="F549" t="s">
        <v>2963</v>
      </c>
      <c r="G549" t="s">
        <v>2770</v>
      </c>
      <c r="H549" s="5">
        <v>39954</v>
      </c>
      <c r="I549" t="s">
        <v>4519</v>
      </c>
    </row>
    <row r="550" spans="1:9" x14ac:dyDescent="0.2">
      <c r="A550">
        <v>549</v>
      </c>
      <c r="B550" s="5">
        <v>39961</v>
      </c>
      <c r="C550" s="9">
        <v>0.44513888888888892</v>
      </c>
      <c r="D550" t="s">
        <v>4632</v>
      </c>
      <c r="E550" t="s">
        <v>4517</v>
      </c>
      <c r="F550" t="s">
        <v>2963</v>
      </c>
      <c r="G550" t="s">
        <v>2771</v>
      </c>
      <c r="H550" s="9">
        <v>0.50624999999999998</v>
      </c>
      <c r="I550" t="s">
        <v>4519</v>
      </c>
    </row>
    <row r="551" spans="1:9" x14ac:dyDescent="0.2">
      <c r="A551">
        <v>550</v>
      </c>
      <c r="B551" s="5">
        <v>39961</v>
      </c>
      <c r="C551" s="9">
        <v>0.44513888888888892</v>
      </c>
      <c r="D551" t="s">
        <v>4632</v>
      </c>
      <c r="E551" t="s">
        <v>4517</v>
      </c>
      <c r="F551" t="s">
        <v>2963</v>
      </c>
      <c r="G551" t="s">
        <v>2772</v>
      </c>
      <c r="H551" t="s">
        <v>4513</v>
      </c>
      <c r="I551" t="s">
        <v>4519</v>
      </c>
    </row>
    <row r="552" spans="1:9" x14ac:dyDescent="0.2">
      <c r="A552">
        <v>551</v>
      </c>
      <c r="B552" s="5">
        <v>39961</v>
      </c>
      <c r="C552" s="9">
        <v>0.44513888888888892</v>
      </c>
      <c r="D552" t="s">
        <v>4632</v>
      </c>
      <c r="E552" t="s">
        <v>4517</v>
      </c>
      <c r="F552" t="s">
        <v>2963</v>
      </c>
      <c r="G552" t="s">
        <v>2773</v>
      </c>
      <c r="H552" t="s">
        <v>4517</v>
      </c>
      <c r="I552" t="s">
        <v>4519</v>
      </c>
    </row>
    <row r="553" spans="1:9" x14ac:dyDescent="0.2">
      <c r="A553">
        <v>552</v>
      </c>
      <c r="B553" s="5">
        <v>39961</v>
      </c>
      <c r="C553" s="9">
        <v>0.44513888888888892</v>
      </c>
      <c r="D553" t="s">
        <v>4632</v>
      </c>
      <c r="E553" t="s">
        <v>4517</v>
      </c>
      <c r="F553" t="s">
        <v>2963</v>
      </c>
      <c r="G553" t="s">
        <v>2774</v>
      </c>
      <c r="H553" t="s">
        <v>4515</v>
      </c>
      <c r="I553" t="s">
        <v>4519</v>
      </c>
    </row>
    <row r="554" spans="1:9" x14ac:dyDescent="0.2">
      <c r="A554">
        <v>553</v>
      </c>
      <c r="B554" s="5">
        <v>39961</v>
      </c>
      <c r="C554" s="9">
        <v>0.44513888888888892</v>
      </c>
      <c r="D554" t="s">
        <v>4632</v>
      </c>
      <c r="E554" t="s">
        <v>4517</v>
      </c>
      <c r="F554" t="s">
        <v>2963</v>
      </c>
      <c r="G554" t="s">
        <v>2775</v>
      </c>
      <c r="H554" t="s">
        <v>4628</v>
      </c>
      <c r="I554" t="s">
        <v>4519</v>
      </c>
    </row>
    <row r="555" spans="1:9" x14ac:dyDescent="0.2">
      <c r="A555">
        <v>554</v>
      </c>
      <c r="B555" s="5">
        <v>39961</v>
      </c>
      <c r="C555" s="9">
        <v>0.44513888888888892</v>
      </c>
      <c r="D555" t="s">
        <v>4632</v>
      </c>
      <c r="E555" t="s">
        <v>4517</v>
      </c>
      <c r="F555" t="s">
        <v>2963</v>
      </c>
      <c r="G555" t="s">
        <v>2776</v>
      </c>
      <c r="H555" t="s">
        <v>1521</v>
      </c>
      <c r="I555" t="s">
        <v>4519</v>
      </c>
    </row>
    <row r="556" spans="1:9" x14ac:dyDescent="0.2">
      <c r="A556">
        <v>555</v>
      </c>
      <c r="B556" s="5">
        <v>39961</v>
      </c>
      <c r="C556" s="9">
        <v>0.44513888888888892</v>
      </c>
      <c r="D556" t="s">
        <v>4632</v>
      </c>
      <c r="E556" t="s">
        <v>4517</v>
      </c>
      <c r="F556" t="s">
        <v>2963</v>
      </c>
      <c r="G556" t="s">
        <v>2777</v>
      </c>
      <c r="H556" t="s">
        <v>4519</v>
      </c>
      <c r="I556" t="s">
        <v>4519</v>
      </c>
    </row>
    <row r="557" spans="1:9" x14ac:dyDescent="0.2">
      <c r="A557">
        <v>556</v>
      </c>
      <c r="B557" s="5">
        <v>39961</v>
      </c>
      <c r="C557" s="9">
        <v>0.44513888888888892</v>
      </c>
      <c r="D557" t="s">
        <v>4632</v>
      </c>
      <c r="E557" t="s">
        <v>4517</v>
      </c>
      <c r="F557" t="s">
        <v>2963</v>
      </c>
      <c r="G557" t="s">
        <v>2778</v>
      </c>
      <c r="H557">
        <v>54</v>
      </c>
      <c r="I557" t="s">
        <v>4519</v>
      </c>
    </row>
    <row r="558" spans="1:9" x14ac:dyDescent="0.2">
      <c r="A558">
        <v>557</v>
      </c>
      <c r="B558" s="5">
        <v>39961</v>
      </c>
      <c r="C558" s="9">
        <v>0.44513888888888892</v>
      </c>
      <c r="D558" t="s">
        <v>4632</v>
      </c>
      <c r="E558" t="s">
        <v>4517</v>
      </c>
      <c r="F558" t="s">
        <v>2963</v>
      </c>
      <c r="G558" t="s">
        <v>2779</v>
      </c>
      <c r="H558" s="5">
        <v>39954</v>
      </c>
      <c r="I558" t="s">
        <v>4519</v>
      </c>
    </row>
    <row r="559" spans="1:9" x14ac:dyDescent="0.2">
      <c r="A559">
        <v>558</v>
      </c>
      <c r="B559" s="5">
        <v>39961</v>
      </c>
      <c r="C559" s="9">
        <v>0.44513888888888892</v>
      </c>
      <c r="D559" t="s">
        <v>4632</v>
      </c>
      <c r="E559" t="s">
        <v>4517</v>
      </c>
      <c r="F559" t="s">
        <v>2963</v>
      </c>
      <c r="G559" t="s">
        <v>2780</v>
      </c>
      <c r="H559" s="9">
        <v>0.50624999999999998</v>
      </c>
      <c r="I559" t="s">
        <v>4519</v>
      </c>
    </row>
    <row r="560" spans="1:9" x14ac:dyDescent="0.2">
      <c r="A560">
        <v>559</v>
      </c>
      <c r="B560" s="5">
        <v>39961</v>
      </c>
      <c r="C560" s="9">
        <v>0.44513888888888892</v>
      </c>
      <c r="D560" t="s">
        <v>4632</v>
      </c>
      <c r="E560" t="s">
        <v>4517</v>
      </c>
      <c r="F560" t="s">
        <v>2963</v>
      </c>
      <c r="G560" t="s">
        <v>2781</v>
      </c>
      <c r="H560" t="s">
        <v>4513</v>
      </c>
      <c r="I560" t="s">
        <v>4519</v>
      </c>
    </row>
    <row r="561" spans="1:9" x14ac:dyDescent="0.2">
      <c r="A561">
        <v>560</v>
      </c>
      <c r="B561" s="5">
        <v>39961</v>
      </c>
      <c r="C561" s="9">
        <v>0.44513888888888892</v>
      </c>
      <c r="D561" t="s">
        <v>4632</v>
      </c>
      <c r="E561" t="s">
        <v>4517</v>
      </c>
      <c r="F561" t="s">
        <v>2963</v>
      </c>
      <c r="G561" t="s">
        <v>2782</v>
      </c>
      <c r="H561" t="s">
        <v>4517</v>
      </c>
      <c r="I561" t="s">
        <v>4519</v>
      </c>
    </row>
    <row r="562" spans="1:9" x14ac:dyDescent="0.2">
      <c r="A562">
        <v>561</v>
      </c>
      <c r="B562" s="5">
        <v>39961</v>
      </c>
      <c r="C562" s="9">
        <v>0.44513888888888892</v>
      </c>
      <c r="D562" t="s">
        <v>4632</v>
      </c>
      <c r="E562" t="s">
        <v>4517</v>
      </c>
      <c r="F562" t="s">
        <v>2963</v>
      </c>
      <c r="G562" t="s">
        <v>2783</v>
      </c>
      <c r="H562" t="s">
        <v>4515</v>
      </c>
      <c r="I562" t="s">
        <v>4519</v>
      </c>
    </row>
    <row r="563" spans="1:9" x14ac:dyDescent="0.2">
      <c r="A563">
        <v>562</v>
      </c>
      <c r="B563" s="5">
        <v>39961</v>
      </c>
      <c r="C563" s="9">
        <v>0.44513888888888892</v>
      </c>
      <c r="D563" t="s">
        <v>4632</v>
      </c>
      <c r="E563" t="s">
        <v>4517</v>
      </c>
      <c r="F563" t="s">
        <v>2963</v>
      </c>
      <c r="G563" t="s">
        <v>2784</v>
      </c>
      <c r="H563" t="s">
        <v>4629</v>
      </c>
      <c r="I563" t="s">
        <v>4519</v>
      </c>
    </row>
    <row r="564" spans="1:9" x14ac:dyDescent="0.2">
      <c r="A564">
        <v>563</v>
      </c>
      <c r="B564" s="5">
        <v>39961</v>
      </c>
      <c r="C564" s="9">
        <v>0.44513888888888892</v>
      </c>
      <c r="D564" t="s">
        <v>4632</v>
      </c>
      <c r="E564" t="s">
        <v>4517</v>
      </c>
      <c r="F564" t="s">
        <v>2963</v>
      </c>
      <c r="G564" t="s">
        <v>2785</v>
      </c>
      <c r="H564" t="s">
        <v>1521</v>
      </c>
      <c r="I564" t="s">
        <v>4519</v>
      </c>
    </row>
    <row r="565" spans="1:9" x14ac:dyDescent="0.2">
      <c r="A565">
        <v>564</v>
      </c>
      <c r="B565" s="5">
        <v>39961</v>
      </c>
      <c r="C565" s="9">
        <v>0.44513888888888892</v>
      </c>
      <c r="D565" t="s">
        <v>4632</v>
      </c>
      <c r="E565" t="s">
        <v>4517</v>
      </c>
      <c r="F565" t="s">
        <v>2963</v>
      </c>
      <c r="G565" t="s">
        <v>2786</v>
      </c>
      <c r="H565" t="s">
        <v>4519</v>
      </c>
      <c r="I565" t="s">
        <v>4519</v>
      </c>
    </row>
    <row r="566" spans="1:9" x14ac:dyDescent="0.2">
      <c r="A566">
        <v>565</v>
      </c>
      <c r="B566" s="5">
        <v>39961</v>
      </c>
      <c r="C566" s="9">
        <v>0.44513888888888892</v>
      </c>
      <c r="D566" t="s">
        <v>4632</v>
      </c>
      <c r="E566" t="s">
        <v>4517</v>
      </c>
      <c r="F566" t="s">
        <v>2963</v>
      </c>
      <c r="G566" t="s">
        <v>2787</v>
      </c>
      <c r="H566">
        <v>55</v>
      </c>
      <c r="I566" t="s">
        <v>4519</v>
      </c>
    </row>
    <row r="567" spans="1:9" x14ac:dyDescent="0.2">
      <c r="A567">
        <v>566</v>
      </c>
      <c r="B567" s="5">
        <v>39961</v>
      </c>
      <c r="C567" s="9">
        <v>0.44513888888888892</v>
      </c>
      <c r="D567" t="s">
        <v>4632</v>
      </c>
      <c r="E567" t="s">
        <v>4517</v>
      </c>
      <c r="F567" t="s">
        <v>2963</v>
      </c>
      <c r="G567" t="s">
        <v>2788</v>
      </c>
      <c r="H567" s="5">
        <v>39960</v>
      </c>
      <c r="I567" t="s">
        <v>4519</v>
      </c>
    </row>
    <row r="568" spans="1:9" x14ac:dyDescent="0.2">
      <c r="A568">
        <v>567</v>
      </c>
      <c r="B568" s="5">
        <v>39961</v>
      </c>
      <c r="C568" s="9">
        <v>0.44513888888888892</v>
      </c>
      <c r="D568" t="s">
        <v>4632</v>
      </c>
      <c r="E568" t="s">
        <v>4517</v>
      </c>
      <c r="F568" t="s">
        <v>2963</v>
      </c>
      <c r="G568" t="s">
        <v>2789</v>
      </c>
      <c r="H568" s="9">
        <v>0.6430555555555556</v>
      </c>
      <c r="I568" t="s">
        <v>4519</v>
      </c>
    </row>
    <row r="569" spans="1:9" x14ac:dyDescent="0.2">
      <c r="A569">
        <v>568</v>
      </c>
      <c r="B569" s="5">
        <v>39961</v>
      </c>
      <c r="C569" s="9">
        <v>0.44513888888888892</v>
      </c>
      <c r="D569" t="s">
        <v>4632</v>
      </c>
      <c r="E569" t="s">
        <v>4517</v>
      </c>
      <c r="F569" t="s">
        <v>2963</v>
      </c>
      <c r="G569" t="s">
        <v>2790</v>
      </c>
      <c r="H569" t="s">
        <v>4630</v>
      </c>
      <c r="I569" t="s">
        <v>4519</v>
      </c>
    </row>
    <row r="570" spans="1:9" x14ac:dyDescent="0.2">
      <c r="A570">
        <v>569</v>
      </c>
      <c r="B570" s="5">
        <v>39961</v>
      </c>
      <c r="C570" s="9">
        <v>0.44513888888888892</v>
      </c>
      <c r="D570" t="s">
        <v>4632</v>
      </c>
      <c r="E570" t="s">
        <v>4517</v>
      </c>
      <c r="F570" t="s">
        <v>2963</v>
      </c>
      <c r="G570" t="s">
        <v>2791</v>
      </c>
      <c r="H570" t="s">
        <v>4517</v>
      </c>
      <c r="I570" t="s">
        <v>4519</v>
      </c>
    </row>
    <row r="571" spans="1:9" x14ac:dyDescent="0.2">
      <c r="A571">
        <v>570</v>
      </c>
      <c r="B571" s="5">
        <v>39961</v>
      </c>
      <c r="C571" s="9">
        <v>0.44513888888888892</v>
      </c>
      <c r="D571" t="s">
        <v>4632</v>
      </c>
      <c r="E571" t="s">
        <v>4517</v>
      </c>
      <c r="F571" t="s">
        <v>2963</v>
      </c>
      <c r="G571" t="s">
        <v>2792</v>
      </c>
      <c r="H571" t="s">
        <v>4515</v>
      </c>
      <c r="I571" t="s">
        <v>4519</v>
      </c>
    </row>
    <row r="572" spans="1:9" x14ac:dyDescent="0.2">
      <c r="A572">
        <v>571</v>
      </c>
      <c r="B572" s="5">
        <v>39961</v>
      </c>
      <c r="C572" s="9">
        <v>0.44513888888888892</v>
      </c>
      <c r="D572" t="s">
        <v>4632</v>
      </c>
      <c r="E572" t="s">
        <v>4517</v>
      </c>
      <c r="F572" t="s">
        <v>2963</v>
      </c>
      <c r="G572" t="s">
        <v>2793</v>
      </c>
      <c r="H572" t="s">
        <v>4631</v>
      </c>
      <c r="I572" t="s">
        <v>4519</v>
      </c>
    </row>
    <row r="573" spans="1:9" x14ac:dyDescent="0.2">
      <c r="A573">
        <v>572</v>
      </c>
      <c r="B573" s="5">
        <v>39961</v>
      </c>
      <c r="C573" s="9">
        <v>0.44513888888888892</v>
      </c>
      <c r="D573" t="s">
        <v>4632</v>
      </c>
      <c r="E573" t="s">
        <v>4517</v>
      </c>
      <c r="F573" t="s">
        <v>2963</v>
      </c>
      <c r="G573" t="s">
        <v>2794</v>
      </c>
      <c r="H573" t="s">
        <v>5207</v>
      </c>
      <c r="I573" t="s">
        <v>4519</v>
      </c>
    </row>
    <row r="574" spans="1:9" x14ac:dyDescent="0.2">
      <c r="A574">
        <v>573</v>
      </c>
      <c r="B574" s="5">
        <v>39961</v>
      </c>
      <c r="C574" s="9">
        <v>0.44513888888888892</v>
      </c>
      <c r="D574" t="s">
        <v>4632</v>
      </c>
      <c r="E574" t="s">
        <v>4517</v>
      </c>
      <c r="F574" t="s">
        <v>2963</v>
      </c>
      <c r="G574" t="s">
        <v>2795</v>
      </c>
      <c r="H574" t="s">
        <v>5208</v>
      </c>
      <c r="I574" t="s">
        <v>4519</v>
      </c>
    </row>
    <row r="575" spans="1:9" x14ac:dyDescent="0.2">
      <c r="A575">
        <v>574</v>
      </c>
      <c r="B575" s="5">
        <v>39961</v>
      </c>
      <c r="C575" s="9">
        <v>0.44513888888888892</v>
      </c>
      <c r="D575" t="s">
        <v>4632</v>
      </c>
      <c r="E575" t="s">
        <v>4517</v>
      </c>
      <c r="F575" t="s">
        <v>2963</v>
      </c>
      <c r="G575" t="s">
        <v>2796</v>
      </c>
      <c r="H575">
        <v>56</v>
      </c>
      <c r="I575" t="s">
        <v>4519</v>
      </c>
    </row>
    <row r="576" spans="1:9" x14ac:dyDescent="0.2">
      <c r="A576">
        <v>575</v>
      </c>
      <c r="B576" s="5">
        <v>39961</v>
      </c>
      <c r="C576" s="9">
        <v>0.44513888888888892</v>
      </c>
      <c r="D576" t="s">
        <v>4632</v>
      </c>
      <c r="E576" t="s">
        <v>4517</v>
      </c>
      <c r="F576" t="s">
        <v>2963</v>
      </c>
      <c r="G576" t="s">
        <v>2797</v>
      </c>
      <c r="H576" s="5">
        <v>39961</v>
      </c>
      <c r="I576" t="s">
        <v>4519</v>
      </c>
    </row>
    <row r="577" spans="1:9" x14ac:dyDescent="0.2">
      <c r="A577">
        <v>576</v>
      </c>
      <c r="B577" s="5">
        <v>39961</v>
      </c>
      <c r="C577" s="9">
        <v>0.44513888888888892</v>
      </c>
      <c r="D577" t="s">
        <v>4632</v>
      </c>
      <c r="E577" t="s">
        <v>4517</v>
      </c>
      <c r="F577" t="s">
        <v>2963</v>
      </c>
      <c r="G577" t="s">
        <v>2798</v>
      </c>
      <c r="H577" s="9">
        <v>0.39374999999999999</v>
      </c>
      <c r="I577" t="s">
        <v>4519</v>
      </c>
    </row>
    <row r="578" spans="1:9" x14ac:dyDescent="0.2">
      <c r="A578">
        <v>577</v>
      </c>
      <c r="B578" s="5">
        <v>39961</v>
      </c>
      <c r="C578" s="9">
        <v>0.44513888888888892</v>
      </c>
      <c r="D578" t="s">
        <v>4632</v>
      </c>
      <c r="E578" t="s">
        <v>4517</v>
      </c>
      <c r="F578" t="s">
        <v>2963</v>
      </c>
      <c r="G578" t="s">
        <v>2799</v>
      </c>
      <c r="H578" t="s">
        <v>4632</v>
      </c>
      <c r="I578" t="s">
        <v>4519</v>
      </c>
    </row>
    <row r="579" spans="1:9" x14ac:dyDescent="0.2">
      <c r="A579">
        <v>578</v>
      </c>
      <c r="B579" s="5">
        <v>39961</v>
      </c>
      <c r="C579" s="9">
        <v>0.44513888888888892</v>
      </c>
      <c r="D579" t="s">
        <v>4632</v>
      </c>
      <c r="E579" t="s">
        <v>4517</v>
      </c>
      <c r="F579" t="s">
        <v>2963</v>
      </c>
      <c r="G579" t="s">
        <v>2800</v>
      </c>
      <c r="H579" t="s">
        <v>4633</v>
      </c>
      <c r="I579" t="s">
        <v>4519</v>
      </c>
    </row>
    <row r="580" spans="1:9" x14ac:dyDescent="0.2">
      <c r="A580">
        <v>579</v>
      </c>
      <c r="B580" s="5">
        <v>39961</v>
      </c>
      <c r="C580" s="9">
        <v>0.44513888888888892</v>
      </c>
      <c r="D580" t="s">
        <v>4632</v>
      </c>
      <c r="E580" t="s">
        <v>4517</v>
      </c>
      <c r="F580" t="s">
        <v>2963</v>
      </c>
      <c r="G580" t="s">
        <v>2801</v>
      </c>
      <c r="H580" t="s">
        <v>4515</v>
      </c>
      <c r="I580" t="s">
        <v>4519</v>
      </c>
    </row>
    <row r="581" spans="1:9" x14ac:dyDescent="0.2">
      <c r="A581">
        <v>580</v>
      </c>
      <c r="B581" s="5">
        <v>39961</v>
      </c>
      <c r="C581" s="9">
        <v>0.44513888888888892</v>
      </c>
      <c r="D581" t="s">
        <v>4632</v>
      </c>
      <c r="E581" t="s">
        <v>4517</v>
      </c>
      <c r="F581" t="s">
        <v>2963</v>
      </c>
      <c r="G581" t="s">
        <v>2802</v>
      </c>
      <c r="H581" s="10" t="s">
        <v>2857</v>
      </c>
      <c r="I581" t="s">
        <v>4519</v>
      </c>
    </row>
    <row r="582" spans="1:9" x14ac:dyDescent="0.2">
      <c r="A582">
        <v>581</v>
      </c>
      <c r="B582" s="5">
        <v>39961</v>
      </c>
      <c r="C582" s="9">
        <v>0.44513888888888892</v>
      </c>
      <c r="D582" t="s">
        <v>4632</v>
      </c>
      <c r="E582" t="s">
        <v>4517</v>
      </c>
      <c r="F582" t="s">
        <v>2963</v>
      </c>
      <c r="G582" t="s">
        <v>2803</v>
      </c>
      <c r="H582">
        <v>57</v>
      </c>
      <c r="I582" t="s">
        <v>4519</v>
      </c>
    </row>
    <row r="583" spans="1:9" x14ac:dyDescent="0.2">
      <c r="A583">
        <v>582</v>
      </c>
      <c r="B583" s="5">
        <v>39961</v>
      </c>
      <c r="C583" s="9">
        <v>0.44513888888888892</v>
      </c>
      <c r="D583" t="s">
        <v>4632</v>
      </c>
      <c r="E583" t="s">
        <v>4517</v>
      </c>
      <c r="F583" t="s">
        <v>2963</v>
      </c>
      <c r="G583" t="s">
        <v>2804</v>
      </c>
      <c r="H583" s="5">
        <v>39961</v>
      </c>
      <c r="I583" t="s">
        <v>4519</v>
      </c>
    </row>
    <row r="584" spans="1:9" x14ac:dyDescent="0.2">
      <c r="A584">
        <v>583</v>
      </c>
      <c r="B584" s="5">
        <v>39961</v>
      </c>
      <c r="C584" s="9">
        <v>0.44513888888888892</v>
      </c>
      <c r="D584" t="s">
        <v>4632</v>
      </c>
      <c r="E584" t="s">
        <v>4517</v>
      </c>
      <c r="F584" t="s">
        <v>2963</v>
      </c>
      <c r="G584" t="s">
        <v>2805</v>
      </c>
      <c r="H584" s="9">
        <v>0.4069444444444445</v>
      </c>
      <c r="I584" t="s">
        <v>4519</v>
      </c>
    </row>
    <row r="585" spans="1:9" x14ac:dyDescent="0.2">
      <c r="A585">
        <v>584</v>
      </c>
      <c r="B585" s="5">
        <v>39961</v>
      </c>
      <c r="C585" s="9">
        <v>0.44513888888888892</v>
      </c>
      <c r="D585" t="s">
        <v>4632</v>
      </c>
      <c r="E585" t="s">
        <v>4517</v>
      </c>
      <c r="F585" t="s">
        <v>2963</v>
      </c>
      <c r="G585" t="s">
        <v>2806</v>
      </c>
      <c r="H585" t="s">
        <v>4632</v>
      </c>
      <c r="I585" t="s">
        <v>4519</v>
      </c>
    </row>
    <row r="586" spans="1:9" x14ac:dyDescent="0.2">
      <c r="A586">
        <v>585</v>
      </c>
      <c r="B586" s="5">
        <v>39961</v>
      </c>
      <c r="C586" s="9">
        <v>0.44513888888888892</v>
      </c>
      <c r="D586" t="s">
        <v>4632</v>
      </c>
      <c r="E586" t="s">
        <v>4517</v>
      </c>
      <c r="F586" t="s">
        <v>2963</v>
      </c>
      <c r="G586" t="s">
        <v>2807</v>
      </c>
      <c r="H586" t="s">
        <v>4517</v>
      </c>
      <c r="I586" t="s">
        <v>4519</v>
      </c>
    </row>
    <row r="587" spans="1:9" x14ac:dyDescent="0.2">
      <c r="A587">
        <v>586</v>
      </c>
      <c r="B587" s="5">
        <v>39961</v>
      </c>
      <c r="C587" s="9">
        <v>0.44513888888888892</v>
      </c>
      <c r="D587" t="s">
        <v>4632</v>
      </c>
      <c r="E587" t="s">
        <v>4517</v>
      </c>
      <c r="F587" t="s">
        <v>2963</v>
      </c>
      <c r="G587" t="s">
        <v>2808</v>
      </c>
      <c r="H587" t="s">
        <v>4515</v>
      </c>
      <c r="I587" t="s">
        <v>4519</v>
      </c>
    </row>
    <row r="588" spans="1:9" x14ac:dyDescent="0.2">
      <c r="A588">
        <v>587</v>
      </c>
      <c r="B588" s="5">
        <v>39961</v>
      </c>
      <c r="C588" s="9">
        <v>0.44513888888888892</v>
      </c>
      <c r="D588" t="s">
        <v>4632</v>
      </c>
      <c r="E588" t="s">
        <v>4517</v>
      </c>
      <c r="F588" t="s">
        <v>2963</v>
      </c>
      <c r="G588" t="s">
        <v>2809</v>
      </c>
      <c r="H588" t="s">
        <v>2858</v>
      </c>
      <c r="I588" t="s">
        <v>4519</v>
      </c>
    </row>
    <row r="589" spans="1:9" x14ac:dyDescent="0.2">
      <c r="A589">
        <v>588</v>
      </c>
      <c r="B589" s="5">
        <v>39961</v>
      </c>
      <c r="C589" s="9">
        <v>0.44513888888888892</v>
      </c>
      <c r="D589" t="s">
        <v>4632</v>
      </c>
      <c r="E589" t="s">
        <v>4517</v>
      </c>
      <c r="F589" t="s">
        <v>2963</v>
      </c>
      <c r="G589" t="s">
        <v>12</v>
      </c>
      <c r="H589" t="s">
        <v>818</v>
      </c>
      <c r="I589" t="s">
        <v>4519</v>
      </c>
    </row>
    <row r="590" spans="1:9" x14ac:dyDescent="0.2">
      <c r="A590">
        <v>589</v>
      </c>
      <c r="B590" s="5">
        <v>39961</v>
      </c>
      <c r="C590" s="9">
        <v>0.44513888888888892</v>
      </c>
      <c r="D590" t="s">
        <v>4632</v>
      </c>
      <c r="E590" t="s">
        <v>4517</v>
      </c>
      <c r="F590" t="s">
        <v>2963</v>
      </c>
      <c r="G590" t="s">
        <v>13</v>
      </c>
      <c r="H590" t="s">
        <v>40</v>
      </c>
      <c r="I590" t="s">
        <v>4519</v>
      </c>
    </row>
    <row r="591" spans="1:9" x14ac:dyDescent="0.2">
      <c r="A591">
        <v>590</v>
      </c>
      <c r="B591" s="5">
        <v>39961</v>
      </c>
      <c r="C591" s="9">
        <v>0.44513888888888892</v>
      </c>
      <c r="D591" t="s">
        <v>4632</v>
      </c>
      <c r="E591" t="s">
        <v>4517</v>
      </c>
      <c r="F591" t="s">
        <v>2963</v>
      </c>
      <c r="G591" t="s">
        <v>14</v>
      </c>
      <c r="H591">
        <v>58</v>
      </c>
      <c r="I591" t="s">
        <v>4519</v>
      </c>
    </row>
    <row r="592" spans="1:9" x14ac:dyDescent="0.2">
      <c r="A592">
        <v>591</v>
      </c>
      <c r="B592" s="5">
        <v>39961</v>
      </c>
      <c r="C592" s="9">
        <v>0.44513888888888892</v>
      </c>
      <c r="D592" t="s">
        <v>4632</v>
      </c>
      <c r="E592" t="s">
        <v>4517</v>
      </c>
      <c r="F592" t="s">
        <v>2963</v>
      </c>
      <c r="G592" t="s">
        <v>15</v>
      </c>
      <c r="H592" s="5">
        <v>39961</v>
      </c>
      <c r="I592" t="s">
        <v>4519</v>
      </c>
    </row>
    <row r="593" spans="1:9" x14ac:dyDescent="0.2">
      <c r="A593">
        <v>592</v>
      </c>
      <c r="B593" s="5">
        <v>39961</v>
      </c>
      <c r="C593" s="9">
        <v>0.44513888888888892</v>
      </c>
      <c r="D593" t="s">
        <v>4632</v>
      </c>
      <c r="E593" t="s">
        <v>4517</v>
      </c>
      <c r="F593" t="s">
        <v>2963</v>
      </c>
      <c r="G593" t="s">
        <v>16</v>
      </c>
      <c r="H593" s="9">
        <v>0.44027777777777777</v>
      </c>
      <c r="I593" t="s">
        <v>4519</v>
      </c>
    </row>
    <row r="594" spans="1:9" x14ac:dyDescent="0.2">
      <c r="A594">
        <v>593</v>
      </c>
      <c r="B594" s="5">
        <v>39961</v>
      </c>
      <c r="C594" s="9">
        <v>0.44513888888888892</v>
      </c>
      <c r="D594" t="s">
        <v>4632</v>
      </c>
      <c r="E594" t="s">
        <v>4517</v>
      </c>
      <c r="F594" t="s">
        <v>2963</v>
      </c>
      <c r="G594" t="s">
        <v>17</v>
      </c>
      <c r="H594" t="s">
        <v>4632</v>
      </c>
      <c r="I594" t="s">
        <v>4519</v>
      </c>
    </row>
    <row r="595" spans="1:9" x14ac:dyDescent="0.2">
      <c r="A595">
        <v>594</v>
      </c>
      <c r="B595" s="5">
        <v>39961</v>
      </c>
      <c r="C595" s="9">
        <v>0.44513888888888892</v>
      </c>
      <c r="D595" t="s">
        <v>4632</v>
      </c>
      <c r="E595" t="s">
        <v>4517</v>
      </c>
      <c r="F595" t="s">
        <v>2963</v>
      </c>
      <c r="G595" t="s">
        <v>182</v>
      </c>
      <c r="H595" t="s">
        <v>4514</v>
      </c>
      <c r="I595" t="s">
        <v>4519</v>
      </c>
    </row>
    <row r="596" spans="1:9" x14ac:dyDescent="0.2">
      <c r="A596">
        <v>595</v>
      </c>
      <c r="B596" s="5">
        <v>39961</v>
      </c>
      <c r="C596" s="9">
        <v>0.44513888888888892</v>
      </c>
      <c r="D596" t="s">
        <v>4632</v>
      </c>
      <c r="E596" t="s">
        <v>4517</v>
      </c>
      <c r="F596" t="s">
        <v>2963</v>
      </c>
      <c r="G596" t="s">
        <v>183</v>
      </c>
      <c r="H596" t="s">
        <v>4515</v>
      </c>
      <c r="I596" t="s">
        <v>4519</v>
      </c>
    </row>
    <row r="597" spans="1:9" x14ac:dyDescent="0.2">
      <c r="A597">
        <v>596</v>
      </c>
      <c r="B597" s="5">
        <v>39961</v>
      </c>
      <c r="C597" s="9">
        <v>0.44513888888888892</v>
      </c>
      <c r="D597" t="s">
        <v>4632</v>
      </c>
      <c r="E597" t="s">
        <v>4517</v>
      </c>
      <c r="F597" t="s">
        <v>2963</v>
      </c>
      <c r="G597" t="s">
        <v>184</v>
      </c>
      <c r="H597" s="10" t="s">
        <v>2859</v>
      </c>
      <c r="I597" t="s">
        <v>4519</v>
      </c>
    </row>
    <row r="598" spans="1:9" x14ac:dyDescent="0.2">
      <c r="A598">
        <v>597</v>
      </c>
      <c r="B598" s="5">
        <v>39961</v>
      </c>
      <c r="C598" s="9">
        <v>0.44513888888888892</v>
      </c>
      <c r="D598" t="s">
        <v>4632</v>
      </c>
      <c r="E598" t="s">
        <v>4517</v>
      </c>
      <c r="F598" t="s">
        <v>2963</v>
      </c>
      <c r="G598" t="s">
        <v>185</v>
      </c>
      <c r="H598">
        <v>59</v>
      </c>
      <c r="I598" t="s">
        <v>4519</v>
      </c>
    </row>
    <row r="599" spans="1:9" x14ac:dyDescent="0.2">
      <c r="A599">
        <v>598</v>
      </c>
      <c r="B599" s="5">
        <v>39961</v>
      </c>
      <c r="C599" s="9">
        <v>0.44513888888888892</v>
      </c>
      <c r="D599" t="s">
        <v>4632</v>
      </c>
      <c r="E599" t="s">
        <v>4517</v>
      </c>
      <c r="F599" t="s">
        <v>2963</v>
      </c>
      <c r="G599" t="s">
        <v>186</v>
      </c>
      <c r="H599" s="5">
        <v>39961</v>
      </c>
      <c r="I599" t="s">
        <v>4519</v>
      </c>
    </row>
    <row r="600" spans="1:9" x14ac:dyDescent="0.2">
      <c r="A600">
        <v>599</v>
      </c>
      <c r="B600" s="5">
        <v>39961</v>
      </c>
      <c r="C600" s="9">
        <v>0.44513888888888892</v>
      </c>
      <c r="D600" t="s">
        <v>4632</v>
      </c>
      <c r="E600" t="s">
        <v>4517</v>
      </c>
      <c r="F600" t="s">
        <v>2963</v>
      </c>
      <c r="G600" t="s">
        <v>187</v>
      </c>
      <c r="H600" s="9">
        <v>0.44027777777777777</v>
      </c>
      <c r="I600" t="s">
        <v>4519</v>
      </c>
    </row>
    <row r="601" spans="1:9" x14ac:dyDescent="0.2">
      <c r="A601">
        <v>600</v>
      </c>
      <c r="B601" s="5">
        <v>39961</v>
      </c>
      <c r="C601" s="9">
        <v>0.44513888888888892</v>
      </c>
      <c r="D601" t="s">
        <v>4632</v>
      </c>
      <c r="E601" t="s">
        <v>4517</v>
      </c>
      <c r="F601" t="s">
        <v>2963</v>
      </c>
      <c r="G601" t="s">
        <v>188</v>
      </c>
      <c r="H601" t="s">
        <v>4632</v>
      </c>
      <c r="I601" t="s">
        <v>4519</v>
      </c>
    </row>
    <row r="602" spans="1:9" x14ac:dyDescent="0.2">
      <c r="A602">
        <v>601</v>
      </c>
      <c r="B602" s="5">
        <v>39961</v>
      </c>
      <c r="C602" s="9">
        <v>0.44513888888888892</v>
      </c>
      <c r="D602" t="s">
        <v>4632</v>
      </c>
      <c r="E602" t="s">
        <v>4517</v>
      </c>
      <c r="F602" t="s">
        <v>2963</v>
      </c>
      <c r="G602" t="s">
        <v>189</v>
      </c>
      <c r="H602" t="s">
        <v>4517</v>
      </c>
      <c r="I602" t="s">
        <v>4519</v>
      </c>
    </row>
    <row r="603" spans="1:9" x14ac:dyDescent="0.2">
      <c r="A603">
        <v>602</v>
      </c>
      <c r="B603" s="5">
        <v>39961</v>
      </c>
      <c r="C603" s="9">
        <v>0.44513888888888892</v>
      </c>
      <c r="D603" t="s">
        <v>4632</v>
      </c>
      <c r="E603" t="s">
        <v>4517</v>
      </c>
      <c r="F603" t="s">
        <v>2963</v>
      </c>
      <c r="G603" t="s">
        <v>190</v>
      </c>
      <c r="H603" t="s">
        <v>4515</v>
      </c>
      <c r="I603" t="s">
        <v>4519</v>
      </c>
    </row>
    <row r="604" spans="1:9" x14ac:dyDescent="0.2">
      <c r="A604">
        <v>603</v>
      </c>
      <c r="B604" s="5">
        <v>39961</v>
      </c>
      <c r="C604" s="9">
        <v>0.44513888888888892</v>
      </c>
      <c r="D604" t="s">
        <v>4632</v>
      </c>
      <c r="E604" t="s">
        <v>4517</v>
      </c>
      <c r="F604" t="s">
        <v>2963</v>
      </c>
      <c r="G604" t="s">
        <v>191</v>
      </c>
      <c r="H604" t="s">
        <v>2860</v>
      </c>
      <c r="I604" t="s">
        <v>4519</v>
      </c>
    </row>
    <row r="605" spans="1:9" x14ac:dyDescent="0.2">
      <c r="A605">
        <v>604</v>
      </c>
      <c r="B605" s="5">
        <v>39961</v>
      </c>
      <c r="C605" s="9">
        <v>0.44513888888888892</v>
      </c>
      <c r="D605" t="s">
        <v>4632</v>
      </c>
      <c r="E605" t="s">
        <v>4517</v>
      </c>
      <c r="F605" t="s">
        <v>2963</v>
      </c>
      <c r="G605" t="s">
        <v>192</v>
      </c>
      <c r="H605" t="s">
        <v>1804</v>
      </c>
      <c r="I605" t="s">
        <v>4519</v>
      </c>
    </row>
    <row r="606" spans="1:9" x14ac:dyDescent="0.2">
      <c r="A606">
        <v>605</v>
      </c>
      <c r="B606" s="5">
        <v>39961</v>
      </c>
      <c r="C606" s="9">
        <v>0.44513888888888892</v>
      </c>
      <c r="D606" t="s">
        <v>4632</v>
      </c>
      <c r="E606" t="s">
        <v>4517</v>
      </c>
      <c r="F606" t="s">
        <v>2963</v>
      </c>
      <c r="G606" t="s">
        <v>193</v>
      </c>
      <c r="H606" t="s">
        <v>4519</v>
      </c>
      <c r="I606" t="s">
        <v>4519</v>
      </c>
    </row>
    <row r="607" spans="1:9" x14ac:dyDescent="0.2">
      <c r="A607">
        <v>606</v>
      </c>
      <c r="B607" s="5">
        <v>39961</v>
      </c>
      <c r="C607" s="9">
        <v>0.44513888888888892</v>
      </c>
      <c r="D607" t="s">
        <v>4632</v>
      </c>
      <c r="E607" t="s">
        <v>4517</v>
      </c>
      <c r="F607" t="s">
        <v>2963</v>
      </c>
      <c r="G607" t="s">
        <v>194</v>
      </c>
      <c r="H607">
        <v>60</v>
      </c>
      <c r="I607" t="s">
        <v>4519</v>
      </c>
    </row>
    <row r="608" spans="1:9" x14ac:dyDescent="0.2">
      <c r="A608">
        <v>607</v>
      </c>
      <c r="B608" s="5">
        <v>39961</v>
      </c>
      <c r="C608" s="9">
        <v>0.44513888888888892</v>
      </c>
      <c r="D608" t="s">
        <v>4632</v>
      </c>
      <c r="E608" t="s">
        <v>4517</v>
      </c>
      <c r="F608" t="s">
        <v>2963</v>
      </c>
      <c r="G608" t="s">
        <v>195</v>
      </c>
      <c r="H608" s="5">
        <v>39961</v>
      </c>
      <c r="I608" t="s">
        <v>4519</v>
      </c>
    </row>
    <row r="609" spans="1:9" x14ac:dyDescent="0.2">
      <c r="A609">
        <v>608</v>
      </c>
      <c r="B609" s="5">
        <v>39961</v>
      </c>
      <c r="C609" s="9">
        <v>0.44513888888888892</v>
      </c>
      <c r="D609" t="s">
        <v>4632</v>
      </c>
      <c r="E609" t="s">
        <v>4517</v>
      </c>
      <c r="F609" t="s">
        <v>2963</v>
      </c>
      <c r="G609" t="s">
        <v>196</v>
      </c>
      <c r="H609" s="9">
        <v>0.44027777777777777</v>
      </c>
      <c r="I609" t="s">
        <v>4519</v>
      </c>
    </row>
    <row r="610" spans="1:9" x14ac:dyDescent="0.2">
      <c r="A610">
        <v>609</v>
      </c>
      <c r="B610" s="5">
        <v>39961</v>
      </c>
      <c r="C610" s="9">
        <v>0.44513888888888892</v>
      </c>
      <c r="D610" t="s">
        <v>4632</v>
      </c>
      <c r="E610" t="s">
        <v>4517</v>
      </c>
      <c r="F610" t="s">
        <v>2963</v>
      </c>
      <c r="G610" t="s">
        <v>197</v>
      </c>
      <c r="H610" t="s">
        <v>4632</v>
      </c>
      <c r="I610" t="s">
        <v>4519</v>
      </c>
    </row>
    <row r="611" spans="1:9" x14ac:dyDescent="0.2">
      <c r="A611">
        <v>610</v>
      </c>
      <c r="B611" s="5">
        <v>39961</v>
      </c>
      <c r="C611" s="9">
        <v>0.44513888888888892</v>
      </c>
      <c r="D611" t="s">
        <v>4632</v>
      </c>
      <c r="E611" t="s">
        <v>4517</v>
      </c>
      <c r="F611" t="s">
        <v>2963</v>
      </c>
      <c r="G611" t="s">
        <v>198</v>
      </c>
      <c r="H611" t="s">
        <v>4517</v>
      </c>
      <c r="I611" t="s">
        <v>4519</v>
      </c>
    </row>
    <row r="612" spans="1:9" x14ac:dyDescent="0.2">
      <c r="A612">
        <v>611</v>
      </c>
      <c r="B612" s="5">
        <v>39961</v>
      </c>
      <c r="C612" s="9">
        <v>0.44513888888888892</v>
      </c>
      <c r="D612" t="s">
        <v>4632</v>
      </c>
      <c r="E612" t="s">
        <v>4517</v>
      </c>
      <c r="F612" t="s">
        <v>2963</v>
      </c>
      <c r="G612" t="s">
        <v>199</v>
      </c>
      <c r="H612" t="s">
        <v>4515</v>
      </c>
      <c r="I612" t="s">
        <v>4519</v>
      </c>
    </row>
    <row r="613" spans="1:9" x14ac:dyDescent="0.2">
      <c r="A613">
        <v>612</v>
      </c>
      <c r="B613" s="5">
        <v>39961</v>
      </c>
      <c r="C613" s="9">
        <v>0.44513888888888892</v>
      </c>
      <c r="D613" t="s">
        <v>4632</v>
      </c>
      <c r="E613" t="s">
        <v>4517</v>
      </c>
      <c r="F613" t="s">
        <v>2963</v>
      </c>
      <c r="G613" t="s">
        <v>200</v>
      </c>
      <c r="H613" t="s">
        <v>2861</v>
      </c>
      <c r="I613" t="s">
        <v>4519</v>
      </c>
    </row>
    <row r="614" spans="1:9" x14ac:dyDescent="0.2">
      <c r="A614">
        <v>613</v>
      </c>
      <c r="B614" s="5">
        <v>39961</v>
      </c>
      <c r="C614" s="9">
        <v>0.44513888888888892</v>
      </c>
      <c r="D614" t="s">
        <v>4632</v>
      </c>
      <c r="E614" t="s">
        <v>4517</v>
      </c>
      <c r="F614" t="s">
        <v>2963</v>
      </c>
      <c r="G614" t="s">
        <v>201</v>
      </c>
      <c r="H614" t="s">
        <v>819</v>
      </c>
      <c r="I614" t="s">
        <v>4519</v>
      </c>
    </row>
    <row r="615" spans="1:9" x14ac:dyDescent="0.2">
      <c r="A615">
        <v>614</v>
      </c>
      <c r="B615" s="5">
        <v>39961</v>
      </c>
      <c r="C615" s="9">
        <v>0.44513888888888892</v>
      </c>
      <c r="D615" t="s">
        <v>4632</v>
      </c>
      <c r="E615" t="s">
        <v>4517</v>
      </c>
      <c r="F615" t="s">
        <v>2963</v>
      </c>
      <c r="G615" t="s">
        <v>202</v>
      </c>
      <c r="H615" t="s">
        <v>4519</v>
      </c>
      <c r="I615" t="s">
        <v>4519</v>
      </c>
    </row>
    <row r="616" spans="1:9" x14ac:dyDescent="0.2">
      <c r="A616">
        <v>615</v>
      </c>
      <c r="B616" s="5">
        <v>39961</v>
      </c>
      <c r="C616" s="9">
        <v>0.44513888888888892</v>
      </c>
      <c r="D616" t="s">
        <v>4632</v>
      </c>
      <c r="E616" t="s">
        <v>4517</v>
      </c>
      <c r="F616" t="s">
        <v>2963</v>
      </c>
      <c r="G616" t="s">
        <v>203</v>
      </c>
      <c r="H616">
        <v>61</v>
      </c>
      <c r="I616" t="s">
        <v>4519</v>
      </c>
    </row>
    <row r="617" spans="1:9" x14ac:dyDescent="0.2">
      <c r="A617">
        <v>616</v>
      </c>
      <c r="B617" s="5">
        <v>39961</v>
      </c>
      <c r="C617" s="9">
        <v>0.44513888888888892</v>
      </c>
      <c r="D617" t="s">
        <v>4632</v>
      </c>
      <c r="E617" t="s">
        <v>4517</v>
      </c>
      <c r="F617" t="s">
        <v>2963</v>
      </c>
      <c r="G617" t="s">
        <v>204</v>
      </c>
      <c r="H617" s="5">
        <v>39961</v>
      </c>
      <c r="I617" t="s">
        <v>4519</v>
      </c>
    </row>
    <row r="618" spans="1:9" x14ac:dyDescent="0.2">
      <c r="A618">
        <v>617</v>
      </c>
      <c r="B618" s="5">
        <v>39961</v>
      </c>
      <c r="C618" s="9">
        <v>0.44513888888888892</v>
      </c>
      <c r="D618" t="s">
        <v>4632</v>
      </c>
      <c r="E618" t="s">
        <v>4517</v>
      </c>
      <c r="F618" t="s">
        <v>2963</v>
      </c>
      <c r="G618" t="s">
        <v>205</v>
      </c>
      <c r="H618" s="9">
        <v>0.44027777777777777</v>
      </c>
      <c r="I618" t="s">
        <v>4519</v>
      </c>
    </row>
    <row r="619" spans="1:9" x14ac:dyDescent="0.2">
      <c r="A619">
        <v>618</v>
      </c>
      <c r="B619" s="5">
        <v>39961</v>
      </c>
      <c r="C619" s="9">
        <v>0.44513888888888892</v>
      </c>
      <c r="D619" t="s">
        <v>4632</v>
      </c>
      <c r="E619" t="s">
        <v>4517</v>
      </c>
      <c r="F619" t="s">
        <v>2963</v>
      </c>
      <c r="G619" t="s">
        <v>206</v>
      </c>
      <c r="H619" t="s">
        <v>4632</v>
      </c>
      <c r="I619" t="s">
        <v>4519</v>
      </c>
    </row>
    <row r="620" spans="1:9" x14ac:dyDescent="0.2">
      <c r="A620">
        <v>619</v>
      </c>
      <c r="B620" s="5">
        <v>39961</v>
      </c>
      <c r="C620" s="9">
        <v>0.44513888888888892</v>
      </c>
      <c r="D620" t="s">
        <v>4632</v>
      </c>
      <c r="E620" t="s">
        <v>4517</v>
      </c>
      <c r="F620" t="s">
        <v>2963</v>
      </c>
      <c r="G620" t="s">
        <v>207</v>
      </c>
      <c r="H620" t="s">
        <v>4517</v>
      </c>
      <c r="I620" t="s">
        <v>4519</v>
      </c>
    </row>
    <row r="621" spans="1:9" x14ac:dyDescent="0.2">
      <c r="A621">
        <v>620</v>
      </c>
      <c r="B621" s="5">
        <v>39961</v>
      </c>
      <c r="C621" s="9">
        <v>0.44513888888888892</v>
      </c>
      <c r="D621" t="s">
        <v>4632</v>
      </c>
      <c r="E621" t="s">
        <v>4517</v>
      </c>
      <c r="F621" t="s">
        <v>2963</v>
      </c>
      <c r="G621" t="s">
        <v>208</v>
      </c>
      <c r="H621" t="s">
        <v>4515</v>
      </c>
      <c r="I621" t="s">
        <v>4519</v>
      </c>
    </row>
    <row r="622" spans="1:9" x14ac:dyDescent="0.2">
      <c r="A622">
        <v>621</v>
      </c>
      <c r="B622" s="5">
        <v>39961</v>
      </c>
      <c r="C622" s="9">
        <v>0.44513888888888892</v>
      </c>
      <c r="D622" t="s">
        <v>4632</v>
      </c>
      <c r="E622" t="s">
        <v>4517</v>
      </c>
      <c r="F622" t="s">
        <v>2963</v>
      </c>
      <c r="G622" t="s">
        <v>209</v>
      </c>
      <c r="H622" t="s">
        <v>2862</v>
      </c>
      <c r="I622" t="s">
        <v>4519</v>
      </c>
    </row>
    <row r="623" spans="1:9" x14ac:dyDescent="0.2">
      <c r="A623">
        <v>622</v>
      </c>
      <c r="B623" s="5">
        <v>39961</v>
      </c>
      <c r="C623" s="9">
        <v>0.44513888888888892</v>
      </c>
      <c r="D623" t="s">
        <v>4632</v>
      </c>
      <c r="E623" t="s">
        <v>4517</v>
      </c>
      <c r="F623" t="s">
        <v>2963</v>
      </c>
      <c r="G623" t="s">
        <v>210</v>
      </c>
      <c r="H623" t="s">
        <v>4500</v>
      </c>
      <c r="I623" t="s">
        <v>4519</v>
      </c>
    </row>
    <row r="624" spans="1:9" x14ac:dyDescent="0.2">
      <c r="A624">
        <v>623</v>
      </c>
      <c r="B624" s="5">
        <v>39961</v>
      </c>
      <c r="C624" s="9">
        <v>0.44513888888888892</v>
      </c>
      <c r="D624" t="s">
        <v>4632</v>
      </c>
      <c r="E624" t="s">
        <v>4517</v>
      </c>
      <c r="F624" t="s">
        <v>2963</v>
      </c>
      <c r="G624" t="s">
        <v>211</v>
      </c>
      <c r="H624" t="s">
        <v>4519</v>
      </c>
      <c r="I624" t="s">
        <v>4519</v>
      </c>
    </row>
    <row r="625" spans="1:9" x14ac:dyDescent="0.2">
      <c r="A625">
        <v>624</v>
      </c>
      <c r="B625" s="5">
        <v>39961</v>
      </c>
      <c r="C625" s="9">
        <v>0.44513888888888892</v>
      </c>
      <c r="D625" t="s">
        <v>4632</v>
      </c>
      <c r="E625" t="s">
        <v>4517</v>
      </c>
      <c r="F625" t="s">
        <v>2963</v>
      </c>
      <c r="G625" t="s">
        <v>212</v>
      </c>
      <c r="H625">
        <v>62</v>
      </c>
      <c r="I625" t="s">
        <v>4519</v>
      </c>
    </row>
    <row r="626" spans="1:9" x14ac:dyDescent="0.2">
      <c r="A626">
        <v>625</v>
      </c>
      <c r="B626" s="5">
        <v>39961</v>
      </c>
      <c r="C626" s="9">
        <v>0.44513888888888892</v>
      </c>
      <c r="D626" t="s">
        <v>4632</v>
      </c>
      <c r="E626" t="s">
        <v>4517</v>
      </c>
      <c r="F626" t="s">
        <v>2963</v>
      </c>
      <c r="G626" t="s">
        <v>213</v>
      </c>
      <c r="H626" s="5">
        <v>39961</v>
      </c>
      <c r="I626" t="s">
        <v>4519</v>
      </c>
    </row>
    <row r="627" spans="1:9" x14ac:dyDescent="0.2">
      <c r="A627">
        <v>626</v>
      </c>
      <c r="B627" s="5">
        <v>39961</v>
      </c>
      <c r="C627" s="9">
        <v>0.44513888888888892</v>
      </c>
      <c r="D627" t="s">
        <v>4632</v>
      </c>
      <c r="E627" t="s">
        <v>4517</v>
      </c>
      <c r="F627" t="s">
        <v>2963</v>
      </c>
      <c r="G627" t="s">
        <v>214</v>
      </c>
      <c r="H627" s="9">
        <v>0.44027777777777777</v>
      </c>
      <c r="I627" t="s">
        <v>4519</v>
      </c>
    </row>
    <row r="628" spans="1:9" x14ac:dyDescent="0.2">
      <c r="A628">
        <v>627</v>
      </c>
      <c r="B628" s="5">
        <v>39961</v>
      </c>
      <c r="C628" s="9">
        <v>0.44513888888888892</v>
      </c>
      <c r="D628" t="s">
        <v>4632</v>
      </c>
      <c r="E628" t="s">
        <v>4517</v>
      </c>
      <c r="F628" t="s">
        <v>2963</v>
      </c>
      <c r="G628" t="s">
        <v>215</v>
      </c>
      <c r="H628" t="s">
        <v>4632</v>
      </c>
      <c r="I628" t="s">
        <v>4519</v>
      </c>
    </row>
    <row r="629" spans="1:9" x14ac:dyDescent="0.2">
      <c r="A629">
        <v>628</v>
      </c>
      <c r="B629" s="5">
        <v>39961</v>
      </c>
      <c r="C629" s="9">
        <v>0.44513888888888892</v>
      </c>
      <c r="D629" t="s">
        <v>4632</v>
      </c>
      <c r="E629" t="s">
        <v>4517</v>
      </c>
      <c r="F629" t="s">
        <v>2963</v>
      </c>
      <c r="G629" t="s">
        <v>216</v>
      </c>
      <c r="H629" t="s">
        <v>4517</v>
      </c>
      <c r="I629" t="s">
        <v>4519</v>
      </c>
    </row>
    <row r="630" spans="1:9" x14ac:dyDescent="0.2">
      <c r="A630">
        <v>629</v>
      </c>
      <c r="B630" s="5">
        <v>39961</v>
      </c>
      <c r="C630" s="9">
        <v>0.44513888888888892</v>
      </c>
      <c r="D630" t="s">
        <v>4632</v>
      </c>
      <c r="E630" t="s">
        <v>4517</v>
      </c>
      <c r="F630" t="s">
        <v>2963</v>
      </c>
      <c r="G630" t="s">
        <v>217</v>
      </c>
      <c r="H630" t="s">
        <v>4515</v>
      </c>
      <c r="I630" t="s">
        <v>4519</v>
      </c>
    </row>
    <row r="631" spans="1:9" x14ac:dyDescent="0.2">
      <c r="A631">
        <v>630</v>
      </c>
      <c r="B631" s="5">
        <v>39961</v>
      </c>
      <c r="C631" s="9">
        <v>0.44513888888888892</v>
      </c>
      <c r="D631" t="s">
        <v>4632</v>
      </c>
      <c r="E631" t="s">
        <v>4517</v>
      </c>
      <c r="F631" t="s">
        <v>2963</v>
      </c>
      <c r="G631" t="s">
        <v>218</v>
      </c>
      <c r="H631" t="s">
        <v>2863</v>
      </c>
      <c r="I631" t="s">
        <v>4519</v>
      </c>
    </row>
    <row r="632" spans="1:9" x14ac:dyDescent="0.2">
      <c r="A632">
        <v>631</v>
      </c>
      <c r="B632" s="5">
        <v>39961</v>
      </c>
      <c r="C632" s="9">
        <v>0.44513888888888892</v>
      </c>
      <c r="D632" t="s">
        <v>4632</v>
      </c>
      <c r="E632" t="s">
        <v>4517</v>
      </c>
      <c r="F632" t="s">
        <v>2963</v>
      </c>
      <c r="G632" t="s">
        <v>219</v>
      </c>
      <c r="H632" t="s">
        <v>4501</v>
      </c>
      <c r="I632" t="s">
        <v>4519</v>
      </c>
    </row>
    <row r="633" spans="1:9" x14ac:dyDescent="0.2">
      <c r="A633">
        <v>632</v>
      </c>
      <c r="B633" s="5">
        <v>39961</v>
      </c>
      <c r="C633" s="9">
        <v>0.44513888888888892</v>
      </c>
      <c r="D633" t="s">
        <v>4632</v>
      </c>
      <c r="E633" t="s">
        <v>4517</v>
      </c>
      <c r="F633" t="s">
        <v>2963</v>
      </c>
      <c r="G633" t="s">
        <v>220</v>
      </c>
      <c r="H633" t="s">
        <v>4519</v>
      </c>
      <c r="I633" t="s">
        <v>4519</v>
      </c>
    </row>
    <row r="634" spans="1:9" s="8" customFormat="1" x14ac:dyDescent="0.2">
      <c r="A634" s="8">
        <v>633</v>
      </c>
      <c r="B634" s="12">
        <v>39961</v>
      </c>
      <c r="C634" s="13">
        <v>0.44513888888888892</v>
      </c>
      <c r="D634" s="8" t="s">
        <v>4632</v>
      </c>
      <c r="E634" s="8" t="s">
        <v>4517</v>
      </c>
      <c r="F634" s="8" t="s">
        <v>2963</v>
      </c>
      <c r="G634" s="8" t="s">
        <v>1269</v>
      </c>
      <c r="H634" s="8" t="s">
        <v>2864</v>
      </c>
      <c r="I634" s="8" t="s">
        <v>4519</v>
      </c>
    </row>
    <row r="635" spans="1:9" x14ac:dyDescent="0.2">
      <c r="A635">
        <v>634</v>
      </c>
      <c r="B635" s="5">
        <v>39961</v>
      </c>
      <c r="C635" s="9">
        <v>0.44722222222222219</v>
      </c>
      <c r="D635" t="s">
        <v>4632</v>
      </c>
      <c r="E635" t="s">
        <v>4517</v>
      </c>
      <c r="F635" t="s">
        <v>4515</v>
      </c>
      <c r="G635" t="s">
        <v>1270</v>
      </c>
      <c r="H635" t="s">
        <v>5283</v>
      </c>
      <c r="I635" t="s">
        <v>4519</v>
      </c>
    </row>
    <row r="636" spans="1:9" x14ac:dyDescent="0.2">
      <c r="A636">
        <v>635</v>
      </c>
      <c r="B636" s="5">
        <v>39961</v>
      </c>
      <c r="C636" s="9">
        <v>0.44722222222222219</v>
      </c>
      <c r="D636" t="s">
        <v>4632</v>
      </c>
      <c r="E636" t="s">
        <v>4517</v>
      </c>
      <c r="F636" t="s">
        <v>4515</v>
      </c>
      <c r="G636" t="s">
        <v>1271</v>
      </c>
      <c r="H636" t="s">
        <v>2865</v>
      </c>
      <c r="I636" t="s">
        <v>4519</v>
      </c>
    </row>
    <row r="637" spans="1:9" x14ac:dyDescent="0.2">
      <c r="A637">
        <v>636</v>
      </c>
      <c r="B637" s="5">
        <v>39961</v>
      </c>
      <c r="C637" s="9">
        <v>0.44722222222222219</v>
      </c>
      <c r="D637" t="s">
        <v>4632</v>
      </c>
      <c r="E637" t="s">
        <v>4517</v>
      </c>
      <c r="F637" t="s">
        <v>4515</v>
      </c>
      <c r="G637" t="s">
        <v>1272</v>
      </c>
      <c r="H637" t="s">
        <v>2866</v>
      </c>
      <c r="I637" t="s">
        <v>4519</v>
      </c>
    </row>
    <row r="638" spans="1:9" x14ac:dyDescent="0.2">
      <c r="A638">
        <v>637</v>
      </c>
      <c r="B638" s="5">
        <v>39961</v>
      </c>
      <c r="C638" s="9">
        <v>0.44722222222222219</v>
      </c>
      <c r="D638" t="s">
        <v>4632</v>
      </c>
      <c r="E638" t="s">
        <v>4517</v>
      </c>
      <c r="F638" t="s">
        <v>4515</v>
      </c>
      <c r="G638" t="s">
        <v>1273</v>
      </c>
      <c r="H638" s="5">
        <v>38078</v>
      </c>
      <c r="I638" t="s">
        <v>4519</v>
      </c>
    </row>
    <row r="639" spans="1:9" x14ac:dyDescent="0.2">
      <c r="A639">
        <v>638</v>
      </c>
      <c r="B639" s="5">
        <v>39961</v>
      </c>
      <c r="C639" s="9">
        <v>0.44722222222222219</v>
      </c>
      <c r="D639" t="s">
        <v>4632</v>
      </c>
      <c r="E639" t="s">
        <v>4517</v>
      </c>
      <c r="F639" t="s">
        <v>4515</v>
      </c>
      <c r="G639" t="s">
        <v>1274</v>
      </c>
      <c r="H639" s="5">
        <v>39903</v>
      </c>
      <c r="I639" t="s">
        <v>4519</v>
      </c>
    </row>
    <row r="640" spans="1:9" x14ac:dyDescent="0.2">
      <c r="A640">
        <v>639</v>
      </c>
      <c r="B640" s="5">
        <v>39961</v>
      </c>
      <c r="C640" s="9">
        <v>0.44722222222222219</v>
      </c>
      <c r="D640" t="s">
        <v>4632</v>
      </c>
      <c r="E640" t="s">
        <v>4517</v>
      </c>
      <c r="F640" t="s">
        <v>4515</v>
      </c>
      <c r="G640" t="s">
        <v>1275</v>
      </c>
      <c r="H640" s="11">
        <v>11270</v>
      </c>
      <c r="I640" t="s">
        <v>4519</v>
      </c>
    </row>
    <row r="641" spans="1:9" x14ac:dyDescent="0.2">
      <c r="A641">
        <v>640</v>
      </c>
      <c r="B641" s="5">
        <v>39961</v>
      </c>
      <c r="C641" s="9">
        <v>0.44722222222222219</v>
      </c>
      <c r="D641" t="s">
        <v>4632</v>
      </c>
      <c r="E641" t="s">
        <v>4517</v>
      </c>
      <c r="F641" t="s">
        <v>4515</v>
      </c>
      <c r="G641" t="s">
        <v>1276</v>
      </c>
      <c r="H641" s="10" t="s">
        <v>2534</v>
      </c>
      <c r="I641" t="s">
        <v>4519</v>
      </c>
    </row>
    <row r="642" spans="1:9" x14ac:dyDescent="0.2">
      <c r="A642">
        <v>641</v>
      </c>
      <c r="B642" s="5">
        <v>39961</v>
      </c>
      <c r="C642" s="9">
        <v>0.44722222222222219</v>
      </c>
      <c r="D642" t="s">
        <v>4632</v>
      </c>
      <c r="E642" t="s">
        <v>4517</v>
      </c>
      <c r="F642" t="s">
        <v>4515</v>
      </c>
      <c r="G642" t="s">
        <v>2535</v>
      </c>
      <c r="H642" s="5">
        <v>40268</v>
      </c>
      <c r="I642" t="s">
        <v>4519</v>
      </c>
    </row>
    <row r="643" spans="1:9" x14ac:dyDescent="0.2">
      <c r="A643">
        <v>642</v>
      </c>
      <c r="B643" s="5">
        <v>39961</v>
      </c>
      <c r="C643" s="9">
        <v>0.44722222222222219</v>
      </c>
      <c r="D643" t="s">
        <v>4632</v>
      </c>
      <c r="E643" t="s">
        <v>4517</v>
      </c>
      <c r="F643" t="s">
        <v>4515</v>
      </c>
      <c r="G643" t="s">
        <v>2536</v>
      </c>
      <c r="H643">
        <v>6</v>
      </c>
      <c r="I643" t="s">
        <v>4519</v>
      </c>
    </row>
    <row r="644" spans="1:9" s="8" customFormat="1" x14ac:dyDescent="0.2">
      <c r="A644" s="8">
        <v>643</v>
      </c>
      <c r="B644" s="12">
        <v>39961</v>
      </c>
      <c r="C644" s="13">
        <v>0.44722222222222219</v>
      </c>
      <c r="D644" s="8" t="s">
        <v>4632</v>
      </c>
      <c r="E644" s="8" t="s">
        <v>4517</v>
      </c>
      <c r="F644" s="8" t="s">
        <v>4515</v>
      </c>
      <c r="G644" s="8" t="s">
        <v>2537</v>
      </c>
      <c r="H644" s="8" t="s">
        <v>5207</v>
      </c>
      <c r="I644" s="8" t="s">
        <v>4519</v>
      </c>
    </row>
    <row r="645" spans="1:9" x14ac:dyDescent="0.2">
      <c r="A645">
        <v>644</v>
      </c>
      <c r="B645" s="5">
        <v>39961</v>
      </c>
      <c r="C645" s="9">
        <v>0.44861111111111113</v>
      </c>
      <c r="D645" t="s">
        <v>4632</v>
      </c>
      <c r="E645" t="s">
        <v>4514</v>
      </c>
      <c r="F645" t="s">
        <v>4515</v>
      </c>
      <c r="G645" s="10" t="s">
        <v>2538</v>
      </c>
    </row>
    <row r="646" spans="1:9" x14ac:dyDescent="0.2">
      <c r="A646">
        <v>645</v>
      </c>
      <c r="B646" s="5">
        <v>39961</v>
      </c>
      <c r="C646" s="9">
        <v>0.44861111111111113</v>
      </c>
      <c r="D646" t="s">
        <v>4632</v>
      </c>
      <c r="E646" t="s">
        <v>4517</v>
      </c>
      <c r="F646" t="s">
        <v>4515</v>
      </c>
      <c r="G646" t="s">
        <v>2539</v>
      </c>
      <c r="H646" t="s">
        <v>1804</v>
      </c>
      <c r="I646" t="s">
        <v>4519</v>
      </c>
    </row>
    <row r="647" spans="1:9" x14ac:dyDescent="0.2">
      <c r="A647">
        <v>646</v>
      </c>
      <c r="B647" s="5">
        <v>39961</v>
      </c>
      <c r="C647" s="9">
        <v>0.44861111111111113</v>
      </c>
      <c r="D647" t="s">
        <v>4632</v>
      </c>
      <c r="E647" t="s">
        <v>4517</v>
      </c>
      <c r="F647" t="s">
        <v>4515</v>
      </c>
      <c r="G647" t="s">
        <v>2540</v>
      </c>
      <c r="H647" t="s">
        <v>819</v>
      </c>
      <c r="I647" t="s">
        <v>4519</v>
      </c>
    </row>
    <row r="648" spans="1:9" x14ac:dyDescent="0.2">
      <c r="A648">
        <v>647</v>
      </c>
      <c r="B648" s="5">
        <v>39961</v>
      </c>
      <c r="C648" s="9">
        <v>0.44861111111111113</v>
      </c>
      <c r="D648" t="s">
        <v>4632</v>
      </c>
      <c r="E648" t="s">
        <v>4517</v>
      </c>
      <c r="F648" t="s">
        <v>4515</v>
      </c>
      <c r="G648" t="s">
        <v>2541</v>
      </c>
      <c r="H648" t="s">
        <v>4500</v>
      </c>
      <c r="I648" t="s">
        <v>4519</v>
      </c>
    </row>
    <row r="649" spans="1:9" x14ac:dyDescent="0.2">
      <c r="A649">
        <v>648</v>
      </c>
      <c r="B649" s="5">
        <v>39961</v>
      </c>
      <c r="C649" s="9">
        <v>0.44861111111111113</v>
      </c>
      <c r="D649" t="s">
        <v>4632</v>
      </c>
      <c r="E649" t="s">
        <v>4517</v>
      </c>
      <c r="F649" t="s">
        <v>4515</v>
      </c>
      <c r="G649" t="s">
        <v>2542</v>
      </c>
      <c r="H649" t="s">
        <v>3306</v>
      </c>
      <c r="I649" t="s">
        <v>4519</v>
      </c>
    </row>
    <row r="650" spans="1:9" x14ac:dyDescent="0.2">
      <c r="A650">
        <v>649</v>
      </c>
      <c r="B650" s="5">
        <v>39961</v>
      </c>
      <c r="C650" s="9">
        <v>0.44861111111111113</v>
      </c>
      <c r="D650" t="s">
        <v>4632</v>
      </c>
      <c r="E650" t="s">
        <v>4517</v>
      </c>
      <c r="F650" t="s">
        <v>4515</v>
      </c>
      <c r="G650" t="s">
        <v>2543</v>
      </c>
      <c r="H650" t="s">
        <v>5283</v>
      </c>
      <c r="I650" t="s">
        <v>4519</v>
      </c>
    </row>
    <row r="651" spans="1:9" x14ac:dyDescent="0.2">
      <c r="A651">
        <v>650</v>
      </c>
      <c r="B651" s="5">
        <v>39961</v>
      </c>
      <c r="C651" s="9">
        <v>0.44861111111111113</v>
      </c>
      <c r="D651" t="s">
        <v>4632</v>
      </c>
      <c r="E651" t="s">
        <v>4517</v>
      </c>
      <c r="F651" t="s">
        <v>4515</v>
      </c>
      <c r="G651" t="s">
        <v>2544</v>
      </c>
      <c r="H651" t="s">
        <v>4148</v>
      </c>
      <c r="I651" t="s">
        <v>4519</v>
      </c>
    </row>
    <row r="652" spans="1:9" x14ac:dyDescent="0.2">
      <c r="A652">
        <v>651</v>
      </c>
      <c r="B652" s="5">
        <v>39961</v>
      </c>
      <c r="C652" s="9">
        <v>0.44861111111111113</v>
      </c>
      <c r="D652" t="s">
        <v>4632</v>
      </c>
      <c r="E652" t="s">
        <v>4517</v>
      </c>
      <c r="F652" t="s">
        <v>4515</v>
      </c>
      <c r="G652" t="s">
        <v>2545</v>
      </c>
      <c r="H652" t="s">
        <v>4149</v>
      </c>
      <c r="I652" t="s">
        <v>4519</v>
      </c>
    </row>
    <row r="653" spans="1:9" x14ac:dyDescent="0.2">
      <c r="A653">
        <v>652</v>
      </c>
      <c r="B653" s="5">
        <v>39961</v>
      </c>
      <c r="C653" s="9">
        <v>0.44861111111111113</v>
      </c>
      <c r="D653" t="s">
        <v>4632</v>
      </c>
      <c r="E653" t="s">
        <v>4517</v>
      </c>
      <c r="F653" t="s">
        <v>4515</v>
      </c>
      <c r="G653" t="s">
        <v>2546</v>
      </c>
      <c r="H653" s="5">
        <v>38261</v>
      </c>
      <c r="I653" t="s">
        <v>4519</v>
      </c>
    </row>
    <row r="654" spans="1:9" x14ac:dyDescent="0.2">
      <c r="A654">
        <v>653</v>
      </c>
      <c r="B654" s="5">
        <v>39961</v>
      </c>
      <c r="C654" s="9">
        <v>0.44861111111111113</v>
      </c>
      <c r="D654" t="s">
        <v>4632</v>
      </c>
      <c r="E654" t="s">
        <v>4517</v>
      </c>
      <c r="F654" t="s">
        <v>4515</v>
      </c>
      <c r="G654" t="s">
        <v>2547</v>
      </c>
      <c r="H654" s="5">
        <v>39933</v>
      </c>
      <c r="I654" t="s">
        <v>4519</v>
      </c>
    </row>
    <row r="655" spans="1:9" x14ac:dyDescent="0.2">
      <c r="A655">
        <v>654</v>
      </c>
      <c r="B655" s="5">
        <v>39961</v>
      </c>
      <c r="C655" s="9">
        <v>0.44861111111111113</v>
      </c>
      <c r="D655" t="s">
        <v>4632</v>
      </c>
      <c r="E655" t="s">
        <v>4517</v>
      </c>
      <c r="F655" t="s">
        <v>4515</v>
      </c>
      <c r="G655" t="s">
        <v>2548</v>
      </c>
      <c r="H655">
        <v>5</v>
      </c>
      <c r="I655" t="s">
        <v>4519</v>
      </c>
    </row>
    <row r="656" spans="1:9" x14ac:dyDescent="0.2">
      <c r="A656">
        <v>655</v>
      </c>
      <c r="B656" s="5">
        <v>39961</v>
      </c>
      <c r="C656" s="9">
        <v>0.44861111111111113</v>
      </c>
      <c r="D656" t="s">
        <v>4632</v>
      </c>
      <c r="E656" t="s">
        <v>4517</v>
      </c>
      <c r="F656" t="s">
        <v>4515</v>
      </c>
      <c r="G656" t="s">
        <v>2549</v>
      </c>
      <c r="H656" s="11">
        <v>379500</v>
      </c>
      <c r="I656" t="s">
        <v>4519</v>
      </c>
    </row>
    <row r="657" spans="1:9" s="8" customFormat="1" x14ac:dyDescent="0.2">
      <c r="A657" s="8">
        <v>656</v>
      </c>
      <c r="B657" s="12">
        <v>39961</v>
      </c>
      <c r="C657" s="13">
        <v>0.44861111111111113</v>
      </c>
      <c r="D657" s="8" t="s">
        <v>4632</v>
      </c>
      <c r="E657" s="8" t="s">
        <v>4517</v>
      </c>
      <c r="F657" s="8" t="s">
        <v>4515</v>
      </c>
      <c r="G657" s="8" t="s">
        <v>2550</v>
      </c>
      <c r="H657" s="8" t="s">
        <v>5207</v>
      </c>
      <c r="I657" s="8" t="s">
        <v>4519</v>
      </c>
    </row>
    <row r="658" spans="1:9" x14ac:dyDescent="0.2">
      <c r="A658">
        <v>657</v>
      </c>
      <c r="B658" s="5">
        <v>39965</v>
      </c>
      <c r="C658" s="9">
        <v>0.64930555555555558</v>
      </c>
      <c r="D658" t="s">
        <v>4632</v>
      </c>
      <c r="E658" t="s">
        <v>4514</v>
      </c>
      <c r="F658" t="s">
        <v>4515</v>
      </c>
      <c r="G658" s="10" t="s">
        <v>2551</v>
      </c>
    </row>
    <row r="659" spans="1:9" x14ac:dyDescent="0.2">
      <c r="A659">
        <v>658</v>
      </c>
      <c r="B659" s="5">
        <v>39965</v>
      </c>
      <c r="C659" s="9">
        <v>0.64930555555555558</v>
      </c>
      <c r="D659" t="s">
        <v>4632</v>
      </c>
      <c r="E659" t="s">
        <v>4517</v>
      </c>
      <c r="F659" t="s">
        <v>4515</v>
      </c>
      <c r="G659" t="s">
        <v>2552</v>
      </c>
      <c r="H659" t="s">
        <v>2714</v>
      </c>
      <c r="I659" t="s">
        <v>4519</v>
      </c>
    </row>
    <row r="660" spans="1:9" x14ac:dyDescent="0.2">
      <c r="A660">
        <v>659</v>
      </c>
      <c r="B660" s="5">
        <v>39965</v>
      </c>
      <c r="C660" s="9">
        <v>0.64930555555555558</v>
      </c>
      <c r="D660" t="s">
        <v>4632</v>
      </c>
      <c r="E660" t="s">
        <v>4517</v>
      </c>
      <c r="F660" t="s">
        <v>4515</v>
      </c>
      <c r="G660" t="s">
        <v>2553</v>
      </c>
      <c r="H660" t="s">
        <v>73</v>
      </c>
      <c r="I660" t="s">
        <v>4519</v>
      </c>
    </row>
    <row r="661" spans="1:9" x14ac:dyDescent="0.2">
      <c r="A661">
        <v>660</v>
      </c>
      <c r="B661" s="5">
        <v>39965</v>
      </c>
      <c r="C661" s="9">
        <v>0.64930555555555558</v>
      </c>
      <c r="D661" t="s">
        <v>4632</v>
      </c>
      <c r="E661" t="s">
        <v>4517</v>
      </c>
      <c r="F661" t="s">
        <v>4515</v>
      </c>
      <c r="G661" t="s">
        <v>2554</v>
      </c>
      <c r="H661" t="s">
        <v>4925</v>
      </c>
      <c r="I661" t="s">
        <v>4519</v>
      </c>
    </row>
    <row r="662" spans="1:9" x14ac:dyDescent="0.2">
      <c r="A662">
        <v>661</v>
      </c>
      <c r="B662" s="5">
        <v>39965</v>
      </c>
      <c r="C662" s="9">
        <v>0.64930555555555558</v>
      </c>
      <c r="D662" t="s">
        <v>4632</v>
      </c>
      <c r="E662" t="s">
        <v>4517</v>
      </c>
      <c r="F662" t="s">
        <v>4515</v>
      </c>
      <c r="G662" t="s">
        <v>2555</v>
      </c>
      <c r="H662" t="s">
        <v>1939</v>
      </c>
      <c r="I662" t="s">
        <v>4519</v>
      </c>
    </row>
    <row r="663" spans="1:9" x14ac:dyDescent="0.2">
      <c r="A663">
        <v>662</v>
      </c>
      <c r="B663" s="5">
        <v>39965</v>
      </c>
      <c r="C663" s="9">
        <v>0.64930555555555558</v>
      </c>
      <c r="D663" t="s">
        <v>4632</v>
      </c>
      <c r="E663" t="s">
        <v>4517</v>
      </c>
      <c r="F663" t="s">
        <v>4515</v>
      </c>
      <c r="G663" t="s">
        <v>2556</v>
      </c>
      <c r="H663" t="s">
        <v>5281</v>
      </c>
      <c r="I663" t="s">
        <v>4519</v>
      </c>
    </row>
    <row r="664" spans="1:9" x14ac:dyDescent="0.2">
      <c r="A664">
        <v>663</v>
      </c>
      <c r="B664" s="5">
        <v>39965</v>
      </c>
      <c r="C664" s="9">
        <v>0.64930555555555558</v>
      </c>
      <c r="D664" t="s">
        <v>4632</v>
      </c>
      <c r="E664" t="s">
        <v>4517</v>
      </c>
      <c r="F664" t="s">
        <v>4515</v>
      </c>
      <c r="G664" t="s">
        <v>2557</v>
      </c>
      <c r="H664" t="s">
        <v>4926</v>
      </c>
      <c r="I664" t="s">
        <v>4519</v>
      </c>
    </row>
    <row r="665" spans="1:9" x14ac:dyDescent="0.2">
      <c r="A665">
        <v>664</v>
      </c>
      <c r="B665" s="5">
        <v>39965</v>
      </c>
      <c r="C665" s="9">
        <v>0.64930555555555558</v>
      </c>
      <c r="D665" t="s">
        <v>4632</v>
      </c>
      <c r="E665" t="s">
        <v>4517</v>
      </c>
      <c r="F665" t="s">
        <v>4515</v>
      </c>
      <c r="G665" t="s">
        <v>2558</v>
      </c>
      <c r="H665" t="s">
        <v>1565</v>
      </c>
      <c r="I665" t="s">
        <v>4519</v>
      </c>
    </row>
    <row r="666" spans="1:9" x14ac:dyDescent="0.2">
      <c r="A666">
        <v>665</v>
      </c>
      <c r="B666" s="5">
        <v>39965</v>
      </c>
      <c r="C666" s="9">
        <v>0.64930555555555558</v>
      </c>
      <c r="D666" t="s">
        <v>4632</v>
      </c>
      <c r="E666" t="s">
        <v>4517</v>
      </c>
      <c r="F666" t="s">
        <v>4515</v>
      </c>
      <c r="G666" t="s">
        <v>2559</v>
      </c>
      <c r="H666" s="5">
        <v>39904</v>
      </c>
      <c r="I666" t="s">
        <v>4519</v>
      </c>
    </row>
    <row r="667" spans="1:9" x14ac:dyDescent="0.2">
      <c r="A667">
        <v>666</v>
      </c>
      <c r="B667" s="5">
        <v>39965</v>
      </c>
      <c r="C667" s="9">
        <v>0.64930555555555558</v>
      </c>
      <c r="D667" t="s">
        <v>4632</v>
      </c>
      <c r="E667" t="s">
        <v>4517</v>
      </c>
      <c r="F667" t="s">
        <v>4515</v>
      </c>
      <c r="G667" t="s">
        <v>2560</v>
      </c>
      <c r="H667" s="11">
        <v>26000</v>
      </c>
      <c r="I667" t="s">
        <v>4519</v>
      </c>
    </row>
    <row r="668" spans="1:9" x14ac:dyDescent="0.2">
      <c r="A668">
        <v>667</v>
      </c>
      <c r="B668" s="5">
        <v>39965</v>
      </c>
      <c r="C668" s="9">
        <v>0.64930555555555558</v>
      </c>
      <c r="D668" t="s">
        <v>4632</v>
      </c>
      <c r="E668" t="s">
        <v>4517</v>
      </c>
      <c r="F668" t="s">
        <v>4515</v>
      </c>
      <c r="G668" t="s">
        <v>2561</v>
      </c>
      <c r="H668" t="s">
        <v>5207</v>
      </c>
      <c r="I668" t="s">
        <v>4519</v>
      </c>
    </row>
    <row r="669" spans="1:9" s="8" customFormat="1" x14ac:dyDescent="0.2">
      <c r="A669" s="8">
        <v>668</v>
      </c>
      <c r="B669" s="12">
        <v>39965</v>
      </c>
      <c r="C669" s="13">
        <v>0.64930555555555558</v>
      </c>
      <c r="D669" s="8" t="s">
        <v>4632</v>
      </c>
      <c r="E669" s="8" t="s">
        <v>4517</v>
      </c>
      <c r="F669" s="8" t="s">
        <v>4515</v>
      </c>
      <c r="G669" s="8" t="s">
        <v>2562</v>
      </c>
      <c r="H669" s="8" t="s">
        <v>2585</v>
      </c>
      <c r="I669" s="8" t="s">
        <v>4519</v>
      </c>
    </row>
    <row r="670" spans="1:9" x14ac:dyDescent="0.2">
      <c r="A670">
        <v>669</v>
      </c>
      <c r="B670" s="5">
        <v>39965</v>
      </c>
      <c r="C670" s="9">
        <v>0.67847222222222225</v>
      </c>
      <c r="D670" t="s">
        <v>4632</v>
      </c>
      <c r="E670" t="s">
        <v>4514</v>
      </c>
      <c r="F670" t="s">
        <v>4515</v>
      </c>
      <c r="G670" s="10" t="s">
        <v>2563</v>
      </c>
    </row>
    <row r="671" spans="1:9" x14ac:dyDescent="0.2">
      <c r="A671">
        <v>670</v>
      </c>
      <c r="B671" s="5">
        <v>39965</v>
      </c>
      <c r="C671" s="9">
        <v>0.67847222222222225</v>
      </c>
      <c r="D671" t="s">
        <v>4632</v>
      </c>
      <c r="E671" t="s">
        <v>4517</v>
      </c>
      <c r="F671" t="s">
        <v>4515</v>
      </c>
      <c r="G671" t="s">
        <v>2564</v>
      </c>
      <c r="H671" t="s">
        <v>2714</v>
      </c>
      <c r="I671" t="s">
        <v>4519</v>
      </c>
    </row>
    <row r="672" spans="1:9" x14ac:dyDescent="0.2">
      <c r="A672">
        <v>671</v>
      </c>
      <c r="B672" s="5">
        <v>39965</v>
      </c>
      <c r="C672" s="9">
        <v>0.67847222222222225</v>
      </c>
      <c r="D672" t="s">
        <v>4632</v>
      </c>
      <c r="E672" t="s">
        <v>4517</v>
      </c>
      <c r="F672" t="s">
        <v>4515</v>
      </c>
      <c r="G672" t="s">
        <v>2565</v>
      </c>
      <c r="H672" t="s">
        <v>73</v>
      </c>
      <c r="I672" t="s">
        <v>4519</v>
      </c>
    </row>
    <row r="673" spans="1:9" x14ac:dyDescent="0.2">
      <c r="A673">
        <v>672</v>
      </c>
      <c r="B673" s="5">
        <v>39965</v>
      </c>
      <c r="C673" s="9">
        <v>0.67847222222222225</v>
      </c>
      <c r="D673" t="s">
        <v>4632</v>
      </c>
      <c r="E673" t="s">
        <v>4517</v>
      </c>
      <c r="F673" t="s">
        <v>4515</v>
      </c>
      <c r="G673" t="s">
        <v>2566</v>
      </c>
      <c r="H673" t="s">
        <v>2586</v>
      </c>
      <c r="I673" t="s">
        <v>4519</v>
      </c>
    </row>
    <row r="674" spans="1:9" x14ac:dyDescent="0.2">
      <c r="A674">
        <v>673</v>
      </c>
      <c r="B674" s="5">
        <v>39965</v>
      </c>
      <c r="C674" s="9">
        <v>0.67847222222222225</v>
      </c>
      <c r="D674" t="s">
        <v>4632</v>
      </c>
      <c r="E674" t="s">
        <v>4514</v>
      </c>
      <c r="F674" t="s">
        <v>4515</v>
      </c>
      <c r="G674" s="10" t="s">
        <v>2567</v>
      </c>
    </row>
    <row r="675" spans="1:9" x14ac:dyDescent="0.2">
      <c r="A675">
        <v>674</v>
      </c>
      <c r="B675" s="5">
        <v>39965</v>
      </c>
      <c r="C675" s="9">
        <v>0.67847222222222225</v>
      </c>
      <c r="D675" t="s">
        <v>4632</v>
      </c>
      <c r="E675" t="s">
        <v>4517</v>
      </c>
      <c r="F675" t="s">
        <v>4515</v>
      </c>
      <c r="G675" t="s">
        <v>2568</v>
      </c>
      <c r="H675" t="s">
        <v>2714</v>
      </c>
      <c r="I675" t="s">
        <v>4519</v>
      </c>
    </row>
    <row r="676" spans="1:9" x14ac:dyDescent="0.2">
      <c r="A676">
        <v>675</v>
      </c>
      <c r="B676" s="5">
        <v>39965</v>
      </c>
      <c r="C676" s="9">
        <v>0.67847222222222225</v>
      </c>
      <c r="D676" t="s">
        <v>4632</v>
      </c>
      <c r="E676" t="s">
        <v>4517</v>
      </c>
      <c r="F676" t="s">
        <v>4515</v>
      </c>
      <c r="G676" t="s">
        <v>2569</v>
      </c>
      <c r="H676" t="s">
        <v>73</v>
      </c>
      <c r="I676" t="s">
        <v>4519</v>
      </c>
    </row>
    <row r="677" spans="1:9" x14ac:dyDescent="0.2">
      <c r="A677">
        <v>676</v>
      </c>
      <c r="B677" s="5">
        <v>39965</v>
      </c>
      <c r="C677" s="9">
        <v>0.67847222222222225</v>
      </c>
      <c r="D677" t="s">
        <v>4632</v>
      </c>
      <c r="E677" t="s">
        <v>4517</v>
      </c>
      <c r="F677" t="s">
        <v>4515</v>
      </c>
      <c r="G677" t="s">
        <v>3479</v>
      </c>
      <c r="H677" t="s">
        <v>2291</v>
      </c>
      <c r="I677" t="s">
        <v>4519</v>
      </c>
    </row>
    <row r="678" spans="1:9" x14ac:dyDescent="0.2">
      <c r="A678">
        <v>677</v>
      </c>
      <c r="B678" s="5">
        <v>39965</v>
      </c>
      <c r="C678" s="9">
        <v>0.67847222222222225</v>
      </c>
      <c r="D678" t="s">
        <v>4632</v>
      </c>
      <c r="E678" t="s">
        <v>4517</v>
      </c>
      <c r="F678" t="s">
        <v>4515</v>
      </c>
      <c r="G678" t="s">
        <v>3480</v>
      </c>
      <c r="H678" t="s">
        <v>2292</v>
      </c>
      <c r="I678" t="s">
        <v>4519</v>
      </c>
    </row>
    <row r="679" spans="1:9" x14ac:dyDescent="0.2">
      <c r="A679">
        <v>678</v>
      </c>
      <c r="B679" s="5">
        <v>39965</v>
      </c>
      <c r="C679" s="9">
        <v>0.67847222222222225</v>
      </c>
      <c r="D679" t="s">
        <v>4632</v>
      </c>
      <c r="E679" t="s">
        <v>4514</v>
      </c>
      <c r="F679" t="s">
        <v>4515</v>
      </c>
      <c r="G679" s="10" t="s">
        <v>3481</v>
      </c>
    </row>
    <row r="680" spans="1:9" x14ac:dyDescent="0.2">
      <c r="A680">
        <v>679</v>
      </c>
      <c r="B680" s="5">
        <v>39965</v>
      </c>
      <c r="C680" s="9">
        <v>0.67847222222222225</v>
      </c>
      <c r="D680" t="s">
        <v>4632</v>
      </c>
      <c r="E680" t="s">
        <v>4517</v>
      </c>
      <c r="F680" t="s">
        <v>4515</v>
      </c>
      <c r="G680" t="s">
        <v>3482</v>
      </c>
      <c r="H680" t="s">
        <v>2714</v>
      </c>
      <c r="I680" t="s">
        <v>4519</v>
      </c>
    </row>
    <row r="681" spans="1:9" x14ac:dyDescent="0.2">
      <c r="A681">
        <v>680</v>
      </c>
      <c r="B681" s="5">
        <v>39965</v>
      </c>
      <c r="C681" s="9">
        <v>0.67847222222222225</v>
      </c>
      <c r="D681" t="s">
        <v>4632</v>
      </c>
      <c r="E681" t="s">
        <v>4517</v>
      </c>
      <c r="F681" t="s">
        <v>4515</v>
      </c>
      <c r="G681" t="s">
        <v>3483</v>
      </c>
      <c r="H681" t="s">
        <v>73</v>
      </c>
      <c r="I681" t="s">
        <v>4519</v>
      </c>
    </row>
    <row r="682" spans="1:9" x14ac:dyDescent="0.2">
      <c r="A682">
        <v>681</v>
      </c>
      <c r="B682" s="5">
        <v>39965</v>
      </c>
      <c r="C682" s="9">
        <v>0.67847222222222225</v>
      </c>
      <c r="D682" t="s">
        <v>4632</v>
      </c>
      <c r="E682" t="s">
        <v>4517</v>
      </c>
      <c r="F682" t="s">
        <v>4515</v>
      </c>
      <c r="G682" t="s">
        <v>3484</v>
      </c>
      <c r="H682" t="s">
        <v>2293</v>
      </c>
      <c r="I682" t="s">
        <v>4519</v>
      </c>
    </row>
    <row r="683" spans="1:9" x14ac:dyDescent="0.2">
      <c r="A683">
        <v>682</v>
      </c>
      <c r="B683" s="5">
        <v>39965</v>
      </c>
      <c r="C683" s="9">
        <v>0.67847222222222225</v>
      </c>
      <c r="D683" t="s">
        <v>4632</v>
      </c>
      <c r="E683" t="s">
        <v>4514</v>
      </c>
      <c r="F683" t="s">
        <v>4515</v>
      </c>
      <c r="G683" s="10" t="s">
        <v>3485</v>
      </c>
    </row>
    <row r="684" spans="1:9" x14ac:dyDescent="0.2">
      <c r="A684">
        <v>683</v>
      </c>
      <c r="B684" s="5">
        <v>39965</v>
      </c>
      <c r="C684" s="9">
        <v>0.67847222222222225</v>
      </c>
      <c r="D684" t="s">
        <v>4632</v>
      </c>
      <c r="E684" t="s">
        <v>4517</v>
      </c>
      <c r="F684" t="s">
        <v>4515</v>
      </c>
      <c r="G684" t="s">
        <v>5165</v>
      </c>
      <c r="H684" t="s">
        <v>2714</v>
      </c>
      <c r="I684" t="s">
        <v>4519</v>
      </c>
    </row>
    <row r="685" spans="1:9" x14ac:dyDescent="0.2">
      <c r="A685">
        <v>684</v>
      </c>
      <c r="B685" s="5">
        <v>39965</v>
      </c>
      <c r="C685" s="9">
        <v>0.67847222222222225</v>
      </c>
      <c r="D685" t="s">
        <v>4632</v>
      </c>
      <c r="E685" t="s">
        <v>4517</v>
      </c>
      <c r="F685" t="s">
        <v>4515</v>
      </c>
      <c r="G685" t="s">
        <v>5166</v>
      </c>
      <c r="H685" t="s">
        <v>73</v>
      </c>
      <c r="I685" t="s">
        <v>4519</v>
      </c>
    </row>
    <row r="686" spans="1:9" x14ac:dyDescent="0.2">
      <c r="A686">
        <v>685</v>
      </c>
      <c r="B686" s="5">
        <v>39965</v>
      </c>
      <c r="C686" s="9">
        <v>0.67847222222222225</v>
      </c>
      <c r="D686" t="s">
        <v>4632</v>
      </c>
      <c r="E686" t="s">
        <v>4517</v>
      </c>
      <c r="F686" t="s">
        <v>4515</v>
      </c>
      <c r="G686" t="s">
        <v>5167</v>
      </c>
      <c r="H686" t="s">
        <v>403</v>
      </c>
      <c r="I686" t="s">
        <v>4519</v>
      </c>
    </row>
    <row r="687" spans="1:9" x14ac:dyDescent="0.2">
      <c r="A687">
        <v>686</v>
      </c>
      <c r="B687" s="5">
        <v>39965</v>
      </c>
      <c r="C687" s="9">
        <v>0.67847222222222225</v>
      </c>
      <c r="D687" t="s">
        <v>4632</v>
      </c>
      <c r="E687" t="s">
        <v>4517</v>
      </c>
      <c r="F687" t="s">
        <v>4515</v>
      </c>
      <c r="G687" t="s">
        <v>5168</v>
      </c>
      <c r="H687" t="s">
        <v>2586</v>
      </c>
      <c r="I687" t="s">
        <v>4519</v>
      </c>
    </row>
    <row r="688" spans="1:9" x14ac:dyDescent="0.2">
      <c r="A688">
        <v>687</v>
      </c>
      <c r="B688" s="5">
        <v>39965</v>
      </c>
      <c r="C688" s="9">
        <v>0.67847222222222225</v>
      </c>
      <c r="D688" t="s">
        <v>4632</v>
      </c>
      <c r="E688" t="s">
        <v>4517</v>
      </c>
      <c r="F688" t="s">
        <v>4515</v>
      </c>
      <c r="G688" t="s">
        <v>5169</v>
      </c>
      <c r="H688" t="s">
        <v>2586</v>
      </c>
      <c r="I688" t="s">
        <v>4519</v>
      </c>
    </row>
    <row r="689" spans="1:9" s="8" customFormat="1" x14ac:dyDescent="0.2">
      <c r="A689" s="8">
        <v>688</v>
      </c>
      <c r="B689" s="12">
        <v>39965</v>
      </c>
      <c r="C689" s="13">
        <v>0.67847222222222225</v>
      </c>
      <c r="D689" s="8" t="s">
        <v>4632</v>
      </c>
      <c r="E689" s="8" t="s">
        <v>4517</v>
      </c>
      <c r="F689" s="8" t="s">
        <v>4515</v>
      </c>
      <c r="G689" s="8" t="s">
        <v>5170</v>
      </c>
      <c r="H689" s="8" t="s">
        <v>2586</v>
      </c>
      <c r="I689" s="8" t="s">
        <v>4519</v>
      </c>
    </row>
    <row r="690" spans="1:9" x14ac:dyDescent="0.2">
      <c r="A690">
        <v>689</v>
      </c>
      <c r="B690" s="5">
        <v>39962</v>
      </c>
      <c r="C690" s="9">
        <v>0.3659722222222222</v>
      </c>
      <c r="D690" t="s">
        <v>5171</v>
      </c>
      <c r="E690" t="s">
        <v>4514</v>
      </c>
      <c r="F690" t="s">
        <v>4515</v>
      </c>
      <c r="G690" s="10" t="s">
        <v>5172</v>
      </c>
    </row>
    <row r="691" spans="1:9" x14ac:dyDescent="0.2">
      <c r="A691">
        <v>690</v>
      </c>
      <c r="B691" s="5">
        <v>39962</v>
      </c>
      <c r="C691" s="9">
        <v>0.3659722222222222</v>
      </c>
      <c r="D691" t="s">
        <v>5171</v>
      </c>
      <c r="E691" t="s">
        <v>4517</v>
      </c>
      <c r="F691" t="s">
        <v>4515</v>
      </c>
      <c r="G691" t="s">
        <v>518</v>
      </c>
      <c r="H691" t="s">
        <v>2595</v>
      </c>
      <c r="I691" t="s">
        <v>4519</v>
      </c>
    </row>
    <row r="692" spans="1:9" x14ac:dyDescent="0.2">
      <c r="A692">
        <v>691</v>
      </c>
      <c r="B692" s="5">
        <v>39962</v>
      </c>
      <c r="C692" s="9">
        <v>0.3659722222222222</v>
      </c>
      <c r="D692" t="s">
        <v>5171</v>
      </c>
      <c r="E692" t="s">
        <v>4517</v>
      </c>
      <c r="F692" t="s">
        <v>4515</v>
      </c>
      <c r="G692" t="s">
        <v>519</v>
      </c>
      <c r="H692" t="s">
        <v>862</v>
      </c>
      <c r="I692" t="s">
        <v>4519</v>
      </c>
    </row>
    <row r="693" spans="1:9" x14ac:dyDescent="0.2">
      <c r="A693">
        <v>692</v>
      </c>
      <c r="B693" s="5">
        <v>39962</v>
      </c>
      <c r="C693" s="9">
        <v>0.3659722222222222</v>
      </c>
      <c r="D693" t="s">
        <v>5171</v>
      </c>
      <c r="E693" t="s">
        <v>4517</v>
      </c>
      <c r="F693" t="s">
        <v>4515</v>
      </c>
      <c r="G693" t="s">
        <v>520</v>
      </c>
      <c r="H693" t="s">
        <v>233</v>
      </c>
      <c r="I693" t="s">
        <v>4519</v>
      </c>
    </row>
    <row r="694" spans="1:9" x14ac:dyDescent="0.2">
      <c r="A694">
        <v>693</v>
      </c>
      <c r="B694" s="5">
        <v>39962</v>
      </c>
      <c r="C694" s="9">
        <v>0.3659722222222222</v>
      </c>
      <c r="D694" t="s">
        <v>5171</v>
      </c>
      <c r="E694" t="s">
        <v>4517</v>
      </c>
      <c r="F694" t="s">
        <v>4515</v>
      </c>
      <c r="G694" t="s">
        <v>521</v>
      </c>
      <c r="H694" t="s">
        <v>1827</v>
      </c>
      <c r="I694" t="s">
        <v>4519</v>
      </c>
    </row>
    <row r="695" spans="1:9" x14ac:dyDescent="0.2">
      <c r="A695">
        <v>694</v>
      </c>
      <c r="B695" s="5">
        <v>39962</v>
      </c>
      <c r="C695" s="9">
        <v>0.3659722222222222</v>
      </c>
      <c r="D695" t="s">
        <v>5171</v>
      </c>
      <c r="E695" t="s">
        <v>4517</v>
      </c>
      <c r="F695" t="s">
        <v>4515</v>
      </c>
      <c r="G695" t="s">
        <v>522</v>
      </c>
      <c r="H695" t="s">
        <v>1945</v>
      </c>
      <c r="I695" t="s">
        <v>4519</v>
      </c>
    </row>
    <row r="696" spans="1:9" x14ac:dyDescent="0.2">
      <c r="A696">
        <v>695</v>
      </c>
      <c r="B696" s="5">
        <v>39962</v>
      </c>
      <c r="C696" s="9">
        <v>0.3659722222222222</v>
      </c>
      <c r="D696" t="s">
        <v>5171</v>
      </c>
      <c r="E696" t="s">
        <v>4517</v>
      </c>
      <c r="F696" t="s">
        <v>4515</v>
      </c>
      <c r="G696" t="s">
        <v>523</v>
      </c>
      <c r="H696" t="s">
        <v>5316</v>
      </c>
      <c r="I696" t="s">
        <v>4519</v>
      </c>
    </row>
    <row r="697" spans="1:9" x14ac:dyDescent="0.2">
      <c r="A697">
        <v>696</v>
      </c>
      <c r="B697" s="5">
        <v>39962</v>
      </c>
      <c r="C697" s="9">
        <v>0.3659722222222222</v>
      </c>
      <c r="D697" t="s">
        <v>5171</v>
      </c>
      <c r="E697" t="s">
        <v>4517</v>
      </c>
      <c r="F697" t="s">
        <v>4515</v>
      </c>
      <c r="G697" t="s">
        <v>525</v>
      </c>
      <c r="H697" t="s">
        <v>863</v>
      </c>
      <c r="I697" t="s">
        <v>4519</v>
      </c>
    </row>
    <row r="698" spans="1:9" x14ac:dyDescent="0.2">
      <c r="A698">
        <v>697</v>
      </c>
      <c r="B698" s="5">
        <v>39962</v>
      </c>
      <c r="C698" s="9">
        <v>0.3659722222222222</v>
      </c>
      <c r="D698" t="s">
        <v>5171</v>
      </c>
      <c r="E698" t="s">
        <v>4517</v>
      </c>
      <c r="F698" t="s">
        <v>4515</v>
      </c>
      <c r="G698" t="s">
        <v>526</v>
      </c>
      <c r="H698" t="s">
        <v>1676</v>
      </c>
      <c r="I698" t="s">
        <v>4519</v>
      </c>
    </row>
    <row r="699" spans="1:9" x14ac:dyDescent="0.2">
      <c r="A699">
        <v>698</v>
      </c>
      <c r="B699" s="5">
        <v>39962</v>
      </c>
      <c r="C699" s="9">
        <v>0.3659722222222222</v>
      </c>
      <c r="D699" t="s">
        <v>5171</v>
      </c>
      <c r="E699" t="s">
        <v>4517</v>
      </c>
      <c r="F699" t="s">
        <v>4515</v>
      </c>
      <c r="G699" t="s">
        <v>5173</v>
      </c>
      <c r="H699">
        <v>1</v>
      </c>
      <c r="I699" t="s">
        <v>4519</v>
      </c>
    </row>
    <row r="700" spans="1:9" x14ac:dyDescent="0.2">
      <c r="A700">
        <v>699</v>
      </c>
      <c r="B700" s="5">
        <v>39962</v>
      </c>
      <c r="C700" s="9">
        <v>0.3659722222222222</v>
      </c>
      <c r="D700" t="s">
        <v>5171</v>
      </c>
      <c r="E700" t="s">
        <v>4517</v>
      </c>
      <c r="F700" t="s">
        <v>4515</v>
      </c>
      <c r="G700" t="s">
        <v>5174</v>
      </c>
      <c r="H700" s="11">
        <v>13440</v>
      </c>
      <c r="I700" t="s">
        <v>4519</v>
      </c>
    </row>
    <row r="701" spans="1:9" x14ac:dyDescent="0.2">
      <c r="A701">
        <v>700</v>
      </c>
      <c r="B701" s="5">
        <v>39962</v>
      </c>
      <c r="C701" s="9">
        <v>0.3659722222222222</v>
      </c>
      <c r="D701" t="s">
        <v>5171</v>
      </c>
      <c r="E701" t="s">
        <v>4517</v>
      </c>
      <c r="F701" t="s">
        <v>4515</v>
      </c>
      <c r="G701" t="s">
        <v>5175</v>
      </c>
      <c r="H701" s="11">
        <v>13440</v>
      </c>
      <c r="I701" t="s">
        <v>4519</v>
      </c>
    </row>
    <row r="702" spans="1:9" x14ac:dyDescent="0.2">
      <c r="A702">
        <v>701</v>
      </c>
      <c r="B702" s="5">
        <v>39962</v>
      </c>
      <c r="C702" s="9">
        <v>0.3659722222222222</v>
      </c>
      <c r="D702" t="s">
        <v>5171</v>
      </c>
      <c r="E702" t="s">
        <v>4517</v>
      </c>
      <c r="F702" t="s">
        <v>4515</v>
      </c>
      <c r="G702" t="s">
        <v>5176</v>
      </c>
      <c r="H702" t="s">
        <v>5207</v>
      </c>
      <c r="I702" t="s">
        <v>4519</v>
      </c>
    </row>
    <row r="703" spans="1:9" x14ac:dyDescent="0.2">
      <c r="A703">
        <v>702</v>
      </c>
      <c r="B703" s="5">
        <v>39962</v>
      </c>
      <c r="C703" s="9">
        <v>0.3659722222222222</v>
      </c>
      <c r="D703" t="s">
        <v>5171</v>
      </c>
      <c r="E703" t="s">
        <v>4517</v>
      </c>
      <c r="F703" t="s">
        <v>4515</v>
      </c>
      <c r="G703" t="s">
        <v>5177</v>
      </c>
      <c r="H703" t="s">
        <v>3789</v>
      </c>
      <c r="I703" t="s">
        <v>4519</v>
      </c>
    </row>
    <row r="704" spans="1:9" s="8" customFormat="1" x14ac:dyDescent="0.2">
      <c r="A704" s="8">
        <v>703</v>
      </c>
      <c r="B704" s="12">
        <v>39962</v>
      </c>
      <c r="C704" s="13">
        <v>0.3659722222222222</v>
      </c>
      <c r="D704" s="8" t="s">
        <v>5171</v>
      </c>
      <c r="E704" s="8" t="s">
        <v>4517</v>
      </c>
      <c r="F704" s="8" t="s">
        <v>4515</v>
      </c>
      <c r="G704" s="8" t="s">
        <v>5178</v>
      </c>
      <c r="H704" s="8" t="s">
        <v>5179</v>
      </c>
      <c r="I704" s="8" t="s">
        <v>4519</v>
      </c>
    </row>
    <row r="705" spans="1:9" s="8" customFormat="1" x14ac:dyDescent="0.2">
      <c r="A705" s="8">
        <v>704</v>
      </c>
      <c r="B705" s="12">
        <v>39962</v>
      </c>
      <c r="C705" s="13">
        <v>0.3659722222222222</v>
      </c>
      <c r="D705" s="8" t="s">
        <v>5171</v>
      </c>
      <c r="E705" s="8" t="s">
        <v>4517</v>
      </c>
      <c r="F705" s="8" t="s">
        <v>4515</v>
      </c>
      <c r="G705" s="8" t="s">
        <v>5178</v>
      </c>
      <c r="H705" s="8" t="s">
        <v>1165</v>
      </c>
      <c r="I705" s="8" t="s">
        <v>5179</v>
      </c>
    </row>
    <row r="706" spans="1:9" x14ac:dyDescent="0.2">
      <c r="A706">
        <v>705</v>
      </c>
      <c r="B706" s="5">
        <v>39962</v>
      </c>
      <c r="C706" s="9">
        <v>0.36944444444444446</v>
      </c>
      <c r="D706" t="s">
        <v>5171</v>
      </c>
      <c r="E706" t="s">
        <v>4514</v>
      </c>
      <c r="F706" t="s">
        <v>4515</v>
      </c>
      <c r="G706" s="10" t="s">
        <v>5180</v>
      </c>
    </row>
    <row r="707" spans="1:9" x14ac:dyDescent="0.2">
      <c r="A707">
        <v>706</v>
      </c>
      <c r="B707" s="5">
        <v>39962</v>
      </c>
      <c r="C707" s="9">
        <v>0.36944444444444446</v>
      </c>
      <c r="D707" t="s">
        <v>5171</v>
      </c>
      <c r="E707" t="s">
        <v>4517</v>
      </c>
      <c r="F707" t="s">
        <v>4515</v>
      </c>
      <c r="G707" t="s">
        <v>509</v>
      </c>
      <c r="H707" t="s">
        <v>2595</v>
      </c>
      <c r="I707" t="s">
        <v>4519</v>
      </c>
    </row>
    <row r="708" spans="1:9" x14ac:dyDescent="0.2">
      <c r="A708">
        <v>707</v>
      </c>
      <c r="B708" s="5">
        <v>39962</v>
      </c>
      <c r="C708" s="9">
        <v>0.36944444444444446</v>
      </c>
      <c r="D708" t="s">
        <v>5171</v>
      </c>
      <c r="E708" t="s">
        <v>4517</v>
      </c>
      <c r="F708" t="s">
        <v>4515</v>
      </c>
      <c r="G708" t="s">
        <v>510</v>
      </c>
      <c r="H708" t="s">
        <v>73</v>
      </c>
      <c r="I708" t="s">
        <v>4519</v>
      </c>
    </row>
    <row r="709" spans="1:9" x14ac:dyDescent="0.2">
      <c r="A709">
        <v>708</v>
      </c>
      <c r="B709" s="5">
        <v>39962</v>
      </c>
      <c r="C709" s="9">
        <v>0.36944444444444446</v>
      </c>
      <c r="D709" t="s">
        <v>5171</v>
      </c>
      <c r="E709" t="s">
        <v>4517</v>
      </c>
      <c r="F709" t="s">
        <v>4515</v>
      </c>
      <c r="G709" t="s">
        <v>512</v>
      </c>
      <c r="H709" t="s">
        <v>1827</v>
      </c>
      <c r="I709" t="s">
        <v>4519</v>
      </c>
    </row>
    <row r="710" spans="1:9" x14ac:dyDescent="0.2">
      <c r="A710">
        <v>709</v>
      </c>
      <c r="B710" s="5">
        <v>39962</v>
      </c>
      <c r="C710" s="9">
        <v>0.36944444444444446</v>
      </c>
      <c r="D710" t="s">
        <v>5171</v>
      </c>
      <c r="E710" t="s">
        <v>4517</v>
      </c>
      <c r="F710" t="s">
        <v>4515</v>
      </c>
      <c r="G710" t="s">
        <v>513</v>
      </c>
      <c r="H710" t="s">
        <v>1945</v>
      </c>
      <c r="I710" t="s">
        <v>4519</v>
      </c>
    </row>
    <row r="711" spans="1:9" x14ac:dyDescent="0.2">
      <c r="A711">
        <v>710</v>
      </c>
      <c r="B711" s="5">
        <v>39962</v>
      </c>
      <c r="C711" s="9">
        <v>0.36944444444444446</v>
      </c>
      <c r="D711" t="s">
        <v>5171</v>
      </c>
      <c r="E711" t="s">
        <v>4517</v>
      </c>
      <c r="F711" t="s">
        <v>4515</v>
      </c>
      <c r="G711" t="s">
        <v>514</v>
      </c>
      <c r="H711" t="s">
        <v>5316</v>
      </c>
      <c r="I711" t="s">
        <v>4519</v>
      </c>
    </row>
    <row r="712" spans="1:9" x14ac:dyDescent="0.2">
      <c r="A712">
        <v>711</v>
      </c>
      <c r="B712" s="5">
        <v>39962</v>
      </c>
      <c r="C712" s="9">
        <v>0.36944444444444446</v>
      </c>
      <c r="D712" t="s">
        <v>5171</v>
      </c>
      <c r="E712" t="s">
        <v>4517</v>
      </c>
      <c r="F712" t="s">
        <v>4515</v>
      </c>
      <c r="G712" t="s">
        <v>516</v>
      </c>
      <c r="H712" t="s">
        <v>1166</v>
      </c>
      <c r="I712" t="s">
        <v>4519</v>
      </c>
    </row>
    <row r="713" spans="1:9" x14ac:dyDescent="0.2">
      <c r="A713">
        <v>712</v>
      </c>
      <c r="B713" s="5">
        <v>39962</v>
      </c>
      <c r="C713" s="9">
        <v>0.36944444444444446</v>
      </c>
      <c r="D713" t="s">
        <v>5171</v>
      </c>
      <c r="E713" t="s">
        <v>4517</v>
      </c>
      <c r="F713" t="s">
        <v>4515</v>
      </c>
      <c r="G713" t="s">
        <v>517</v>
      </c>
      <c r="H713" t="s">
        <v>1167</v>
      </c>
      <c r="I713" t="s">
        <v>4519</v>
      </c>
    </row>
    <row r="714" spans="1:9" x14ac:dyDescent="0.2">
      <c r="A714">
        <v>713</v>
      </c>
      <c r="B714" s="5">
        <v>39962</v>
      </c>
      <c r="C714" s="9">
        <v>0.36944444444444446</v>
      </c>
      <c r="D714" t="s">
        <v>5171</v>
      </c>
      <c r="E714" t="s">
        <v>4517</v>
      </c>
      <c r="F714" t="s">
        <v>4515</v>
      </c>
      <c r="G714" t="s">
        <v>5181</v>
      </c>
      <c r="H714" s="5">
        <v>39959</v>
      </c>
      <c r="I714" t="s">
        <v>4519</v>
      </c>
    </row>
    <row r="715" spans="1:9" x14ac:dyDescent="0.2">
      <c r="A715">
        <v>714</v>
      </c>
      <c r="B715" s="5">
        <v>39962</v>
      </c>
      <c r="C715" s="9">
        <v>0.36944444444444446</v>
      </c>
      <c r="D715" t="s">
        <v>5171</v>
      </c>
      <c r="E715" t="s">
        <v>4517</v>
      </c>
      <c r="F715" t="s">
        <v>4515</v>
      </c>
      <c r="G715" t="s">
        <v>5182</v>
      </c>
      <c r="H715" s="5">
        <v>40056</v>
      </c>
      <c r="I715" t="s">
        <v>4519</v>
      </c>
    </row>
    <row r="716" spans="1:9" x14ac:dyDescent="0.2">
      <c r="A716">
        <v>715</v>
      </c>
      <c r="B716" s="5">
        <v>39962</v>
      </c>
      <c r="C716" s="9">
        <v>0.36944444444444446</v>
      </c>
      <c r="D716" t="s">
        <v>5171</v>
      </c>
      <c r="E716" t="s">
        <v>4517</v>
      </c>
      <c r="F716" t="s">
        <v>4515</v>
      </c>
      <c r="G716" t="s">
        <v>5183</v>
      </c>
      <c r="H716">
        <v>0.33</v>
      </c>
      <c r="I716" t="s">
        <v>4519</v>
      </c>
    </row>
    <row r="717" spans="1:9" x14ac:dyDescent="0.2">
      <c r="A717">
        <v>716</v>
      </c>
      <c r="B717" s="5">
        <v>39962</v>
      </c>
      <c r="C717" s="9">
        <v>0.36944444444444446</v>
      </c>
      <c r="D717" t="s">
        <v>5171</v>
      </c>
      <c r="E717" t="s">
        <v>4517</v>
      </c>
      <c r="F717" t="s">
        <v>4515</v>
      </c>
      <c r="G717" t="s">
        <v>5184</v>
      </c>
      <c r="H717" s="11">
        <v>18175</v>
      </c>
      <c r="I717" t="s">
        <v>4519</v>
      </c>
    </row>
    <row r="718" spans="1:9" x14ac:dyDescent="0.2">
      <c r="A718">
        <v>717</v>
      </c>
      <c r="B718" s="5">
        <v>39962</v>
      </c>
      <c r="C718" s="9">
        <v>0.36944444444444446</v>
      </c>
      <c r="D718" t="s">
        <v>5171</v>
      </c>
      <c r="E718" t="s">
        <v>4517</v>
      </c>
      <c r="F718" t="s">
        <v>4515</v>
      </c>
      <c r="G718" t="s">
        <v>5185</v>
      </c>
      <c r="H718" t="s">
        <v>5207</v>
      </c>
      <c r="I718" t="s">
        <v>4519</v>
      </c>
    </row>
    <row r="719" spans="1:9" x14ac:dyDescent="0.2">
      <c r="A719">
        <v>718</v>
      </c>
      <c r="B719" s="5">
        <v>39962</v>
      </c>
      <c r="C719" s="9">
        <v>0.36944444444444446</v>
      </c>
      <c r="D719" t="s">
        <v>5171</v>
      </c>
      <c r="E719" t="s">
        <v>4517</v>
      </c>
      <c r="F719" t="s">
        <v>4515</v>
      </c>
      <c r="G719" t="s">
        <v>5186</v>
      </c>
      <c r="H719" t="s">
        <v>3473</v>
      </c>
      <c r="I719" t="s">
        <v>4519</v>
      </c>
    </row>
    <row r="720" spans="1:9" x14ac:dyDescent="0.2">
      <c r="A720">
        <v>719</v>
      </c>
      <c r="B720" s="5">
        <v>39962</v>
      </c>
      <c r="C720" s="9">
        <v>0.36944444444444446</v>
      </c>
      <c r="D720" t="s">
        <v>5171</v>
      </c>
      <c r="E720" t="s">
        <v>4517</v>
      </c>
      <c r="F720" t="s">
        <v>4515</v>
      </c>
      <c r="G720" t="s">
        <v>5187</v>
      </c>
      <c r="H720" t="s">
        <v>3789</v>
      </c>
      <c r="I720" t="s">
        <v>4519</v>
      </c>
    </row>
    <row r="721" spans="1:9" s="8" customFormat="1" x14ac:dyDescent="0.2">
      <c r="A721" s="8">
        <v>720</v>
      </c>
      <c r="B721" s="12">
        <v>39962</v>
      </c>
      <c r="C721" s="13">
        <v>0.36944444444444446</v>
      </c>
      <c r="D721" s="8" t="s">
        <v>5171</v>
      </c>
      <c r="E721" s="8" t="s">
        <v>4517</v>
      </c>
      <c r="F721" s="8" t="s">
        <v>4515</v>
      </c>
      <c r="G721" s="8" t="s">
        <v>5188</v>
      </c>
      <c r="H721" s="8" t="s">
        <v>1675</v>
      </c>
      <c r="I721" s="8" t="s">
        <v>4519</v>
      </c>
    </row>
    <row r="722" spans="1:9" x14ac:dyDescent="0.2">
      <c r="A722">
        <v>721</v>
      </c>
      <c r="B722" s="5">
        <v>39962</v>
      </c>
      <c r="C722" s="9">
        <v>0.37152777777777773</v>
      </c>
      <c r="D722" t="s">
        <v>5171</v>
      </c>
      <c r="E722" t="s">
        <v>4514</v>
      </c>
      <c r="F722" t="s">
        <v>4515</v>
      </c>
      <c r="G722" s="10" t="s">
        <v>5189</v>
      </c>
    </row>
    <row r="723" spans="1:9" x14ac:dyDescent="0.2">
      <c r="A723">
        <v>722</v>
      </c>
      <c r="B723" s="5">
        <v>39962</v>
      </c>
      <c r="C723" s="9">
        <v>0.37152777777777773</v>
      </c>
      <c r="D723" t="s">
        <v>5171</v>
      </c>
      <c r="E723" t="s">
        <v>4517</v>
      </c>
      <c r="F723" t="s">
        <v>4515</v>
      </c>
      <c r="G723" t="s">
        <v>473</v>
      </c>
      <c r="H723" t="s">
        <v>2595</v>
      </c>
      <c r="I723" t="s">
        <v>4519</v>
      </c>
    </row>
    <row r="724" spans="1:9" x14ac:dyDescent="0.2">
      <c r="A724">
        <v>723</v>
      </c>
      <c r="B724" s="5">
        <v>39962</v>
      </c>
      <c r="C724" s="9">
        <v>0.37152777777777773</v>
      </c>
      <c r="D724" t="s">
        <v>5171</v>
      </c>
      <c r="E724" t="s">
        <v>4517</v>
      </c>
      <c r="F724" t="s">
        <v>4515</v>
      </c>
      <c r="G724" t="s">
        <v>474</v>
      </c>
      <c r="H724" t="s">
        <v>73</v>
      </c>
      <c r="I724" t="s">
        <v>4519</v>
      </c>
    </row>
    <row r="725" spans="1:9" x14ac:dyDescent="0.2">
      <c r="A725">
        <v>724</v>
      </c>
      <c r="B725" s="5">
        <v>39962</v>
      </c>
      <c r="C725" s="9">
        <v>0.37152777777777773</v>
      </c>
      <c r="D725" t="s">
        <v>5171</v>
      </c>
      <c r="E725" t="s">
        <v>4517</v>
      </c>
      <c r="F725" t="s">
        <v>4515</v>
      </c>
      <c r="G725" t="s">
        <v>476</v>
      </c>
      <c r="H725" t="s">
        <v>1827</v>
      </c>
      <c r="I725" t="s">
        <v>4519</v>
      </c>
    </row>
    <row r="726" spans="1:9" x14ac:dyDescent="0.2">
      <c r="A726">
        <v>725</v>
      </c>
      <c r="B726" s="5">
        <v>39962</v>
      </c>
      <c r="C726" s="9">
        <v>0.37152777777777773</v>
      </c>
      <c r="D726" t="s">
        <v>5171</v>
      </c>
      <c r="E726" t="s">
        <v>4517</v>
      </c>
      <c r="F726" t="s">
        <v>4515</v>
      </c>
      <c r="G726" t="s">
        <v>477</v>
      </c>
      <c r="H726" t="s">
        <v>1945</v>
      </c>
      <c r="I726" t="s">
        <v>4519</v>
      </c>
    </row>
    <row r="727" spans="1:9" x14ac:dyDescent="0.2">
      <c r="A727">
        <v>726</v>
      </c>
      <c r="B727" s="5">
        <v>39962</v>
      </c>
      <c r="C727" s="9">
        <v>0.37152777777777773</v>
      </c>
      <c r="D727" t="s">
        <v>5171</v>
      </c>
      <c r="E727" t="s">
        <v>4517</v>
      </c>
      <c r="F727" t="s">
        <v>4515</v>
      </c>
      <c r="G727" t="s">
        <v>478</v>
      </c>
      <c r="H727" t="s">
        <v>5316</v>
      </c>
      <c r="I727" t="s">
        <v>4519</v>
      </c>
    </row>
    <row r="728" spans="1:9" x14ac:dyDescent="0.2">
      <c r="A728">
        <v>727</v>
      </c>
      <c r="B728" s="5">
        <v>39962</v>
      </c>
      <c r="C728" s="9">
        <v>0.37152777777777773</v>
      </c>
      <c r="D728" t="s">
        <v>5171</v>
      </c>
      <c r="E728" t="s">
        <v>4517</v>
      </c>
      <c r="F728" t="s">
        <v>4515</v>
      </c>
      <c r="G728" t="s">
        <v>480</v>
      </c>
      <c r="H728" t="s">
        <v>1673</v>
      </c>
      <c r="I728" t="s">
        <v>4519</v>
      </c>
    </row>
    <row r="729" spans="1:9" x14ac:dyDescent="0.2">
      <c r="A729">
        <v>728</v>
      </c>
      <c r="B729" s="5">
        <v>39962</v>
      </c>
      <c r="C729" s="9">
        <v>0.37152777777777773</v>
      </c>
      <c r="D729" t="s">
        <v>5171</v>
      </c>
      <c r="E729" t="s">
        <v>4517</v>
      </c>
      <c r="F729" t="s">
        <v>4515</v>
      </c>
      <c r="G729" t="s">
        <v>481</v>
      </c>
      <c r="H729" t="s">
        <v>1167</v>
      </c>
      <c r="I729" t="s">
        <v>4519</v>
      </c>
    </row>
    <row r="730" spans="1:9" x14ac:dyDescent="0.2">
      <c r="A730">
        <v>729</v>
      </c>
      <c r="B730" s="5">
        <v>39962</v>
      </c>
      <c r="C730" s="9">
        <v>0.37152777777777773</v>
      </c>
      <c r="D730" t="s">
        <v>5171</v>
      </c>
      <c r="E730" t="s">
        <v>4517</v>
      </c>
      <c r="F730" t="s">
        <v>4515</v>
      </c>
      <c r="G730" t="s">
        <v>5190</v>
      </c>
      <c r="H730" s="5">
        <v>39860</v>
      </c>
      <c r="I730" t="s">
        <v>4519</v>
      </c>
    </row>
    <row r="731" spans="1:9" x14ac:dyDescent="0.2">
      <c r="A731">
        <v>730</v>
      </c>
      <c r="B731" s="5">
        <v>39962</v>
      </c>
      <c r="C731" s="9">
        <v>0.37152777777777773</v>
      </c>
      <c r="D731" t="s">
        <v>5171</v>
      </c>
      <c r="E731" t="s">
        <v>4517</v>
      </c>
      <c r="F731" t="s">
        <v>4515</v>
      </c>
      <c r="G731" t="s">
        <v>5191</v>
      </c>
      <c r="H731" s="5">
        <v>40224</v>
      </c>
      <c r="I731" t="s">
        <v>4519</v>
      </c>
    </row>
    <row r="732" spans="1:9" x14ac:dyDescent="0.2">
      <c r="A732">
        <v>731</v>
      </c>
      <c r="B732" s="5">
        <v>39962</v>
      </c>
      <c r="C732" s="9">
        <v>0.37152777777777773</v>
      </c>
      <c r="D732" t="s">
        <v>5171</v>
      </c>
      <c r="E732" t="s">
        <v>4517</v>
      </c>
      <c r="F732" t="s">
        <v>4515</v>
      </c>
      <c r="G732" t="s">
        <v>5192</v>
      </c>
      <c r="H732" s="5">
        <v>40954</v>
      </c>
      <c r="I732" t="s">
        <v>4519</v>
      </c>
    </row>
    <row r="733" spans="1:9" x14ac:dyDescent="0.2">
      <c r="A733">
        <v>732</v>
      </c>
      <c r="B733" s="5">
        <v>39962</v>
      </c>
      <c r="C733" s="9">
        <v>0.37152777777777773</v>
      </c>
      <c r="D733" t="s">
        <v>5171</v>
      </c>
      <c r="E733" t="s">
        <v>4517</v>
      </c>
      <c r="F733" t="s">
        <v>4515</v>
      </c>
      <c r="G733" t="s">
        <v>5193</v>
      </c>
      <c r="H733">
        <v>1</v>
      </c>
      <c r="I733" t="s">
        <v>4519</v>
      </c>
    </row>
    <row r="734" spans="1:9" s="8" customFormat="1" x14ac:dyDescent="0.2">
      <c r="A734" s="8">
        <v>733</v>
      </c>
      <c r="B734" s="12">
        <v>39962</v>
      </c>
      <c r="C734" s="13">
        <v>0.37152777777777773</v>
      </c>
      <c r="D734" s="8" t="s">
        <v>5171</v>
      </c>
      <c r="E734" s="8" t="s">
        <v>4517</v>
      </c>
      <c r="F734" s="8" t="s">
        <v>4515</v>
      </c>
      <c r="G734" s="8" t="s">
        <v>5194</v>
      </c>
      <c r="H734" s="18">
        <v>28995</v>
      </c>
      <c r="I734" s="8" t="s">
        <v>4519</v>
      </c>
    </row>
    <row r="735" spans="1:9" x14ac:dyDescent="0.2">
      <c r="A735">
        <v>734</v>
      </c>
      <c r="B735" s="5">
        <v>39962</v>
      </c>
      <c r="C735" s="9">
        <v>0.37222222222222223</v>
      </c>
      <c r="D735" t="s">
        <v>5171</v>
      </c>
      <c r="E735" t="s">
        <v>4517</v>
      </c>
      <c r="F735" t="s">
        <v>4515</v>
      </c>
      <c r="G735" t="s">
        <v>5195</v>
      </c>
      <c r="H735" s="11">
        <v>18175</v>
      </c>
      <c r="I735" t="s">
        <v>4519</v>
      </c>
    </row>
    <row r="736" spans="1:9" x14ac:dyDescent="0.2">
      <c r="A736">
        <v>735</v>
      </c>
      <c r="B736" s="5">
        <v>39962</v>
      </c>
      <c r="C736" s="9">
        <v>0.37222222222222223</v>
      </c>
      <c r="D736" t="s">
        <v>5171</v>
      </c>
      <c r="E736" t="s">
        <v>4517</v>
      </c>
      <c r="F736" t="s">
        <v>4515</v>
      </c>
      <c r="G736" t="s">
        <v>5196</v>
      </c>
      <c r="H736" s="11">
        <v>88434.75</v>
      </c>
      <c r="I736" t="s">
        <v>4519</v>
      </c>
    </row>
    <row r="737" spans="1:9" x14ac:dyDescent="0.2">
      <c r="A737">
        <v>736</v>
      </c>
      <c r="B737" s="5">
        <v>39962</v>
      </c>
      <c r="C737" s="9">
        <v>0.37222222222222223</v>
      </c>
      <c r="D737" t="s">
        <v>5171</v>
      </c>
      <c r="E737" t="s">
        <v>4517</v>
      </c>
      <c r="F737" t="s">
        <v>4515</v>
      </c>
      <c r="G737" t="s">
        <v>5197</v>
      </c>
      <c r="H737" t="s">
        <v>5207</v>
      </c>
      <c r="I737" t="s">
        <v>4519</v>
      </c>
    </row>
    <row r="738" spans="1:9" x14ac:dyDescent="0.2">
      <c r="A738">
        <v>737</v>
      </c>
      <c r="B738" s="5">
        <v>39962</v>
      </c>
      <c r="C738" s="9">
        <v>0.37222222222222223</v>
      </c>
      <c r="D738" t="s">
        <v>5171</v>
      </c>
      <c r="E738" t="s">
        <v>4517</v>
      </c>
      <c r="F738" t="s">
        <v>4515</v>
      </c>
      <c r="G738" t="s">
        <v>5198</v>
      </c>
      <c r="H738" t="s">
        <v>3789</v>
      </c>
      <c r="I738" t="s">
        <v>4519</v>
      </c>
    </row>
    <row r="739" spans="1:9" s="8" customFormat="1" x14ac:dyDescent="0.2">
      <c r="A739" s="8">
        <v>738</v>
      </c>
      <c r="B739" s="12">
        <v>39962</v>
      </c>
      <c r="C739" s="13">
        <v>0.37222222222222223</v>
      </c>
      <c r="D739" s="8" t="s">
        <v>5171</v>
      </c>
      <c r="E739" s="8" t="s">
        <v>4517</v>
      </c>
      <c r="F739" s="8" t="s">
        <v>4515</v>
      </c>
      <c r="G739" s="8" t="s">
        <v>5199</v>
      </c>
      <c r="H739" s="8" t="s">
        <v>1675</v>
      </c>
      <c r="I739" s="8" t="s">
        <v>4519</v>
      </c>
    </row>
    <row r="740" spans="1:9" x14ac:dyDescent="0.2">
      <c r="A740">
        <v>739</v>
      </c>
      <c r="B740" s="5">
        <v>39966</v>
      </c>
      <c r="C740" s="9">
        <v>0.46666666666666662</v>
      </c>
      <c r="D740" t="s">
        <v>4632</v>
      </c>
      <c r="E740" t="s">
        <v>4517</v>
      </c>
      <c r="F740" t="s">
        <v>4515</v>
      </c>
      <c r="G740" t="s">
        <v>5200</v>
      </c>
      <c r="H740" t="s">
        <v>5208</v>
      </c>
      <c r="I740" t="s">
        <v>5207</v>
      </c>
    </row>
    <row r="741" spans="1:9" x14ac:dyDescent="0.2">
      <c r="A741">
        <v>740</v>
      </c>
      <c r="B741" s="5">
        <v>39966</v>
      </c>
      <c r="C741" s="9">
        <v>0.46666666666666662</v>
      </c>
      <c r="D741" t="s">
        <v>4632</v>
      </c>
      <c r="E741" t="s">
        <v>4517</v>
      </c>
      <c r="F741" t="s">
        <v>4515</v>
      </c>
      <c r="G741" t="s">
        <v>5201</v>
      </c>
      <c r="H741" t="s">
        <v>5208</v>
      </c>
      <c r="I741" t="s">
        <v>5207</v>
      </c>
    </row>
    <row r="742" spans="1:9" x14ac:dyDescent="0.2">
      <c r="A742">
        <v>741</v>
      </c>
      <c r="B742" s="5">
        <v>39966</v>
      </c>
      <c r="C742" s="9">
        <v>0.46666666666666662</v>
      </c>
      <c r="D742" t="s">
        <v>4632</v>
      </c>
      <c r="E742" t="s">
        <v>4517</v>
      </c>
      <c r="F742" t="s">
        <v>4515</v>
      </c>
      <c r="G742" t="s">
        <v>5202</v>
      </c>
      <c r="H742" t="s">
        <v>5208</v>
      </c>
      <c r="I742" t="s">
        <v>5207</v>
      </c>
    </row>
    <row r="743" spans="1:9" x14ac:dyDescent="0.2">
      <c r="A743">
        <v>742</v>
      </c>
      <c r="B743" s="5">
        <v>39966</v>
      </c>
      <c r="C743" s="9">
        <v>0.46666666666666662</v>
      </c>
      <c r="D743" t="s">
        <v>4632</v>
      </c>
      <c r="E743" t="s">
        <v>4517</v>
      </c>
      <c r="F743" t="s">
        <v>4515</v>
      </c>
      <c r="G743" t="s">
        <v>5203</v>
      </c>
      <c r="H743" t="s">
        <v>5208</v>
      </c>
      <c r="I743" t="s">
        <v>5207</v>
      </c>
    </row>
    <row r="744" spans="1:9" x14ac:dyDescent="0.2">
      <c r="A744">
        <v>743</v>
      </c>
      <c r="B744" s="5">
        <v>39966</v>
      </c>
      <c r="C744" s="9">
        <v>0.46666666666666662</v>
      </c>
      <c r="D744" t="s">
        <v>4632</v>
      </c>
      <c r="E744" t="s">
        <v>4517</v>
      </c>
      <c r="F744" t="s">
        <v>4515</v>
      </c>
      <c r="G744" t="s">
        <v>5204</v>
      </c>
      <c r="H744" t="s">
        <v>5208</v>
      </c>
      <c r="I744" t="s">
        <v>5207</v>
      </c>
    </row>
    <row r="745" spans="1:9" x14ac:dyDescent="0.2">
      <c r="A745">
        <v>744</v>
      </c>
      <c r="B745" s="5">
        <v>39966</v>
      </c>
      <c r="C745" s="9">
        <v>0.46666666666666662</v>
      </c>
      <c r="D745" t="s">
        <v>4632</v>
      </c>
      <c r="E745" t="s">
        <v>4517</v>
      </c>
      <c r="F745" t="s">
        <v>4515</v>
      </c>
      <c r="G745" t="s">
        <v>5205</v>
      </c>
      <c r="H745" t="s">
        <v>5208</v>
      </c>
      <c r="I745" t="s">
        <v>5207</v>
      </c>
    </row>
    <row r="746" spans="1:9" x14ac:dyDescent="0.2">
      <c r="A746">
        <v>745</v>
      </c>
      <c r="B746" s="5">
        <v>39966</v>
      </c>
      <c r="C746" s="9">
        <v>0.46666666666666662</v>
      </c>
      <c r="D746" t="s">
        <v>4632</v>
      </c>
      <c r="E746" t="s">
        <v>4517</v>
      </c>
      <c r="F746" t="s">
        <v>4515</v>
      </c>
      <c r="G746" t="s">
        <v>5206</v>
      </c>
      <c r="H746" t="s">
        <v>5208</v>
      </c>
      <c r="I746" t="s">
        <v>5207</v>
      </c>
    </row>
    <row r="747" spans="1:9" x14ac:dyDescent="0.2">
      <c r="A747">
        <v>746</v>
      </c>
      <c r="B747" s="5">
        <v>39966</v>
      </c>
      <c r="C747" s="9">
        <v>0.46666666666666662</v>
      </c>
      <c r="D747" t="s">
        <v>4632</v>
      </c>
      <c r="E747" t="s">
        <v>4625</v>
      </c>
      <c r="F747" t="s">
        <v>4515</v>
      </c>
      <c r="G747" t="s">
        <v>115</v>
      </c>
    </row>
    <row r="748" spans="1:9" x14ac:dyDescent="0.2">
      <c r="A748">
        <v>747</v>
      </c>
      <c r="B748" s="5">
        <v>39966</v>
      </c>
      <c r="C748" s="9">
        <v>0.46666666666666662</v>
      </c>
      <c r="D748" t="s">
        <v>4632</v>
      </c>
      <c r="E748" t="s">
        <v>4517</v>
      </c>
      <c r="F748" t="s">
        <v>4515</v>
      </c>
      <c r="G748" t="s">
        <v>116</v>
      </c>
      <c r="H748" s="11">
        <v>48390</v>
      </c>
      <c r="I748" t="s">
        <v>4519</v>
      </c>
    </row>
    <row r="749" spans="1:9" x14ac:dyDescent="0.2">
      <c r="A749">
        <v>748</v>
      </c>
      <c r="B749" s="5">
        <v>39966</v>
      </c>
      <c r="C749" s="9">
        <v>0.46666666666666662</v>
      </c>
      <c r="D749" t="s">
        <v>4632</v>
      </c>
      <c r="E749" t="s">
        <v>4517</v>
      </c>
      <c r="F749" t="s">
        <v>4515</v>
      </c>
      <c r="G749" t="s">
        <v>117</v>
      </c>
      <c r="H749" s="11">
        <v>290340</v>
      </c>
      <c r="I749" t="s">
        <v>4519</v>
      </c>
    </row>
    <row r="750" spans="1:9" x14ac:dyDescent="0.2">
      <c r="A750">
        <v>749</v>
      </c>
      <c r="B750" s="5">
        <v>39966</v>
      </c>
      <c r="C750" s="9">
        <v>0.46666666666666662</v>
      </c>
      <c r="D750" t="s">
        <v>4632</v>
      </c>
      <c r="E750" t="s">
        <v>4517</v>
      </c>
      <c r="F750" t="s">
        <v>4515</v>
      </c>
      <c r="G750" t="s">
        <v>118</v>
      </c>
      <c r="H750" t="s">
        <v>4519</v>
      </c>
      <c r="I750" s="11">
        <v>48390</v>
      </c>
    </row>
    <row r="751" spans="1:9" x14ac:dyDescent="0.2">
      <c r="A751">
        <v>750</v>
      </c>
      <c r="B751" s="5">
        <v>39966</v>
      </c>
      <c r="C751" s="9">
        <v>0.46666666666666662</v>
      </c>
      <c r="D751" t="s">
        <v>4632</v>
      </c>
      <c r="E751" t="s">
        <v>4517</v>
      </c>
      <c r="F751" t="s">
        <v>4515</v>
      </c>
      <c r="G751" t="s">
        <v>119</v>
      </c>
      <c r="H751" s="11">
        <v>130000</v>
      </c>
      <c r="I751" t="s">
        <v>4519</v>
      </c>
    </row>
    <row r="752" spans="1:9" x14ac:dyDescent="0.2">
      <c r="A752">
        <v>751</v>
      </c>
      <c r="B752" s="5">
        <v>39966</v>
      </c>
      <c r="C752" s="9">
        <v>0.46666666666666662</v>
      </c>
      <c r="D752" t="s">
        <v>4632</v>
      </c>
      <c r="E752" t="s">
        <v>4517</v>
      </c>
      <c r="F752" t="s">
        <v>4515</v>
      </c>
      <c r="G752" t="s">
        <v>120</v>
      </c>
      <c r="H752" s="11">
        <v>390000</v>
      </c>
      <c r="I752" t="s">
        <v>4519</v>
      </c>
    </row>
    <row r="753" spans="1:9" x14ac:dyDescent="0.2">
      <c r="A753">
        <v>752</v>
      </c>
      <c r="B753" s="5">
        <v>39966</v>
      </c>
      <c r="C753" s="9">
        <v>0.46666666666666662</v>
      </c>
      <c r="D753" t="s">
        <v>4632</v>
      </c>
      <c r="E753" t="s">
        <v>4517</v>
      </c>
      <c r="F753" t="s">
        <v>4515</v>
      </c>
      <c r="G753" t="s">
        <v>121</v>
      </c>
      <c r="H753" s="11">
        <v>12000</v>
      </c>
      <c r="I753" t="s">
        <v>4519</v>
      </c>
    </row>
    <row r="754" spans="1:9" x14ac:dyDescent="0.2">
      <c r="A754">
        <v>753</v>
      </c>
      <c r="B754" s="5">
        <v>39966</v>
      </c>
      <c r="C754" s="9">
        <v>0.46666666666666662</v>
      </c>
      <c r="D754" t="s">
        <v>4632</v>
      </c>
      <c r="E754" t="s">
        <v>4517</v>
      </c>
      <c r="F754" t="s">
        <v>4515</v>
      </c>
      <c r="G754" t="s">
        <v>122</v>
      </c>
      <c r="H754" s="11">
        <v>48000</v>
      </c>
      <c r="I754" t="s">
        <v>4519</v>
      </c>
    </row>
    <row r="755" spans="1:9" x14ac:dyDescent="0.2">
      <c r="A755">
        <v>754</v>
      </c>
      <c r="B755" s="5">
        <v>39966</v>
      </c>
      <c r="C755" s="9">
        <v>0.46666666666666662</v>
      </c>
      <c r="D755" t="s">
        <v>4632</v>
      </c>
      <c r="E755" t="s">
        <v>4517</v>
      </c>
      <c r="F755" t="s">
        <v>4515</v>
      </c>
      <c r="G755" t="s">
        <v>123</v>
      </c>
      <c r="H755" t="s">
        <v>4519</v>
      </c>
      <c r="I755" s="11">
        <v>130000</v>
      </c>
    </row>
    <row r="756" spans="1:9" x14ac:dyDescent="0.2">
      <c r="A756">
        <v>755</v>
      </c>
      <c r="B756" s="5">
        <v>39966</v>
      </c>
      <c r="C756" s="9">
        <v>0.46666666666666662</v>
      </c>
      <c r="D756" t="s">
        <v>4632</v>
      </c>
      <c r="E756" t="s">
        <v>4517</v>
      </c>
      <c r="F756" t="s">
        <v>4515</v>
      </c>
      <c r="G756" t="s">
        <v>124</v>
      </c>
      <c r="H756" t="s">
        <v>4519</v>
      </c>
      <c r="I756" s="11">
        <v>390000</v>
      </c>
    </row>
    <row r="757" spans="1:9" x14ac:dyDescent="0.2">
      <c r="A757">
        <v>756</v>
      </c>
      <c r="B757" s="5">
        <v>39966</v>
      </c>
      <c r="C757" s="9">
        <v>0.46666666666666662</v>
      </c>
      <c r="D757" t="s">
        <v>4632</v>
      </c>
      <c r="E757" t="s">
        <v>4517</v>
      </c>
      <c r="F757" t="s">
        <v>4515</v>
      </c>
      <c r="G757" t="s">
        <v>125</v>
      </c>
      <c r="H757" t="s">
        <v>4519</v>
      </c>
      <c r="I757" s="11">
        <v>12000</v>
      </c>
    </row>
    <row r="758" spans="1:9" x14ac:dyDescent="0.2">
      <c r="A758">
        <v>757</v>
      </c>
      <c r="B758" s="5">
        <v>39966</v>
      </c>
      <c r="C758" s="9">
        <v>0.46666666666666662</v>
      </c>
      <c r="D758" t="s">
        <v>4632</v>
      </c>
      <c r="E758" t="s">
        <v>4517</v>
      </c>
      <c r="F758" t="s">
        <v>4515</v>
      </c>
      <c r="G758" t="s">
        <v>126</v>
      </c>
      <c r="H758" t="s">
        <v>4519</v>
      </c>
      <c r="I758" s="11">
        <v>359605</v>
      </c>
    </row>
    <row r="759" spans="1:9" x14ac:dyDescent="0.2">
      <c r="A759">
        <v>758</v>
      </c>
      <c r="B759" s="5">
        <v>39966</v>
      </c>
      <c r="C759" s="9">
        <v>0.46666666666666662</v>
      </c>
      <c r="D759" t="s">
        <v>4632</v>
      </c>
      <c r="E759" t="s">
        <v>4517</v>
      </c>
      <c r="F759" t="s">
        <v>4515</v>
      </c>
      <c r="G759" t="s">
        <v>127</v>
      </c>
      <c r="H759" s="11">
        <v>338748</v>
      </c>
      <c r="I759" t="s">
        <v>4519</v>
      </c>
    </row>
    <row r="760" spans="1:9" x14ac:dyDescent="0.2">
      <c r="A760">
        <v>759</v>
      </c>
      <c r="B760" s="5">
        <v>39966</v>
      </c>
      <c r="C760" s="9">
        <v>0.46666666666666662</v>
      </c>
      <c r="D760" t="s">
        <v>4632</v>
      </c>
      <c r="E760" t="s">
        <v>4517</v>
      </c>
      <c r="F760" t="s">
        <v>4515</v>
      </c>
      <c r="G760" t="s">
        <v>128</v>
      </c>
      <c r="H760" s="11">
        <v>1354992</v>
      </c>
      <c r="I760" t="s">
        <v>4519</v>
      </c>
    </row>
    <row r="761" spans="1:9" x14ac:dyDescent="0.2">
      <c r="A761">
        <v>760</v>
      </c>
      <c r="B761" s="5">
        <v>39966</v>
      </c>
      <c r="C761" s="9">
        <v>0.46666666666666662</v>
      </c>
      <c r="D761" t="s">
        <v>4632</v>
      </c>
      <c r="E761" t="s">
        <v>4517</v>
      </c>
      <c r="F761" t="s">
        <v>4515</v>
      </c>
      <c r="G761" t="s">
        <v>129</v>
      </c>
      <c r="H761" t="s">
        <v>4519</v>
      </c>
      <c r="I761" s="11">
        <v>338748</v>
      </c>
    </row>
    <row r="762" spans="1:9" x14ac:dyDescent="0.2">
      <c r="A762">
        <v>761</v>
      </c>
      <c r="B762" s="5">
        <v>39966</v>
      </c>
      <c r="C762" s="9">
        <v>0.46666666666666662</v>
      </c>
      <c r="D762" t="s">
        <v>4632</v>
      </c>
      <c r="E762" t="s">
        <v>4517</v>
      </c>
      <c r="F762" t="s">
        <v>4515</v>
      </c>
      <c r="G762" t="s">
        <v>130</v>
      </c>
      <c r="H762" t="s">
        <v>4519</v>
      </c>
      <c r="I762" s="11">
        <v>1354992</v>
      </c>
    </row>
    <row r="763" spans="1:9" x14ac:dyDescent="0.2">
      <c r="A763">
        <v>762</v>
      </c>
      <c r="B763" s="5">
        <v>39966</v>
      </c>
      <c r="C763" s="9">
        <v>0.46666666666666662</v>
      </c>
      <c r="D763" t="s">
        <v>4632</v>
      </c>
      <c r="E763" t="s">
        <v>4517</v>
      </c>
      <c r="F763" t="s">
        <v>4515</v>
      </c>
      <c r="G763" t="s">
        <v>131</v>
      </c>
      <c r="H763" s="11">
        <v>1674664</v>
      </c>
      <c r="I763" s="10" t="s">
        <v>132</v>
      </c>
    </row>
    <row r="764" spans="1:9" x14ac:dyDescent="0.2">
      <c r="A764">
        <v>763</v>
      </c>
      <c r="B764" s="5">
        <v>39966</v>
      </c>
      <c r="C764" s="9">
        <v>0.46666666666666662</v>
      </c>
      <c r="D764" t="s">
        <v>4632</v>
      </c>
      <c r="E764" t="s">
        <v>4517</v>
      </c>
      <c r="F764" t="s">
        <v>4515</v>
      </c>
      <c r="G764" t="s">
        <v>133</v>
      </c>
      <c r="H764" t="s">
        <v>4519</v>
      </c>
      <c r="I764" s="11">
        <v>1674664</v>
      </c>
    </row>
    <row r="765" spans="1:9" x14ac:dyDescent="0.2">
      <c r="A765">
        <v>764</v>
      </c>
      <c r="B765" s="5">
        <v>39966</v>
      </c>
      <c r="C765" s="9">
        <v>0.46666666666666662</v>
      </c>
      <c r="D765" t="s">
        <v>4632</v>
      </c>
      <c r="E765" t="s">
        <v>4517</v>
      </c>
      <c r="F765" t="s">
        <v>4515</v>
      </c>
      <c r="G765" t="s">
        <v>134</v>
      </c>
      <c r="H765" t="s">
        <v>4519</v>
      </c>
      <c r="I765" s="11">
        <v>290340</v>
      </c>
    </row>
    <row r="766" spans="1:9" x14ac:dyDescent="0.2">
      <c r="A766">
        <v>765</v>
      </c>
      <c r="B766" s="5">
        <v>39966</v>
      </c>
      <c r="C766" s="9">
        <v>0.46666666666666662</v>
      </c>
      <c r="D766" t="s">
        <v>4632</v>
      </c>
      <c r="E766" t="s">
        <v>4517</v>
      </c>
      <c r="F766" t="s">
        <v>4515</v>
      </c>
      <c r="G766" t="s">
        <v>135</v>
      </c>
      <c r="H766" t="s">
        <v>4519</v>
      </c>
      <c r="I766" s="11">
        <v>274771</v>
      </c>
    </row>
    <row r="767" spans="1:9" s="8" customFormat="1" x14ac:dyDescent="0.2">
      <c r="A767" s="8">
        <v>766</v>
      </c>
      <c r="B767" s="12">
        <v>39966</v>
      </c>
      <c r="C767" s="13">
        <v>0.46666666666666662</v>
      </c>
      <c r="D767" s="8" t="s">
        <v>4632</v>
      </c>
      <c r="E767" s="8" t="s">
        <v>4517</v>
      </c>
      <c r="F767" s="8" t="s">
        <v>4515</v>
      </c>
      <c r="G767" s="8" t="s">
        <v>136</v>
      </c>
      <c r="H767" s="8" t="s">
        <v>4519</v>
      </c>
      <c r="I767" s="18">
        <v>1099084</v>
      </c>
    </row>
    <row r="768" spans="1:9" x14ac:dyDescent="0.2">
      <c r="A768">
        <v>767</v>
      </c>
      <c r="B768" s="5">
        <v>39966</v>
      </c>
      <c r="C768" s="9">
        <v>0.46666666666666662</v>
      </c>
      <c r="D768" t="s">
        <v>4632</v>
      </c>
      <c r="E768" t="s">
        <v>4517</v>
      </c>
      <c r="F768" t="s">
        <v>4515</v>
      </c>
      <c r="G768" t="s">
        <v>5205</v>
      </c>
      <c r="H768" t="s">
        <v>5207</v>
      </c>
      <c r="I768" t="s">
        <v>5208</v>
      </c>
    </row>
    <row r="769" spans="1:9" s="8" customFormat="1" x14ac:dyDescent="0.2">
      <c r="A769" s="8">
        <v>768</v>
      </c>
      <c r="B769" s="12">
        <v>39966</v>
      </c>
      <c r="C769" s="13">
        <v>0.46666666666666662</v>
      </c>
      <c r="D769" s="8" t="s">
        <v>4632</v>
      </c>
      <c r="E769" s="8" t="s">
        <v>4517</v>
      </c>
      <c r="F769" s="8" t="s">
        <v>4515</v>
      </c>
      <c r="G769" s="8" t="s">
        <v>5206</v>
      </c>
      <c r="H769" s="8" t="s">
        <v>5207</v>
      </c>
      <c r="I769" s="8" t="s">
        <v>5208</v>
      </c>
    </row>
    <row r="770" spans="1:9" x14ac:dyDescent="0.2">
      <c r="A770">
        <v>769</v>
      </c>
      <c r="B770" s="5">
        <v>39966</v>
      </c>
      <c r="C770" s="9">
        <v>0.47083333333333338</v>
      </c>
      <c r="D770" t="s">
        <v>4632</v>
      </c>
      <c r="E770" t="s">
        <v>4517</v>
      </c>
      <c r="F770" t="s">
        <v>4515</v>
      </c>
      <c r="G770" t="s">
        <v>137</v>
      </c>
      <c r="H770" t="s">
        <v>5208</v>
      </c>
      <c r="I770" t="s">
        <v>5207</v>
      </c>
    </row>
    <row r="771" spans="1:9" x14ac:dyDescent="0.2">
      <c r="A771">
        <v>770</v>
      </c>
      <c r="B771" s="5">
        <v>39966</v>
      </c>
      <c r="C771" s="9">
        <v>0.47083333333333338</v>
      </c>
      <c r="D771" t="s">
        <v>4632</v>
      </c>
      <c r="E771" t="s">
        <v>4517</v>
      </c>
      <c r="F771" t="s">
        <v>4515</v>
      </c>
      <c r="G771" t="s">
        <v>138</v>
      </c>
      <c r="H771" t="s">
        <v>5208</v>
      </c>
      <c r="I771" t="s">
        <v>5207</v>
      </c>
    </row>
    <row r="772" spans="1:9" x14ac:dyDescent="0.2">
      <c r="A772">
        <v>771</v>
      </c>
      <c r="B772" s="5">
        <v>39966</v>
      </c>
      <c r="C772" s="9">
        <v>0.47083333333333338</v>
      </c>
      <c r="D772" t="s">
        <v>4632</v>
      </c>
      <c r="E772" t="s">
        <v>4517</v>
      </c>
      <c r="F772" t="s">
        <v>4515</v>
      </c>
      <c r="G772" t="s">
        <v>139</v>
      </c>
      <c r="H772" t="s">
        <v>5208</v>
      </c>
      <c r="I772" t="s">
        <v>5207</v>
      </c>
    </row>
    <row r="773" spans="1:9" x14ac:dyDescent="0.2">
      <c r="A773">
        <v>772</v>
      </c>
      <c r="B773" s="5">
        <v>39966</v>
      </c>
      <c r="C773" s="9">
        <v>0.47083333333333338</v>
      </c>
      <c r="D773" t="s">
        <v>4632</v>
      </c>
      <c r="E773" t="s">
        <v>4517</v>
      </c>
      <c r="F773" t="s">
        <v>4515</v>
      </c>
      <c r="G773" t="s">
        <v>140</v>
      </c>
      <c r="H773" s="11">
        <v>55000</v>
      </c>
      <c r="I773" t="s">
        <v>4519</v>
      </c>
    </row>
    <row r="774" spans="1:9" x14ac:dyDescent="0.2">
      <c r="A774">
        <v>773</v>
      </c>
      <c r="B774" s="5">
        <v>39966</v>
      </c>
      <c r="C774" s="9">
        <v>0.47083333333333338</v>
      </c>
      <c r="D774" t="s">
        <v>4632</v>
      </c>
      <c r="E774" t="s">
        <v>4517</v>
      </c>
      <c r="F774" t="s">
        <v>4515</v>
      </c>
      <c r="G774" t="s">
        <v>141</v>
      </c>
      <c r="H774" t="s">
        <v>4519</v>
      </c>
      <c r="I774" s="11">
        <v>55000</v>
      </c>
    </row>
    <row r="775" spans="1:9" x14ac:dyDescent="0.2">
      <c r="A775">
        <v>774</v>
      </c>
      <c r="B775" s="5">
        <v>39966</v>
      </c>
      <c r="C775" s="9">
        <v>0.47083333333333338</v>
      </c>
      <c r="D775" t="s">
        <v>4632</v>
      </c>
      <c r="E775" t="s">
        <v>4517</v>
      </c>
      <c r="F775" t="s">
        <v>4515</v>
      </c>
      <c r="G775" t="s">
        <v>2550</v>
      </c>
      <c r="H775" t="s">
        <v>5208</v>
      </c>
      <c r="I775" t="s">
        <v>5207</v>
      </c>
    </row>
    <row r="776" spans="1:9" x14ac:dyDescent="0.2">
      <c r="A776">
        <v>775</v>
      </c>
      <c r="B776" s="5">
        <v>39966</v>
      </c>
      <c r="C776" s="9">
        <v>0.47083333333333338</v>
      </c>
      <c r="D776" t="s">
        <v>4632</v>
      </c>
      <c r="E776" t="s">
        <v>4517</v>
      </c>
      <c r="F776" t="s">
        <v>4515</v>
      </c>
      <c r="G776" t="s">
        <v>142</v>
      </c>
      <c r="H776" s="11">
        <v>379500</v>
      </c>
      <c r="I776" t="s">
        <v>4519</v>
      </c>
    </row>
    <row r="777" spans="1:9" x14ac:dyDescent="0.2">
      <c r="A777">
        <v>776</v>
      </c>
      <c r="B777" s="5">
        <v>39966</v>
      </c>
      <c r="C777" s="9">
        <v>0.47083333333333338</v>
      </c>
      <c r="D777" t="s">
        <v>4632</v>
      </c>
      <c r="E777" t="s">
        <v>4517</v>
      </c>
      <c r="F777" t="s">
        <v>4515</v>
      </c>
      <c r="G777" t="s">
        <v>2549</v>
      </c>
      <c r="H777" t="s">
        <v>4519</v>
      </c>
      <c r="I777" s="11">
        <v>379500</v>
      </c>
    </row>
    <row r="778" spans="1:9" x14ac:dyDescent="0.2">
      <c r="A778">
        <v>777</v>
      </c>
      <c r="B778" s="5">
        <v>39966</v>
      </c>
      <c r="C778" s="9">
        <v>0.47083333333333338</v>
      </c>
      <c r="D778" t="s">
        <v>4632</v>
      </c>
      <c r="E778" t="s">
        <v>4517</v>
      </c>
      <c r="F778" t="s">
        <v>4515</v>
      </c>
      <c r="G778" t="s">
        <v>143</v>
      </c>
      <c r="H778" t="s">
        <v>5208</v>
      </c>
      <c r="I778" t="s">
        <v>5207</v>
      </c>
    </row>
    <row r="779" spans="1:9" x14ac:dyDescent="0.2">
      <c r="A779">
        <v>778</v>
      </c>
      <c r="B779" s="5">
        <v>39966</v>
      </c>
      <c r="C779" s="9">
        <v>0.47083333333333338</v>
      </c>
      <c r="D779" t="s">
        <v>4632</v>
      </c>
      <c r="E779" t="s">
        <v>4517</v>
      </c>
      <c r="F779" t="s">
        <v>4515</v>
      </c>
      <c r="G779" t="s">
        <v>144</v>
      </c>
      <c r="H779" s="11">
        <v>14500</v>
      </c>
      <c r="I779" t="s">
        <v>4519</v>
      </c>
    </row>
    <row r="780" spans="1:9" x14ac:dyDescent="0.2">
      <c r="A780">
        <v>779</v>
      </c>
      <c r="B780" s="5">
        <v>39966</v>
      </c>
      <c r="C780" s="9">
        <v>0.47083333333333338</v>
      </c>
      <c r="D780" t="s">
        <v>4632</v>
      </c>
      <c r="E780" t="s">
        <v>4517</v>
      </c>
      <c r="F780" t="s">
        <v>4515</v>
      </c>
      <c r="G780" t="s">
        <v>1751</v>
      </c>
      <c r="H780" t="s">
        <v>4519</v>
      </c>
      <c r="I780" s="11">
        <v>14500</v>
      </c>
    </row>
    <row r="781" spans="1:9" x14ac:dyDescent="0.2">
      <c r="A781">
        <v>780</v>
      </c>
      <c r="B781" s="5">
        <v>39966</v>
      </c>
      <c r="C781" s="9">
        <v>0.47083333333333338</v>
      </c>
      <c r="D781" t="s">
        <v>4632</v>
      </c>
      <c r="E781" t="s">
        <v>4517</v>
      </c>
      <c r="F781" t="s">
        <v>4515</v>
      </c>
      <c r="G781" t="s">
        <v>1752</v>
      </c>
      <c r="H781" t="s">
        <v>5208</v>
      </c>
      <c r="I781" t="s">
        <v>5207</v>
      </c>
    </row>
    <row r="782" spans="1:9" x14ac:dyDescent="0.2">
      <c r="A782">
        <v>781</v>
      </c>
      <c r="B782" s="5">
        <v>39966</v>
      </c>
      <c r="C782" s="9">
        <v>0.47083333333333338</v>
      </c>
      <c r="D782" t="s">
        <v>4632</v>
      </c>
      <c r="E782" t="s">
        <v>4517</v>
      </c>
      <c r="F782" t="s">
        <v>4515</v>
      </c>
      <c r="G782" t="s">
        <v>796</v>
      </c>
      <c r="H782" t="s">
        <v>5208</v>
      </c>
      <c r="I782" t="s">
        <v>5207</v>
      </c>
    </row>
    <row r="783" spans="1:9" x14ac:dyDescent="0.2">
      <c r="A783">
        <v>782</v>
      </c>
      <c r="B783" s="5">
        <v>39966</v>
      </c>
      <c r="C783" s="9">
        <v>0.47083333333333338</v>
      </c>
      <c r="D783" t="s">
        <v>4632</v>
      </c>
      <c r="E783" t="s">
        <v>4517</v>
      </c>
      <c r="F783" t="s">
        <v>4515</v>
      </c>
      <c r="G783" t="s">
        <v>797</v>
      </c>
      <c r="H783" s="11">
        <v>31720</v>
      </c>
      <c r="I783" t="s">
        <v>4519</v>
      </c>
    </row>
    <row r="784" spans="1:9" x14ac:dyDescent="0.2">
      <c r="A784">
        <v>783</v>
      </c>
      <c r="B784" s="5">
        <v>39966</v>
      </c>
      <c r="C784" s="9">
        <v>0.47083333333333338</v>
      </c>
      <c r="D784" t="s">
        <v>4632</v>
      </c>
      <c r="E784" t="s">
        <v>4517</v>
      </c>
      <c r="F784" t="s">
        <v>4515</v>
      </c>
      <c r="G784" t="s">
        <v>798</v>
      </c>
      <c r="H784" t="s">
        <v>4519</v>
      </c>
      <c r="I784" s="11">
        <v>31720</v>
      </c>
    </row>
    <row r="785" spans="1:9" x14ac:dyDescent="0.2">
      <c r="A785">
        <v>784</v>
      </c>
      <c r="B785" s="5">
        <v>39966</v>
      </c>
      <c r="C785" s="9">
        <v>0.47083333333333338</v>
      </c>
      <c r="D785" t="s">
        <v>4632</v>
      </c>
      <c r="E785" t="s">
        <v>4517</v>
      </c>
      <c r="F785" t="s">
        <v>4515</v>
      </c>
      <c r="G785" t="s">
        <v>799</v>
      </c>
      <c r="H785" t="s">
        <v>5208</v>
      </c>
      <c r="I785" t="s">
        <v>5207</v>
      </c>
    </row>
    <row r="786" spans="1:9" x14ac:dyDescent="0.2">
      <c r="A786">
        <v>785</v>
      </c>
      <c r="B786" s="5">
        <v>39966</v>
      </c>
      <c r="C786" s="9">
        <v>0.47083333333333338</v>
      </c>
      <c r="D786" t="s">
        <v>4632</v>
      </c>
      <c r="E786" t="s">
        <v>4517</v>
      </c>
      <c r="F786" t="s">
        <v>4515</v>
      </c>
      <c r="G786" t="s">
        <v>800</v>
      </c>
      <c r="H786" s="11">
        <v>28788.15</v>
      </c>
      <c r="I786" t="s">
        <v>4519</v>
      </c>
    </row>
    <row r="787" spans="1:9" x14ac:dyDescent="0.2">
      <c r="A787">
        <v>786</v>
      </c>
      <c r="B787" s="5">
        <v>39966</v>
      </c>
      <c r="C787" s="9">
        <v>0.47083333333333338</v>
      </c>
      <c r="D787" t="s">
        <v>4632</v>
      </c>
      <c r="E787" t="s">
        <v>4517</v>
      </c>
      <c r="F787" t="s">
        <v>4515</v>
      </c>
      <c r="G787" t="s">
        <v>801</v>
      </c>
      <c r="H787" t="s">
        <v>4519</v>
      </c>
      <c r="I787" s="11">
        <v>28788.15</v>
      </c>
    </row>
    <row r="788" spans="1:9" x14ac:dyDescent="0.2">
      <c r="A788">
        <v>787</v>
      </c>
      <c r="B788" s="5">
        <v>39966</v>
      </c>
      <c r="C788" s="9">
        <v>0.47083333333333338</v>
      </c>
      <c r="D788" t="s">
        <v>4632</v>
      </c>
      <c r="E788" t="s">
        <v>4517</v>
      </c>
      <c r="F788" t="s">
        <v>4515</v>
      </c>
      <c r="G788" t="s">
        <v>802</v>
      </c>
      <c r="H788" s="11">
        <v>55982</v>
      </c>
      <c r="I788" t="s">
        <v>4519</v>
      </c>
    </row>
    <row r="789" spans="1:9" x14ac:dyDescent="0.2">
      <c r="A789">
        <v>788</v>
      </c>
      <c r="B789" s="5">
        <v>39966</v>
      </c>
      <c r="C789" s="9">
        <v>0.47083333333333338</v>
      </c>
      <c r="D789" t="s">
        <v>4632</v>
      </c>
      <c r="E789" t="s">
        <v>4517</v>
      </c>
      <c r="F789" t="s">
        <v>4515</v>
      </c>
      <c r="G789" t="s">
        <v>803</v>
      </c>
      <c r="H789" s="11">
        <v>41000</v>
      </c>
      <c r="I789" t="s">
        <v>4519</v>
      </c>
    </row>
    <row r="790" spans="1:9" x14ac:dyDescent="0.2">
      <c r="A790">
        <v>789</v>
      </c>
      <c r="B790" s="5">
        <v>39966</v>
      </c>
      <c r="C790" s="9">
        <v>0.47083333333333338</v>
      </c>
      <c r="D790" t="s">
        <v>4632</v>
      </c>
      <c r="E790" t="s">
        <v>4517</v>
      </c>
      <c r="F790" t="s">
        <v>4515</v>
      </c>
      <c r="G790" t="s">
        <v>804</v>
      </c>
      <c r="H790" t="s">
        <v>5208</v>
      </c>
      <c r="I790" t="s">
        <v>5207</v>
      </c>
    </row>
    <row r="791" spans="1:9" x14ac:dyDescent="0.2">
      <c r="A791">
        <v>790</v>
      </c>
      <c r="B791" s="5">
        <v>39966</v>
      </c>
      <c r="C791" s="9">
        <v>0.47083333333333338</v>
      </c>
      <c r="D791" t="s">
        <v>4632</v>
      </c>
      <c r="E791" t="s">
        <v>4517</v>
      </c>
      <c r="F791" t="s">
        <v>4515</v>
      </c>
      <c r="G791" t="s">
        <v>805</v>
      </c>
      <c r="H791" t="s">
        <v>5208</v>
      </c>
      <c r="I791" t="s">
        <v>5207</v>
      </c>
    </row>
    <row r="792" spans="1:9" x14ac:dyDescent="0.2">
      <c r="A792">
        <v>791</v>
      </c>
      <c r="B792" s="5">
        <v>39966</v>
      </c>
      <c r="C792" s="9">
        <v>0.47083333333333338</v>
      </c>
      <c r="D792" t="s">
        <v>4632</v>
      </c>
      <c r="E792" t="s">
        <v>4517</v>
      </c>
      <c r="F792" t="s">
        <v>4515</v>
      </c>
      <c r="G792" t="s">
        <v>806</v>
      </c>
      <c r="H792" t="s">
        <v>4519</v>
      </c>
      <c r="I792" s="11">
        <v>55982</v>
      </c>
    </row>
    <row r="793" spans="1:9" x14ac:dyDescent="0.2">
      <c r="A793">
        <v>792</v>
      </c>
      <c r="B793" s="5">
        <v>39966</v>
      </c>
      <c r="C793" s="9">
        <v>0.47083333333333338</v>
      </c>
      <c r="D793" t="s">
        <v>4632</v>
      </c>
      <c r="E793" t="s">
        <v>4517</v>
      </c>
      <c r="F793" t="s">
        <v>4515</v>
      </c>
      <c r="G793" t="s">
        <v>807</v>
      </c>
      <c r="H793" t="s">
        <v>4519</v>
      </c>
      <c r="I793" s="11">
        <v>41000</v>
      </c>
    </row>
    <row r="794" spans="1:9" x14ac:dyDescent="0.2">
      <c r="A794">
        <v>793</v>
      </c>
      <c r="B794" s="5">
        <v>39966</v>
      </c>
      <c r="C794" s="9">
        <v>0.47083333333333338</v>
      </c>
      <c r="D794" t="s">
        <v>4632</v>
      </c>
      <c r="E794" t="s">
        <v>4517</v>
      </c>
      <c r="F794" t="s">
        <v>4515</v>
      </c>
      <c r="G794" t="s">
        <v>808</v>
      </c>
      <c r="H794" s="11">
        <v>403008</v>
      </c>
      <c r="I794" t="s">
        <v>4519</v>
      </c>
    </row>
    <row r="795" spans="1:9" x14ac:dyDescent="0.2">
      <c r="A795">
        <v>794</v>
      </c>
      <c r="B795" s="5">
        <v>39966</v>
      </c>
      <c r="C795" s="9">
        <v>0.47083333333333338</v>
      </c>
      <c r="D795" t="s">
        <v>4632</v>
      </c>
      <c r="E795" t="s">
        <v>4517</v>
      </c>
      <c r="F795" t="s">
        <v>4515</v>
      </c>
      <c r="G795" t="s">
        <v>809</v>
      </c>
      <c r="H795" s="11">
        <v>2015040</v>
      </c>
      <c r="I795" t="s">
        <v>4519</v>
      </c>
    </row>
    <row r="796" spans="1:9" x14ac:dyDescent="0.2">
      <c r="A796">
        <v>795</v>
      </c>
      <c r="B796" s="5">
        <v>39966</v>
      </c>
      <c r="C796" s="9">
        <v>0.47083333333333338</v>
      </c>
      <c r="D796" t="s">
        <v>4632</v>
      </c>
      <c r="E796" t="s">
        <v>4517</v>
      </c>
      <c r="F796" t="s">
        <v>4515</v>
      </c>
      <c r="G796" t="s">
        <v>810</v>
      </c>
      <c r="H796" t="s">
        <v>5208</v>
      </c>
      <c r="I796" t="s">
        <v>5207</v>
      </c>
    </row>
    <row r="797" spans="1:9" x14ac:dyDescent="0.2">
      <c r="A797">
        <v>796</v>
      </c>
      <c r="B797" s="5">
        <v>39966</v>
      </c>
      <c r="C797" s="9">
        <v>0.47083333333333338</v>
      </c>
      <c r="D797" t="s">
        <v>4632</v>
      </c>
      <c r="E797" t="s">
        <v>4517</v>
      </c>
      <c r="F797" t="s">
        <v>4515</v>
      </c>
      <c r="G797" t="s">
        <v>811</v>
      </c>
      <c r="H797" t="s">
        <v>4519</v>
      </c>
      <c r="I797" s="11">
        <v>403008</v>
      </c>
    </row>
    <row r="798" spans="1:9" x14ac:dyDescent="0.2">
      <c r="A798">
        <v>797</v>
      </c>
      <c r="B798" s="5">
        <v>39966</v>
      </c>
      <c r="C798" s="9">
        <v>0.47083333333333338</v>
      </c>
      <c r="D798" t="s">
        <v>4632</v>
      </c>
      <c r="E798" t="s">
        <v>4517</v>
      </c>
      <c r="F798" t="s">
        <v>4515</v>
      </c>
      <c r="G798" t="s">
        <v>812</v>
      </c>
      <c r="H798" s="11">
        <v>14233</v>
      </c>
      <c r="I798" t="s">
        <v>4519</v>
      </c>
    </row>
    <row r="799" spans="1:9" x14ac:dyDescent="0.2">
      <c r="A799">
        <v>798</v>
      </c>
      <c r="B799" s="5">
        <v>39966</v>
      </c>
      <c r="C799" s="9">
        <v>0.47083333333333338</v>
      </c>
      <c r="D799" t="s">
        <v>4632</v>
      </c>
      <c r="E799" t="s">
        <v>4517</v>
      </c>
      <c r="F799" t="s">
        <v>4515</v>
      </c>
      <c r="G799" t="s">
        <v>813</v>
      </c>
      <c r="H799" s="11">
        <v>71165</v>
      </c>
      <c r="I799" t="s">
        <v>4519</v>
      </c>
    </row>
    <row r="800" spans="1:9" x14ac:dyDescent="0.2">
      <c r="A800">
        <v>799</v>
      </c>
      <c r="B800" s="5">
        <v>39966</v>
      </c>
      <c r="C800" s="9">
        <v>0.47083333333333338</v>
      </c>
      <c r="D800" t="s">
        <v>4632</v>
      </c>
      <c r="E800" t="s">
        <v>4517</v>
      </c>
      <c r="F800" t="s">
        <v>4515</v>
      </c>
      <c r="G800" t="s">
        <v>814</v>
      </c>
      <c r="H800" t="s">
        <v>4519</v>
      </c>
      <c r="I800" s="11">
        <v>14233</v>
      </c>
    </row>
    <row r="801" spans="1:9" x14ac:dyDescent="0.2">
      <c r="A801">
        <v>800</v>
      </c>
      <c r="B801" s="5">
        <v>39966</v>
      </c>
      <c r="C801" s="9">
        <v>0.47083333333333338</v>
      </c>
      <c r="D801" t="s">
        <v>4632</v>
      </c>
      <c r="E801" t="s">
        <v>4517</v>
      </c>
      <c r="F801" t="s">
        <v>4515</v>
      </c>
      <c r="G801" t="s">
        <v>385</v>
      </c>
      <c r="H801" t="s">
        <v>5208</v>
      </c>
      <c r="I801" t="s">
        <v>5207</v>
      </c>
    </row>
    <row r="802" spans="1:9" x14ac:dyDescent="0.2">
      <c r="A802">
        <v>801</v>
      </c>
      <c r="B802" s="5">
        <v>39966</v>
      </c>
      <c r="C802" s="9">
        <v>0.47083333333333338</v>
      </c>
      <c r="D802" t="s">
        <v>4632</v>
      </c>
      <c r="E802" t="s">
        <v>4517</v>
      </c>
      <c r="F802" t="s">
        <v>4515</v>
      </c>
      <c r="G802" t="s">
        <v>386</v>
      </c>
      <c r="H802">
        <v>54464</v>
      </c>
      <c r="I802" t="s">
        <v>4519</v>
      </c>
    </row>
    <row r="803" spans="1:9" x14ac:dyDescent="0.2">
      <c r="A803">
        <v>802</v>
      </c>
      <c r="B803" s="5">
        <v>39966</v>
      </c>
      <c r="C803" s="9">
        <v>0.47083333333333338</v>
      </c>
      <c r="D803" t="s">
        <v>4632</v>
      </c>
      <c r="E803" t="s">
        <v>4517</v>
      </c>
      <c r="F803" t="s">
        <v>4515</v>
      </c>
      <c r="G803" t="s">
        <v>387</v>
      </c>
      <c r="H803" s="11">
        <v>54464</v>
      </c>
      <c r="I803" t="s">
        <v>4519</v>
      </c>
    </row>
    <row r="804" spans="1:9" x14ac:dyDescent="0.2">
      <c r="A804">
        <v>803</v>
      </c>
      <c r="B804" s="5">
        <v>39966</v>
      </c>
      <c r="C804" s="9">
        <v>0.47083333333333338</v>
      </c>
      <c r="D804" t="s">
        <v>4632</v>
      </c>
      <c r="E804" t="s">
        <v>4517</v>
      </c>
      <c r="F804" t="s">
        <v>4515</v>
      </c>
      <c r="G804" t="s">
        <v>388</v>
      </c>
      <c r="H804" t="s">
        <v>5208</v>
      </c>
      <c r="I804" t="s">
        <v>4523</v>
      </c>
    </row>
    <row r="805" spans="1:9" x14ac:dyDescent="0.2">
      <c r="A805">
        <v>804</v>
      </c>
      <c r="B805" s="5">
        <v>39966</v>
      </c>
      <c r="C805" s="9">
        <v>0.47083333333333338</v>
      </c>
      <c r="D805" t="s">
        <v>4632</v>
      </c>
      <c r="E805" t="s">
        <v>4517</v>
      </c>
      <c r="F805" t="s">
        <v>4515</v>
      </c>
      <c r="G805" t="s">
        <v>1396</v>
      </c>
      <c r="H805" t="s">
        <v>4519</v>
      </c>
      <c r="I805" s="11">
        <v>54464</v>
      </c>
    </row>
    <row r="806" spans="1:9" x14ac:dyDescent="0.2">
      <c r="A806">
        <v>805</v>
      </c>
      <c r="B806" s="5">
        <v>39966</v>
      </c>
      <c r="C806" s="9">
        <v>0.47083333333333338</v>
      </c>
      <c r="D806" t="s">
        <v>4632</v>
      </c>
      <c r="E806" t="s">
        <v>4517</v>
      </c>
      <c r="F806" t="s">
        <v>4515</v>
      </c>
      <c r="G806" t="s">
        <v>1397</v>
      </c>
      <c r="H806" t="s">
        <v>4519</v>
      </c>
      <c r="I806" s="11">
        <v>54464</v>
      </c>
    </row>
    <row r="807" spans="1:9" x14ac:dyDescent="0.2">
      <c r="A807">
        <v>806</v>
      </c>
      <c r="B807" s="5">
        <v>39966</v>
      </c>
      <c r="C807" s="9">
        <v>0.47083333333333338</v>
      </c>
      <c r="D807" t="s">
        <v>4632</v>
      </c>
      <c r="E807" t="s">
        <v>4517</v>
      </c>
      <c r="F807" t="s">
        <v>4515</v>
      </c>
      <c r="G807" t="s">
        <v>1398</v>
      </c>
      <c r="H807" s="11">
        <v>9093</v>
      </c>
      <c r="I807" t="s">
        <v>4519</v>
      </c>
    </row>
    <row r="808" spans="1:9" x14ac:dyDescent="0.2">
      <c r="A808">
        <v>807</v>
      </c>
      <c r="B808" s="5">
        <v>39966</v>
      </c>
      <c r="C808" s="9">
        <v>0.47083333333333338</v>
      </c>
      <c r="D808" t="s">
        <v>4632</v>
      </c>
      <c r="E808" t="s">
        <v>4517</v>
      </c>
      <c r="F808" t="s">
        <v>4515</v>
      </c>
      <c r="G808" t="s">
        <v>1399</v>
      </c>
      <c r="H808" s="11">
        <v>27279</v>
      </c>
      <c r="I808" t="s">
        <v>4519</v>
      </c>
    </row>
    <row r="809" spans="1:9" x14ac:dyDescent="0.2">
      <c r="A809">
        <v>808</v>
      </c>
      <c r="B809" s="5">
        <v>39966</v>
      </c>
      <c r="C809" s="9">
        <v>0.47083333333333338</v>
      </c>
      <c r="D809" t="s">
        <v>4632</v>
      </c>
      <c r="E809" t="s">
        <v>4517</v>
      </c>
      <c r="F809" t="s">
        <v>4515</v>
      </c>
      <c r="G809" t="s">
        <v>1400</v>
      </c>
      <c r="H809" t="s">
        <v>4519</v>
      </c>
      <c r="I809" s="11">
        <v>9093</v>
      </c>
    </row>
    <row r="810" spans="1:9" x14ac:dyDescent="0.2">
      <c r="A810">
        <v>809</v>
      </c>
      <c r="B810" s="5">
        <v>39966</v>
      </c>
      <c r="C810" s="9">
        <v>0.47083333333333338</v>
      </c>
      <c r="D810" t="s">
        <v>4632</v>
      </c>
      <c r="E810" t="s">
        <v>4517</v>
      </c>
      <c r="F810" t="s">
        <v>4515</v>
      </c>
      <c r="G810" t="s">
        <v>1401</v>
      </c>
      <c r="H810" t="s">
        <v>5208</v>
      </c>
      <c r="I810" t="s">
        <v>5207</v>
      </c>
    </row>
    <row r="811" spans="1:9" x14ac:dyDescent="0.2">
      <c r="A811">
        <v>810</v>
      </c>
      <c r="B811" s="5">
        <v>39966</v>
      </c>
      <c r="C811" s="9">
        <v>0.47083333333333338</v>
      </c>
      <c r="D811" t="s">
        <v>4632</v>
      </c>
      <c r="E811" t="s">
        <v>4517</v>
      </c>
      <c r="F811" t="s">
        <v>4515</v>
      </c>
      <c r="G811" t="s">
        <v>1402</v>
      </c>
      <c r="H811" s="11">
        <v>5523</v>
      </c>
      <c r="I811" t="s">
        <v>4519</v>
      </c>
    </row>
    <row r="812" spans="1:9" x14ac:dyDescent="0.2">
      <c r="A812">
        <v>811</v>
      </c>
      <c r="B812" s="5">
        <v>39966</v>
      </c>
      <c r="C812" s="9">
        <v>0.47083333333333338</v>
      </c>
      <c r="D812" t="s">
        <v>4632</v>
      </c>
      <c r="E812" t="s">
        <v>4517</v>
      </c>
      <c r="F812" t="s">
        <v>4515</v>
      </c>
      <c r="G812" t="s">
        <v>1403</v>
      </c>
      <c r="H812" s="11">
        <v>16569</v>
      </c>
      <c r="I812" t="s">
        <v>4519</v>
      </c>
    </row>
    <row r="813" spans="1:9" x14ac:dyDescent="0.2">
      <c r="A813">
        <v>812</v>
      </c>
      <c r="B813" s="5">
        <v>39966</v>
      </c>
      <c r="C813" s="9">
        <v>0.47083333333333338</v>
      </c>
      <c r="D813" t="s">
        <v>4632</v>
      </c>
      <c r="E813" t="s">
        <v>4517</v>
      </c>
      <c r="F813" t="s">
        <v>4515</v>
      </c>
      <c r="G813" t="s">
        <v>1404</v>
      </c>
      <c r="H813" t="s">
        <v>4519</v>
      </c>
      <c r="I813" s="11">
        <v>5523</v>
      </c>
    </row>
    <row r="814" spans="1:9" x14ac:dyDescent="0.2">
      <c r="A814">
        <v>813</v>
      </c>
      <c r="B814" s="5">
        <v>39966</v>
      </c>
      <c r="C814" s="9">
        <v>0.47083333333333338</v>
      </c>
      <c r="D814" t="s">
        <v>4632</v>
      </c>
      <c r="E814" t="s">
        <v>4517</v>
      </c>
      <c r="F814" t="s">
        <v>4515</v>
      </c>
      <c r="G814" t="s">
        <v>1405</v>
      </c>
      <c r="H814" t="s">
        <v>5208</v>
      </c>
      <c r="I814" t="s">
        <v>5207</v>
      </c>
    </row>
    <row r="815" spans="1:9" x14ac:dyDescent="0.2">
      <c r="A815">
        <v>814</v>
      </c>
      <c r="B815" s="5">
        <v>39966</v>
      </c>
      <c r="C815" s="9">
        <v>0.47083333333333338</v>
      </c>
      <c r="D815" t="s">
        <v>4632</v>
      </c>
      <c r="E815" t="s">
        <v>4517</v>
      </c>
      <c r="F815" t="s">
        <v>4515</v>
      </c>
      <c r="G815" t="s">
        <v>1406</v>
      </c>
      <c r="H815" t="s">
        <v>4519</v>
      </c>
      <c r="I815" s="11">
        <v>7728</v>
      </c>
    </row>
    <row r="816" spans="1:9" x14ac:dyDescent="0.2">
      <c r="A816">
        <v>815</v>
      </c>
      <c r="B816" s="5">
        <v>39966</v>
      </c>
      <c r="C816" s="9">
        <v>0.47083333333333338</v>
      </c>
      <c r="D816" t="s">
        <v>4632</v>
      </c>
      <c r="E816" t="s">
        <v>4517</v>
      </c>
      <c r="F816" t="s">
        <v>4515</v>
      </c>
      <c r="G816" t="s">
        <v>1407</v>
      </c>
      <c r="H816" t="s">
        <v>4519</v>
      </c>
      <c r="I816" s="11">
        <v>7728</v>
      </c>
    </row>
    <row r="817" spans="1:9" x14ac:dyDescent="0.2">
      <c r="A817">
        <v>816</v>
      </c>
      <c r="B817" s="5">
        <v>39966</v>
      </c>
      <c r="C817" s="9">
        <v>0.47083333333333338</v>
      </c>
      <c r="D817" t="s">
        <v>4632</v>
      </c>
      <c r="E817" t="s">
        <v>4517</v>
      </c>
      <c r="F817" t="s">
        <v>4515</v>
      </c>
      <c r="G817" t="s">
        <v>1408</v>
      </c>
      <c r="H817" t="s">
        <v>5208</v>
      </c>
      <c r="I817" t="s">
        <v>5207</v>
      </c>
    </row>
    <row r="818" spans="1:9" x14ac:dyDescent="0.2">
      <c r="A818">
        <v>817</v>
      </c>
      <c r="B818" s="5">
        <v>39966</v>
      </c>
      <c r="C818" s="9">
        <v>0.47083333333333338</v>
      </c>
      <c r="D818" t="s">
        <v>4632</v>
      </c>
      <c r="E818" t="s">
        <v>4517</v>
      </c>
      <c r="F818" t="s">
        <v>4515</v>
      </c>
      <c r="G818" t="s">
        <v>1409</v>
      </c>
      <c r="H818" s="11">
        <v>1734</v>
      </c>
      <c r="I818" t="s">
        <v>4519</v>
      </c>
    </row>
    <row r="819" spans="1:9" x14ac:dyDescent="0.2">
      <c r="A819">
        <v>818</v>
      </c>
      <c r="B819" s="5">
        <v>39966</v>
      </c>
      <c r="C819" s="9">
        <v>0.47083333333333338</v>
      </c>
      <c r="D819" t="s">
        <v>4632</v>
      </c>
      <c r="E819" t="s">
        <v>4517</v>
      </c>
      <c r="F819" t="s">
        <v>4515</v>
      </c>
      <c r="G819" t="s">
        <v>1410</v>
      </c>
      <c r="H819" s="11">
        <v>5202</v>
      </c>
      <c r="I819" t="s">
        <v>4519</v>
      </c>
    </row>
    <row r="820" spans="1:9" x14ac:dyDescent="0.2">
      <c r="A820">
        <v>819</v>
      </c>
      <c r="B820" s="5">
        <v>39966</v>
      </c>
      <c r="C820" s="9">
        <v>0.47083333333333338</v>
      </c>
      <c r="D820" t="s">
        <v>4632</v>
      </c>
      <c r="E820" t="s">
        <v>4517</v>
      </c>
      <c r="F820" t="s">
        <v>4515</v>
      </c>
      <c r="G820" t="s">
        <v>1411</v>
      </c>
      <c r="H820" t="s">
        <v>4519</v>
      </c>
      <c r="I820" s="11">
        <v>1734</v>
      </c>
    </row>
    <row r="821" spans="1:9" x14ac:dyDescent="0.2">
      <c r="A821">
        <v>820</v>
      </c>
      <c r="B821" s="5">
        <v>39966</v>
      </c>
      <c r="C821" s="9">
        <v>0.47083333333333338</v>
      </c>
      <c r="D821" t="s">
        <v>4632</v>
      </c>
      <c r="E821" t="s">
        <v>4517</v>
      </c>
      <c r="F821" t="s">
        <v>4515</v>
      </c>
      <c r="G821" t="s">
        <v>1412</v>
      </c>
      <c r="H821" t="s">
        <v>5208</v>
      </c>
      <c r="I821" t="s">
        <v>5207</v>
      </c>
    </row>
    <row r="822" spans="1:9" x14ac:dyDescent="0.2">
      <c r="A822">
        <v>821</v>
      </c>
      <c r="B822" s="5">
        <v>39966</v>
      </c>
      <c r="C822" s="9">
        <v>0.47083333333333338</v>
      </c>
      <c r="D822" t="s">
        <v>4632</v>
      </c>
      <c r="E822" t="s">
        <v>4517</v>
      </c>
      <c r="F822" t="s">
        <v>4515</v>
      </c>
      <c r="G822" t="s">
        <v>1413</v>
      </c>
      <c r="H822" s="11">
        <v>2310</v>
      </c>
      <c r="I822" s="11">
        <v>2388</v>
      </c>
    </row>
    <row r="823" spans="1:9" x14ac:dyDescent="0.2">
      <c r="A823">
        <v>822</v>
      </c>
      <c r="B823" s="5">
        <v>39966</v>
      </c>
      <c r="C823" s="9">
        <v>0.47083333333333338</v>
      </c>
      <c r="D823" t="s">
        <v>4632</v>
      </c>
      <c r="E823" t="s">
        <v>4517</v>
      </c>
      <c r="F823" t="s">
        <v>4515</v>
      </c>
      <c r="G823" t="s">
        <v>1414</v>
      </c>
      <c r="H823" s="11">
        <v>2310</v>
      </c>
      <c r="I823" s="11">
        <v>2388</v>
      </c>
    </row>
    <row r="824" spans="1:9" x14ac:dyDescent="0.2">
      <c r="A824">
        <v>823</v>
      </c>
      <c r="B824" s="5">
        <v>39966</v>
      </c>
      <c r="C824" s="9">
        <v>0.47083333333333338</v>
      </c>
      <c r="D824" t="s">
        <v>4632</v>
      </c>
      <c r="E824" t="s">
        <v>4517</v>
      </c>
      <c r="F824" t="s">
        <v>4515</v>
      </c>
      <c r="G824" t="s">
        <v>1415</v>
      </c>
      <c r="H824" t="s">
        <v>4519</v>
      </c>
      <c r="I824" s="11">
        <v>2310</v>
      </c>
    </row>
    <row r="825" spans="1:9" x14ac:dyDescent="0.2">
      <c r="A825">
        <v>824</v>
      </c>
      <c r="B825" s="5">
        <v>39966</v>
      </c>
      <c r="C825" s="9">
        <v>0.47083333333333338</v>
      </c>
      <c r="D825" t="s">
        <v>4632</v>
      </c>
      <c r="E825" t="s">
        <v>4517</v>
      </c>
      <c r="F825" t="s">
        <v>4515</v>
      </c>
      <c r="G825" t="s">
        <v>1416</v>
      </c>
      <c r="H825" t="s">
        <v>4519</v>
      </c>
      <c r="I825" s="11">
        <v>2310</v>
      </c>
    </row>
    <row r="826" spans="1:9" x14ac:dyDescent="0.2">
      <c r="A826">
        <v>825</v>
      </c>
      <c r="B826" s="5">
        <v>39966</v>
      </c>
      <c r="C826" s="9">
        <v>0.47083333333333338</v>
      </c>
      <c r="D826" t="s">
        <v>4632</v>
      </c>
      <c r="E826" t="s">
        <v>4517</v>
      </c>
      <c r="F826" t="s">
        <v>4515</v>
      </c>
      <c r="G826" t="s">
        <v>1417</v>
      </c>
      <c r="H826" t="s">
        <v>5208</v>
      </c>
      <c r="I826" t="s">
        <v>5207</v>
      </c>
    </row>
    <row r="827" spans="1:9" x14ac:dyDescent="0.2">
      <c r="A827">
        <v>826</v>
      </c>
      <c r="B827" s="5">
        <v>39966</v>
      </c>
      <c r="C827" s="9">
        <v>0.47083333333333338</v>
      </c>
      <c r="D827" t="s">
        <v>4632</v>
      </c>
      <c r="E827" t="s">
        <v>4517</v>
      </c>
      <c r="F827" t="s">
        <v>4515</v>
      </c>
      <c r="G827" t="s">
        <v>1418</v>
      </c>
      <c r="H827" s="11">
        <v>20000</v>
      </c>
      <c r="I827" t="s">
        <v>4519</v>
      </c>
    </row>
    <row r="828" spans="1:9" x14ac:dyDescent="0.2">
      <c r="A828">
        <v>827</v>
      </c>
      <c r="B828" s="5">
        <v>39966</v>
      </c>
      <c r="C828" s="9">
        <v>0.47083333333333338</v>
      </c>
      <c r="D828" t="s">
        <v>4632</v>
      </c>
      <c r="E828" t="s">
        <v>4517</v>
      </c>
      <c r="F828" t="s">
        <v>4515</v>
      </c>
      <c r="G828" t="s">
        <v>1419</v>
      </c>
      <c r="H828" s="11">
        <v>20000</v>
      </c>
      <c r="I828" t="s">
        <v>4519</v>
      </c>
    </row>
    <row r="829" spans="1:9" x14ac:dyDescent="0.2">
      <c r="A829">
        <v>828</v>
      </c>
      <c r="B829" s="5">
        <v>39966</v>
      </c>
      <c r="C829" s="9">
        <v>0.47083333333333338</v>
      </c>
      <c r="D829" t="s">
        <v>4632</v>
      </c>
      <c r="E829" t="s">
        <v>4517</v>
      </c>
      <c r="F829" t="s">
        <v>4515</v>
      </c>
      <c r="G829" t="s">
        <v>1420</v>
      </c>
      <c r="H829" t="s">
        <v>4519</v>
      </c>
      <c r="I829" s="11">
        <v>20000</v>
      </c>
    </row>
    <row r="830" spans="1:9" x14ac:dyDescent="0.2">
      <c r="A830">
        <v>829</v>
      </c>
      <c r="B830" s="5">
        <v>39966</v>
      </c>
      <c r="C830" s="9">
        <v>0.47083333333333338</v>
      </c>
      <c r="D830" t="s">
        <v>4632</v>
      </c>
      <c r="E830" t="s">
        <v>4517</v>
      </c>
      <c r="F830" t="s">
        <v>4515</v>
      </c>
      <c r="G830" t="s">
        <v>1421</v>
      </c>
      <c r="H830" t="s">
        <v>4519</v>
      </c>
      <c r="I830" s="11">
        <v>20000</v>
      </c>
    </row>
    <row r="831" spans="1:9" s="8" customFormat="1" x14ac:dyDescent="0.2">
      <c r="A831" s="8">
        <v>830</v>
      </c>
      <c r="B831" s="12">
        <v>39966</v>
      </c>
      <c r="C831" s="13">
        <v>0.47083333333333338</v>
      </c>
      <c r="D831" s="8" t="s">
        <v>4632</v>
      </c>
      <c r="E831" s="8" t="s">
        <v>4517</v>
      </c>
      <c r="F831" s="8" t="s">
        <v>4515</v>
      </c>
      <c r="G831" s="8" t="s">
        <v>4624</v>
      </c>
      <c r="H831" s="8" t="s">
        <v>5208</v>
      </c>
      <c r="I831" s="8" t="s">
        <v>5207</v>
      </c>
    </row>
    <row r="832" spans="1:9" x14ac:dyDescent="0.2">
      <c r="A832">
        <v>831</v>
      </c>
      <c r="B832" s="5">
        <v>39966</v>
      </c>
      <c r="C832" s="9">
        <v>0.66111111111111109</v>
      </c>
      <c r="D832" t="s">
        <v>4632</v>
      </c>
      <c r="E832" t="s">
        <v>4517</v>
      </c>
      <c r="F832" t="s">
        <v>4515</v>
      </c>
      <c r="G832" t="s">
        <v>1422</v>
      </c>
      <c r="H832" s="10" t="s">
        <v>2005</v>
      </c>
      <c r="I832" t="s">
        <v>4519</v>
      </c>
    </row>
    <row r="833" spans="1:9" x14ac:dyDescent="0.2">
      <c r="A833">
        <v>832</v>
      </c>
      <c r="B833" s="5">
        <v>39966</v>
      </c>
      <c r="C833" s="9">
        <v>0.66111111111111109</v>
      </c>
      <c r="D833" t="s">
        <v>4632</v>
      </c>
      <c r="E833" t="s">
        <v>4517</v>
      </c>
      <c r="F833" t="s">
        <v>4515</v>
      </c>
      <c r="G833" t="s">
        <v>2006</v>
      </c>
      <c r="H833" s="10" t="s">
        <v>2007</v>
      </c>
      <c r="I833" s="10" t="s">
        <v>2007</v>
      </c>
    </row>
    <row r="834" spans="1:9" x14ac:dyDescent="0.2">
      <c r="A834">
        <v>833</v>
      </c>
      <c r="B834" s="5">
        <v>39966</v>
      </c>
      <c r="C834" s="9">
        <v>0.66111111111111109</v>
      </c>
      <c r="D834" t="s">
        <v>4632</v>
      </c>
      <c r="E834" t="s">
        <v>4517</v>
      </c>
      <c r="F834" t="s">
        <v>4515</v>
      </c>
      <c r="G834" t="s">
        <v>2008</v>
      </c>
      <c r="H834" s="10" t="s">
        <v>2009</v>
      </c>
      <c r="I834" s="10" t="s">
        <v>2009</v>
      </c>
    </row>
    <row r="835" spans="1:9" x14ac:dyDescent="0.2">
      <c r="A835">
        <v>834</v>
      </c>
      <c r="B835" s="5">
        <v>39966</v>
      </c>
      <c r="C835" s="9">
        <v>0.66111111111111109</v>
      </c>
      <c r="D835" t="s">
        <v>4632</v>
      </c>
      <c r="E835" t="s">
        <v>4517</v>
      </c>
      <c r="F835" t="s">
        <v>4515</v>
      </c>
      <c r="G835" t="s">
        <v>2010</v>
      </c>
      <c r="H835" s="10" t="s">
        <v>2011</v>
      </c>
      <c r="I835" t="s">
        <v>4519</v>
      </c>
    </row>
    <row r="836" spans="1:9" x14ac:dyDescent="0.2">
      <c r="A836">
        <v>835</v>
      </c>
      <c r="B836" s="5">
        <v>39966</v>
      </c>
      <c r="C836" s="9">
        <v>0.66111111111111109</v>
      </c>
      <c r="D836" t="s">
        <v>4632</v>
      </c>
      <c r="E836" t="s">
        <v>4517</v>
      </c>
      <c r="F836" t="s">
        <v>4515</v>
      </c>
      <c r="G836" t="s">
        <v>2012</v>
      </c>
      <c r="H836" s="10" t="s">
        <v>2013</v>
      </c>
      <c r="I836" t="s">
        <v>4519</v>
      </c>
    </row>
    <row r="837" spans="1:9" x14ac:dyDescent="0.2">
      <c r="A837">
        <v>836</v>
      </c>
      <c r="B837" s="5">
        <v>39966</v>
      </c>
      <c r="C837" s="9">
        <v>0.66111111111111109</v>
      </c>
      <c r="D837" t="s">
        <v>4632</v>
      </c>
      <c r="E837" t="s">
        <v>4517</v>
      </c>
      <c r="F837" t="s">
        <v>4515</v>
      </c>
      <c r="G837" t="s">
        <v>2014</v>
      </c>
      <c r="H837" s="10" t="s">
        <v>2015</v>
      </c>
      <c r="I837" s="10" t="s">
        <v>2016</v>
      </c>
    </row>
    <row r="838" spans="1:9" x14ac:dyDescent="0.2">
      <c r="A838">
        <v>837</v>
      </c>
      <c r="B838" s="5">
        <v>39966</v>
      </c>
      <c r="C838" s="9">
        <v>0.66111111111111109</v>
      </c>
      <c r="D838" t="s">
        <v>4632</v>
      </c>
      <c r="E838" t="s">
        <v>4517</v>
      </c>
      <c r="F838" t="s">
        <v>4515</v>
      </c>
      <c r="G838" t="s">
        <v>2017</v>
      </c>
      <c r="H838" s="10" t="s">
        <v>2018</v>
      </c>
      <c r="I838" s="10" t="s">
        <v>2018</v>
      </c>
    </row>
    <row r="839" spans="1:9" x14ac:dyDescent="0.2">
      <c r="A839">
        <v>838</v>
      </c>
      <c r="B839" s="5">
        <v>39966</v>
      </c>
      <c r="C839" s="9">
        <v>0.66111111111111109</v>
      </c>
      <c r="D839" t="s">
        <v>4632</v>
      </c>
      <c r="E839" t="s">
        <v>4517</v>
      </c>
      <c r="F839" t="s">
        <v>4515</v>
      </c>
      <c r="G839" t="s">
        <v>2019</v>
      </c>
      <c r="H839" s="10" t="s">
        <v>2020</v>
      </c>
      <c r="I839" s="10" t="s">
        <v>2020</v>
      </c>
    </row>
    <row r="840" spans="1:9" x14ac:dyDescent="0.2">
      <c r="A840">
        <v>839</v>
      </c>
      <c r="B840" s="5">
        <v>39966</v>
      </c>
      <c r="C840" s="9">
        <v>0.66111111111111109</v>
      </c>
      <c r="D840" t="s">
        <v>4632</v>
      </c>
      <c r="E840" t="s">
        <v>4517</v>
      </c>
      <c r="F840" t="s">
        <v>4515</v>
      </c>
      <c r="G840" t="s">
        <v>2021</v>
      </c>
      <c r="H840" s="10" t="s">
        <v>2022</v>
      </c>
      <c r="I840" s="10" t="s">
        <v>2022</v>
      </c>
    </row>
    <row r="841" spans="1:9" x14ac:dyDescent="0.2">
      <c r="A841">
        <v>840</v>
      </c>
      <c r="B841" s="5">
        <v>39966</v>
      </c>
      <c r="C841" s="9">
        <v>0.66111111111111109</v>
      </c>
      <c r="D841" t="s">
        <v>4632</v>
      </c>
      <c r="E841" t="s">
        <v>4517</v>
      </c>
      <c r="F841" t="s">
        <v>4515</v>
      </c>
      <c r="G841" t="s">
        <v>2023</v>
      </c>
      <c r="H841" s="10" t="s">
        <v>2024</v>
      </c>
      <c r="I841" s="10" t="s">
        <v>2024</v>
      </c>
    </row>
    <row r="842" spans="1:9" x14ac:dyDescent="0.2">
      <c r="A842">
        <v>841</v>
      </c>
      <c r="B842" s="5">
        <v>39966</v>
      </c>
      <c r="C842" s="9">
        <v>0.66111111111111109</v>
      </c>
      <c r="D842" t="s">
        <v>4632</v>
      </c>
      <c r="E842" t="s">
        <v>4517</v>
      </c>
      <c r="F842" t="s">
        <v>4515</v>
      </c>
      <c r="G842" t="s">
        <v>2025</v>
      </c>
      <c r="H842" s="10" t="s">
        <v>2026</v>
      </c>
      <c r="I842" s="10" t="s">
        <v>2026</v>
      </c>
    </row>
    <row r="843" spans="1:9" x14ac:dyDescent="0.2">
      <c r="A843">
        <v>842</v>
      </c>
      <c r="B843" s="5">
        <v>39966</v>
      </c>
      <c r="C843" s="9">
        <v>0.66111111111111109</v>
      </c>
      <c r="D843" t="s">
        <v>4632</v>
      </c>
      <c r="E843" t="s">
        <v>4517</v>
      </c>
      <c r="F843" t="s">
        <v>4515</v>
      </c>
      <c r="G843" t="s">
        <v>2027</v>
      </c>
      <c r="H843" s="10" t="s">
        <v>2028</v>
      </c>
      <c r="I843" s="10" t="s">
        <v>2028</v>
      </c>
    </row>
    <row r="844" spans="1:9" x14ac:dyDescent="0.2">
      <c r="A844">
        <v>843</v>
      </c>
      <c r="B844" s="5">
        <v>39966</v>
      </c>
      <c r="C844" s="9">
        <v>0.66111111111111109</v>
      </c>
      <c r="D844" t="s">
        <v>4632</v>
      </c>
      <c r="E844" t="s">
        <v>4517</v>
      </c>
      <c r="F844" t="s">
        <v>4515</v>
      </c>
      <c r="G844" t="s">
        <v>2029</v>
      </c>
      <c r="H844" s="10" t="s">
        <v>2030</v>
      </c>
      <c r="I844" s="10" t="s">
        <v>2030</v>
      </c>
    </row>
    <row r="845" spans="1:9" x14ac:dyDescent="0.2">
      <c r="A845">
        <v>844</v>
      </c>
      <c r="B845" s="5">
        <v>39966</v>
      </c>
      <c r="C845" s="9">
        <v>0.66111111111111109</v>
      </c>
      <c r="D845" t="s">
        <v>4632</v>
      </c>
      <c r="E845" t="s">
        <v>4517</v>
      </c>
      <c r="F845" t="s">
        <v>4515</v>
      </c>
      <c r="G845" t="s">
        <v>2031</v>
      </c>
      <c r="H845" s="10" t="s">
        <v>5254</v>
      </c>
      <c r="I845" s="10" t="s">
        <v>5254</v>
      </c>
    </row>
    <row r="846" spans="1:9" x14ac:dyDescent="0.2">
      <c r="A846">
        <v>845</v>
      </c>
      <c r="B846" s="5">
        <v>39966</v>
      </c>
      <c r="C846" s="9">
        <v>0.66111111111111109</v>
      </c>
      <c r="D846" t="s">
        <v>4632</v>
      </c>
      <c r="E846" t="s">
        <v>4517</v>
      </c>
      <c r="F846" t="s">
        <v>4515</v>
      </c>
      <c r="G846" t="s">
        <v>5255</v>
      </c>
      <c r="H846" s="10" t="s">
        <v>5256</v>
      </c>
      <c r="I846" s="10" t="s">
        <v>5256</v>
      </c>
    </row>
    <row r="847" spans="1:9" x14ac:dyDescent="0.2">
      <c r="A847">
        <v>846</v>
      </c>
      <c r="B847" s="5">
        <v>39966</v>
      </c>
      <c r="C847" s="9">
        <v>0.66111111111111109</v>
      </c>
      <c r="D847" t="s">
        <v>4632</v>
      </c>
      <c r="E847" t="s">
        <v>4517</v>
      </c>
      <c r="F847" t="s">
        <v>4515</v>
      </c>
      <c r="G847" t="s">
        <v>2034</v>
      </c>
      <c r="H847" s="10" t="s">
        <v>2035</v>
      </c>
      <c r="I847" s="10" t="s">
        <v>2035</v>
      </c>
    </row>
    <row r="848" spans="1:9" x14ac:dyDescent="0.2">
      <c r="A848">
        <v>847</v>
      </c>
      <c r="B848" s="5">
        <v>39966</v>
      </c>
      <c r="C848" s="9">
        <v>0.66111111111111109</v>
      </c>
      <c r="D848" t="s">
        <v>4632</v>
      </c>
      <c r="E848" t="s">
        <v>4517</v>
      </c>
      <c r="F848" t="s">
        <v>4515</v>
      </c>
      <c r="G848" t="s">
        <v>2036</v>
      </c>
      <c r="H848" s="10" t="s">
        <v>2037</v>
      </c>
      <c r="I848" s="10" t="s">
        <v>2037</v>
      </c>
    </row>
    <row r="849" spans="1:9" x14ac:dyDescent="0.2">
      <c r="A849">
        <v>848</v>
      </c>
      <c r="B849" s="5">
        <v>39966</v>
      </c>
      <c r="C849" s="9">
        <v>0.66111111111111109</v>
      </c>
      <c r="D849" t="s">
        <v>4632</v>
      </c>
      <c r="E849" t="s">
        <v>4517</v>
      </c>
      <c r="F849" t="s">
        <v>4515</v>
      </c>
      <c r="G849" t="s">
        <v>2038</v>
      </c>
      <c r="H849" s="10" t="s">
        <v>3292</v>
      </c>
      <c r="I849" s="10" t="s">
        <v>3292</v>
      </c>
    </row>
    <row r="850" spans="1:9" x14ac:dyDescent="0.2">
      <c r="A850">
        <v>849</v>
      </c>
      <c r="B850" s="5">
        <v>39966</v>
      </c>
      <c r="C850" s="9">
        <v>0.66111111111111109</v>
      </c>
      <c r="D850" t="s">
        <v>4632</v>
      </c>
      <c r="E850" t="s">
        <v>4517</v>
      </c>
      <c r="F850" t="s">
        <v>4515</v>
      </c>
      <c r="G850" t="s">
        <v>3293</v>
      </c>
      <c r="H850" s="10" t="s">
        <v>3294</v>
      </c>
      <c r="I850" s="10" t="s">
        <v>3294</v>
      </c>
    </row>
    <row r="851" spans="1:9" x14ac:dyDescent="0.2">
      <c r="A851">
        <v>850</v>
      </c>
      <c r="B851" s="5">
        <v>39966</v>
      </c>
      <c r="C851" s="9">
        <v>0.66111111111111109</v>
      </c>
      <c r="D851" t="s">
        <v>4632</v>
      </c>
      <c r="E851" t="s">
        <v>4517</v>
      </c>
      <c r="F851" t="s">
        <v>4515</v>
      </c>
      <c r="G851" t="s">
        <v>3295</v>
      </c>
      <c r="H851" s="10" t="s">
        <v>32</v>
      </c>
      <c r="I851" s="10" t="s">
        <v>32</v>
      </c>
    </row>
    <row r="852" spans="1:9" x14ac:dyDescent="0.2">
      <c r="A852">
        <v>851</v>
      </c>
      <c r="B852" s="5">
        <v>39966</v>
      </c>
      <c r="C852" s="9">
        <v>0.66111111111111109</v>
      </c>
      <c r="D852" t="s">
        <v>4632</v>
      </c>
      <c r="E852" t="s">
        <v>4517</v>
      </c>
      <c r="F852" t="s">
        <v>4515</v>
      </c>
      <c r="G852" t="s">
        <v>33</v>
      </c>
      <c r="H852" s="10" t="s">
        <v>34</v>
      </c>
      <c r="I852" s="10" t="s">
        <v>34</v>
      </c>
    </row>
    <row r="853" spans="1:9" x14ac:dyDescent="0.2">
      <c r="A853">
        <v>852</v>
      </c>
      <c r="B853" s="5">
        <v>39966</v>
      </c>
      <c r="C853" s="9">
        <v>0.66111111111111109</v>
      </c>
      <c r="D853" t="s">
        <v>4632</v>
      </c>
      <c r="E853" t="s">
        <v>4517</v>
      </c>
      <c r="F853" t="s">
        <v>4515</v>
      </c>
      <c r="G853" t="s">
        <v>35</v>
      </c>
      <c r="H853" s="10" t="s">
        <v>3204</v>
      </c>
      <c r="I853" s="10" t="s">
        <v>3204</v>
      </c>
    </row>
    <row r="854" spans="1:9" x14ac:dyDescent="0.2">
      <c r="A854">
        <v>853</v>
      </c>
      <c r="B854" s="5">
        <v>39966</v>
      </c>
      <c r="C854" s="9">
        <v>0.66111111111111109</v>
      </c>
      <c r="D854" t="s">
        <v>4632</v>
      </c>
      <c r="E854" t="s">
        <v>4517</v>
      </c>
      <c r="F854" t="s">
        <v>4515</v>
      </c>
      <c r="G854" t="s">
        <v>3205</v>
      </c>
      <c r="H854" s="10" t="s">
        <v>3206</v>
      </c>
      <c r="I854" s="10" t="s">
        <v>3206</v>
      </c>
    </row>
    <row r="855" spans="1:9" x14ac:dyDescent="0.2">
      <c r="A855">
        <v>854</v>
      </c>
      <c r="B855" s="5">
        <v>39966</v>
      </c>
      <c r="C855" s="9">
        <v>0.66111111111111109</v>
      </c>
      <c r="D855" t="s">
        <v>4632</v>
      </c>
      <c r="E855" t="s">
        <v>4517</v>
      </c>
      <c r="F855" t="s">
        <v>4515</v>
      </c>
      <c r="G855" t="s">
        <v>3207</v>
      </c>
      <c r="H855" s="10" t="s">
        <v>3208</v>
      </c>
      <c r="I855" s="10" t="s">
        <v>3208</v>
      </c>
    </row>
    <row r="856" spans="1:9" x14ac:dyDescent="0.2">
      <c r="A856">
        <v>855</v>
      </c>
      <c r="B856" s="5">
        <v>39966</v>
      </c>
      <c r="C856" s="9">
        <v>0.66111111111111109</v>
      </c>
      <c r="D856" t="s">
        <v>4632</v>
      </c>
      <c r="E856" t="s">
        <v>4517</v>
      </c>
      <c r="F856" t="s">
        <v>4515</v>
      </c>
      <c r="G856" t="s">
        <v>3209</v>
      </c>
      <c r="H856" s="10" t="s">
        <v>3210</v>
      </c>
      <c r="I856" s="10" t="s">
        <v>3210</v>
      </c>
    </row>
    <row r="857" spans="1:9" x14ac:dyDescent="0.2">
      <c r="A857">
        <v>856</v>
      </c>
      <c r="B857" s="5">
        <v>39966</v>
      </c>
      <c r="C857" s="9">
        <v>0.66111111111111109</v>
      </c>
      <c r="D857" t="s">
        <v>4632</v>
      </c>
      <c r="E857" t="s">
        <v>4517</v>
      </c>
      <c r="F857" t="s">
        <v>4515</v>
      </c>
      <c r="G857" t="s">
        <v>3211</v>
      </c>
      <c r="H857" s="10" t="s">
        <v>3212</v>
      </c>
      <c r="I857" s="10" t="s">
        <v>3212</v>
      </c>
    </row>
    <row r="858" spans="1:9" x14ac:dyDescent="0.2">
      <c r="A858">
        <v>857</v>
      </c>
      <c r="B858" s="5">
        <v>39966</v>
      </c>
      <c r="C858" s="9">
        <v>0.66111111111111109</v>
      </c>
      <c r="D858" t="s">
        <v>4632</v>
      </c>
      <c r="E858" t="s">
        <v>4517</v>
      </c>
      <c r="F858" t="s">
        <v>4515</v>
      </c>
      <c r="G858" t="s">
        <v>3213</v>
      </c>
      <c r="H858" s="10" t="s">
        <v>1324</v>
      </c>
      <c r="I858" s="10" t="s">
        <v>1324</v>
      </c>
    </row>
    <row r="859" spans="1:9" x14ac:dyDescent="0.2">
      <c r="A859">
        <v>858</v>
      </c>
      <c r="B859" s="5">
        <v>39966</v>
      </c>
      <c r="C859" s="9">
        <v>0.66111111111111109</v>
      </c>
      <c r="D859" t="s">
        <v>4632</v>
      </c>
      <c r="E859" t="s">
        <v>4517</v>
      </c>
      <c r="F859" t="s">
        <v>4515</v>
      </c>
      <c r="G859" t="s">
        <v>1325</v>
      </c>
      <c r="H859" s="10" t="s">
        <v>5348</v>
      </c>
      <c r="I859" s="10" t="s">
        <v>5348</v>
      </c>
    </row>
    <row r="860" spans="1:9" x14ac:dyDescent="0.2">
      <c r="A860">
        <v>859</v>
      </c>
      <c r="B860" s="5">
        <v>39966</v>
      </c>
      <c r="C860" s="9">
        <v>0.66111111111111109</v>
      </c>
      <c r="D860" t="s">
        <v>4632</v>
      </c>
      <c r="E860" t="s">
        <v>4517</v>
      </c>
      <c r="F860" t="s">
        <v>4515</v>
      </c>
      <c r="G860" t="s">
        <v>5349</v>
      </c>
      <c r="H860" s="10" t="s">
        <v>5350</v>
      </c>
      <c r="I860" s="10" t="s">
        <v>5350</v>
      </c>
    </row>
    <row r="861" spans="1:9" x14ac:dyDescent="0.2">
      <c r="A861">
        <v>860</v>
      </c>
      <c r="B861" s="5">
        <v>39966</v>
      </c>
      <c r="C861" s="9">
        <v>0.66111111111111109</v>
      </c>
      <c r="D861" t="s">
        <v>4632</v>
      </c>
      <c r="E861" t="s">
        <v>4517</v>
      </c>
      <c r="F861" t="s">
        <v>4515</v>
      </c>
      <c r="G861" t="s">
        <v>5351</v>
      </c>
      <c r="H861" s="10" t="s">
        <v>4076</v>
      </c>
      <c r="I861" s="10" t="s">
        <v>4076</v>
      </c>
    </row>
    <row r="862" spans="1:9" x14ac:dyDescent="0.2">
      <c r="A862">
        <v>861</v>
      </c>
      <c r="B862" s="5">
        <v>39966</v>
      </c>
      <c r="C862" s="9">
        <v>0.66111111111111109</v>
      </c>
      <c r="D862" t="s">
        <v>4632</v>
      </c>
      <c r="E862" t="s">
        <v>4517</v>
      </c>
      <c r="F862" t="s">
        <v>4515</v>
      </c>
      <c r="G862" t="s">
        <v>4077</v>
      </c>
      <c r="H862" s="10" t="s">
        <v>4078</v>
      </c>
      <c r="I862" s="10" t="s">
        <v>4078</v>
      </c>
    </row>
    <row r="863" spans="1:9" x14ac:dyDescent="0.2">
      <c r="A863">
        <v>862</v>
      </c>
      <c r="B863" s="5">
        <v>39966</v>
      </c>
      <c r="C863" s="9">
        <v>0.66111111111111109</v>
      </c>
      <c r="D863" t="s">
        <v>4632</v>
      </c>
      <c r="E863" t="s">
        <v>4517</v>
      </c>
      <c r="F863" t="s">
        <v>4515</v>
      </c>
      <c r="G863" t="s">
        <v>4079</v>
      </c>
      <c r="H863" s="10" t="s">
        <v>985</v>
      </c>
      <c r="I863" s="10" t="s">
        <v>985</v>
      </c>
    </row>
    <row r="864" spans="1:9" x14ac:dyDescent="0.2">
      <c r="A864">
        <v>863</v>
      </c>
      <c r="B864" s="5">
        <v>39966</v>
      </c>
      <c r="C864" s="9">
        <v>0.66111111111111109</v>
      </c>
      <c r="D864" t="s">
        <v>4632</v>
      </c>
      <c r="E864" t="s">
        <v>4517</v>
      </c>
      <c r="F864" t="s">
        <v>4515</v>
      </c>
      <c r="G864" t="s">
        <v>986</v>
      </c>
      <c r="H864" s="10" t="s">
        <v>712</v>
      </c>
      <c r="I864" s="10" t="s">
        <v>712</v>
      </c>
    </row>
    <row r="865" spans="1:9" x14ac:dyDescent="0.2">
      <c r="A865">
        <v>864</v>
      </c>
      <c r="B865" s="5">
        <v>39966</v>
      </c>
      <c r="C865" s="9">
        <v>0.66111111111111109</v>
      </c>
      <c r="D865" t="s">
        <v>4632</v>
      </c>
      <c r="E865" t="s">
        <v>4517</v>
      </c>
      <c r="F865" t="s">
        <v>4515</v>
      </c>
      <c r="G865" t="s">
        <v>713</v>
      </c>
      <c r="H865" s="10" t="s">
        <v>714</v>
      </c>
      <c r="I865" s="10" t="s">
        <v>714</v>
      </c>
    </row>
    <row r="866" spans="1:9" x14ac:dyDescent="0.2">
      <c r="A866">
        <v>865</v>
      </c>
      <c r="B866" s="5">
        <v>39966</v>
      </c>
      <c r="C866" s="9">
        <v>0.66111111111111109</v>
      </c>
      <c r="D866" t="s">
        <v>4632</v>
      </c>
      <c r="E866" t="s">
        <v>4517</v>
      </c>
      <c r="F866" t="s">
        <v>4515</v>
      </c>
      <c r="G866" t="s">
        <v>715</v>
      </c>
      <c r="H866" s="10" t="s">
        <v>716</v>
      </c>
      <c r="I866" s="10" t="s">
        <v>716</v>
      </c>
    </row>
    <row r="867" spans="1:9" x14ac:dyDescent="0.2">
      <c r="A867">
        <v>866</v>
      </c>
      <c r="B867" s="5">
        <v>39966</v>
      </c>
      <c r="C867" s="9">
        <v>0.66111111111111109</v>
      </c>
      <c r="D867" t="s">
        <v>4632</v>
      </c>
      <c r="E867" t="s">
        <v>4517</v>
      </c>
      <c r="F867" t="s">
        <v>4515</v>
      </c>
      <c r="G867" t="s">
        <v>717</v>
      </c>
      <c r="H867" s="10" t="s">
        <v>718</v>
      </c>
      <c r="I867" s="10" t="s">
        <v>718</v>
      </c>
    </row>
    <row r="868" spans="1:9" x14ac:dyDescent="0.2">
      <c r="A868">
        <v>867</v>
      </c>
      <c r="B868" s="5">
        <v>39966</v>
      </c>
      <c r="C868" s="9">
        <v>0.66111111111111109</v>
      </c>
      <c r="D868" t="s">
        <v>4632</v>
      </c>
      <c r="E868" t="s">
        <v>4517</v>
      </c>
      <c r="F868" t="s">
        <v>4515</v>
      </c>
      <c r="G868" t="s">
        <v>4043</v>
      </c>
      <c r="H868" s="10" t="s">
        <v>3386</v>
      </c>
      <c r="I868" s="10" t="s">
        <v>3386</v>
      </c>
    </row>
    <row r="869" spans="1:9" x14ac:dyDescent="0.2">
      <c r="A869">
        <v>868</v>
      </c>
      <c r="B869" s="5">
        <v>39966</v>
      </c>
      <c r="C869" s="9">
        <v>0.66111111111111109</v>
      </c>
      <c r="D869" t="s">
        <v>4632</v>
      </c>
      <c r="E869" t="s">
        <v>4517</v>
      </c>
      <c r="F869" t="s">
        <v>4515</v>
      </c>
      <c r="G869" t="s">
        <v>3387</v>
      </c>
      <c r="H869" s="10" t="s">
        <v>3989</v>
      </c>
      <c r="I869" s="10" t="s">
        <v>3989</v>
      </c>
    </row>
    <row r="870" spans="1:9" x14ac:dyDescent="0.2">
      <c r="A870">
        <v>869</v>
      </c>
      <c r="B870" s="5">
        <v>39966</v>
      </c>
      <c r="C870" s="9">
        <v>0.66111111111111109</v>
      </c>
      <c r="D870" t="s">
        <v>4632</v>
      </c>
      <c r="E870" t="s">
        <v>4517</v>
      </c>
      <c r="F870" t="s">
        <v>4515</v>
      </c>
      <c r="G870" t="s">
        <v>3990</v>
      </c>
      <c r="H870" s="10" t="s">
        <v>3991</v>
      </c>
      <c r="I870" s="10" t="s">
        <v>3991</v>
      </c>
    </row>
    <row r="871" spans="1:9" x14ac:dyDescent="0.2">
      <c r="A871">
        <v>870</v>
      </c>
      <c r="B871" s="5">
        <v>39966</v>
      </c>
      <c r="C871" s="9">
        <v>0.66111111111111109</v>
      </c>
      <c r="D871" t="s">
        <v>4632</v>
      </c>
      <c r="E871" t="s">
        <v>4517</v>
      </c>
      <c r="F871" t="s">
        <v>4515</v>
      </c>
      <c r="G871" t="s">
        <v>3992</v>
      </c>
      <c r="H871" s="10" t="s">
        <v>3993</v>
      </c>
      <c r="I871" s="10" t="s">
        <v>3993</v>
      </c>
    </row>
    <row r="872" spans="1:9" x14ac:dyDescent="0.2">
      <c r="A872">
        <v>871</v>
      </c>
      <c r="B872" s="5">
        <v>39966</v>
      </c>
      <c r="C872" s="9">
        <v>0.66111111111111109</v>
      </c>
      <c r="D872" t="s">
        <v>4632</v>
      </c>
      <c r="E872" t="s">
        <v>4517</v>
      </c>
      <c r="F872" t="s">
        <v>4515</v>
      </c>
      <c r="G872" t="s">
        <v>3994</v>
      </c>
      <c r="H872" s="10" t="s">
        <v>3995</v>
      </c>
      <c r="I872" s="10" t="s">
        <v>3995</v>
      </c>
    </row>
    <row r="873" spans="1:9" x14ac:dyDescent="0.2">
      <c r="A873">
        <v>872</v>
      </c>
      <c r="B873" s="5">
        <v>39966</v>
      </c>
      <c r="C873" s="9">
        <v>0.66111111111111109</v>
      </c>
      <c r="D873" t="s">
        <v>4632</v>
      </c>
      <c r="E873" t="s">
        <v>4517</v>
      </c>
      <c r="F873" t="s">
        <v>4515</v>
      </c>
      <c r="G873" t="s">
        <v>3996</v>
      </c>
      <c r="H873" s="10" t="s">
        <v>3061</v>
      </c>
      <c r="I873" s="10" t="s">
        <v>3061</v>
      </c>
    </row>
    <row r="874" spans="1:9" x14ac:dyDescent="0.2">
      <c r="A874">
        <v>873</v>
      </c>
      <c r="B874" s="5">
        <v>39966</v>
      </c>
      <c r="C874" s="9">
        <v>0.66111111111111109</v>
      </c>
      <c r="D874" t="s">
        <v>4632</v>
      </c>
      <c r="E874" t="s">
        <v>4517</v>
      </c>
      <c r="F874" t="s">
        <v>4515</v>
      </c>
      <c r="G874" t="s">
        <v>3062</v>
      </c>
      <c r="H874" s="10" t="s">
        <v>3063</v>
      </c>
      <c r="I874" s="10" t="s">
        <v>3063</v>
      </c>
    </row>
    <row r="875" spans="1:9" x14ac:dyDescent="0.2">
      <c r="A875">
        <v>874</v>
      </c>
      <c r="B875" s="5">
        <v>39966</v>
      </c>
      <c r="C875" s="9">
        <v>0.66111111111111109</v>
      </c>
      <c r="D875" t="s">
        <v>4632</v>
      </c>
      <c r="E875" t="s">
        <v>4517</v>
      </c>
      <c r="F875" t="s">
        <v>4515</v>
      </c>
      <c r="G875" t="s">
        <v>3064</v>
      </c>
      <c r="H875" s="10" t="s">
        <v>3065</v>
      </c>
      <c r="I875" s="10" t="s">
        <v>3065</v>
      </c>
    </row>
    <row r="876" spans="1:9" x14ac:dyDescent="0.2">
      <c r="A876">
        <v>875</v>
      </c>
      <c r="B876" s="5">
        <v>39966</v>
      </c>
      <c r="C876" s="9">
        <v>0.66111111111111109</v>
      </c>
      <c r="D876" t="s">
        <v>4632</v>
      </c>
      <c r="E876" t="s">
        <v>4517</v>
      </c>
      <c r="F876" t="s">
        <v>4515</v>
      </c>
      <c r="G876" t="s">
        <v>3066</v>
      </c>
      <c r="H876" s="10" t="s">
        <v>3067</v>
      </c>
      <c r="I876" s="10" t="s">
        <v>3067</v>
      </c>
    </row>
    <row r="877" spans="1:9" x14ac:dyDescent="0.2">
      <c r="A877">
        <v>876</v>
      </c>
      <c r="B877" s="5">
        <v>39966</v>
      </c>
      <c r="C877" s="9">
        <v>0.66111111111111109</v>
      </c>
      <c r="D877" t="s">
        <v>4632</v>
      </c>
      <c r="E877" t="s">
        <v>4517</v>
      </c>
      <c r="F877" t="s">
        <v>4515</v>
      </c>
      <c r="G877" t="s">
        <v>3068</v>
      </c>
      <c r="H877" s="10" t="s">
        <v>2175</v>
      </c>
      <c r="I877" s="10" t="s">
        <v>2175</v>
      </c>
    </row>
    <row r="878" spans="1:9" x14ac:dyDescent="0.2">
      <c r="A878">
        <v>877</v>
      </c>
      <c r="B878" s="5">
        <v>39966</v>
      </c>
      <c r="C878" s="9">
        <v>0.66111111111111109</v>
      </c>
      <c r="D878" t="s">
        <v>4632</v>
      </c>
      <c r="E878" t="s">
        <v>4517</v>
      </c>
      <c r="F878" t="s">
        <v>4515</v>
      </c>
      <c r="G878" t="s">
        <v>2176</v>
      </c>
      <c r="H878" s="10" t="s">
        <v>2177</v>
      </c>
      <c r="I878" s="10" t="s">
        <v>2177</v>
      </c>
    </row>
    <row r="879" spans="1:9" x14ac:dyDescent="0.2">
      <c r="A879">
        <v>878</v>
      </c>
      <c r="B879" s="5">
        <v>39966</v>
      </c>
      <c r="C879" s="9">
        <v>0.66111111111111109</v>
      </c>
      <c r="D879" t="s">
        <v>4632</v>
      </c>
      <c r="E879" t="s">
        <v>4517</v>
      </c>
      <c r="F879" t="s">
        <v>4515</v>
      </c>
      <c r="G879" t="s">
        <v>2178</v>
      </c>
      <c r="H879" s="10" t="s">
        <v>2179</v>
      </c>
      <c r="I879" s="10" t="s">
        <v>2179</v>
      </c>
    </row>
    <row r="880" spans="1:9" x14ac:dyDescent="0.2">
      <c r="A880">
        <v>879</v>
      </c>
      <c r="B880" s="5">
        <v>39966</v>
      </c>
      <c r="C880" s="9">
        <v>0.66111111111111109</v>
      </c>
      <c r="D880" t="s">
        <v>4632</v>
      </c>
      <c r="E880" t="s">
        <v>4517</v>
      </c>
      <c r="F880" t="s">
        <v>4515</v>
      </c>
      <c r="G880" t="s">
        <v>2180</v>
      </c>
      <c r="H880" s="10" t="s">
        <v>1619</v>
      </c>
      <c r="I880" s="10" t="s">
        <v>1619</v>
      </c>
    </row>
    <row r="881" spans="1:9" x14ac:dyDescent="0.2">
      <c r="A881">
        <v>880</v>
      </c>
      <c r="B881" s="5">
        <v>39966</v>
      </c>
      <c r="C881" s="9">
        <v>0.66111111111111109</v>
      </c>
      <c r="D881" t="s">
        <v>4632</v>
      </c>
      <c r="E881" t="s">
        <v>4517</v>
      </c>
      <c r="F881" t="s">
        <v>4515</v>
      </c>
      <c r="G881" t="s">
        <v>1620</v>
      </c>
      <c r="H881" s="10" t="s">
        <v>1621</v>
      </c>
      <c r="I881" s="10" t="s">
        <v>1621</v>
      </c>
    </row>
    <row r="882" spans="1:9" x14ac:dyDescent="0.2">
      <c r="A882">
        <v>881</v>
      </c>
      <c r="B882" s="5">
        <v>39966</v>
      </c>
      <c r="C882" s="9">
        <v>0.66111111111111109</v>
      </c>
      <c r="D882" t="s">
        <v>4632</v>
      </c>
      <c r="E882" t="s">
        <v>4517</v>
      </c>
      <c r="F882" t="s">
        <v>4515</v>
      </c>
      <c r="G882" t="s">
        <v>1622</v>
      </c>
      <c r="H882" s="10" t="s">
        <v>1623</v>
      </c>
      <c r="I882" s="10" t="s">
        <v>1623</v>
      </c>
    </row>
    <row r="883" spans="1:9" x14ac:dyDescent="0.2">
      <c r="A883">
        <v>882</v>
      </c>
      <c r="B883" s="5">
        <v>39966</v>
      </c>
      <c r="C883" s="9">
        <v>0.66111111111111109</v>
      </c>
      <c r="D883" t="s">
        <v>4632</v>
      </c>
      <c r="E883" t="s">
        <v>4517</v>
      </c>
      <c r="F883" t="s">
        <v>4515</v>
      </c>
      <c r="G883" t="s">
        <v>1624</v>
      </c>
      <c r="H883" s="10" t="s">
        <v>1625</v>
      </c>
      <c r="I883" s="10" t="s">
        <v>1625</v>
      </c>
    </row>
    <row r="884" spans="1:9" x14ac:dyDescent="0.2">
      <c r="A884">
        <v>883</v>
      </c>
      <c r="B884" s="5">
        <v>39966</v>
      </c>
      <c r="C884" s="9">
        <v>0.66111111111111109</v>
      </c>
      <c r="D884" t="s">
        <v>4632</v>
      </c>
      <c r="E884" t="s">
        <v>4517</v>
      </c>
      <c r="F884" t="s">
        <v>4515</v>
      </c>
      <c r="G884" t="s">
        <v>1626</v>
      </c>
      <c r="H884" s="10" t="s">
        <v>1627</v>
      </c>
      <c r="I884" s="10" t="s">
        <v>1627</v>
      </c>
    </row>
    <row r="885" spans="1:9" x14ac:dyDescent="0.2">
      <c r="A885">
        <v>884</v>
      </c>
      <c r="B885" s="5">
        <v>39966</v>
      </c>
      <c r="C885" s="9">
        <v>0.66111111111111109</v>
      </c>
      <c r="D885" t="s">
        <v>4632</v>
      </c>
      <c r="E885" t="s">
        <v>4517</v>
      </c>
      <c r="F885" t="s">
        <v>4515</v>
      </c>
      <c r="G885" t="s">
        <v>1628</v>
      </c>
      <c r="H885" s="10" t="s">
        <v>1629</v>
      </c>
      <c r="I885" s="10" t="s">
        <v>1629</v>
      </c>
    </row>
    <row r="886" spans="1:9" x14ac:dyDescent="0.2">
      <c r="A886">
        <v>885</v>
      </c>
      <c r="B886" s="5">
        <v>39966</v>
      </c>
      <c r="C886" s="9">
        <v>0.66111111111111109</v>
      </c>
      <c r="D886" t="s">
        <v>4632</v>
      </c>
      <c r="E886" t="s">
        <v>4517</v>
      </c>
      <c r="F886" t="s">
        <v>4515</v>
      </c>
      <c r="G886" t="s">
        <v>1630</v>
      </c>
      <c r="H886" s="10" t="s">
        <v>1631</v>
      </c>
      <c r="I886" s="10" t="s">
        <v>1631</v>
      </c>
    </row>
    <row r="887" spans="1:9" x14ac:dyDescent="0.2">
      <c r="A887">
        <v>886</v>
      </c>
      <c r="B887" s="5">
        <v>39966</v>
      </c>
      <c r="C887" s="9">
        <v>0.66111111111111109</v>
      </c>
      <c r="D887" t="s">
        <v>4632</v>
      </c>
      <c r="E887" t="s">
        <v>4517</v>
      </c>
      <c r="F887" t="s">
        <v>4515</v>
      </c>
      <c r="G887" t="s">
        <v>1632</v>
      </c>
      <c r="H887" s="10" t="s">
        <v>1633</v>
      </c>
      <c r="I887" s="10" t="s">
        <v>1633</v>
      </c>
    </row>
    <row r="888" spans="1:9" x14ac:dyDescent="0.2">
      <c r="A888">
        <v>887</v>
      </c>
      <c r="B888" s="5">
        <v>39966</v>
      </c>
      <c r="C888" s="9">
        <v>0.66111111111111109</v>
      </c>
      <c r="D888" t="s">
        <v>4632</v>
      </c>
      <c r="E888" t="s">
        <v>4517</v>
      </c>
      <c r="F888" t="s">
        <v>4515</v>
      </c>
      <c r="G888" t="s">
        <v>1634</v>
      </c>
      <c r="H888" s="10" t="s">
        <v>1635</v>
      </c>
      <c r="I888" s="10" t="s">
        <v>1635</v>
      </c>
    </row>
    <row r="889" spans="1:9" x14ac:dyDescent="0.2">
      <c r="A889">
        <v>888</v>
      </c>
      <c r="B889" s="5">
        <v>39966</v>
      </c>
      <c r="C889" s="9">
        <v>0.66111111111111109</v>
      </c>
      <c r="D889" t="s">
        <v>4632</v>
      </c>
      <c r="E889" t="s">
        <v>4517</v>
      </c>
      <c r="F889" t="s">
        <v>4515</v>
      </c>
      <c r="G889" t="s">
        <v>1636</v>
      </c>
      <c r="H889" s="10" t="s">
        <v>1637</v>
      </c>
      <c r="I889" s="10" t="s">
        <v>1637</v>
      </c>
    </row>
    <row r="890" spans="1:9" x14ac:dyDescent="0.2">
      <c r="A890">
        <v>889</v>
      </c>
      <c r="B890" s="5">
        <v>39966</v>
      </c>
      <c r="C890" s="9">
        <v>0.66111111111111109</v>
      </c>
      <c r="D890" t="s">
        <v>4632</v>
      </c>
      <c r="E890" t="s">
        <v>4517</v>
      </c>
      <c r="F890" t="s">
        <v>4515</v>
      </c>
      <c r="G890" t="s">
        <v>1638</v>
      </c>
      <c r="H890" s="10" t="s">
        <v>221</v>
      </c>
      <c r="I890" s="10" t="s">
        <v>221</v>
      </c>
    </row>
    <row r="891" spans="1:9" x14ac:dyDescent="0.2">
      <c r="A891">
        <v>890</v>
      </c>
      <c r="B891" s="5">
        <v>39966</v>
      </c>
      <c r="C891" s="9">
        <v>0.66111111111111109</v>
      </c>
      <c r="D891" t="s">
        <v>4632</v>
      </c>
      <c r="E891" t="s">
        <v>4517</v>
      </c>
      <c r="F891" t="s">
        <v>4515</v>
      </c>
      <c r="G891" t="s">
        <v>222</v>
      </c>
      <c r="H891" s="10" t="s">
        <v>4297</v>
      </c>
      <c r="I891" s="10" t="s">
        <v>4297</v>
      </c>
    </row>
    <row r="892" spans="1:9" x14ac:dyDescent="0.2">
      <c r="A892">
        <v>891</v>
      </c>
      <c r="B892" s="5">
        <v>39966</v>
      </c>
      <c r="C892" s="9">
        <v>0.66111111111111109</v>
      </c>
      <c r="D892" t="s">
        <v>4632</v>
      </c>
      <c r="E892" t="s">
        <v>4517</v>
      </c>
      <c r="F892" t="s">
        <v>4515</v>
      </c>
      <c r="G892" t="s">
        <v>4298</v>
      </c>
      <c r="H892" s="10" t="s">
        <v>4299</v>
      </c>
      <c r="I892" s="10" t="s">
        <v>4299</v>
      </c>
    </row>
    <row r="893" spans="1:9" x14ac:dyDescent="0.2">
      <c r="A893">
        <v>892</v>
      </c>
      <c r="B893" s="5">
        <v>39966</v>
      </c>
      <c r="C893" s="9">
        <v>0.66111111111111109</v>
      </c>
      <c r="D893" t="s">
        <v>4632</v>
      </c>
      <c r="E893" t="s">
        <v>4517</v>
      </c>
      <c r="F893" t="s">
        <v>4515</v>
      </c>
      <c r="G893" t="s">
        <v>4300</v>
      </c>
      <c r="H893" s="10" t="s">
        <v>4301</v>
      </c>
      <c r="I893" s="10" t="s">
        <v>4301</v>
      </c>
    </row>
    <row r="894" spans="1:9" x14ac:dyDescent="0.2">
      <c r="A894">
        <v>893</v>
      </c>
      <c r="B894" s="5">
        <v>39966</v>
      </c>
      <c r="C894" s="9">
        <v>0.66111111111111109</v>
      </c>
      <c r="D894" t="s">
        <v>4632</v>
      </c>
      <c r="E894" t="s">
        <v>4517</v>
      </c>
      <c r="F894" t="s">
        <v>4515</v>
      </c>
      <c r="G894" t="s">
        <v>4302</v>
      </c>
      <c r="H894" s="10" t="s">
        <v>4294</v>
      </c>
      <c r="I894" s="10" t="s">
        <v>4294</v>
      </c>
    </row>
    <row r="895" spans="1:9" x14ac:dyDescent="0.2">
      <c r="A895">
        <v>894</v>
      </c>
      <c r="B895" s="5">
        <v>39966</v>
      </c>
      <c r="C895" s="9">
        <v>0.66111111111111109</v>
      </c>
      <c r="D895" t="s">
        <v>4632</v>
      </c>
      <c r="E895" t="s">
        <v>4517</v>
      </c>
      <c r="F895" t="s">
        <v>4515</v>
      </c>
      <c r="G895" t="s">
        <v>4295</v>
      </c>
      <c r="H895" s="10" t="s">
        <v>4120</v>
      </c>
      <c r="I895" s="10" t="s">
        <v>4120</v>
      </c>
    </row>
    <row r="896" spans="1:9" x14ac:dyDescent="0.2">
      <c r="A896">
        <v>895</v>
      </c>
      <c r="B896" s="5">
        <v>39966</v>
      </c>
      <c r="C896" s="9">
        <v>0.66111111111111109</v>
      </c>
      <c r="D896" t="s">
        <v>4632</v>
      </c>
      <c r="E896" t="s">
        <v>4517</v>
      </c>
      <c r="F896" t="s">
        <v>4515</v>
      </c>
      <c r="G896" t="s">
        <v>4121</v>
      </c>
      <c r="H896" s="10" t="s">
        <v>4122</v>
      </c>
      <c r="I896" s="10" t="s">
        <v>4122</v>
      </c>
    </row>
    <row r="897" spans="1:9" x14ac:dyDescent="0.2">
      <c r="A897">
        <v>896</v>
      </c>
      <c r="B897" s="5">
        <v>39966</v>
      </c>
      <c r="C897" s="9">
        <v>0.66111111111111109</v>
      </c>
      <c r="D897" t="s">
        <v>4632</v>
      </c>
      <c r="E897" t="s">
        <v>4517</v>
      </c>
      <c r="F897" t="s">
        <v>4515</v>
      </c>
      <c r="G897" t="s">
        <v>4473</v>
      </c>
      <c r="H897" s="10" t="s">
        <v>4196</v>
      </c>
      <c r="I897" s="10" t="s">
        <v>4196</v>
      </c>
    </row>
    <row r="898" spans="1:9" x14ac:dyDescent="0.2">
      <c r="A898">
        <v>897</v>
      </c>
      <c r="B898" s="5">
        <v>39966</v>
      </c>
      <c r="C898" s="9">
        <v>0.66111111111111109</v>
      </c>
      <c r="D898" t="s">
        <v>4632</v>
      </c>
      <c r="E898" t="s">
        <v>4517</v>
      </c>
      <c r="F898" t="s">
        <v>4515</v>
      </c>
      <c r="G898" t="s">
        <v>1643</v>
      </c>
      <c r="H898" s="10" t="s">
        <v>3185</v>
      </c>
      <c r="I898" s="10" t="s">
        <v>3185</v>
      </c>
    </row>
    <row r="899" spans="1:9" x14ac:dyDescent="0.2">
      <c r="A899">
        <v>898</v>
      </c>
      <c r="B899" s="5">
        <v>39966</v>
      </c>
      <c r="C899" s="9">
        <v>0.66111111111111109</v>
      </c>
      <c r="D899" t="s">
        <v>4632</v>
      </c>
      <c r="E899" t="s">
        <v>4517</v>
      </c>
      <c r="F899" t="s">
        <v>4515</v>
      </c>
      <c r="G899" t="s">
        <v>3186</v>
      </c>
      <c r="H899" s="10" t="s">
        <v>3187</v>
      </c>
      <c r="I899" s="10" t="s">
        <v>3187</v>
      </c>
    </row>
    <row r="900" spans="1:9" x14ac:dyDescent="0.2">
      <c r="A900">
        <v>899</v>
      </c>
      <c r="B900" s="5">
        <v>39966</v>
      </c>
      <c r="C900" s="9">
        <v>0.66111111111111109</v>
      </c>
      <c r="D900" t="s">
        <v>4632</v>
      </c>
      <c r="E900" t="s">
        <v>4517</v>
      </c>
      <c r="F900" t="s">
        <v>4515</v>
      </c>
      <c r="G900" t="s">
        <v>3188</v>
      </c>
      <c r="H900" s="10" t="s">
        <v>3168</v>
      </c>
      <c r="I900" s="10" t="s">
        <v>3168</v>
      </c>
    </row>
    <row r="901" spans="1:9" x14ac:dyDescent="0.2">
      <c r="A901">
        <v>900</v>
      </c>
      <c r="B901" s="5">
        <v>39966</v>
      </c>
      <c r="C901" s="9">
        <v>0.66111111111111109</v>
      </c>
      <c r="D901" t="s">
        <v>4632</v>
      </c>
      <c r="E901" t="s">
        <v>4517</v>
      </c>
      <c r="F901" t="s">
        <v>4515</v>
      </c>
      <c r="G901" t="s">
        <v>3169</v>
      </c>
      <c r="H901" s="10" t="s">
        <v>3170</v>
      </c>
      <c r="I901" s="10" t="s">
        <v>3170</v>
      </c>
    </row>
    <row r="902" spans="1:9" x14ac:dyDescent="0.2">
      <c r="A902">
        <v>901</v>
      </c>
      <c r="B902" s="5">
        <v>39966</v>
      </c>
      <c r="C902" s="9">
        <v>0.66111111111111109</v>
      </c>
      <c r="D902" t="s">
        <v>4632</v>
      </c>
      <c r="E902" t="s">
        <v>4517</v>
      </c>
      <c r="F902" t="s">
        <v>4515</v>
      </c>
      <c r="G902" t="s">
        <v>3171</v>
      </c>
      <c r="H902" s="10" t="s">
        <v>438</v>
      </c>
      <c r="I902" s="10" t="s">
        <v>438</v>
      </c>
    </row>
    <row r="903" spans="1:9" x14ac:dyDescent="0.2">
      <c r="A903">
        <v>902</v>
      </c>
      <c r="B903" s="5">
        <v>39966</v>
      </c>
      <c r="C903" s="9">
        <v>0.66111111111111109</v>
      </c>
      <c r="D903" t="s">
        <v>4632</v>
      </c>
      <c r="E903" t="s">
        <v>4517</v>
      </c>
      <c r="F903" t="s">
        <v>4515</v>
      </c>
      <c r="G903" t="s">
        <v>439</v>
      </c>
      <c r="H903" s="10" t="s">
        <v>440</v>
      </c>
      <c r="I903" s="10" t="s">
        <v>440</v>
      </c>
    </row>
    <row r="904" spans="1:9" x14ac:dyDescent="0.2">
      <c r="A904">
        <v>903</v>
      </c>
      <c r="B904" s="5">
        <v>39966</v>
      </c>
      <c r="C904" s="9">
        <v>0.66111111111111109</v>
      </c>
      <c r="D904" t="s">
        <v>4632</v>
      </c>
      <c r="E904" t="s">
        <v>4517</v>
      </c>
      <c r="F904" t="s">
        <v>4515</v>
      </c>
      <c r="G904" t="s">
        <v>441</v>
      </c>
      <c r="H904" s="10" t="s">
        <v>442</v>
      </c>
      <c r="I904" s="10" t="s">
        <v>442</v>
      </c>
    </row>
    <row r="905" spans="1:9" x14ac:dyDescent="0.2">
      <c r="A905">
        <v>904</v>
      </c>
      <c r="B905" s="5">
        <v>39966</v>
      </c>
      <c r="C905" s="9">
        <v>0.66111111111111109</v>
      </c>
      <c r="D905" t="s">
        <v>4632</v>
      </c>
      <c r="E905" t="s">
        <v>4517</v>
      </c>
      <c r="F905" t="s">
        <v>4515</v>
      </c>
      <c r="G905" t="s">
        <v>443</v>
      </c>
      <c r="H905" s="10" t="s">
        <v>3597</v>
      </c>
      <c r="I905" s="10" t="s">
        <v>3597</v>
      </c>
    </row>
    <row r="906" spans="1:9" x14ac:dyDescent="0.2">
      <c r="A906">
        <v>905</v>
      </c>
      <c r="B906" s="5">
        <v>39966</v>
      </c>
      <c r="C906" s="9">
        <v>0.66111111111111109</v>
      </c>
      <c r="D906" t="s">
        <v>4632</v>
      </c>
      <c r="E906" t="s">
        <v>4517</v>
      </c>
      <c r="F906" t="s">
        <v>4515</v>
      </c>
      <c r="G906" t="s">
        <v>3598</v>
      </c>
      <c r="H906" s="10" t="s">
        <v>3599</v>
      </c>
      <c r="I906" s="10" t="s">
        <v>3599</v>
      </c>
    </row>
    <row r="907" spans="1:9" x14ac:dyDescent="0.2">
      <c r="A907">
        <v>906</v>
      </c>
      <c r="B907" s="5">
        <v>39966</v>
      </c>
      <c r="C907" s="9">
        <v>0.66111111111111109</v>
      </c>
      <c r="D907" t="s">
        <v>4632</v>
      </c>
      <c r="E907" t="s">
        <v>4517</v>
      </c>
      <c r="F907" t="s">
        <v>4515</v>
      </c>
      <c r="G907" t="s">
        <v>3600</v>
      </c>
      <c r="H907" s="10" t="s">
        <v>1054</v>
      </c>
      <c r="I907" s="10" t="s">
        <v>1054</v>
      </c>
    </row>
    <row r="908" spans="1:9" x14ac:dyDescent="0.2">
      <c r="A908">
        <v>907</v>
      </c>
      <c r="B908" s="5">
        <v>39966</v>
      </c>
      <c r="C908" s="9">
        <v>0.66111111111111109</v>
      </c>
      <c r="D908" t="s">
        <v>4632</v>
      </c>
      <c r="E908" t="s">
        <v>4517</v>
      </c>
      <c r="F908" t="s">
        <v>4515</v>
      </c>
      <c r="G908" t="s">
        <v>1055</v>
      </c>
      <c r="H908" s="10" t="s">
        <v>1720</v>
      </c>
      <c r="I908" s="10" t="s">
        <v>1720</v>
      </c>
    </row>
    <row r="909" spans="1:9" x14ac:dyDescent="0.2">
      <c r="A909">
        <v>908</v>
      </c>
      <c r="B909" s="5">
        <v>39966</v>
      </c>
      <c r="C909" s="9">
        <v>0.66111111111111109</v>
      </c>
      <c r="D909" t="s">
        <v>4632</v>
      </c>
      <c r="E909" t="s">
        <v>4517</v>
      </c>
      <c r="F909" t="s">
        <v>4515</v>
      </c>
      <c r="G909" t="s">
        <v>1721</v>
      </c>
      <c r="H909" s="10" t="s">
        <v>1722</v>
      </c>
      <c r="I909" s="10" t="s">
        <v>1722</v>
      </c>
    </row>
    <row r="910" spans="1:9" x14ac:dyDescent="0.2">
      <c r="A910">
        <v>909</v>
      </c>
      <c r="B910" s="5">
        <v>39966</v>
      </c>
      <c r="C910" s="9">
        <v>0.66111111111111109</v>
      </c>
      <c r="D910" t="s">
        <v>4632</v>
      </c>
      <c r="E910" t="s">
        <v>4517</v>
      </c>
      <c r="F910" t="s">
        <v>4515</v>
      </c>
      <c r="G910" t="s">
        <v>1723</v>
      </c>
      <c r="H910" s="10" t="s">
        <v>1724</v>
      </c>
      <c r="I910" s="10" t="s">
        <v>1724</v>
      </c>
    </row>
    <row r="911" spans="1:9" x14ac:dyDescent="0.2">
      <c r="A911">
        <v>910</v>
      </c>
      <c r="B911" s="5">
        <v>39966</v>
      </c>
      <c r="C911" s="9">
        <v>0.66111111111111109</v>
      </c>
      <c r="D911" t="s">
        <v>4632</v>
      </c>
      <c r="E911" t="s">
        <v>4517</v>
      </c>
      <c r="F911" t="s">
        <v>4515</v>
      </c>
      <c r="G911" t="s">
        <v>1725</v>
      </c>
      <c r="H911" s="10" t="s">
        <v>1726</v>
      </c>
      <c r="I911" s="10" t="s">
        <v>1726</v>
      </c>
    </row>
    <row r="912" spans="1:9" x14ac:dyDescent="0.2">
      <c r="A912">
        <v>911</v>
      </c>
      <c r="B912" s="5">
        <v>39966</v>
      </c>
      <c r="C912" s="9">
        <v>0.66111111111111109</v>
      </c>
      <c r="D912" t="s">
        <v>4632</v>
      </c>
      <c r="E912" t="s">
        <v>4517</v>
      </c>
      <c r="F912" t="s">
        <v>4515</v>
      </c>
      <c r="G912" t="s">
        <v>1727</v>
      </c>
      <c r="H912" s="10" t="s">
        <v>1728</v>
      </c>
      <c r="I912" s="10" t="s">
        <v>1728</v>
      </c>
    </row>
    <row r="913" spans="1:9" x14ac:dyDescent="0.2">
      <c r="A913">
        <v>912</v>
      </c>
      <c r="B913" s="5">
        <v>39966</v>
      </c>
      <c r="C913" s="9">
        <v>0.66111111111111109</v>
      </c>
      <c r="D913" t="s">
        <v>4632</v>
      </c>
      <c r="E913" t="s">
        <v>4517</v>
      </c>
      <c r="F913" t="s">
        <v>4515</v>
      </c>
      <c r="G913" t="s">
        <v>1729</v>
      </c>
      <c r="H913" s="10" t="s">
        <v>776</v>
      </c>
      <c r="I913" s="10" t="s">
        <v>776</v>
      </c>
    </row>
    <row r="914" spans="1:9" x14ac:dyDescent="0.2">
      <c r="A914">
        <v>913</v>
      </c>
      <c r="B914" s="5">
        <v>39966</v>
      </c>
      <c r="C914" s="9">
        <v>0.66111111111111109</v>
      </c>
      <c r="D914" t="s">
        <v>4632</v>
      </c>
      <c r="E914" t="s">
        <v>4517</v>
      </c>
      <c r="F914" t="s">
        <v>4515</v>
      </c>
      <c r="G914" t="s">
        <v>777</v>
      </c>
      <c r="H914" s="10" t="s">
        <v>3578</v>
      </c>
      <c r="I914" s="10" t="s">
        <v>3578</v>
      </c>
    </row>
    <row r="915" spans="1:9" x14ac:dyDescent="0.2">
      <c r="A915">
        <v>914</v>
      </c>
      <c r="B915" s="5">
        <v>39966</v>
      </c>
      <c r="C915" s="9">
        <v>0.66111111111111109</v>
      </c>
      <c r="D915" t="s">
        <v>4632</v>
      </c>
      <c r="E915" t="s">
        <v>4517</v>
      </c>
      <c r="F915" t="s">
        <v>4515</v>
      </c>
      <c r="G915" t="s">
        <v>3579</v>
      </c>
      <c r="H915" s="10" t="s">
        <v>3580</v>
      </c>
      <c r="I915" s="10" t="s">
        <v>3580</v>
      </c>
    </row>
    <row r="916" spans="1:9" x14ac:dyDescent="0.2">
      <c r="A916">
        <v>915</v>
      </c>
      <c r="B916" s="5">
        <v>39966</v>
      </c>
      <c r="C916" s="9">
        <v>0.66111111111111109</v>
      </c>
      <c r="D916" t="s">
        <v>4632</v>
      </c>
      <c r="E916" t="s">
        <v>4517</v>
      </c>
      <c r="F916" t="s">
        <v>4515</v>
      </c>
      <c r="G916" t="s">
        <v>3581</v>
      </c>
      <c r="H916" s="10" t="s">
        <v>4757</v>
      </c>
      <c r="I916" s="10" t="s">
        <v>4757</v>
      </c>
    </row>
    <row r="917" spans="1:9" x14ac:dyDescent="0.2">
      <c r="A917">
        <v>916</v>
      </c>
      <c r="B917" s="5">
        <v>39966</v>
      </c>
      <c r="C917" s="9">
        <v>0.66111111111111109</v>
      </c>
      <c r="D917" t="s">
        <v>4632</v>
      </c>
      <c r="E917" t="s">
        <v>4517</v>
      </c>
      <c r="F917" t="s">
        <v>4515</v>
      </c>
      <c r="G917" t="s">
        <v>4758</v>
      </c>
      <c r="H917" s="10" t="s">
        <v>2061</v>
      </c>
      <c r="I917" s="10" t="s">
        <v>2061</v>
      </c>
    </row>
    <row r="918" spans="1:9" x14ac:dyDescent="0.2">
      <c r="A918">
        <v>917</v>
      </c>
      <c r="B918" s="5">
        <v>39966</v>
      </c>
      <c r="C918" s="9">
        <v>0.66111111111111109</v>
      </c>
      <c r="D918" t="s">
        <v>4632</v>
      </c>
      <c r="E918" t="s">
        <v>4517</v>
      </c>
      <c r="F918" t="s">
        <v>4515</v>
      </c>
      <c r="G918" t="s">
        <v>2062</v>
      </c>
      <c r="H918" s="10" t="s">
        <v>2063</v>
      </c>
      <c r="I918" s="10" t="s">
        <v>2063</v>
      </c>
    </row>
    <row r="919" spans="1:9" x14ac:dyDescent="0.2">
      <c r="A919">
        <v>918</v>
      </c>
      <c r="B919" s="5">
        <v>39966</v>
      </c>
      <c r="C919" s="9">
        <v>0.66111111111111109</v>
      </c>
      <c r="D919" t="s">
        <v>4632</v>
      </c>
      <c r="E919" t="s">
        <v>4517</v>
      </c>
      <c r="F919" t="s">
        <v>4515</v>
      </c>
      <c r="G919" t="s">
        <v>2064</v>
      </c>
      <c r="H919" s="10" t="s">
        <v>2339</v>
      </c>
      <c r="I919" s="10" t="s">
        <v>2339</v>
      </c>
    </row>
    <row r="920" spans="1:9" x14ac:dyDescent="0.2">
      <c r="A920">
        <v>919</v>
      </c>
      <c r="B920" s="5">
        <v>39966</v>
      </c>
      <c r="C920" s="9">
        <v>0.66111111111111109</v>
      </c>
      <c r="D920" t="s">
        <v>4632</v>
      </c>
      <c r="E920" t="s">
        <v>4517</v>
      </c>
      <c r="F920" t="s">
        <v>4515</v>
      </c>
      <c r="G920" t="s">
        <v>2340</v>
      </c>
      <c r="H920" s="10" t="s">
        <v>2341</v>
      </c>
      <c r="I920" s="10" t="s">
        <v>2341</v>
      </c>
    </row>
    <row r="921" spans="1:9" x14ac:dyDescent="0.2">
      <c r="A921">
        <v>920</v>
      </c>
      <c r="B921" s="5">
        <v>39966</v>
      </c>
      <c r="C921" s="9">
        <v>0.66111111111111109</v>
      </c>
      <c r="D921" t="s">
        <v>4632</v>
      </c>
      <c r="E921" t="s">
        <v>4517</v>
      </c>
      <c r="F921" t="s">
        <v>4515</v>
      </c>
      <c r="G921" t="s">
        <v>2342</v>
      </c>
      <c r="H921" s="10" t="s">
        <v>3951</v>
      </c>
      <c r="I921" s="10" t="s">
        <v>3951</v>
      </c>
    </row>
    <row r="922" spans="1:9" x14ac:dyDescent="0.2">
      <c r="A922">
        <v>921</v>
      </c>
      <c r="B922" s="5">
        <v>39966</v>
      </c>
      <c r="C922" s="9">
        <v>0.66111111111111109</v>
      </c>
      <c r="D922" t="s">
        <v>4632</v>
      </c>
      <c r="E922" t="s">
        <v>4517</v>
      </c>
      <c r="F922" t="s">
        <v>4515</v>
      </c>
      <c r="G922" t="s">
        <v>3952</v>
      </c>
      <c r="H922" s="10" t="s">
        <v>3953</v>
      </c>
      <c r="I922" s="10" t="s">
        <v>3953</v>
      </c>
    </row>
    <row r="923" spans="1:9" x14ac:dyDescent="0.2">
      <c r="A923">
        <v>922</v>
      </c>
      <c r="B923" s="5">
        <v>39966</v>
      </c>
      <c r="C923" s="9">
        <v>0.66111111111111109</v>
      </c>
      <c r="D923" t="s">
        <v>4632</v>
      </c>
      <c r="E923" t="s">
        <v>4517</v>
      </c>
      <c r="F923" t="s">
        <v>4515</v>
      </c>
      <c r="G923" t="s">
        <v>3954</v>
      </c>
      <c r="H923" s="10" t="s">
        <v>3955</v>
      </c>
      <c r="I923" s="10" t="s">
        <v>3955</v>
      </c>
    </row>
    <row r="924" spans="1:9" x14ac:dyDescent="0.2">
      <c r="A924">
        <v>923</v>
      </c>
      <c r="B924" s="5">
        <v>39966</v>
      </c>
      <c r="C924" s="9">
        <v>0.66111111111111109</v>
      </c>
      <c r="D924" t="s">
        <v>4632</v>
      </c>
      <c r="E924" t="s">
        <v>4517</v>
      </c>
      <c r="F924" t="s">
        <v>4515</v>
      </c>
      <c r="G924" t="s">
        <v>3956</v>
      </c>
      <c r="H924" s="10" t="s">
        <v>458</v>
      </c>
      <c r="I924" s="10" t="s">
        <v>458</v>
      </c>
    </row>
    <row r="925" spans="1:9" x14ac:dyDescent="0.2">
      <c r="A925">
        <v>924</v>
      </c>
      <c r="B925" s="5">
        <v>39966</v>
      </c>
      <c r="C925" s="9">
        <v>0.66111111111111109</v>
      </c>
      <c r="D925" t="s">
        <v>4632</v>
      </c>
      <c r="E925" t="s">
        <v>4517</v>
      </c>
      <c r="F925" t="s">
        <v>4515</v>
      </c>
      <c r="G925" t="s">
        <v>93</v>
      </c>
      <c r="H925" s="10" t="s">
        <v>94</v>
      </c>
      <c r="I925" s="10" t="s">
        <v>94</v>
      </c>
    </row>
    <row r="926" spans="1:9" x14ac:dyDescent="0.2">
      <c r="A926">
        <v>925</v>
      </c>
      <c r="B926" s="5">
        <v>39966</v>
      </c>
      <c r="C926" s="9">
        <v>0.66111111111111109</v>
      </c>
      <c r="D926" t="s">
        <v>4632</v>
      </c>
      <c r="E926" t="s">
        <v>4517</v>
      </c>
      <c r="F926" t="s">
        <v>4515</v>
      </c>
      <c r="G926" t="s">
        <v>95</v>
      </c>
      <c r="H926" s="10" t="s">
        <v>96</v>
      </c>
      <c r="I926" s="10" t="s">
        <v>96</v>
      </c>
    </row>
    <row r="927" spans="1:9" x14ac:dyDescent="0.2">
      <c r="A927">
        <v>926</v>
      </c>
      <c r="B927" s="5">
        <v>39966</v>
      </c>
      <c r="C927" s="9">
        <v>0.66111111111111109</v>
      </c>
      <c r="D927" t="s">
        <v>4632</v>
      </c>
      <c r="E927" t="s">
        <v>4517</v>
      </c>
      <c r="F927" t="s">
        <v>4515</v>
      </c>
      <c r="G927" t="s">
        <v>97</v>
      </c>
      <c r="H927" s="10" t="s">
        <v>98</v>
      </c>
      <c r="I927" s="10" t="s">
        <v>98</v>
      </c>
    </row>
    <row r="928" spans="1:9" x14ac:dyDescent="0.2">
      <c r="A928">
        <v>927</v>
      </c>
      <c r="B928" s="5">
        <v>39966</v>
      </c>
      <c r="C928" s="9">
        <v>0.66111111111111109</v>
      </c>
      <c r="D928" t="s">
        <v>4632</v>
      </c>
      <c r="E928" t="s">
        <v>4517</v>
      </c>
      <c r="F928" t="s">
        <v>4515</v>
      </c>
      <c r="G928" t="s">
        <v>99</v>
      </c>
      <c r="H928" s="10" t="s">
        <v>100</v>
      </c>
      <c r="I928" s="10" t="s">
        <v>100</v>
      </c>
    </row>
    <row r="929" spans="1:9" x14ac:dyDescent="0.2">
      <c r="A929">
        <v>928</v>
      </c>
      <c r="B929" s="5">
        <v>39966</v>
      </c>
      <c r="C929" s="9">
        <v>0.66111111111111109</v>
      </c>
      <c r="D929" t="s">
        <v>4632</v>
      </c>
      <c r="E929" t="s">
        <v>4517</v>
      </c>
      <c r="F929" t="s">
        <v>4515</v>
      </c>
      <c r="G929" t="s">
        <v>101</v>
      </c>
      <c r="H929" s="10" t="s">
        <v>102</v>
      </c>
      <c r="I929" s="10" t="s">
        <v>102</v>
      </c>
    </row>
    <row r="930" spans="1:9" x14ac:dyDescent="0.2">
      <c r="A930">
        <v>929</v>
      </c>
      <c r="B930" s="5">
        <v>39966</v>
      </c>
      <c r="C930" s="9">
        <v>0.66111111111111109</v>
      </c>
      <c r="D930" t="s">
        <v>4632</v>
      </c>
      <c r="E930" t="s">
        <v>4517</v>
      </c>
      <c r="F930" t="s">
        <v>4515</v>
      </c>
      <c r="G930" t="s">
        <v>103</v>
      </c>
      <c r="H930" s="10" t="s">
        <v>104</v>
      </c>
      <c r="I930" s="10" t="s">
        <v>104</v>
      </c>
    </row>
    <row r="931" spans="1:9" x14ac:dyDescent="0.2">
      <c r="A931">
        <v>930</v>
      </c>
      <c r="B931" s="5">
        <v>39966</v>
      </c>
      <c r="C931" s="9">
        <v>0.66111111111111109</v>
      </c>
      <c r="D931" t="s">
        <v>4632</v>
      </c>
      <c r="E931" t="s">
        <v>4517</v>
      </c>
      <c r="F931" t="s">
        <v>4515</v>
      </c>
      <c r="G931" t="s">
        <v>105</v>
      </c>
      <c r="H931" s="10" t="s">
        <v>106</v>
      </c>
      <c r="I931" s="10" t="s">
        <v>106</v>
      </c>
    </row>
    <row r="932" spans="1:9" x14ac:dyDescent="0.2">
      <c r="A932">
        <v>931</v>
      </c>
      <c r="B932" s="5">
        <v>39966</v>
      </c>
      <c r="C932" s="9">
        <v>0.66111111111111109</v>
      </c>
      <c r="D932" t="s">
        <v>4632</v>
      </c>
      <c r="E932" t="s">
        <v>4517</v>
      </c>
      <c r="F932" t="s">
        <v>4515</v>
      </c>
      <c r="G932" t="s">
        <v>107</v>
      </c>
      <c r="H932" s="10" t="s">
        <v>108</v>
      </c>
      <c r="I932" s="10" t="s">
        <v>108</v>
      </c>
    </row>
    <row r="933" spans="1:9" x14ac:dyDescent="0.2">
      <c r="A933">
        <v>932</v>
      </c>
      <c r="B933" s="5">
        <v>39966</v>
      </c>
      <c r="C933" s="9">
        <v>0.66111111111111109</v>
      </c>
      <c r="D933" t="s">
        <v>4632</v>
      </c>
      <c r="E933" t="s">
        <v>4517</v>
      </c>
      <c r="F933" t="s">
        <v>4515</v>
      </c>
      <c r="G933" t="s">
        <v>109</v>
      </c>
      <c r="H933" s="10" t="s">
        <v>110</v>
      </c>
      <c r="I933" s="10" t="s">
        <v>111</v>
      </c>
    </row>
    <row r="934" spans="1:9" x14ac:dyDescent="0.2">
      <c r="A934">
        <v>933</v>
      </c>
      <c r="B934" s="5">
        <v>39966</v>
      </c>
      <c r="C934" s="9">
        <v>0.66111111111111109</v>
      </c>
      <c r="D934" t="s">
        <v>4632</v>
      </c>
      <c r="E934" t="s">
        <v>4517</v>
      </c>
      <c r="F934" t="s">
        <v>4515</v>
      </c>
      <c r="G934" t="s">
        <v>112</v>
      </c>
      <c r="H934" s="10" t="s">
        <v>113</v>
      </c>
      <c r="I934" s="10" t="s">
        <v>113</v>
      </c>
    </row>
    <row r="935" spans="1:9" x14ac:dyDescent="0.2">
      <c r="A935">
        <v>934</v>
      </c>
      <c r="B935" s="5">
        <v>39966</v>
      </c>
      <c r="C935" s="9">
        <v>0.66111111111111109</v>
      </c>
      <c r="D935" t="s">
        <v>4632</v>
      </c>
      <c r="E935" t="s">
        <v>4517</v>
      </c>
      <c r="F935" t="s">
        <v>4515</v>
      </c>
      <c r="G935" t="s">
        <v>114</v>
      </c>
      <c r="H935" s="10" t="s">
        <v>305</v>
      </c>
      <c r="I935" s="10" t="s">
        <v>305</v>
      </c>
    </row>
    <row r="936" spans="1:9" x14ac:dyDescent="0.2">
      <c r="A936">
        <v>935</v>
      </c>
      <c r="B936" s="5">
        <v>39966</v>
      </c>
      <c r="C936" s="9">
        <v>0.66111111111111109</v>
      </c>
      <c r="D936" t="s">
        <v>4632</v>
      </c>
      <c r="E936" t="s">
        <v>4517</v>
      </c>
      <c r="F936" t="s">
        <v>4515</v>
      </c>
      <c r="G936" t="s">
        <v>306</v>
      </c>
      <c r="H936" s="10" t="s">
        <v>307</v>
      </c>
      <c r="I936" s="10" t="s">
        <v>307</v>
      </c>
    </row>
    <row r="937" spans="1:9" x14ac:dyDescent="0.2">
      <c r="A937">
        <v>936</v>
      </c>
      <c r="B937" s="5">
        <v>39966</v>
      </c>
      <c r="C937" s="9">
        <v>0.66111111111111109</v>
      </c>
      <c r="D937" t="s">
        <v>4632</v>
      </c>
      <c r="E937" t="s">
        <v>4517</v>
      </c>
      <c r="F937" t="s">
        <v>4515</v>
      </c>
      <c r="G937" t="s">
        <v>308</v>
      </c>
      <c r="H937" s="10" t="s">
        <v>145</v>
      </c>
      <c r="I937" s="10" t="s">
        <v>145</v>
      </c>
    </row>
    <row r="938" spans="1:9" x14ac:dyDescent="0.2">
      <c r="A938">
        <v>937</v>
      </c>
      <c r="B938" s="5">
        <v>39966</v>
      </c>
      <c r="C938" s="9">
        <v>0.66111111111111109</v>
      </c>
      <c r="D938" t="s">
        <v>4632</v>
      </c>
      <c r="E938" t="s">
        <v>4517</v>
      </c>
      <c r="F938" t="s">
        <v>4515</v>
      </c>
      <c r="G938" t="s">
        <v>146</v>
      </c>
      <c r="H938" s="10" t="s">
        <v>147</v>
      </c>
      <c r="I938" s="10" t="s">
        <v>147</v>
      </c>
    </row>
    <row r="939" spans="1:9" x14ac:dyDescent="0.2">
      <c r="A939">
        <v>938</v>
      </c>
      <c r="B939" s="5">
        <v>39966</v>
      </c>
      <c r="C939" s="9">
        <v>0.66111111111111109</v>
      </c>
      <c r="D939" t="s">
        <v>4632</v>
      </c>
      <c r="E939" t="s">
        <v>4517</v>
      </c>
      <c r="F939" t="s">
        <v>4515</v>
      </c>
      <c r="G939" t="s">
        <v>148</v>
      </c>
      <c r="H939" s="10" t="s">
        <v>149</v>
      </c>
      <c r="I939" s="10" t="s">
        <v>149</v>
      </c>
    </row>
    <row r="940" spans="1:9" x14ac:dyDescent="0.2">
      <c r="A940">
        <v>939</v>
      </c>
      <c r="B940" s="5">
        <v>39966</v>
      </c>
      <c r="C940" s="9">
        <v>0.66111111111111109</v>
      </c>
      <c r="D940" t="s">
        <v>4632</v>
      </c>
      <c r="E940" t="s">
        <v>4517</v>
      </c>
      <c r="F940" t="s">
        <v>4515</v>
      </c>
      <c r="G940" t="s">
        <v>150</v>
      </c>
      <c r="H940" s="10" t="s">
        <v>316</v>
      </c>
      <c r="I940" s="10" t="s">
        <v>316</v>
      </c>
    </row>
    <row r="941" spans="1:9" x14ac:dyDescent="0.2">
      <c r="A941">
        <v>940</v>
      </c>
      <c r="B941" s="5">
        <v>39966</v>
      </c>
      <c r="C941" s="9">
        <v>0.66111111111111109</v>
      </c>
      <c r="D941" t="s">
        <v>4632</v>
      </c>
      <c r="E941" t="s">
        <v>4517</v>
      </c>
      <c r="F941" t="s">
        <v>4515</v>
      </c>
      <c r="G941" t="s">
        <v>317</v>
      </c>
      <c r="H941" s="10" t="s">
        <v>1356</v>
      </c>
      <c r="I941" s="10" t="s">
        <v>1356</v>
      </c>
    </row>
    <row r="942" spans="1:9" x14ac:dyDescent="0.2">
      <c r="A942">
        <v>941</v>
      </c>
      <c r="B942" s="5">
        <v>39966</v>
      </c>
      <c r="C942" s="9">
        <v>0.66111111111111109</v>
      </c>
      <c r="D942" t="s">
        <v>4632</v>
      </c>
      <c r="E942" t="s">
        <v>4517</v>
      </c>
      <c r="F942" t="s">
        <v>4515</v>
      </c>
      <c r="G942" t="s">
        <v>1357</v>
      </c>
      <c r="H942" s="10" t="s">
        <v>1358</v>
      </c>
      <c r="I942" s="10" t="s">
        <v>1358</v>
      </c>
    </row>
    <row r="943" spans="1:9" x14ac:dyDescent="0.2">
      <c r="A943">
        <v>942</v>
      </c>
      <c r="B943" s="5">
        <v>39966</v>
      </c>
      <c r="C943" s="9">
        <v>0.66111111111111109</v>
      </c>
      <c r="D943" t="s">
        <v>4632</v>
      </c>
      <c r="E943" t="s">
        <v>4517</v>
      </c>
      <c r="F943" t="s">
        <v>4515</v>
      </c>
      <c r="G943" t="s">
        <v>1359</v>
      </c>
      <c r="H943" s="10" t="s">
        <v>1360</v>
      </c>
      <c r="I943" s="10" t="s">
        <v>1360</v>
      </c>
    </row>
    <row r="944" spans="1:9" x14ac:dyDescent="0.2">
      <c r="A944">
        <v>943</v>
      </c>
      <c r="B944" s="5">
        <v>39966</v>
      </c>
      <c r="C944" s="9">
        <v>0.66111111111111109</v>
      </c>
      <c r="D944" t="s">
        <v>4632</v>
      </c>
      <c r="E944" t="s">
        <v>4517</v>
      </c>
      <c r="F944" t="s">
        <v>4515</v>
      </c>
      <c r="G944" t="s">
        <v>1361</v>
      </c>
      <c r="H944" s="10" t="s">
        <v>2989</v>
      </c>
      <c r="I944" s="10" t="s">
        <v>2989</v>
      </c>
    </row>
    <row r="945" spans="1:9" x14ac:dyDescent="0.2">
      <c r="A945">
        <v>944</v>
      </c>
      <c r="B945" s="5">
        <v>39966</v>
      </c>
      <c r="C945" s="9">
        <v>0.66111111111111109</v>
      </c>
      <c r="D945" t="s">
        <v>4632</v>
      </c>
      <c r="E945" t="s">
        <v>4517</v>
      </c>
      <c r="F945" t="s">
        <v>4515</v>
      </c>
      <c r="G945" t="s">
        <v>2990</v>
      </c>
      <c r="H945" s="10" t="s">
        <v>4256</v>
      </c>
      <c r="I945" s="10" t="s">
        <v>4257</v>
      </c>
    </row>
    <row r="946" spans="1:9" x14ac:dyDescent="0.2">
      <c r="A946">
        <v>945</v>
      </c>
      <c r="B946" s="5">
        <v>39966</v>
      </c>
      <c r="C946" s="9">
        <v>0.66111111111111109</v>
      </c>
      <c r="D946" t="s">
        <v>4632</v>
      </c>
      <c r="E946" t="s">
        <v>4517</v>
      </c>
      <c r="F946" t="s">
        <v>4515</v>
      </c>
      <c r="G946" t="s">
        <v>4258</v>
      </c>
      <c r="H946" s="10" t="s">
        <v>4259</v>
      </c>
      <c r="I946" s="10" t="s">
        <v>4259</v>
      </c>
    </row>
    <row r="947" spans="1:9" x14ac:dyDescent="0.2">
      <c r="A947">
        <v>946</v>
      </c>
      <c r="B947" s="5">
        <v>39966</v>
      </c>
      <c r="C947" s="9">
        <v>0.66111111111111109</v>
      </c>
      <c r="D947" t="s">
        <v>4632</v>
      </c>
      <c r="E947" t="s">
        <v>4517</v>
      </c>
      <c r="F947" t="s">
        <v>4515</v>
      </c>
      <c r="G947" t="s">
        <v>4260</v>
      </c>
      <c r="H947" s="10" t="s">
        <v>4261</v>
      </c>
      <c r="I947" s="10" t="s">
        <v>4261</v>
      </c>
    </row>
    <row r="948" spans="1:9" x14ac:dyDescent="0.2">
      <c r="A948">
        <v>947</v>
      </c>
      <c r="B948" s="5">
        <v>39966</v>
      </c>
      <c r="C948" s="9">
        <v>0.66111111111111109</v>
      </c>
      <c r="D948" t="s">
        <v>4632</v>
      </c>
      <c r="E948" t="s">
        <v>4517</v>
      </c>
      <c r="F948" t="s">
        <v>4515</v>
      </c>
      <c r="G948" t="s">
        <v>4262</v>
      </c>
      <c r="H948" s="10" t="s">
        <v>5025</v>
      </c>
      <c r="I948" s="10" t="s">
        <v>5025</v>
      </c>
    </row>
    <row r="949" spans="1:9" x14ac:dyDescent="0.2">
      <c r="A949">
        <v>948</v>
      </c>
      <c r="B949" s="5">
        <v>39966</v>
      </c>
      <c r="C949" s="9">
        <v>0.66111111111111109</v>
      </c>
      <c r="D949" t="s">
        <v>4632</v>
      </c>
      <c r="E949" t="s">
        <v>4517</v>
      </c>
      <c r="F949" t="s">
        <v>4515</v>
      </c>
      <c r="G949" t="s">
        <v>5026</v>
      </c>
      <c r="H949" s="10" t="s">
        <v>5027</v>
      </c>
      <c r="I949" s="10" t="s">
        <v>5028</v>
      </c>
    </row>
    <row r="950" spans="1:9" x14ac:dyDescent="0.2">
      <c r="A950">
        <v>949</v>
      </c>
      <c r="B950" s="5">
        <v>39966</v>
      </c>
      <c r="C950" s="9">
        <v>0.66111111111111109</v>
      </c>
      <c r="D950" t="s">
        <v>4632</v>
      </c>
      <c r="E950" t="s">
        <v>4517</v>
      </c>
      <c r="F950" t="s">
        <v>4515</v>
      </c>
      <c r="G950" t="s">
        <v>5029</v>
      </c>
      <c r="H950" s="10" t="s">
        <v>5030</v>
      </c>
      <c r="I950" s="10" t="s">
        <v>5030</v>
      </c>
    </row>
    <row r="951" spans="1:9" x14ac:dyDescent="0.2">
      <c r="A951">
        <v>950</v>
      </c>
      <c r="B951" s="5">
        <v>39966</v>
      </c>
      <c r="C951" s="9">
        <v>0.66111111111111109</v>
      </c>
      <c r="D951" t="s">
        <v>4632</v>
      </c>
      <c r="E951" t="s">
        <v>4517</v>
      </c>
      <c r="F951" t="s">
        <v>4515</v>
      </c>
      <c r="G951" t="s">
        <v>5031</v>
      </c>
      <c r="H951" s="10" t="s">
        <v>5032</v>
      </c>
      <c r="I951" s="10" t="s">
        <v>5032</v>
      </c>
    </row>
    <row r="952" spans="1:9" x14ac:dyDescent="0.2">
      <c r="A952">
        <v>951</v>
      </c>
      <c r="B952" s="5">
        <v>39966</v>
      </c>
      <c r="C952" s="9">
        <v>0.66111111111111109</v>
      </c>
      <c r="D952" t="s">
        <v>4632</v>
      </c>
      <c r="E952" t="s">
        <v>4517</v>
      </c>
      <c r="F952" t="s">
        <v>4515</v>
      </c>
      <c r="G952" t="s">
        <v>5033</v>
      </c>
      <c r="H952" s="10" t="s">
        <v>5384</v>
      </c>
      <c r="I952" s="10" t="s">
        <v>5384</v>
      </c>
    </row>
    <row r="953" spans="1:9" x14ac:dyDescent="0.2">
      <c r="A953">
        <v>952</v>
      </c>
      <c r="B953" s="5">
        <v>39966</v>
      </c>
      <c r="C953" s="9">
        <v>0.66111111111111109</v>
      </c>
      <c r="D953" t="s">
        <v>4632</v>
      </c>
      <c r="E953" t="s">
        <v>4517</v>
      </c>
      <c r="F953" t="s">
        <v>4515</v>
      </c>
      <c r="G953" t="s">
        <v>5385</v>
      </c>
      <c r="H953" s="10" t="s">
        <v>5323</v>
      </c>
      <c r="I953" s="10" t="s">
        <v>5323</v>
      </c>
    </row>
    <row r="954" spans="1:9" x14ac:dyDescent="0.2">
      <c r="A954">
        <v>953</v>
      </c>
      <c r="B954" s="5">
        <v>39966</v>
      </c>
      <c r="C954" s="9">
        <v>0.66111111111111109</v>
      </c>
      <c r="D954" t="s">
        <v>4632</v>
      </c>
      <c r="E954" t="s">
        <v>4517</v>
      </c>
      <c r="F954" t="s">
        <v>4515</v>
      </c>
      <c r="G954" t="s">
        <v>5324</v>
      </c>
      <c r="H954" s="10" t="s">
        <v>2810</v>
      </c>
      <c r="I954" s="10" t="s">
        <v>2810</v>
      </c>
    </row>
    <row r="955" spans="1:9" x14ac:dyDescent="0.2">
      <c r="A955">
        <v>954</v>
      </c>
      <c r="B955" s="5">
        <v>39966</v>
      </c>
      <c r="C955" s="9">
        <v>0.66111111111111109</v>
      </c>
      <c r="D955" t="s">
        <v>4632</v>
      </c>
      <c r="E955" t="s">
        <v>4517</v>
      </c>
      <c r="F955" t="s">
        <v>4515</v>
      </c>
      <c r="G955" t="s">
        <v>2811</v>
      </c>
      <c r="H955" s="10" t="s">
        <v>5620</v>
      </c>
      <c r="I955" s="10" t="s">
        <v>5620</v>
      </c>
    </row>
    <row r="956" spans="1:9" x14ac:dyDescent="0.2">
      <c r="A956">
        <v>955</v>
      </c>
      <c r="B956" s="5">
        <v>39966</v>
      </c>
      <c r="C956" s="9">
        <v>0.66111111111111109</v>
      </c>
      <c r="D956" t="s">
        <v>4632</v>
      </c>
      <c r="E956" t="s">
        <v>4517</v>
      </c>
      <c r="F956" t="s">
        <v>4515</v>
      </c>
      <c r="G956" t="s">
        <v>5621</v>
      </c>
      <c r="H956" s="10" t="s">
        <v>3831</v>
      </c>
      <c r="I956" s="10" t="s">
        <v>3831</v>
      </c>
    </row>
    <row r="957" spans="1:9" x14ac:dyDescent="0.2">
      <c r="A957">
        <v>956</v>
      </c>
      <c r="B957" s="5">
        <v>39966</v>
      </c>
      <c r="C957" s="9">
        <v>0.66111111111111109</v>
      </c>
      <c r="D957" t="s">
        <v>4632</v>
      </c>
      <c r="E957" t="s">
        <v>4517</v>
      </c>
      <c r="F957" t="s">
        <v>4515</v>
      </c>
      <c r="G957" t="s">
        <v>3832</v>
      </c>
      <c r="H957" s="10" t="s">
        <v>1874</v>
      </c>
      <c r="I957" s="10" t="s">
        <v>1874</v>
      </c>
    </row>
    <row r="958" spans="1:9" x14ac:dyDescent="0.2">
      <c r="A958">
        <v>957</v>
      </c>
      <c r="B958" s="5">
        <v>39966</v>
      </c>
      <c r="C958" s="9">
        <v>0.66111111111111109</v>
      </c>
      <c r="D958" t="s">
        <v>4632</v>
      </c>
      <c r="E958" t="s">
        <v>4517</v>
      </c>
      <c r="F958" t="s">
        <v>4515</v>
      </c>
      <c r="G958" t="s">
        <v>1875</v>
      </c>
      <c r="H958" s="10" t="s">
        <v>1876</v>
      </c>
      <c r="I958" s="10" t="s">
        <v>1876</v>
      </c>
    </row>
    <row r="959" spans="1:9" x14ac:dyDescent="0.2">
      <c r="A959">
        <v>958</v>
      </c>
      <c r="B959" s="5">
        <v>39966</v>
      </c>
      <c r="C959" s="9">
        <v>0.66111111111111109</v>
      </c>
      <c r="D959" t="s">
        <v>4632</v>
      </c>
      <c r="E959" t="s">
        <v>4517</v>
      </c>
      <c r="F959" t="s">
        <v>4515</v>
      </c>
      <c r="G959" t="s">
        <v>1877</v>
      </c>
      <c r="H959" s="10" t="s">
        <v>1872</v>
      </c>
      <c r="I959" s="10" t="s">
        <v>1872</v>
      </c>
    </row>
    <row r="960" spans="1:9" x14ac:dyDescent="0.2">
      <c r="A960">
        <v>959</v>
      </c>
      <c r="B960" s="5">
        <v>39966</v>
      </c>
      <c r="C960" s="9">
        <v>0.66111111111111109</v>
      </c>
      <c r="D960" t="s">
        <v>4632</v>
      </c>
      <c r="E960" t="s">
        <v>4517</v>
      </c>
      <c r="F960" t="s">
        <v>4515</v>
      </c>
      <c r="G960" t="s">
        <v>1873</v>
      </c>
      <c r="H960" s="10" t="s">
        <v>1145</v>
      </c>
      <c r="I960" s="10" t="s">
        <v>1145</v>
      </c>
    </row>
    <row r="961" spans="1:9" x14ac:dyDescent="0.2">
      <c r="A961">
        <v>960</v>
      </c>
      <c r="B961" s="5">
        <v>39966</v>
      </c>
      <c r="C961" s="9">
        <v>0.66111111111111109</v>
      </c>
      <c r="D961" t="s">
        <v>4632</v>
      </c>
      <c r="E961" t="s">
        <v>4517</v>
      </c>
      <c r="F961" t="s">
        <v>4515</v>
      </c>
      <c r="G961" t="s">
        <v>1146</v>
      </c>
      <c r="H961" s="10" t="s">
        <v>3121</v>
      </c>
      <c r="I961" s="10" t="s">
        <v>3121</v>
      </c>
    </row>
    <row r="962" spans="1:9" x14ac:dyDescent="0.2">
      <c r="A962">
        <v>961</v>
      </c>
      <c r="B962" s="5">
        <v>39966</v>
      </c>
      <c r="C962" s="9">
        <v>0.66111111111111109</v>
      </c>
      <c r="D962" t="s">
        <v>4632</v>
      </c>
      <c r="E962" t="s">
        <v>4517</v>
      </c>
      <c r="F962" t="s">
        <v>4515</v>
      </c>
      <c r="G962" t="s">
        <v>3122</v>
      </c>
      <c r="H962" s="10" t="s">
        <v>3123</v>
      </c>
      <c r="I962" s="10" t="s">
        <v>3123</v>
      </c>
    </row>
    <row r="963" spans="1:9" x14ac:dyDescent="0.2">
      <c r="A963">
        <v>962</v>
      </c>
      <c r="B963" s="5">
        <v>39966</v>
      </c>
      <c r="C963" s="9">
        <v>0.66111111111111109</v>
      </c>
      <c r="D963" t="s">
        <v>4632</v>
      </c>
      <c r="E963" t="s">
        <v>4517</v>
      </c>
      <c r="F963" t="s">
        <v>4515</v>
      </c>
      <c r="G963" t="s">
        <v>3124</v>
      </c>
      <c r="H963" s="10" t="s">
        <v>1866</v>
      </c>
      <c r="I963" s="10" t="s">
        <v>1866</v>
      </c>
    </row>
    <row r="964" spans="1:9" x14ac:dyDescent="0.2">
      <c r="A964">
        <v>963</v>
      </c>
      <c r="B964" s="5">
        <v>39966</v>
      </c>
      <c r="C964" s="9">
        <v>0.66111111111111109</v>
      </c>
      <c r="D964" t="s">
        <v>4632</v>
      </c>
      <c r="E964" t="s">
        <v>4517</v>
      </c>
      <c r="F964" t="s">
        <v>4515</v>
      </c>
      <c r="G964" t="s">
        <v>1867</v>
      </c>
      <c r="H964" s="10" t="s">
        <v>1868</v>
      </c>
      <c r="I964" s="10" t="s">
        <v>1868</v>
      </c>
    </row>
    <row r="965" spans="1:9" x14ac:dyDescent="0.2">
      <c r="A965">
        <v>964</v>
      </c>
      <c r="B965" s="5">
        <v>39966</v>
      </c>
      <c r="C965" s="9">
        <v>0.66111111111111109</v>
      </c>
      <c r="D965" t="s">
        <v>4632</v>
      </c>
      <c r="E965" t="s">
        <v>4517</v>
      </c>
      <c r="F965" t="s">
        <v>4515</v>
      </c>
      <c r="G965" t="s">
        <v>1869</v>
      </c>
      <c r="H965" s="10" t="s">
        <v>1870</v>
      </c>
      <c r="I965" s="10" t="s">
        <v>1870</v>
      </c>
    </row>
    <row r="966" spans="1:9" x14ac:dyDescent="0.2">
      <c r="A966">
        <v>965</v>
      </c>
      <c r="B966" s="5">
        <v>39966</v>
      </c>
      <c r="C966" s="9">
        <v>0.66111111111111109</v>
      </c>
      <c r="D966" t="s">
        <v>4632</v>
      </c>
      <c r="E966" t="s">
        <v>4517</v>
      </c>
      <c r="F966" t="s">
        <v>4515</v>
      </c>
      <c r="G966" t="s">
        <v>1871</v>
      </c>
      <c r="H966" s="10" t="s">
        <v>4824</v>
      </c>
      <c r="I966" s="10" t="s">
        <v>4824</v>
      </c>
    </row>
    <row r="967" spans="1:9" x14ac:dyDescent="0.2">
      <c r="A967">
        <v>966</v>
      </c>
      <c r="B967" s="5">
        <v>39966</v>
      </c>
      <c r="C967" s="9">
        <v>0.66111111111111109</v>
      </c>
      <c r="D967" t="s">
        <v>4632</v>
      </c>
      <c r="E967" t="s">
        <v>4517</v>
      </c>
      <c r="F967" t="s">
        <v>4515</v>
      </c>
      <c r="G967" t="s">
        <v>4825</v>
      </c>
      <c r="H967" s="10" t="s">
        <v>2735</v>
      </c>
      <c r="I967" s="10" t="s">
        <v>2735</v>
      </c>
    </row>
    <row r="968" spans="1:9" x14ac:dyDescent="0.2">
      <c r="A968">
        <v>967</v>
      </c>
      <c r="B968" s="5">
        <v>39966</v>
      </c>
      <c r="C968" s="9">
        <v>0.66111111111111109</v>
      </c>
      <c r="D968" t="s">
        <v>4632</v>
      </c>
      <c r="E968" t="s">
        <v>4517</v>
      </c>
      <c r="F968" t="s">
        <v>4515</v>
      </c>
      <c r="G968" t="s">
        <v>2736</v>
      </c>
      <c r="H968" s="10" t="s">
        <v>2737</v>
      </c>
      <c r="I968" s="10" t="s">
        <v>2737</v>
      </c>
    </row>
    <row r="969" spans="1:9" x14ac:dyDescent="0.2">
      <c r="A969">
        <v>968</v>
      </c>
      <c r="B969" s="5">
        <v>39966</v>
      </c>
      <c r="C969" s="9">
        <v>0.66111111111111109</v>
      </c>
      <c r="D969" t="s">
        <v>4632</v>
      </c>
      <c r="E969" t="s">
        <v>4517</v>
      </c>
      <c r="F969" t="s">
        <v>4515</v>
      </c>
      <c r="G969" t="s">
        <v>2738</v>
      </c>
      <c r="H969" s="10" t="s">
        <v>2739</v>
      </c>
      <c r="I969" s="10" t="s">
        <v>2739</v>
      </c>
    </row>
    <row r="970" spans="1:9" x14ac:dyDescent="0.2">
      <c r="A970">
        <v>969</v>
      </c>
      <c r="B970" s="5">
        <v>39966</v>
      </c>
      <c r="C970" s="9">
        <v>0.66111111111111109</v>
      </c>
      <c r="D970" t="s">
        <v>4632</v>
      </c>
      <c r="E970" t="s">
        <v>4517</v>
      </c>
      <c r="F970" t="s">
        <v>4515</v>
      </c>
      <c r="G970" t="s">
        <v>2740</v>
      </c>
      <c r="H970" s="10" t="s">
        <v>2741</v>
      </c>
      <c r="I970" s="10" t="s">
        <v>2741</v>
      </c>
    </row>
    <row r="971" spans="1:9" x14ac:dyDescent="0.2">
      <c r="A971">
        <v>970</v>
      </c>
      <c r="B971" s="5">
        <v>39966</v>
      </c>
      <c r="C971" s="9">
        <v>0.66111111111111109</v>
      </c>
      <c r="D971" t="s">
        <v>4632</v>
      </c>
      <c r="E971" t="s">
        <v>4517</v>
      </c>
      <c r="F971" t="s">
        <v>4515</v>
      </c>
      <c r="G971" t="s">
        <v>2742</v>
      </c>
      <c r="H971" s="10" t="s">
        <v>1787</v>
      </c>
      <c r="I971" s="10" t="s">
        <v>1787</v>
      </c>
    </row>
    <row r="972" spans="1:9" x14ac:dyDescent="0.2">
      <c r="A972">
        <v>971</v>
      </c>
      <c r="B972" s="5">
        <v>39966</v>
      </c>
      <c r="C972" s="9">
        <v>0.66111111111111109</v>
      </c>
      <c r="D972" t="s">
        <v>4632</v>
      </c>
      <c r="E972" t="s">
        <v>4517</v>
      </c>
      <c r="F972" t="s">
        <v>4515</v>
      </c>
      <c r="G972" t="s">
        <v>1788</v>
      </c>
      <c r="H972" s="10" t="s">
        <v>1789</v>
      </c>
      <c r="I972" s="10" t="s">
        <v>1789</v>
      </c>
    </row>
    <row r="973" spans="1:9" x14ac:dyDescent="0.2">
      <c r="A973">
        <v>972</v>
      </c>
      <c r="B973" s="5">
        <v>39966</v>
      </c>
      <c r="C973" s="9">
        <v>0.66111111111111109</v>
      </c>
      <c r="D973" t="s">
        <v>4632</v>
      </c>
      <c r="E973" t="s">
        <v>4517</v>
      </c>
      <c r="F973" t="s">
        <v>4515</v>
      </c>
      <c r="G973" t="s">
        <v>1790</v>
      </c>
      <c r="H973" s="10" t="s">
        <v>1791</v>
      </c>
      <c r="I973" s="10" t="s">
        <v>1791</v>
      </c>
    </row>
    <row r="974" spans="1:9" x14ac:dyDescent="0.2">
      <c r="A974">
        <v>973</v>
      </c>
      <c r="B974" s="5">
        <v>39966</v>
      </c>
      <c r="C974" s="9">
        <v>0.66111111111111109</v>
      </c>
      <c r="D974" t="s">
        <v>4632</v>
      </c>
      <c r="E974" t="s">
        <v>4517</v>
      </c>
      <c r="F974" t="s">
        <v>4515</v>
      </c>
      <c r="G974" t="s">
        <v>1792</v>
      </c>
      <c r="H974" s="10" t="s">
        <v>1823</v>
      </c>
      <c r="I974" s="10" t="s">
        <v>1823</v>
      </c>
    </row>
    <row r="975" spans="1:9" x14ac:dyDescent="0.2">
      <c r="A975">
        <v>974</v>
      </c>
      <c r="B975" s="5">
        <v>39966</v>
      </c>
      <c r="C975" s="9">
        <v>0.66111111111111109</v>
      </c>
      <c r="D975" t="s">
        <v>4632</v>
      </c>
      <c r="E975" t="s">
        <v>4517</v>
      </c>
      <c r="F975" t="s">
        <v>4515</v>
      </c>
      <c r="G975" t="s">
        <v>864</v>
      </c>
      <c r="H975" s="10" t="s">
        <v>2306</v>
      </c>
      <c r="I975" s="10" t="s">
        <v>2306</v>
      </c>
    </row>
    <row r="976" spans="1:9" x14ac:dyDescent="0.2">
      <c r="A976">
        <v>975</v>
      </c>
      <c r="B976" s="5">
        <v>39966</v>
      </c>
      <c r="C976" s="9">
        <v>0.66111111111111109</v>
      </c>
      <c r="D976" t="s">
        <v>4632</v>
      </c>
      <c r="E976" t="s">
        <v>4517</v>
      </c>
      <c r="F976" t="s">
        <v>4515</v>
      </c>
      <c r="G976" t="s">
        <v>5622</v>
      </c>
      <c r="H976" s="10" t="s">
        <v>5623</v>
      </c>
      <c r="I976" s="10" t="s">
        <v>5623</v>
      </c>
    </row>
    <row r="977" spans="1:9" x14ac:dyDescent="0.2">
      <c r="A977">
        <v>976</v>
      </c>
      <c r="B977" s="5">
        <v>39966</v>
      </c>
      <c r="C977" s="9">
        <v>0.66111111111111109</v>
      </c>
      <c r="D977" t="s">
        <v>4632</v>
      </c>
      <c r="E977" t="s">
        <v>4517</v>
      </c>
      <c r="F977" t="s">
        <v>4515</v>
      </c>
      <c r="G977" t="s">
        <v>5624</v>
      </c>
      <c r="H977" s="10" t="s">
        <v>2532</v>
      </c>
      <c r="I977" s="10" t="s">
        <v>2532</v>
      </c>
    </row>
    <row r="978" spans="1:9" x14ac:dyDescent="0.2">
      <c r="A978">
        <v>977</v>
      </c>
      <c r="B978" s="5">
        <v>39966</v>
      </c>
      <c r="C978" s="9">
        <v>0.66111111111111109</v>
      </c>
      <c r="D978" t="s">
        <v>4632</v>
      </c>
      <c r="E978" t="s">
        <v>4517</v>
      </c>
      <c r="F978" t="s">
        <v>4515</v>
      </c>
      <c r="G978" t="s">
        <v>2533</v>
      </c>
      <c r="H978" s="10" t="s">
        <v>3113</v>
      </c>
      <c r="I978" s="10" t="s">
        <v>3113</v>
      </c>
    </row>
    <row r="979" spans="1:9" x14ac:dyDescent="0.2">
      <c r="A979">
        <v>978</v>
      </c>
      <c r="B979" s="5">
        <v>39966</v>
      </c>
      <c r="C979" s="9">
        <v>0.66111111111111109</v>
      </c>
      <c r="D979" t="s">
        <v>4632</v>
      </c>
      <c r="E979" t="s">
        <v>4517</v>
      </c>
      <c r="F979" t="s">
        <v>4515</v>
      </c>
      <c r="G979" t="s">
        <v>3114</v>
      </c>
      <c r="H979" s="10" t="s">
        <v>4707</v>
      </c>
      <c r="I979" s="10" t="s">
        <v>4707</v>
      </c>
    </row>
    <row r="980" spans="1:9" x14ac:dyDescent="0.2">
      <c r="A980">
        <v>979</v>
      </c>
      <c r="B980" s="5">
        <v>39966</v>
      </c>
      <c r="C980" s="9">
        <v>0.66111111111111109</v>
      </c>
      <c r="D980" t="s">
        <v>4632</v>
      </c>
      <c r="E980" t="s">
        <v>4517</v>
      </c>
      <c r="F980" t="s">
        <v>4515</v>
      </c>
      <c r="G980" t="s">
        <v>4708</v>
      </c>
      <c r="H980" s="10" t="s">
        <v>4709</v>
      </c>
      <c r="I980" s="10" t="s">
        <v>4709</v>
      </c>
    </row>
    <row r="981" spans="1:9" x14ac:dyDescent="0.2">
      <c r="A981">
        <v>980</v>
      </c>
      <c r="B981" s="5">
        <v>39966</v>
      </c>
      <c r="C981" s="9">
        <v>0.66111111111111109</v>
      </c>
      <c r="D981" t="s">
        <v>4632</v>
      </c>
      <c r="E981" t="s">
        <v>4517</v>
      </c>
      <c r="F981" t="s">
        <v>4515</v>
      </c>
      <c r="G981" t="s">
        <v>4710</v>
      </c>
      <c r="H981" s="10" t="s">
        <v>3453</v>
      </c>
      <c r="I981" s="10" t="s">
        <v>3453</v>
      </c>
    </row>
    <row r="982" spans="1:9" x14ac:dyDescent="0.2">
      <c r="A982">
        <v>981</v>
      </c>
      <c r="B982" s="5">
        <v>39966</v>
      </c>
      <c r="C982" s="9">
        <v>0.66111111111111109</v>
      </c>
      <c r="D982" t="s">
        <v>4632</v>
      </c>
      <c r="E982" t="s">
        <v>4517</v>
      </c>
      <c r="F982" t="s">
        <v>4515</v>
      </c>
      <c r="G982" t="s">
        <v>3454</v>
      </c>
      <c r="H982" s="10" t="s">
        <v>5397</v>
      </c>
      <c r="I982" s="10" t="s">
        <v>5397</v>
      </c>
    </row>
    <row r="983" spans="1:9" x14ac:dyDescent="0.2">
      <c r="A983">
        <v>982</v>
      </c>
      <c r="B983" s="5">
        <v>39966</v>
      </c>
      <c r="C983" s="9">
        <v>0.66111111111111109</v>
      </c>
      <c r="D983" t="s">
        <v>4632</v>
      </c>
      <c r="E983" t="s">
        <v>4517</v>
      </c>
      <c r="F983" t="s">
        <v>4515</v>
      </c>
      <c r="G983" t="s">
        <v>5398</v>
      </c>
      <c r="H983" s="10" t="s">
        <v>5527</v>
      </c>
      <c r="I983" s="10" t="s">
        <v>5527</v>
      </c>
    </row>
    <row r="984" spans="1:9" x14ac:dyDescent="0.2">
      <c r="A984">
        <v>983</v>
      </c>
      <c r="B984" s="5">
        <v>39966</v>
      </c>
      <c r="C984" s="9">
        <v>0.66111111111111109</v>
      </c>
      <c r="D984" t="s">
        <v>4632</v>
      </c>
      <c r="E984" t="s">
        <v>4517</v>
      </c>
      <c r="F984" t="s">
        <v>4515</v>
      </c>
      <c r="G984" t="s">
        <v>5528</v>
      </c>
      <c r="H984" s="10" t="s">
        <v>5529</v>
      </c>
      <c r="I984" s="10" t="s">
        <v>5529</v>
      </c>
    </row>
    <row r="985" spans="1:9" x14ac:dyDescent="0.2">
      <c r="A985">
        <v>984</v>
      </c>
      <c r="B985" s="5">
        <v>39966</v>
      </c>
      <c r="C985" s="9">
        <v>0.66111111111111109</v>
      </c>
      <c r="D985" t="s">
        <v>4632</v>
      </c>
      <c r="E985" t="s">
        <v>4517</v>
      </c>
      <c r="F985" t="s">
        <v>4515</v>
      </c>
      <c r="G985" t="s">
        <v>5530</v>
      </c>
      <c r="H985" s="10" t="s">
        <v>5531</v>
      </c>
      <c r="I985" s="10" t="s">
        <v>5531</v>
      </c>
    </row>
    <row r="986" spans="1:9" x14ac:dyDescent="0.2">
      <c r="A986">
        <v>985</v>
      </c>
      <c r="B986" s="5">
        <v>39966</v>
      </c>
      <c r="C986" s="9">
        <v>0.66111111111111109</v>
      </c>
      <c r="D986" t="s">
        <v>4632</v>
      </c>
      <c r="E986" t="s">
        <v>4517</v>
      </c>
      <c r="F986" t="s">
        <v>4515</v>
      </c>
      <c r="G986" t="s">
        <v>5532</v>
      </c>
      <c r="H986" s="10" t="s">
        <v>5533</v>
      </c>
      <c r="I986" s="10" t="s">
        <v>5533</v>
      </c>
    </row>
    <row r="987" spans="1:9" x14ac:dyDescent="0.2">
      <c r="A987">
        <v>986</v>
      </c>
      <c r="B987" s="5">
        <v>39966</v>
      </c>
      <c r="C987" s="9">
        <v>0.66111111111111109</v>
      </c>
      <c r="D987" t="s">
        <v>4632</v>
      </c>
      <c r="E987" t="s">
        <v>4517</v>
      </c>
      <c r="F987" t="s">
        <v>4515</v>
      </c>
      <c r="G987" t="s">
        <v>5534</v>
      </c>
      <c r="H987" s="10" t="s">
        <v>5535</v>
      </c>
      <c r="I987" s="10" t="s">
        <v>5535</v>
      </c>
    </row>
    <row r="988" spans="1:9" x14ac:dyDescent="0.2">
      <c r="A988">
        <v>987</v>
      </c>
      <c r="B988" s="5">
        <v>39966</v>
      </c>
      <c r="C988" s="9">
        <v>0.66111111111111109</v>
      </c>
      <c r="D988" t="s">
        <v>4632</v>
      </c>
      <c r="E988" t="s">
        <v>4517</v>
      </c>
      <c r="F988" t="s">
        <v>4515</v>
      </c>
      <c r="G988" t="s">
        <v>5536</v>
      </c>
      <c r="H988" s="10" t="s">
        <v>5537</v>
      </c>
      <c r="I988" s="10" t="s">
        <v>5537</v>
      </c>
    </row>
    <row r="989" spans="1:9" x14ac:dyDescent="0.2">
      <c r="A989">
        <v>988</v>
      </c>
      <c r="B989" s="5">
        <v>39966</v>
      </c>
      <c r="C989" s="9">
        <v>0.66111111111111109</v>
      </c>
      <c r="D989" t="s">
        <v>4632</v>
      </c>
      <c r="E989" t="s">
        <v>4517</v>
      </c>
      <c r="F989" t="s">
        <v>4515</v>
      </c>
      <c r="G989" t="s">
        <v>5538</v>
      </c>
      <c r="H989" s="10" t="s">
        <v>5539</v>
      </c>
      <c r="I989" s="10" t="s">
        <v>5539</v>
      </c>
    </row>
    <row r="990" spans="1:9" x14ac:dyDescent="0.2">
      <c r="A990">
        <v>989</v>
      </c>
      <c r="B990" s="5">
        <v>39966</v>
      </c>
      <c r="C990" s="9">
        <v>0.66111111111111109</v>
      </c>
      <c r="D990" t="s">
        <v>4632</v>
      </c>
      <c r="E990" t="s">
        <v>4517</v>
      </c>
      <c r="F990" t="s">
        <v>4515</v>
      </c>
      <c r="G990" t="s">
        <v>5540</v>
      </c>
      <c r="H990" s="10" t="s">
        <v>5541</v>
      </c>
      <c r="I990" s="10" t="s">
        <v>5541</v>
      </c>
    </row>
    <row r="991" spans="1:9" x14ac:dyDescent="0.2">
      <c r="A991">
        <v>990</v>
      </c>
      <c r="B991" s="5">
        <v>39966</v>
      </c>
      <c r="C991" s="9">
        <v>0.66111111111111109</v>
      </c>
      <c r="D991" t="s">
        <v>4632</v>
      </c>
      <c r="E991" t="s">
        <v>4517</v>
      </c>
      <c r="F991" t="s">
        <v>4515</v>
      </c>
      <c r="G991" t="s">
        <v>5542</v>
      </c>
      <c r="H991" s="10" t="s">
        <v>2252</v>
      </c>
      <c r="I991" t="s">
        <v>4519</v>
      </c>
    </row>
    <row r="992" spans="1:9" x14ac:dyDescent="0.2">
      <c r="A992">
        <v>991</v>
      </c>
      <c r="B992" s="5">
        <v>39966</v>
      </c>
      <c r="C992" s="9">
        <v>0.66111111111111109</v>
      </c>
      <c r="D992" t="s">
        <v>4632</v>
      </c>
      <c r="E992" t="s">
        <v>4517</v>
      </c>
      <c r="F992" t="s">
        <v>4515</v>
      </c>
      <c r="G992" t="s">
        <v>2253</v>
      </c>
      <c r="H992" s="10" t="s">
        <v>2254</v>
      </c>
      <c r="I992" s="10" t="s">
        <v>2254</v>
      </c>
    </row>
    <row r="993" spans="1:9" x14ac:dyDescent="0.2">
      <c r="A993">
        <v>992</v>
      </c>
      <c r="B993" s="5">
        <v>39966</v>
      </c>
      <c r="C993" s="9">
        <v>0.66111111111111109</v>
      </c>
      <c r="D993" t="s">
        <v>4632</v>
      </c>
      <c r="E993" t="s">
        <v>4517</v>
      </c>
      <c r="F993" t="s">
        <v>4515</v>
      </c>
      <c r="G993" t="s">
        <v>2255</v>
      </c>
      <c r="H993" s="10" t="s">
        <v>2406</v>
      </c>
      <c r="I993" s="10" t="s">
        <v>2406</v>
      </c>
    </row>
    <row r="994" spans="1:9" x14ac:dyDescent="0.2">
      <c r="A994">
        <v>993</v>
      </c>
      <c r="B994" s="5">
        <v>39966</v>
      </c>
      <c r="C994" s="9">
        <v>0.66111111111111109</v>
      </c>
      <c r="D994" t="s">
        <v>4632</v>
      </c>
      <c r="E994" t="s">
        <v>4517</v>
      </c>
      <c r="F994" t="s">
        <v>4515</v>
      </c>
      <c r="G994" t="s">
        <v>2407</v>
      </c>
      <c r="H994" s="10" t="s">
        <v>2408</v>
      </c>
      <c r="I994" s="10" t="s">
        <v>2408</v>
      </c>
    </row>
    <row r="995" spans="1:9" x14ac:dyDescent="0.2">
      <c r="A995">
        <v>994</v>
      </c>
      <c r="B995" s="5">
        <v>39966</v>
      </c>
      <c r="C995" s="9">
        <v>0.66111111111111109</v>
      </c>
      <c r="D995" t="s">
        <v>4632</v>
      </c>
      <c r="E995" t="s">
        <v>4517</v>
      </c>
      <c r="F995" t="s">
        <v>4515</v>
      </c>
      <c r="G995" t="s">
        <v>2409</v>
      </c>
      <c r="H995" s="10" t="s">
        <v>2410</v>
      </c>
      <c r="I995" t="s">
        <v>4519</v>
      </c>
    </row>
    <row r="996" spans="1:9" x14ac:dyDescent="0.2">
      <c r="A996">
        <v>995</v>
      </c>
      <c r="B996" s="5">
        <v>39966</v>
      </c>
      <c r="C996" s="9">
        <v>0.66111111111111109</v>
      </c>
      <c r="D996" t="s">
        <v>4632</v>
      </c>
      <c r="E996" t="s">
        <v>4517</v>
      </c>
      <c r="F996" t="s">
        <v>4515</v>
      </c>
      <c r="G996" t="s">
        <v>3409</v>
      </c>
      <c r="H996" s="10" t="s">
        <v>3410</v>
      </c>
      <c r="I996" s="10" t="s">
        <v>3410</v>
      </c>
    </row>
    <row r="997" spans="1:9" x14ac:dyDescent="0.2">
      <c r="A997">
        <v>996</v>
      </c>
      <c r="B997" s="5">
        <v>39966</v>
      </c>
      <c r="C997" s="9">
        <v>0.66111111111111109</v>
      </c>
      <c r="D997" t="s">
        <v>4632</v>
      </c>
      <c r="E997" t="s">
        <v>4517</v>
      </c>
      <c r="F997" t="s">
        <v>4515</v>
      </c>
      <c r="G997" t="s">
        <v>3411</v>
      </c>
      <c r="H997" s="10" t="s">
        <v>3673</v>
      </c>
      <c r="I997" s="10" t="s">
        <v>3673</v>
      </c>
    </row>
    <row r="998" spans="1:9" x14ac:dyDescent="0.2">
      <c r="A998">
        <v>997</v>
      </c>
      <c r="B998" s="5">
        <v>39966</v>
      </c>
      <c r="C998" s="9">
        <v>0.66111111111111109</v>
      </c>
      <c r="D998" t="s">
        <v>4632</v>
      </c>
      <c r="E998" t="s">
        <v>4517</v>
      </c>
      <c r="F998" t="s">
        <v>4515</v>
      </c>
      <c r="G998" t="s">
        <v>3674</v>
      </c>
      <c r="H998" s="10" t="s">
        <v>3106</v>
      </c>
      <c r="I998" s="10" t="s">
        <v>3106</v>
      </c>
    </row>
    <row r="999" spans="1:9" x14ac:dyDescent="0.2">
      <c r="A999">
        <v>998</v>
      </c>
      <c r="B999" s="5">
        <v>39966</v>
      </c>
      <c r="C999" s="9">
        <v>0.66111111111111109</v>
      </c>
      <c r="D999" t="s">
        <v>4632</v>
      </c>
      <c r="E999" t="s">
        <v>4517</v>
      </c>
      <c r="F999" t="s">
        <v>4515</v>
      </c>
      <c r="G999" t="s">
        <v>3107</v>
      </c>
      <c r="H999" s="10" t="s">
        <v>4221</v>
      </c>
      <c r="I999" s="10" t="s">
        <v>4222</v>
      </c>
    </row>
    <row r="1000" spans="1:9" x14ac:dyDescent="0.2">
      <c r="A1000">
        <v>999</v>
      </c>
      <c r="B1000" s="5">
        <v>39966</v>
      </c>
      <c r="C1000" s="9">
        <v>0.66111111111111109</v>
      </c>
      <c r="D1000" t="s">
        <v>4632</v>
      </c>
      <c r="E1000" t="s">
        <v>4517</v>
      </c>
      <c r="F1000" t="s">
        <v>4515</v>
      </c>
      <c r="G1000" t="s">
        <v>4223</v>
      </c>
      <c r="H1000" s="10" t="s">
        <v>4224</v>
      </c>
      <c r="I1000" s="10" t="s">
        <v>4224</v>
      </c>
    </row>
    <row r="1001" spans="1:9" x14ac:dyDescent="0.2">
      <c r="A1001">
        <v>1000</v>
      </c>
      <c r="B1001" s="5">
        <v>39966</v>
      </c>
      <c r="C1001" s="9">
        <v>0.66111111111111109</v>
      </c>
      <c r="D1001" t="s">
        <v>4632</v>
      </c>
      <c r="E1001" t="s">
        <v>4517</v>
      </c>
      <c r="F1001" t="s">
        <v>4515</v>
      </c>
      <c r="G1001" t="s">
        <v>4225</v>
      </c>
      <c r="H1001" s="10" t="s">
        <v>4777</v>
      </c>
      <c r="I1001" s="10" t="s">
        <v>4777</v>
      </c>
    </row>
    <row r="1002" spans="1:9" x14ac:dyDescent="0.2">
      <c r="A1002">
        <v>1001</v>
      </c>
      <c r="B1002" s="5">
        <v>39966</v>
      </c>
      <c r="C1002" s="9">
        <v>0.66111111111111109</v>
      </c>
      <c r="D1002" t="s">
        <v>4632</v>
      </c>
      <c r="E1002" t="s">
        <v>4517</v>
      </c>
      <c r="F1002" t="s">
        <v>4515</v>
      </c>
      <c r="G1002" t="s">
        <v>4778</v>
      </c>
      <c r="H1002" s="10" t="s">
        <v>1931</v>
      </c>
      <c r="I1002" s="10" t="s">
        <v>1931</v>
      </c>
    </row>
    <row r="1003" spans="1:9" x14ac:dyDescent="0.2">
      <c r="A1003">
        <v>1002</v>
      </c>
      <c r="B1003" s="5">
        <v>39966</v>
      </c>
      <c r="C1003" s="9">
        <v>0.66111111111111109</v>
      </c>
      <c r="D1003" t="s">
        <v>4632</v>
      </c>
      <c r="E1003" t="s">
        <v>4517</v>
      </c>
      <c r="F1003" t="s">
        <v>4515</v>
      </c>
      <c r="G1003" t="s">
        <v>1932</v>
      </c>
      <c r="H1003" s="10" t="s">
        <v>1933</v>
      </c>
      <c r="I1003" s="10" t="s">
        <v>1933</v>
      </c>
    </row>
    <row r="1004" spans="1:9" x14ac:dyDescent="0.2">
      <c r="A1004">
        <v>1003</v>
      </c>
      <c r="B1004" s="5">
        <v>39966</v>
      </c>
      <c r="C1004" s="9">
        <v>0.66111111111111109</v>
      </c>
      <c r="D1004" t="s">
        <v>4632</v>
      </c>
      <c r="E1004" t="s">
        <v>4517</v>
      </c>
      <c r="F1004" t="s">
        <v>4515</v>
      </c>
      <c r="G1004" t="s">
        <v>1934</v>
      </c>
      <c r="H1004" s="10" t="s">
        <v>2302</v>
      </c>
      <c r="I1004" s="10" t="s">
        <v>2302</v>
      </c>
    </row>
    <row r="1005" spans="1:9" x14ac:dyDescent="0.2">
      <c r="A1005">
        <v>1004</v>
      </c>
      <c r="B1005" s="5">
        <v>39966</v>
      </c>
      <c r="C1005" s="9">
        <v>0.66111111111111109</v>
      </c>
      <c r="D1005" t="s">
        <v>4632</v>
      </c>
      <c r="E1005" t="s">
        <v>4517</v>
      </c>
      <c r="F1005" t="s">
        <v>4515</v>
      </c>
      <c r="G1005" t="s">
        <v>2303</v>
      </c>
      <c r="H1005" s="10" t="s">
        <v>1838</v>
      </c>
      <c r="I1005" s="10" t="s">
        <v>1838</v>
      </c>
    </row>
    <row r="1006" spans="1:9" x14ac:dyDescent="0.2">
      <c r="A1006">
        <v>1005</v>
      </c>
      <c r="B1006" s="5">
        <v>39966</v>
      </c>
      <c r="C1006" s="9">
        <v>0.66111111111111109</v>
      </c>
      <c r="D1006" t="s">
        <v>4632</v>
      </c>
      <c r="E1006" t="s">
        <v>4517</v>
      </c>
      <c r="F1006" t="s">
        <v>4515</v>
      </c>
      <c r="G1006" t="s">
        <v>1839</v>
      </c>
      <c r="H1006" s="10" t="s">
        <v>3176</v>
      </c>
      <c r="I1006" s="10" t="s">
        <v>3176</v>
      </c>
    </row>
    <row r="1007" spans="1:9" x14ac:dyDescent="0.2">
      <c r="A1007">
        <v>1006</v>
      </c>
      <c r="B1007" s="5">
        <v>39966</v>
      </c>
      <c r="C1007" s="9">
        <v>0.66111111111111109</v>
      </c>
      <c r="D1007" t="s">
        <v>4632</v>
      </c>
      <c r="E1007" t="s">
        <v>4517</v>
      </c>
      <c r="F1007" t="s">
        <v>4515</v>
      </c>
      <c r="G1007" t="s">
        <v>3177</v>
      </c>
      <c r="H1007" s="10" t="s">
        <v>3178</v>
      </c>
      <c r="I1007" s="10" t="s">
        <v>3178</v>
      </c>
    </row>
    <row r="1008" spans="1:9" x14ac:dyDescent="0.2">
      <c r="A1008">
        <v>1007</v>
      </c>
      <c r="B1008" s="5">
        <v>39966</v>
      </c>
      <c r="C1008" s="9">
        <v>0.66111111111111109</v>
      </c>
      <c r="D1008" t="s">
        <v>4632</v>
      </c>
      <c r="E1008" t="s">
        <v>4517</v>
      </c>
      <c r="F1008" t="s">
        <v>4515</v>
      </c>
      <c r="G1008" t="s">
        <v>3179</v>
      </c>
      <c r="H1008" s="10" t="s">
        <v>3180</v>
      </c>
      <c r="I1008" s="10" t="s">
        <v>3180</v>
      </c>
    </row>
    <row r="1009" spans="1:9" x14ac:dyDescent="0.2">
      <c r="A1009">
        <v>1008</v>
      </c>
      <c r="B1009" s="5">
        <v>39966</v>
      </c>
      <c r="C1009" s="9">
        <v>0.66111111111111109</v>
      </c>
      <c r="D1009" t="s">
        <v>4632</v>
      </c>
      <c r="E1009" t="s">
        <v>4517</v>
      </c>
      <c r="F1009" t="s">
        <v>4515</v>
      </c>
      <c r="G1009" t="s">
        <v>3181</v>
      </c>
      <c r="H1009" s="10" t="s">
        <v>3111</v>
      </c>
      <c r="I1009" s="10" t="s">
        <v>3111</v>
      </c>
    </row>
    <row r="1010" spans="1:9" x14ac:dyDescent="0.2">
      <c r="A1010">
        <v>1009</v>
      </c>
      <c r="B1010" s="5">
        <v>39966</v>
      </c>
      <c r="C1010" s="9">
        <v>0.66111111111111109</v>
      </c>
      <c r="D1010" t="s">
        <v>4632</v>
      </c>
      <c r="E1010" t="s">
        <v>4517</v>
      </c>
      <c r="F1010" t="s">
        <v>4515</v>
      </c>
      <c r="G1010" t="s">
        <v>3112</v>
      </c>
      <c r="H1010" s="10" t="s">
        <v>3011</v>
      </c>
      <c r="I1010" s="10" t="s">
        <v>3011</v>
      </c>
    </row>
    <row r="1011" spans="1:9" x14ac:dyDescent="0.2">
      <c r="A1011">
        <v>1010</v>
      </c>
      <c r="B1011" s="5">
        <v>39966</v>
      </c>
      <c r="C1011" s="9">
        <v>0.66111111111111109</v>
      </c>
      <c r="D1011" t="s">
        <v>4632</v>
      </c>
      <c r="E1011" t="s">
        <v>4517</v>
      </c>
      <c r="F1011" t="s">
        <v>4515</v>
      </c>
      <c r="G1011" t="s">
        <v>3012</v>
      </c>
      <c r="H1011" s="10" t="s">
        <v>3013</v>
      </c>
      <c r="I1011" s="10" t="s">
        <v>3013</v>
      </c>
    </row>
    <row r="1012" spans="1:9" x14ac:dyDescent="0.2">
      <c r="A1012">
        <v>1011</v>
      </c>
      <c r="B1012" s="5">
        <v>39966</v>
      </c>
      <c r="C1012" s="9">
        <v>0.66111111111111109</v>
      </c>
      <c r="D1012" t="s">
        <v>4632</v>
      </c>
      <c r="E1012" t="s">
        <v>4517</v>
      </c>
      <c r="F1012" t="s">
        <v>4515</v>
      </c>
      <c r="G1012" t="s">
        <v>3014</v>
      </c>
      <c r="H1012" s="10" t="s">
        <v>3015</v>
      </c>
      <c r="I1012" s="10" t="s">
        <v>3015</v>
      </c>
    </row>
    <row r="1013" spans="1:9" x14ac:dyDescent="0.2">
      <c r="A1013">
        <v>1012</v>
      </c>
      <c r="B1013" s="5">
        <v>39966</v>
      </c>
      <c r="C1013" s="9">
        <v>0.66111111111111109</v>
      </c>
      <c r="D1013" t="s">
        <v>4632</v>
      </c>
      <c r="E1013" t="s">
        <v>4517</v>
      </c>
      <c r="F1013" t="s">
        <v>4515</v>
      </c>
      <c r="G1013" t="s">
        <v>3016</v>
      </c>
      <c r="H1013" s="10" t="s">
        <v>3017</v>
      </c>
      <c r="I1013" s="10" t="s">
        <v>3017</v>
      </c>
    </row>
    <row r="1014" spans="1:9" x14ac:dyDescent="0.2">
      <c r="A1014">
        <v>1013</v>
      </c>
      <c r="B1014" s="5">
        <v>39966</v>
      </c>
      <c r="C1014" s="9">
        <v>0.66111111111111109</v>
      </c>
      <c r="D1014" t="s">
        <v>4632</v>
      </c>
      <c r="E1014" t="s">
        <v>4517</v>
      </c>
      <c r="F1014" t="s">
        <v>4515</v>
      </c>
      <c r="G1014" t="s">
        <v>3018</v>
      </c>
      <c r="H1014" s="10" t="s">
        <v>3019</v>
      </c>
      <c r="I1014" s="10" t="s">
        <v>3019</v>
      </c>
    </row>
    <row r="1015" spans="1:9" x14ac:dyDescent="0.2">
      <c r="A1015">
        <v>1014</v>
      </c>
      <c r="B1015" s="5">
        <v>39966</v>
      </c>
      <c r="C1015" s="9">
        <v>0.66111111111111109</v>
      </c>
      <c r="D1015" t="s">
        <v>4632</v>
      </c>
      <c r="E1015" t="s">
        <v>4517</v>
      </c>
      <c r="F1015" t="s">
        <v>4515</v>
      </c>
      <c r="G1015" t="s">
        <v>3020</v>
      </c>
      <c r="H1015" s="10" t="s">
        <v>3021</v>
      </c>
      <c r="I1015" s="10" t="s">
        <v>3021</v>
      </c>
    </row>
    <row r="1016" spans="1:9" x14ac:dyDescent="0.2">
      <c r="A1016">
        <v>1015</v>
      </c>
      <c r="B1016" s="5">
        <v>39966</v>
      </c>
      <c r="C1016" s="9">
        <v>0.66111111111111109</v>
      </c>
      <c r="D1016" t="s">
        <v>4632</v>
      </c>
      <c r="E1016" t="s">
        <v>4517</v>
      </c>
      <c r="F1016" t="s">
        <v>4515</v>
      </c>
      <c r="G1016" t="s">
        <v>1730</v>
      </c>
      <c r="H1016" s="10" t="s">
        <v>1731</v>
      </c>
      <c r="I1016" s="10" t="s">
        <v>1731</v>
      </c>
    </row>
    <row r="1017" spans="1:9" x14ac:dyDescent="0.2">
      <c r="A1017">
        <v>1016</v>
      </c>
      <c r="B1017" s="5">
        <v>39966</v>
      </c>
      <c r="C1017" s="9">
        <v>0.66111111111111109</v>
      </c>
      <c r="D1017" t="s">
        <v>4632</v>
      </c>
      <c r="E1017" t="s">
        <v>4517</v>
      </c>
      <c r="F1017" t="s">
        <v>4515</v>
      </c>
      <c r="G1017" t="s">
        <v>1732</v>
      </c>
      <c r="H1017" s="10" t="s">
        <v>1733</v>
      </c>
      <c r="I1017" s="10" t="s">
        <v>1733</v>
      </c>
    </row>
    <row r="1018" spans="1:9" x14ac:dyDescent="0.2">
      <c r="A1018">
        <v>1017</v>
      </c>
      <c r="B1018" s="5">
        <v>39966</v>
      </c>
      <c r="C1018" s="9">
        <v>0.66111111111111109</v>
      </c>
      <c r="D1018" t="s">
        <v>4632</v>
      </c>
      <c r="E1018" t="s">
        <v>4517</v>
      </c>
      <c r="F1018" t="s">
        <v>4515</v>
      </c>
      <c r="G1018" t="s">
        <v>1734</v>
      </c>
      <c r="H1018" s="10" t="s">
        <v>1735</v>
      </c>
      <c r="I1018" s="10" t="s">
        <v>1735</v>
      </c>
    </row>
    <row r="1019" spans="1:9" x14ac:dyDescent="0.2">
      <c r="A1019">
        <v>1018</v>
      </c>
      <c r="B1019" s="5">
        <v>39966</v>
      </c>
      <c r="C1019" s="9">
        <v>0.66111111111111109</v>
      </c>
      <c r="D1019" t="s">
        <v>4632</v>
      </c>
      <c r="E1019" t="s">
        <v>4517</v>
      </c>
      <c r="F1019" t="s">
        <v>4515</v>
      </c>
      <c r="G1019" t="s">
        <v>1736</v>
      </c>
      <c r="H1019" s="10" t="s">
        <v>1746</v>
      </c>
      <c r="I1019" s="10" t="s">
        <v>1746</v>
      </c>
    </row>
    <row r="1020" spans="1:9" x14ac:dyDescent="0.2">
      <c r="A1020">
        <v>1019</v>
      </c>
      <c r="B1020" s="5">
        <v>39966</v>
      </c>
      <c r="C1020" s="9">
        <v>0.66111111111111109</v>
      </c>
      <c r="D1020" t="s">
        <v>4632</v>
      </c>
      <c r="E1020" t="s">
        <v>4517</v>
      </c>
      <c r="F1020" t="s">
        <v>4515</v>
      </c>
      <c r="G1020" t="s">
        <v>1747</v>
      </c>
      <c r="H1020" s="10" t="s">
        <v>3800</v>
      </c>
      <c r="I1020" s="10" t="s">
        <v>3800</v>
      </c>
    </row>
    <row r="1021" spans="1:9" x14ac:dyDescent="0.2">
      <c r="A1021">
        <v>1020</v>
      </c>
      <c r="B1021" s="5">
        <v>39966</v>
      </c>
      <c r="C1021" s="9">
        <v>0.66111111111111109</v>
      </c>
      <c r="D1021" t="s">
        <v>4632</v>
      </c>
      <c r="E1021" t="s">
        <v>4517</v>
      </c>
      <c r="F1021" t="s">
        <v>4515</v>
      </c>
      <c r="G1021" t="s">
        <v>3801</v>
      </c>
      <c r="H1021" s="10" t="s">
        <v>3802</v>
      </c>
      <c r="I1021" s="10" t="s">
        <v>3802</v>
      </c>
    </row>
    <row r="1022" spans="1:9" x14ac:dyDescent="0.2">
      <c r="A1022">
        <v>1021</v>
      </c>
      <c r="B1022" s="5">
        <v>39966</v>
      </c>
      <c r="C1022" s="9">
        <v>0.66111111111111109</v>
      </c>
      <c r="D1022" t="s">
        <v>4632</v>
      </c>
      <c r="E1022" t="s">
        <v>4517</v>
      </c>
      <c r="F1022" t="s">
        <v>4515</v>
      </c>
      <c r="G1022" t="s">
        <v>3803</v>
      </c>
      <c r="H1022" s="10" t="s">
        <v>3817</v>
      </c>
      <c r="I1022" s="10" t="s">
        <v>3817</v>
      </c>
    </row>
    <row r="1023" spans="1:9" x14ac:dyDescent="0.2">
      <c r="A1023">
        <v>1022</v>
      </c>
      <c r="B1023" s="5">
        <v>39966</v>
      </c>
      <c r="C1023" s="9">
        <v>0.66111111111111109</v>
      </c>
      <c r="D1023" t="s">
        <v>4632</v>
      </c>
      <c r="E1023" t="s">
        <v>4517</v>
      </c>
      <c r="F1023" t="s">
        <v>4515</v>
      </c>
      <c r="G1023" t="s">
        <v>3818</v>
      </c>
      <c r="H1023" s="10" t="s">
        <v>1929</v>
      </c>
      <c r="I1023" s="10" t="s">
        <v>1929</v>
      </c>
    </row>
    <row r="1024" spans="1:9" x14ac:dyDescent="0.2">
      <c r="A1024">
        <v>1023</v>
      </c>
      <c r="B1024" s="5">
        <v>39966</v>
      </c>
      <c r="C1024" s="9">
        <v>0.66111111111111109</v>
      </c>
      <c r="D1024" t="s">
        <v>4632</v>
      </c>
      <c r="E1024" t="s">
        <v>4517</v>
      </c>
      <c r="F1024" t="s">
        <v>4515</v>
      </c>
      <c r="G1024" t="s">
        <v>1930</v>
      </c>
      <c r="H1024" s="10" t="s">
        <v>3154</v>
      </c>
      <c r="I1024" s="10" t="s">
        <v>3155</v>
      </c>
    </row>
    <row r="1025" spans="1:9" x14ac:dyDescent="0.2">
      <c r="A1025">
        <v>1024</v>
      </c>
      <c r="B1025" s="5">
        <v>39966</v>
      </c>
      <c r="C1025" s="9">
        <v>0.66111111111111109</v>
      </c>
      <c r="D1025" t="s">
        <v>4632</v>
      </c>
      <c r="E1025" t="s">
        <v>4517</v>
      </c>
      <c r="F1025" t="s">
        <v>4515</v>
      </c>
      <c r="G1025" t="s">
        <v>3156</v>
      </c>
      <c r="H1025" s="10" t="s">
        <v>3157</v>
      </c>
      <c r="I1025" s="10" t="s">
        <v>3157</v>
      </c>
    </row>
    <row r="1026" spans="1:9" x14ac:dyDescent="0.2">
      <c r="A1026">
        <v>1025</v>
      </c>
      <c r="B1026" s="5">
        <v>39966</v>
      </c>
      <c r="C1026" s="9">
        <v>0.66111111111111109</v>
      </c>
      <c r="D1026" t="s">
        <v>4632</v>
      </c>
      <c r="E1026" t="s">
        <v>4517</v>
      </c>
      <c r="F1026" t="s">
        <v>4515</v>
      </c>
      <c r="G1026" t="s">
        <v>3158</v>
      </c>
      <c r="H1026" s="10" t="s">
        <v>3159</v>
      </c>
      <c r="I1026" s="10" t="s">
        <v>3159</v>
      </c>
    </row>
    <row r="1027" spans="1:9" x14ac:dyDescent="0.2">
      <c r="A1027">
        <v>1026</v>
      </c>
      <c r="B1027" s="5">
        <v>39966</v>
      </c>
      <c r="C1027" s="9">
        <v>0.66111111111111109</v>
      </c>
      <c r="D1027" t="s">
        <v>4632</v>
      </c>
      <c r="E1027" t="s">
        <v>4517</v>
      </c>
      <c r="F1027" t="s">
        <v>4515</v>
      </c>
      <c r="G1027" t="s">
        <v>3160</v>
      </c>
      <c r="H1027" s="10" t="s">
        <v>3161</v>
      </c>
      <c r="I1027" s="10" t="s">
        <v>3161</v>
      </c>
    </row>
    <row r="1028" spans="1:9" x14ac:dyDescent="0.2">
      <c r="A1028">
        <v>1027</v>
      </c>
      <c r="B1028" s="5">
        <v>39966</v>
      </c>
      <c r="C1028" s="9">
        <v>0.66111111111111109</v>
      </c>
      <c r="D1028" t="s">
        <v>4632</v>
      </c>
      <c r="E1028" t="s">
        <v>4517</v>
      </c>
      <c r="F1028" t="s">
        <v>4515</v>
      </c>
      <c r="G1028" t="s">
        <v>3162</v>
      </c>
      <c r="H1028" s="10" t="s">
        <v>3163</v>
      </c>
      <c r="I1028" s="10" t="s">
        <v>3164</v>
      </c>
    </row>
    <row r="1029" spans="1:9" x14ac:dyDescent="0.2">
      <c r="A1029">
        <v>1028</v>
      </c>
      <c r="B1029" s="5">
        <v>39966</v>
      </c>
      <c r="C1029" s="9">
        <v>0.66111111111111109</v>
      </c>
      <c r="D1029" t="s">
        <v>4632</v>
      </c>
      <c r="E1029" t="s">
        <v>4517</v>
      </c>
      <c r="F1029" t="s">
        <v>4515</v>
      </c>
      <c r="G1029" t="s">
        <v>3165</v>
      </c>
      <c r="H1029" s="10" t="s">
        <v>3166</v>
      </c>
      <c r="I1029" s="10" t="s">
        <v>3166</v>
      </c>
    </row>
    <row r="1030" spans="1:9" x14ac:dyDescent="0.2">
      <c r="A1030">
        <v>1029</v>
      </c>
      <c r="B1030" s="5">
        <v>39966</v>
      </c>
      <c r="C1030" s="9">
        <v>0.66111111111111109</v>
      </c>
      <c r="D1030" t="s">
        <v>4632</v>
      </c>
      <c r="E1030" t="s">
        <v>4517</v>
      </c>
      <c r="F1030" t="s">
        <v>4515</v>
      </c>
      <c r="G1030" t="s">
        <v>3167</v>
      </c>
      <c r="H1030" s="10" t="s">
        <v>4820</v>
      </c>
      <c r="I1030" s="10" t="s">
        <v>4820</v>
      </c>
    </row>
    <row r="1031" spans="1:9" x14ac:dyDescent="0.2">
      <c r="A1031">
        <v>1030</v>
      </c>
      <c r="B1031" s="5">
        <v>39966</v>
      </c>
      <c r="C1031" s="9">
        <v>0.66111111111111109</v>
      </c>
      <c r="D1031" t="s">
        <v>4632</v>
      </c>
      <c r="E1031" t="s">
        <v>4517</v>
      </c>
      <c r="F1031" t="s">
        <v>4515</v>
      </c>
      <c r="G1031" t="s">
        <v>4821</v>
      </c>
      <c r="H1031" s="10" t="s">
        <v>4822</v>
      </c>
      <c r="I1031" s="10" t="s">
        <v>4822</v>
      </c>
    </row>
    <row r="1032" spans="1:9" x14ac:dyDescent="0.2">
      <c r="A1032">
        <v>1031</v>
      </c>
      <c r="B1032" s="5">
        <v>39966</v>
      </c>
      <c r="C1032" s="9">
        <v>0.66111111111111109</v>
      </c>
      <c r="D1032" t="s">
        <v>4632</v>
      </c>
      <c r="E1032" t="s">
        <v>4517</v>
      </c>
      <c r="F1032" t="s">
        <v>4515</v>
      </c>
      <c r="G1032" t="s">
        <v>4823</v>
      </c>
      <c r="H1032" s="10" t="s">
        <v>4318</v>
      </c>
      <c r="I1032" s="10" t="s">
        <v>4318</v>
      </c>
    </row>
    <row r="1033" spans="1:9" x14ac:dyDescent="0.2">
      <c r="A1033">
        <v>1032</v>
      </c>
      <c r="B1033" s="5">
        <v>39966</v>
      </c>
      <c r="C1033" s="9">
        <v>0.66111111111111109</v>
      </c>
      <c r="D1033" t="s">
        <v>4632</v>
      </c>
      <c r="E1033" t="s">
        <v>4517</v>
      </c>
      <c r="F1033" t="s">
        <v>4515</v>
      </c>
      <c r="G1033" t="s">
        <v>4319</v>
      </c>
      <c r="H1033" s="10" t="s">
        <v>5386</v>
      </c>
      <c r="I1033" s="10" t="s">
        <v>5386</v>
      </c>
    </row>
    <row r="1034" spans="1:9" x14ac:dyDescent="0.2">
      <c r="A1034">
        <v>1033</v>
      </c>
      <c r="B1034" s="5">
        <v>39966</v>
      </c>
      <c r="C1034" s="9">
        <v>0.66111111111111109</v>
      </c>
      <c r="D1034" t="s">
        <v>4632</v>
      </c>
      <c r="E1034" t="s">
        <v>4517</v>
      </c>
      <c r="F1034" t="s">
        <v>4515</v>
      </c>
      <c r="G1034" t="s">
        <v>5387</v>
      </c>
      <c r="H1034" s="10" t="s">
        <v>5388</v>
      </c>
      <c r="I1034" s="10" t="s">
        <v>5388</v>
      </c>
    </row>
    <row r="1035" spans="1:9" x14ac:dyDescent="0.2">
      <c r="A1035">
        <v>1034</v>
      </c>
      <c r="B1035" s="5">
        <v>39966</v>
      </c>
      <c r="C1035" s="9">
        <v>0.66111111111111109</v>
      </c>
      <c r="D1035" t="s">
        <v>4632</v>
      </c>
      <c r="E1035" t="s">
        <v>4517</v>
      </c>
      <c r="F1035" t="s">
        <v>4515</v>
      </c>
      <c r="G1035" t="s">
        <v>5389</v>
      </c>
      <c r="H1035" s="10" t="s">
        <v>4185</v>
      </c>
      <c r="I1035" s="10" t="s">
        <v>4185</v>
      </c>
    </row>
    <row r="1036" spans="1:9" x14ac:dyDescent="0.2">
      <c r="A1036">
        <v>1035</v>
      </c>
      <c r="B1036" s="5">
        <v>39966</v>
      </c>
      <c r="C1036" s="9">
        <v>0.66111111111111109</v>
      </c>
      <c r="D1036" t="s">
        <v>4632</v>
      </c>
      <c r="E1036" t="s">
        <v>4517</v>
      </c>
      <c r="F1036" t="s">
        <v>4515</v>
      </c>
      <c r="G1036" t="s">
        <v>4186</v>
      </c>
      <c r="H1036" s="10" t="s">
        <v>4187</v>
      </c>
      <c r="I1036" s="10" t="s">
        <v>4187</v>
      </c>
    </row>
    <row r="1037" spans="1:9" x14ac:dyDescent="0.2">
      <c r="A1037">
        <v>1036</v>
      </c>
      <c r="B1037" s="5">
        <v>39966</v>
      </c>
      <c r="C1037" s="9">
        <v>0.66111111111111109</v>
      </c>
      <c r="D1037" t="s">
        <v>4632</v>
      </c>
      <c r="E1037" t="s">
        <v>4517</v>
      </c>
      <c r="F1037" t="s">
        <v>4515</v>
      </c>
      <c r="G1037" t="s">
        <v>4188</v>
      </c>
      <c r="H1037" s="10" t="s">
        <v>4189</v>
      </c>
      <c r="I1037" s="10" t="s">
        <v>4189</v>
      </c>
    </row>
    <row r="1038" spans="1:9" x14ac:dyDescent="0.2">
      <c r="A1038">
        <v>1037</v>
      </c>
      <c r="B1038" s="5">
        <v>39966</v>
      </c>
      <c r="C1038" s="9">
        <v>0.66111111111111109</v>
      </c>
      <c r="D1038" t="s">
        <v>4632</v>
      </c>
      <c r="E1038" t="s">
        <v>4517</v>
      </c>
      <c r="F1038" t="s">
        <v>4515</v>
      </c>
      <c r="G1038" t="s">
        <v>4190</v>
      </c>
      <c r="H1038" s="10" t="s">
        <v>50</v>
      </c>
      <c r="I1038" s="10" t="s">
        <v>50</v>
      </c>
    </row>
    <row r="1039" spans="1:9" x14ac:dyDescent="0.2">
      <c r="A1039">
        <v>1038</v>
      </c>
      <c r="B1039" s="5">
        <v>39966</v>
      </c>
      <c r="C1039" s="9">
        <v>0.66111111111111109</v>
      </c>
      <c r="D1039" t="s">
        <v>4632</v>
      </c>
      <c r="E1039" t="s">
        <v>4517</v>
      </c>
      <c r="F1039" t="s">
        <v>4515</v>
      </c>
      <c r="G1039" t="s">
        <v>51</v>
      </c>
      <c r="H1039" s="10" t="s">
        <v>664</v>
      </c>
      <c r="I1039" s="10" t="s">
        <v>664</v>
      </c>
    </row>
    <row r="1040" spans="1:9" x14ac:dyDescent="0.2">
      <c r="A1040">
        <v>1039</v>
      </c>
      <c r="B1040" s="5">
        <v>39966</v>
      </c>
      <c r="C1040" s="9">
        <v>0.66111111111111109</v>
      </c>
      <c r="D1040" t="s">
        <v>4632</v>
      </c>
      <c r="E1040" t="s">
        <v>4517</v>
      </c>
      <c r="F1040" t="s">
        <v>4515</v>
      </c>
      <c r="G1040" t="s">
        <v>665</v>
      </c>
      <c r="H1040" s="10" t="s">
        <v>5353</v>
      </c>
      <c r="I1040" s="10" t="s">
        <v>5353</v>
      </c>
    </row>
    <row r="1041" spans="1:9" x14ac:dyDescent="0.2">
      <c r="A1041">
        <v>1040</v>
      </c>
      <c r="B1041" s="5">
        <v>39966</v>
      </c>
      <c r="C1041" s="9">
        <v>0.66111111111111109</v>
      </c>
      <c r="D1041" t="s">
        <v>4632</v>
      </c>
      <c r="E1041" t="s">
        <v>4517</v>
      </c>
      <c r="F1041" t="s">
        <v>4515</v>
      </c>
      <c r="G1041" t="s">
        <v>5354</v>
      </c>
      <c r="H1041" s="10" t="s">
        <v>3420</v>
      </c>
      <c r="I1041" s="10" t="s">
        <v>3420</v>
      </c>
    </row>
    <row r="1042" spans="1:9" x14ac:dyDescent="0.2">
      <c r="A1042">
        <v>1041</v>
      </c>
      <c r="B1042" s="5">
        <v>39966</v>
      </c>
      <c r="C1042" s="9">
        <v>0.66111111111111109</v>
      </c>
      <c r="D1042" t="s">
        <v>4632</v>
      </c>
      <c r="E1042" t="s">
        <v>4517</v>
      </c>
      <c r="F1042" t="s">
        <v>4515</v>
      </c>
      <c r="G1042" t="s">
        <v>3421</v>
      </c>
      <c r="H1042" s="10" t="s">
        <v>3679</v>
      </c>
      <c r="I1042" s="10" t="s">
        <v>3679</v>
      </c>
    </row>
    <row r="1043" spans="1:9" x14ac:dyDescent="0.2">
      <c r="A1043">
        <v>1042</v>
      </c>
      <c r="B1043" s="5">
        <v>39966</v>
      </c>
      <c r="C1043" s="9">
        <v>0.66111111111111109</v>
      </c>
      <c r="D1043" t="s">
        <v>4632</v>
      </c>
      <c r="E1043" t="s">
        <v>4517</v>
      </c>
      <c r="F1043" t="s">
        <v>4515</v>
      </c>
      <c r="G1043" t="s">
        <v>3680</v>
      </c>
      <c r="H1043" s="10" t="s">
        <v>3681</v>
      </c>
      <c r="I1043" s="10" t="s">
        <v>3681</v>
      </c>
    </row>
    <row r="1044" spans="1:9" x14ac:dyDescent="0.2">
      <c r="A1044">
        <v>1043</v>
      </c>
      <c r="B1044" s="5">
        <v>39966</v>
      </c>
      <c r="C1044" s="9">
        <v>0.66111111111111109</v>
      </c>
      <c r="D1044" t="s">
        <v>4632</v>
      </c>
      <c r="E1044" t="s">
        <v>4517</v>
      </c>
      <c r="F1044" t="s">
        <v>4515</v>
      </c>
      <c r="G1044" t="s">
        <v>3682</v>
      </c>
      <c r="H1044" s="10" t="s">
        <v>3683</v>
      </c>
      <c r="I1044" s="10" t="s">
        <v>3683</v>
      </c>
    </row>
    <row r="1045" spans="1:9" x14ac:dyDescent="0.2">
      <c r="A1045">
        <v>1044</v>
      </c>
      <c r="B1045" s="5">
        <v>39966</v>
      </c>
      <c r="C1045" s="9">
        <v>0.66111111111111109</v>
      </c>
      <c r="D1045" t="s">
        <v>4632</v>
      </c>
      <c r="E1045" t="s">
        <v>4517</v>
      </c>
      <c r="F1045" t="s">
        <v>4515</v>
      </c>
      <c r="G1045" t="s">
        <v>698</v>
      </c>
      <c r="H1045" s="10" t="s">
        <v>699</v>
      </c>
      <c r="I1045" s="10" t="s">
        <v>699</v>
      </c>
    </row>
    <row r="1046" spans="1:9" x14ac:dyDescent="0.2">
      <c r="A1046">
        <v>1045</v>
      </c>
      <c r="B1046" s="5">
        <v>39966</v>
      </c>
      <c r="C1046" s="9">
        <v>0.66111111111111109</v>
      </c>
      <c r="D1046" t="s">
        <v>4632</v>
      </c>
      <c r="E1046" t="s">
        <v>4517</v>
      </c>
      <c r="F1046" t="s">
        <v>4515</v>
      </c>
      <c r="G1046" t="s">
        <v>700</v>
      </c>
      <c r="H1046" s="10" t="s">
        <v>701</v>
      </c>
      <c r="I1046" s="10" t="s">
        <v>701</v>
      </c>
    </row>
    <row r="1047" spans="1:9" x14ac:dyDescent="0.2">
      <c r="A1047">
        <v>1046</v>
      </c>
      <c r="B1047" s="5">
        <v>39966</v>
      </c>
      <c r="C1047" s="9">
        <v>0.66111111111111109</v>
      </c>
      <c r="D1047" t="s">
        <v>4632</v>
      </c>
      <c r="E1047" t="s">
        <v>4517</v>
      </c>
      <c r="F1047" t="s">
        <v>4515</v>
      </c>
      <c r="G1047" t="s">
        <v>702</v>
      </c>
      <c r="H1047" s="10" t="s">
        <v>703</v>
      </c>
      <c r="I1047" s="10" t="s">
        <v>703</v>
      </c>
    </row>
    <row r="1048" spans="1:9" x14ac:dyDescent="0.2">
      <c r="A1048">
        <v>1047</v>
      </c>
      <c r="B1048" s="5">
        <v>39966</v>
      </c>
      <c r="C1048" s="9">
        <v>0.66111111111111109</v>
      </c>
      <c r="D1048" t="s">
        <v>4632</v>
      </c>
      <c r="E1048" t="s">
        <v>4517</v>
      </c>
      <c r="F1048" t="s">
        <v>4515</v>
      </c>
      <c r="G1048" t="s">
        <v>704</v>
      </c>
      <c r="H1048" s="10" t="s">
        <v>2479</v>
      </c>
      <c r="I1048" s="10" t="s">
        <v>2479</v>
      </c>
    </row>
    <row r="1049" spans="1:9" x14ac:dyDescent="0.2">
      <c r="A1049">
        <v>1048</v>
      </c>
      <c r="B1049" s="5">
        <v>39966</v>
      </c>
      <c r="C1049" s="9">
        <v>0.66111111111111109</v>
      </c>
      <c r="D1049" t="s">
        <v>4632</v>
      </c>
      <c r="E1049" t="s">
        <v>4517</v>
      </c>
      <c r="F1049" t="s">
        <v>4515</v>
      </c>
      <c r="G1049" t="s">
        <v>2084</v>
      </c>
      <c r="H1049" s="10" t="s">
        <v>2085</v>
      </c>
      <c r="I1049" s="10" t="s">
        <v>2085</v>
      </c>
    </row>
    <row r="1050" spans="1:9" x14ac:dyDescent="0.2">
      <c r="A1050">
        <v>1049</v>
      </c>
      <c r="B1050" s="5">
        <v>39966</v>
      </c>
      <c r="C1050" s="9">
        <v>0.66111111111111109</v>
      </c>
      <c r="D1050" t="s">
        <v>4632</v>
      </c>
      <c r="E1050" t="s">
        <v>4517</v>
      </c>
      <c r="F1050" t="s">
        <v>4515</v>
      </c>
      <c r="G1050" t="s">
        <v>2086</v>
      </c>
      <c r="H1050" s="10" t="s">
        <v>1195</v>
      </c>
      <c r="I1050" s="10" t="s">
        <v>1195</v>
      </c>
    </row>
    <row r="1051" spans="1:9" x14ac:dyDescent="0.2">
      <c r="A1051">
        <v>1050</v>
      </c>
      <c r="B1051" s="5">
        <v>39966</v>
      </c>
      <c r="C1051" s="9">
        <v>0.66111111111111109</v>
      </c>
      <c r="D1051" t="s">
        <v>4632</v>
      </c>
      <c r="E1051" t="s">
        <v>4517</v>
      </c>
      <c r="F1051" t="s">
        <v>4515</v>
      </c>
      <c r="G1051" t="s">
        <v>1196</v>
      </c>
      <c r="H1051" s="10" t="s">
        <v>4303</v>
      </c>
      <c r="I1051" s="10" t="s">
        <v>4304</v>
      </c>
    </row>
    <row r="1052" spans="1:9" x14ac:dyDescent="0.2">
      <c r="A1052">
        <v>1051</v>
      </c>
      <c r="B1052" s="5">
        <v>39966</v>
      </c>
      <c r="C1052" s="9">
        <v>0.66111111111111109</v>
      </c>
      <c r="D1052" t="s">
        <v>4632</v>
      </c>
      <c r="E1052" t="s">
        <v>4517</v>
      </c>
      <c r="F1052" t="s">
        <v>4515</v>
      </c>
      <c r="G1052" t="s">
        <v>4305</v>
      </c>
      <c r="H1052" s="10" t="s">
        <v>5099</v>
      </c>
      <c r="I1052" s="10" t="s">
        <v>5099</v>
      </c>
    </row>
    <row r="1053" spans="1:9" x14ac:dyDescent="0.2">
      <c r="A1053">
        <v>1052</v>
      </c>
      <c r="B1053" s="5">
        <v>39966</v>
      </c>
      <c r="C1053" s="9">
        <v>0.66111111111111109</v>
      </c>
      <c r="D1053" t="s">
        <v>4632</v>
      </c>
      <c r="E1053" t="s">
        <v>4517</v>
      </c>
      <c r="F1053" t="s">
        <v>4515</v>
      </c>
      <c r="G1053" t="s">
        <v>5100</v>
      </c>
      <c r="H1053" s="10" t="s">
        <v>5101</v>
      </c>
      <c r="I1053" s="10" t="s">
        <v>5101</v>
      </c>
    </row>
    <row r="1054" spans="1:9" x14ac:dyDescent="0.2">
      <c r="A1054">
        <v>1053</v>
      </c>
      <c r="B1054" s="5">
        <v>39966</v>
      </c>
      <c r="C1054" s="9">
        <v>0.66111111111111109</v>
      </c>
      <c r="D1054" t="s">
        <v>4632</v>
      </c>
      <c r="E1054" t="s">
        <v>4517</v>
      </c>
      <c r="F1054" t="s">
        <v>4515</v>
      </c>
      <c r="G1054" t="s">
        <v>4061</v>
      </c>
      <c r="H1054" s="10" t="s">
        <v>4021</v>
      </c>
      <c r="I1054" s="10" t="s">
        <v>4021</v>
      </c>
    </row>
    <row r="1055" spans="1:9" x14ac:dyDescent="0.2">
      <c r="A1055">
        <v>1054</v>
      </c>
      <c r="B1055" s="5">
        <v>39966</v>
      </c>
      <c r="C1055" s="9">
        <v>0.66111111111111109</v>
      </c>
      <c r="D1055" t="s">
        <v>4632</v>
      </c>
      <c r="E1055" t="s">
        <v>4517</v>
      </c>
      <c r="F1055" t="s">
        <v>4515</v>
      </c>
      <c r="G1055" t="s">
        <v>4022</v>
      </c>
      <c r="H1055" s="10" t="s">
        <v>4023</v>
      </c>
      <c r="I1055" s="10" t="s">
        <v>4023</v>
      </c>
    </row>
    <row r="1056" spans="1:9" x14ac:dyDescent="0.2">
      <c r="A1056">
        <v>1055</v>
      </c>
      <c r="B1056" s="5">
        <v>39966</v>
      </c>
      <c r="C1056" s="9">
        <v>0.66111111111111109</v>
      </c>
      <c r="D1056" t="s">
        <v>4632</v>
      </c>
      <c r="E1056" t="s">
        <v>4517</v>
      </c>
      <c r="F1056" t="s">
        <v>4515</v>
      </c>
      <c r="G1056" t="s">
        <v>4024</v>
      </c>
      <c r="H1056" s="10" t="s">
        <v>4025</v>
      </c>
      <c r="I1056" s="10" t="s">
        <v>4025</v>
      </c>
    </row>
    <row r="1057" spans="1:9" x14ac:dyDescent="0.2">
      <c r="A1057">
        <v>1056</v>
      </c>
      <c r="B1057" s="5">
        <v>39966</v>
      </c>
      <c r="C1057" s="9">
        <v>0.66111111111111109</v>
      </c>
      <c r="D1057" t="s">
        <v>4632</v>
      </c>
      <c r="E1057" t="s">
        <v>4517</v>
      </c>
      <c r="F1057" t="s">
        <v>4515</v>
      </c>
      <c r="G1057" t="s">
        <v>4026</v>
      </c>
      <c r="H1057" s="10" t="s">
        <v>4027</v>
      </c>
      <c r="I1057" s="10" t="s">
        <v>4027</v>
      </c>
    </row>
    <row r="1058" spans="1:9" x14ac:dyDescent="0.2">
      <c r="A1058">
        <v>1057</v>
      </c>
      <c r="B1058" s="5">
        <v>39966</v>
      </c>
      <c r="C1058" s="9">
        <v>0.66111111111111109</v>
      </c>
      <c r="D1058" t="s">
        <v>4632</v>
      </c>
      <c r="E1058" t="s">
        <v>4517</v>
      </c>
      <c r="F1058" t="s">
        <v>4515</v>
      </c>
      <c r="G1058" t="s">
        <v>4028</v>
      </c>
      <c r="H1058" s="10" t="s">
        <v>4029</v>
      </c>
      <c r="I1058" s="10" t="s">
        <v>4029</v>
      </c>
    </row>
    <row r="1059" spans="1:9" x14ac:dyDescent="0.2">
      <c r="A1059">
        <v>1058</v>
      </c>
      <c r="B1059" s="5">
        <v>39966</v>
      </c>
      <c r="C1059" s="9">
        <v>0.66111111111111109</v>
      </c>
      <c r="D1059" t="s">
        <v>4632</v>
      </c>
      <c r="E1059" t="s">
        <v>4517</v>
      </c>
      <c r="F1059" t="s">
        <v>4515</v>
      </c>
      <c r="G1059" t="s">
        <v>2404</v>
      </c>
      <c r="H1059" s="10" t="s">
        <v>2405</v>
      </c>
      <c r="I1059" s="10" t="s">
        <v>2405</v>
      </c>
    </row>
    <row r="1060" spans="1:9" x14ac:dyDescent="0.2">
      <c r="A1060">
        <v>1059</v>
      </c>
      <c r="B1060" s="5">
        <v>39966</v>
      </c>
      <c r="C1060" s="9">
        <v>0.66111111111111109</v>
      </c>
      <c r="D1060" t="s">
        <v>4632</v>
      </c>
      <c r="E1060" t="s">
        <v>4517</v>
      </c>
      <c r="F1060" t="s">
        <v>4515</v>
      </c>
      <c r="G1060" t="s">
        <v>54</v>
      </c>
      <c r="H1060" s="10" t="s">
        <v>47</v>
      </c>
      <c r="I1060" s="10" t="s">
        <v>47</v>
      </c>
    </row>
    <row r="1061" spans="1:9" x14ac:dyDescent="0.2">
      <c r="A1061">
        <v>1060</v>
      </c>
      <c r="B1061" s="5">
        <v>39966</v>
      </c>
      <c r="C1061" s="9">
        <v>0.66111111111111109</v>
      </c>
      <c r="D1061" t="s">
        <v>4632</v>
      </c>
      <c r="E1061" t="s">
        <v>4517</v>
      </c>
      <c r="F1061" t="s">
        <v>4515</v>
      </c>
      <c r="G1061" t="s">
        <v>48</v>
      </c>
      <c r="H1061" s="10" t="s">
        <v>4461</v>
      </c>
      <c r="I1061" s="10" t="s">
        <v>4461</v>
      </c>
    </row>
    <row r="1062" spans="1:9" x14ac:dyDescent="0.2">
      <c r="A1062">
        <v>1061</v>
      </c>
      <c r="B1062" s="5">
        <v>39966</v>
      </c>
      <c r="C1062" s="9">
        <v>0.66111111111111109</v>
      </c>
      <c r="D1062" t="s">
        <v>4632</v>
      </c>
      <c r="E1062" t="s">
        <v>4517</v>
      </c>
      <c r="F1062" t="s">
        <v>4515</v>
      </c>
      <c r="G1062" t="s">
        <v>4462</v>
      </c>
      <c r="H1062" s="10" t="s">
        <v>57</v>
      </c>
      <c r="I1062" s="10" t="s">
        <v>57</v>
      </c>
    </row>
    <row r="1063" spans="1:9" x14ac:dyDescent="0.2">
      <c r="A1063">
        <v>1062</v>
      </c>
      <c r="B1063" s="5">
        <v>39966</v>
      </c>
      <c r="C1063" s="9">
        <v>0.66111111111111109</v>
      </c>
      <c r="D1063" t="s">
        <v>4632</v>
      </c>
      <c r="E1063" t="s">
        <v>4517</v>
      </c>
      <c r="F1063" t="s">
        <v>4515</v>
      </c>
      <c r="G1063" t="s">
        <v>58</v>
      </c>
      <c r="H1063" s="10" t="s">
        <v>896</v>
      </c>
      <c r="I1063" s="10" t="s">
        <v>896</v>
      </c>
    </row>
    <row r="1064" spans="1:9" x14ac:dyDescent="0.2">
      <c r="A1064">
        <v>1063</v>
      </c>
      <c r="B1064" s="5">
        <v>39966</v>
      </c>
      <c r="C1064" s="9">
        <v>0.66111111111111109</v>
      </c>
      <c r="D1064" t="s">
        <v>4632</v>
      </c>
      <c r="E1064" t="s">
        <v>4517</v>
      </c>
      <c r="F1064" t="s">
        <v>4515</v>
      </c>
      <c r="G1064" t="s">
        <v>897</v>
      </c>
      <c r="H1064" s="10" t="s">
        <v>898</v>
      </c>
      <c r="I1064" s="10" t="s">
        <v>898</v>
      </c>
    </row>
    <row r="1065" spans="1:9" x14ac:dyDescent="0.2">
      <c r="A1065">
        <v>1064</v>
      </c>
      <c r="B1065" s="5">
        <v>39966</v>
      </c>
      <c r="C1065" s="9">
        <v>0.66111111111111109</v>
      </c>
      <c r="D1065" t="s">
        <v>4632</v>
      </c>
      <c r="E1065" t="s">
        <v>4517</v>
      </c>
      <c r="F1065" t="s">
        <v>4515</v>
      </c>
      <c r="G1065" t="s">
        <v>899</v>
      </c>
      <c r="H1065" s="10" t="s">
        <v>2087</v>
      </c>
      <c r="I1065" s="10" t="s">
        <v>2087</v>
      </c>
    </row>
    <row r="1066" spans="1:9" x14ac:dyDescent="0.2">
      <c r="A1066">
        <v>1065</v>
      </c>
      <c r="B1066" s="5">
        <v>39966</v>
      </c>
      <c r="C1066" s="9">
        <v>0.66111111111111109</v>
      </c>
      <c r="D1066" t="s">
        <v>4632</v>
      </c>
      <c r="E1066" t="s">
        <v>4517</v>
      </c>
      <c r="F1066" t="s">
        <v>4515</v>
      </c>
      <c r="G1066" t="s">
        <v>2088</v>
      </c>
      <c r="H1066" s="10" t="s">
        <v>2089</v>
      </c>
      <c r="I1066" s="10" t="s">
        <v>2089</v>
      </c>
    </row>
    <row r="1067" spans="1:9" x14ac:dyDescent="0.2">
      <c r="A1067">
        <v>1066</v>
      </c>
      <c r="B1067" s="5">
        <v>39966</v>
      </c>
      <c r="C1067" s="9">
        <v>0.66111111111111109</v>
      </c>
      <c r="D1067" t="s">
        <v>4632</v>
      </c>
      <c r="E1067" t="s">
        <v>4517</v>
      </c>
      <c r="F1067" t="s">
        <v>4515</v>
      </c>
      <c r="G1067" t="s">
        <v>2090</v>
      </c>
      <c r="H1067" s="10" t="s">
        <v>2091</v>
      </c>
      <c r="I1067" s="10" t="s">
        <v>2091</v>
      </c>
    </row>
    <row r="1068" spans="1:9" x14ac:dyDescent="0.2">
      <c r="A1068">
        <v>1067</v>
      </c>
      <c r="B1068" s="5">
        <v>39966</v>
      </c>
      <c r="C1068" s="9">
        <v>0.66111111111111109</v>
      </c>
      <c r="D1068" t="s">
        <v>4632</v>
      </c>
      <c r="E1068" t="s">
        <v>4517</v>
      </c>
      <c r="F1068" t="s">
        <v>4515</v>
      </c>
      <c r="G1068" t="s">
        <v>2092</v>
      </c>
      <c r="H1068" s="10" t="s">
        <v>2100</v>
      </c>
      <c r="I1068" s="10" t="s">
        <v>2100</v>
      </c>
    </row>
    <row r="1069" spans="1:9" x14ac:dyDescent="0.2">
      <c r="A1069">
        <v>1068</v>
      </c>
      <c r="B1069" s="5">
        <v>39966</v>
      </c>
      <c r="C1069" s="9">
        <v>0.66111111111111109</v>
      </c>
      <c r="D1069" t="s">
        <v>4632</v>
      </c>
      <c r="E1069" t="s">
        <v>4517</v>
      </c>
      <c r="F1069" t="s">
        <v>4515</v>
      </c>
      <c r="G1069" t="s">
        <v>2101</v>
      </c>
      <c r="H1069" s="10" t="s">
        <v>1197</v>
      </c>
      <c r="I1069" s="10" t="s">
        <v>1198</v>
      </c>
    </row>
    <row r="1070" spans="1:9" x14ac:dyDescent="0.2">
      <c r="A1070">
        <v>1069</v>
      </c>
      <c r="B1070" s="5">
        <v>39966</v>
      </c>
      <c r="C1070" s="9">
        <v>0.66111111111111109</v>
      </c>
      <c r="D1070" t="s">
        <v>4632</v>
      </c>
      <c r="E1070" t="s">
        <v>4517</v>
      </c>
      <c r="F1070" t="s">
        <v>4515</v>
      </c>
      <c r="G1070" t="s">
        <v>1199</v>
      </c>
      <c r="H1070" s="10" t="s">
        <v>1200</v>
      </c>
      <c r="I1070" s="10" t="s">
        <v>1200</v>
      </c>
    </row>
    <row r="1071" spans="1:9" x14ac:dyDescent="0.2">
      <c r="A1071">
        <v>1070</v>
      </c>
      <c r="B1071" s="5">
        <v>39966</v>
      </c>
      <c r="C1071" s="9">
        <v>0.66111111111111109</v>
      </c>
      <c r="D1071" t="s">
        <v>4632</v>
      </c>
      <c r="E1071" t="s">
        <v>4517</v>
      </c>
      <c r="F1071" t="s">
        <v>4515</v>
      </c>
      <c r="G1071" t="s">
        <v>1201</v>
      </c>
      <c r="H1071" s="10" t="s">
        <v>900</v>
      </c>
      <c r="I1071" s="10" t="s">
        <v>900</v>
      </c>
    </row>
    <row r="1072" spans="1:9" x14ac:dyDescent="0.2">
      <c r="A1072">
        <v>1071</v>
      </c>
      <c r="B1072" s="5">
        <v>39966</v>
      </c>
      <c r="C1072" s="9">
        <v>0.66111111111111109</v>
      </c>
      <c r="D1072" t="s">
        <v>4632</v>
      </c>
      <c r="E1072" t="s">
        <v>4517</v>
      </c>
      <c r="F1072" t="s">
        <v>4515</v>
      </c>
      <c r="G1072" t="s">
        <v>901</v>
      </c>
      <c r="H1072" s="10" t="s">
        <v>4843</v>
      </c>
      <c r="I1072" s="10" t="s">
        <v>4844</v>
      </c>
    </row>
    <row r="1073" spans="1:9" x14ac:dyDescent="0.2">
      <c r="A1073">
        <v>1072</v>
      </c>
      <c r="B1073" s="5">
        <v>39966</v>
      </c>
      <c r="C1073" s="9">
        <v>0.66111111111111109</v>
      </c>
      <c r="D1073" t="s">
        <v>4632</v>
      </c>
      <c r="E1073" t="s">
        <v>4517</v>
      </c>
      <c r="F1073" t="s">
        <v>4515</v>
      </c>
      <c r="G1073" t="s">
        <v>4845</v>
      </c>
      <c r="H1073" s="10" t="s">
        <v>4846</v>
      </c>
      <c r="I1073" s="10" t="s">
        <v>4846</v>
      </c>
    </row>
    <row r="1074" spans="1:9" x14ac:dyDescent="0.2">
      <c r="A1074">
        <v>1073</v>
      </c>
      <c r="B1074" s="5">
        <v>39966</v>
      </c>
      <c r="C1074" s="9">
        <v>0.66111111111111109</v>
      </c>
      <c r="D1074" t="s">
        <v>4632</v>
      </c>
      <c r="E1074" t="s">
        <v>4517</v>
      </c>
      <c r="F1074" t="s">
        <v>4515</v>
      </c>
      <c r="G1074" t="s">
        <v>4847</v>
      </c>
      <c r="H1074" s="10" t="s">
        <v>4848</v>
      </c>
      <c r="I1074" s="10" t="s">
        <v>4848</v>
      </c>
    </row>
    <row r="1075" spans="1:9" x14ac:dyDescent="0.2">
      <c r="A1075">
        <v>1074</v>
      </c>
      <c r="B1075" s="5">
        <v>39966</v>
      </c>
      <c r="C1075" s="9">
        <v>0.66111111111111109</v>
      </c>
      <c r="D1075" t="s">
        <v>4632</v>
      </c>
      <c r="E1075" t="s">
        <v>4517</v>
      </c>
      <c r="F1075" t="s">
        <v>4515</v>
      </c>
      <c r="G1075" t="s">
        <v>4849</v>
      </c>
      <c r="H1075" s="10" t="s">
        <v>4850</v>
      </c>
      <c r="I1075" t="b">
        <v>0</v>
      </c>
    </row>
    <row r="1076" spans="1:9" x14ac:dyDescent="0.2">
      <c r="A1076">
        <v>1075</v>
      </c>
      <c r="B1076" s="5">
        <v>39966</v>
      </c>
      <c r="C1076" s="9">
        <v>0.66111111111111109</v>
      </c>
      <c r="D1076" t="s">
        <v>4632</v>
      </c>
      <c r="E1076" t="s">
        <v>4517</v>
      </c>
      <c r="F1076" t="s">
        <v>4515</v>
      </c>
      <c r="G1076" t="s">
        <v>4851</v>
      </c>
      <c r="H1076" s="10" t="s">
        <v>5091</v>
      </c>
      <c r="I1076" s="10" t="s">
        <v>5091</v>
      </c>
    </row>
    <row r="1077" spans="1:9" x14ac:dyDescent="0.2">
      <c r="A1077">
        <v>1076</v>
      </c>
      <c r="B1077" s="5">
        <v>39966</v>
      </c>
      <c r="C1077" s="9">
        <v>0.66111111111111109</v>
      </c>
      <c r="D1077" t="s">
        <v>4632</v>
      </c>
      <c r="E1077" t="s">
        <v>4517</v>
      </c>
      <c r="F1077" t="s">
        <v>4515</v>
      </c>
      <c r="G1077" t="s">
        <v>5092</v>
      </c>
      <c r="H1077" s="10" t="s">
        <v>5093</v>
      </c>
      <c r="I1077" s="10" t="s">
        <v>5093</v>
      </c>
    </row>
    <row r="1078" spans="1:9" x14ac:dyDescent="0.2">
      <c r="A1078">
        <v>1077</v>
      </c>
      <c r="B1078" s="5">
        <v>39966</v>
      </c>
      <c r="C1078" s="9">
        <v>0.66111111111111109</v>
      </c>
      <c r="D1078" t="s">
        <v>4632</v>
      </c>
      <c r="E1078" t="s">
        <v>4517</v>
      </c>
      <c r="F1078" t="s">
        <v>4515</v>
      </c>
      <c r="G1078" t="s">
        <v>5094</v>
      </c>
      <c r="H1078" s="10" t="s">
        <v>3532</v>
      </c>
      <c r="I1078" s="10" t="s">
        <v>2071</v>
      </c>
    </row>
    <row r="1079" spans="1:9" x14ac:dyDescent="0.2">
      <c r="A1079">
        <v>1078</v>
      </c>
      <c r="B1079" s="5">
        <v>39966</v>
      </c>
      <c r="C1079" s="9">
        <v>0.66111111111111109</v>
      </c>
      <c r="D1079" t="s">
        <v>4632</v>
      </c>
      <c r="E1079" t="s">
        <v>4517</v>
      </c>
      <c r="F1079" t="s">
        <v>4515</v>
      </c>
      <c r="G1079" t="s">
        <v>2072</v>
      </c>
      <c r="H1079" s="10" t="s">
        <v>2073</v>
      </c>
      <c r="I1079" s="10" t="s">
        <v>2073</v>
      </c>
    </row>
    <row r="1080" spans="1:9" x14ac:dyDescent="0.2">
      <c r="A1080">
        <v>1079</v>
      </c>
      <c r="B1080" s="5">
        <v>39966</v>
      </c>
      <c r="C1080" s="9">
        <v>0.66111111111111109</v>
      </c>
      <c r="D1080" t="s">
        <v>4632</v>
      </c>
      <c r="E1080" t="s">
        <v>4517</v>
      </c>
      <c r="F1080" t="s">
        <v>4515</v>
      </c>
      <c r="G1080" t="s">
        <v>2074</v>
      </c>
      <c r="H1080" s="10" t="s">
        <v>2075</v>
      </c>
      <c r="I1080" s="10" t="s">
        <v>2075</v>
      </c>
    </row>
    <row r="1081" spans="1:9" x14ac:dyDescent="0.2">
      <c r="A1081">
        <v>1080</v>
      </c>
      <c r="B1081" s="5">
        <v>39966</v>
      </c>
      <c r="C1081" s="9">
        <v>0.66111111111111109</v>
      </c>
      <c r="D1081" t="s">
        <v>4632</v>
      </c>
      <c r="E1081" t="s">
        <v>4517</v>
      </c>
      <c r="F1081" t="s">
        <v>4515</v>
      </c>
      <c r="G1081" t="s">
        <v>2076</v>
      </c>
      <c r="H1081" s="10" t="s">
        <v>2077</v>
      </c>
      <c r="I1081" s="10" t="s">
        <v>2077</v>
      </c>
    </row>
    <row r="1082" spans="1:9" x14ac:dyDescent="0.2">
      <c r="A1082">
        <v>1081</v>
      </c>
      <c r="B1082" s="5">
        <v>39966</v>
      </c>
      <c r="C1082" s="9">
        <v>0.66111111111111109</v>
      </c>
      <c r="D1082" t="s">
        <v>4632</v>
      </c>
      <c r="E1082" t="s">
        <v>4517</v>
      </c>
      <c r="F1082" t="s">
        <v>4515</v>
      </c>
      <c r="G1082" t="s">
        <v>2078</v>
      </c>
      <c r="H1082" s="10" t="s">
        <v>2079</v>
      </c>
      <c r="I1082" s="10" t="s">
        <v>2079</v>
      </c>
    </row>
    <row r="1083" spans="1:9" x14ac:dyDescent="0.2">
      <c r="A1083">
        <v>1082</v>
      </c>
      <c r="B1083" s="5">
        <v>39966</v>
      </c>
      <c r="C1083" s="9">
        <v>0.66111111111111109</v>
      </c>
      <c r="D1083" t="s">
        <v>4632</v>
      </c>
      <c r="E1083" t="s">
        <v>4517</v>
      </c>
      <c r="F1083" t="s">
        <v>4515</v>
      </c>
      <c r="G1083" t="s">
        <v>2080</v>
      </c>
      <c r="H1083" s="10" t="s">
        <v>5338</v>
      </c>
      <c r="I1083" s="10" t="s">
        <v>5338</v>
      </c>
    </row>
    <row r="1084" spans="1:9" x14ac:dyDescent="0.2">
      <c r="A1084">
        <v>1083</v>
      </c>
      <c r="B1084" s="5">
        <v>39966</v>
      </c>
      <c r="C1084" s="9">
        <v>0.66111111111111109</v>
      </c>
      <c r="D1084" t="s">
        <v>4632</v>
      </c>
      <c r="E1084" t="s">
        <v>4517</v>
      </c>
      <c r="F1084" t="s">
        <v>4515</v>
      </c>
      <c r="G1084" t="s">
        <v>5339</v>
      </c>
      <c r="H1084" s="10" t="s">
        <v>5340</v>
      </c>
      <c r="I1084" s="10" t="s">
        <v>5340</v>
      </c>
    </row>
    <row r="1085" spans="1:9" x14ac:dyDescent="0.2">
      <c r="A1085">
        <v>1084</v>
      </c>
      <c r="B1085" s="5">
        <v>39966</v>
      </c>
      <c r="C1085" s="9">
        <v>0.66111111111111109</v>
      </c>
      <c r="D1085" t="s">
        <v>4632</v>
      </c>
      <c r="E1085" t="s">
        <v>4517</v>
      </c>
      <c r="F1085" t="s">
        <v>4515</v>
      </c>
      <c r="G1085" t="s">
        <v>5341</v>
      </c>
      <c r="H1085" s="10" t="s">
        <v>2241</v>
      </c>
      <c r="I1085" s="10" t="s">
        <v>2241</v>
      </c>
    </row>
    <row r="1086" spans="1:9" x14ac:dyDescent="0.2">
      <c r="A1086">
        <v>1085</v>
      </c>
      <c r="B1086" s="5">
        <v>39966</v>
      </c>
      <c r="C1086" s="9">
        <v>0.66111111111111109</v>
      </c>
      <c r="D1086" t="s">
        <v>4632</v>
      </c>
      <c r="E1086" t="s">
        <v>4517</v>
      </c>
      <c r="F1086" t="s">
        <v>4515</v>
      </c>
      <c r="G1086" t="s">
        <v>2242</v>
      </c>
      <c r="H1086" s="10" t="s">
        <v>2243</v>
      </c>
      <c r="I1086" s="10" t="s">
        <v>2243</v>
      </c>
    </row>
    <row r="1087" spans="1:9" x14ac:dyDescent="0.2">
      <c r="A1087">
        <v>1086</v>
      </c>
      <c r="B1087" s="5">
        <v>39966</v>
      </c>
      <c r="C1087" s="9">
        <v>0.66111111111111109</v>
      </c>
      <c r="D1087" t="s">
        <v>4632</v>
      </c>
      <c r="E1087" t="s">
        <v>4517</v>
      </c>
      <c r="F1087" t="s">
        <v>4515</v>
      </c>
      <c r="G1087" t="s">
        <v>2244</v>
      </c>
      <c r="H1087" s="10" t="s">
        <v>2224</v>
      </c>
      <c r="I1087" s="10" t="s">
        <v>2225</v>
      </c>
    </row>
    <row r="1088" spans="1:9" x14ac:dyDescent="0.2">
      <c r="A1088">
        <v>1087</v>
      </c>
      <c r="B1088" s="5">
        <v>39966</v>
      </c>
      <c r="C1088" s="9">
        <v>0.66111111111111109</v>
      </c>
      <c r="D1088" t="s">
        <v>4632</v>
      </c>
      <c r="E1088" t="s">
        <v>4517</v>
      </c>
      <c r="F1088" t="s">
        <v>4515</v>
      </c>
      <c r="G1088" t="s">
        <v>2226</v>
      </c>
      <c r="H1088" s="10" t="s">
        <v>2227</v>
      </c>
      <c r="I1088" s="10" t="s">
        <v>2227</v>
      </c>
    </row>
    <row r="1089" spans="1:9" x14ac:dyDescent="0.2">
      <c r="A1089">
        <v>1088</v>
      </c>
      <c r="B1089" s="5">
        <v>39966</v>
      </c>
      <c r="C1089" s="9">
        <v>0.66111111111111109</v>
      </c>
      <c r="D1089" t="s">
        <v>4632</v>
      </c>
      <c r="E1089" t="s">
        <v>4517</v>
      </c>
      <c r="F1089" t="s">
        <v>4515</v>
      </c>
      <c r="G1089" t="s">
        <v>2228</v>
      </c>
      <c r="H1089" s="10" t="s">
        <v>3172</v>
      </c>
      <c r="I1089" s="10" t="s">
        <v>3172</v>
      </c>
    </row>
    <row r="1090" spans="1:9" x14ac:dyDescent="0.2">
      <c r="A1090">
        <v>1089</v>
      </c>
      <c r="B1090" s="5">
        <v>39966</v>
      </c>
      <c r="C1090" s="9">
        <v>0.66111111111111109</v>
      </c>
      <c r="D1090" t="s">
        <v>4632</v>
      </c>
      <c r="E1090" t="s">
        <v>4517</v>
      </c>
      <c r="F1090" t="s">
        <v>4515</v>
      </c>
      <c r="G1090" t="s">
        <v>3173</v>
      </c>
      <c r="H1090" s="10" t="s">
        <v>1057</v>
      </c>
      <c r="I1090" s="10" t="s">
        <v>1057</v>
      </c>
    </row>
    <row r="1091" spans="1:9" x14ac:dyDescent="0.2">
      <c r="A1091">
        <v>1090</v>
      </c>
      <c r="B1091" s="5">
        <v>39966</v>
      </c>
      <c r="C1091" s="9">
        <v>0.66111111111111109</v>
      </c>
      <c r="D1091" t="s">
        <v>4632</v>
      </c>
      <c r="E1091" t="s">
        <v>4517</v>
      </c>
      <c r="F1091" t="s">
        <v>4515</v>
      </c>
      <c r="G1091" t="s">
        <v>1058</v>
      </c>
      <c r="H1091" s="10" t="s">
        <v>1059</v>
      </c>
      <c r="I1091" s="10" t="s">
        <v>1060</v>
      </c>
    </row>
    <row r="1092" spans="1:9" x14ac:dyDescent="0.2">
      <c r="A1092">
        <v>1091</v>
      </c>
      <c r="B1092" s="5">
        <v>39966</v>
      </c>
      <c r="C1092" s="9">
        <v>0.66111111111111109</v>
      </c>
      <c r="D1092" t="s">
        <v>4632</v>
      </c>
      <c r="E1092" t="s">
        <v>4517</v>
      </c>
      <c r="F1092" t="s">
        <v>4515</v>
      </c>
      <c r="G1092" t="s">
        <v>1061</v>
      </c>
      <c r="H1092" s="10" t="s">
        <v>1062</v>
      </c>
      <c r="I1092" s="10" t="s">
        <v>1062</v>
      </c>
    </row>
    <row r="1093" spans="1:9" x14ac:dyDescent="0.2">
      <c r="A1093">
        <v>1092</v>
      </c>
      <c r="B1093" s="5">
        <v>39966</v>
      </c>
      <c r="C1093" s="9">
        <v>0.66111111111111109</v>
      </c>
      <c r="D1093" t="s">
        <v>4632</v>
      </c>
      <c r="E1093" t="s">
        <v>4517</v>
      </c>
      <c r="F1093" t="s">
        <v>4515</v>
      </c>
      <c r="G1093" t="s">
        <v>1063</v>
      </c>
      <c r="H1093" s="10" t="s">
        <v>1064</v>
      </c>
      <c r="I1093" s="10" t="s">
        <v>1064</v>
      </c>
    </row>
    <row r="1094" spans="1:9" x14ac:dyDescent="0.2">
      <c r="A1094">
        <v>1093</v>
      </c>
      <c r="B1094" s="5">
        <v>39966</v>
      </c>
      <c r="C1094" s="9">
        <v>0.66111111111111109</v>
      </c>
      <c r="D1094" t="s">
        <v>4632</v>
      </c>
      <c r="E1094" t="s">
        <v>4517</v>
      </c>
      <c r="F1094" t="s">
        <v>4515</v>
      </c>
      <c r="G1094" t="s">
        <v>1065</v>
      </c>
      <c r="H1094" s="10" t="s">
        <v>1066</v>
      </c>
      <c r="I1094" s="10" t="s">
        <v>1066</v>
      </c>
    </row>
    <row r="1095" spans="1:9" x14ac:dyDescent="0.2">
      <c r="A1095">
        <v>1094</v>
      </c>
      <c r="B1095" s="5">
        <v>39966</v>
      </c>
      <c r="C1095" s="9">
        <v>0.66111111111111109</v>
      </c>
      <c r="D1095" t="s">
        <v>4632</v>
      </c>
      <c r="E1095" t="s">
        <v>4517</v>
      </c>
      <c r="F1095" t="s">
        <v>4515</v>
      </c>
      <c r="G1095" t="s">
        <v>1067</v>
      </c>
      <c r="H1095" s="10" t="s">
        <v>1068</v>
      </c>
      <c r="I1095" s="10" t="s">
        <v>1068</v>
      </c>
    </row>
    <row r="1096" spans="1:9" x14ac:dyDescent="0.2">
      <c r="A1096">
        <v>1095</v>
      </c>
      <c r="B1096" s="5">
        <v>39966</v>
      </c>
      <c r="C1096" s="9">
        <v>0.66111111111111109</v>
      </c>
      <c r="D1096" t="s">
        <v>4632</v>
      </c>
      <c r="E1096" t="s">
        <v>4517</v>
      </c>
      <c r="F1096" t="s">
        <v>4515</v>
      </c>
      <c r="G1096" t="s">
        <v>1069</v>
      </c>
      <c r="H1096" s="10" t="s">
        <v>2814</v>
      </c>
      <c r="I1096" s="10" t="s">
        <v>2814</v>
      </c>
    </row>
    <row r="1097" spans="1:9" x14ac:dyDescent="0.2">
      <c r="A1097">
        <v>1096</v>
      </c>
      <c r="B1097" s="5">
        <v>39966</v>
      </c>
      <c r="C1097" s="9">
        <v>0.66111111111111109</v>
      </c>
      <c r="D1097" t="s">
        <v>4632</v>
      </c>
      <c r="E1097" t="s">
        <v>4517</v>
      </c>
      <c r="F1097" t="s">
        <v>4515</v>
      </c>
      <c r="G1097" t="s">
        <v>2815</v>
      </c>
      <c r="H1097" s="10" t="s">
        <v>2816</v>
      </c>
      <c r="I1097" s="10" t="s">
        <v>2816</v>
      </c>
    </row>
    <row r="1098" spans="1:9" x14ac:dyDescent="0.2">
      <c r="A1098">
        <v>1097</v>
      </c>
      <c r="B1098" s="5">
        <v>39966</v>
      </c>
      <c r="C1098" s="9">
        <v>0.66111111111111109</v>
      </c>
      <c r="D1098" t="s">
        <v>4632</v>
      </c>
      <c r="E1098" t="s">
        <v>4517</v>
      </c>
      <c r="F1098" t="s">
        <v>4515</v>
      </c>
      <c r="G1098" t="s">
        <v>2817</v>
      </c>
      <c r="H1098" s="10" t="s">
        <v>2818</v>
      </c>
      <c r="I1098" s="10" t="s">
        <v>2818</v>
      </c>
    </row>
    <row r="1099" spans="1:9" x14ac:dyDescent="0.2">
      <c r="A1099">
        <v>1098</v>
      </c>
      <c r="B1099" s="5">
        <v>39966</v>
      </c>
      <c r="C1099" s="9">
        <v>0.66111111111111109</v>
      </c>
      <c r="D1099" t="s">
        <v>4632</v>
      </c>
      <c r="E1099" t="s">
        <v>4517</v>
      </c>
      <c r="F1099" t="s">
        <v>4515</v>
      </c>
      <c r="G1099" t="s">
        <v>2819</v>
      </c>
      <c r="H1099" s="10" t="s">
        <v>3819</v>
      </c>
      <c r="I1099" s="10" t="s">
        <v>3819</v>
      </c>
    </row>
    <row r="1100" spans="1:9" x14ac:dyDescent="0.2">
      <c r="A1100">
        <v>1099</v>
      </c>
      <c r="B1100" s="5">
        <v>39966</v>
      </c>
      <c r="C1100" s="9">
        <v>0.66111111111111109</v>
      </c>
      <c r="D1100" t="s">
        <v>4632</v>
      </c>
      <c r="E1100" t="s">
        <v>4517</v>
      </c>
      <c r="F1100" t="s">
        <v>4515</v>
      </c>
      <c r="G1100" t="s">
        <v>3820</v>
      </c>
      <c r="H1100" s="10" t="s">
        <v>1850</v>
      </c>
      <c r="I1100" s="10" t="s">
        <v>1850</v>
      </c>
    </row>
    <row r="1101" spans="1:9" x14ac:dyDescent="0.2">
      <c r="A1101">
        <v>1100</v>
      </c>
      <c r="B1101" s="5">
        <v>39966</v>
      </c>
      <c r="C1101" s="9">
        <v>0.66111111111111109</v>
      </c>
      <c r="D1101" t="s">
        <v>4632</v>
      </c>
      <c r="E1101" t="s">
        <v>4517</v>
      </c>
      <c r="F1101" t="s">
        <v>4515</v>
      </c>
      <c r="G1101" t="s">
        <v>1851</v>
      </c>
      <c r="H1101" s="10" t="s">
        <v>1852</v>
      </c>
      <c r="I1101" s="10" t="s">
        <v>1852</v>
      </c>
    </row>
    <row r="1102" spans="1:9" x14ac:dyDescent="0.2">
      <c r="A1102">
        <v>1101</v>
      </c>
      <c r="B1102" s="5">
        <v>39966</v>
      </c>
      <c r="C1102" s="9">
        <v>0.66111111111111109</v>
      </c>
      <c r="D1102" t="s">
        <v>4632</v>
      </c>
      <c r="E1102" t="s">
        <v>4517</v>
      </c>
      <c r="F1102" t="s">
        <v>4515</v>
      </c>
      <c r="G1102" t="s">
        <v>1853</v>
      </c>
      <c r="H1102" s="10" t="s">
        <v>1854</v>
      </c>
      <c r="I1102" s="10" t="s">
        <v>1854</v>
      </c>
    </row>
    <row r="1103" spans="1:9" x14ac:dyDescent="0.2">
      <c r="A1103">
        <v>1102</v>
      </c>
      <c r="B1103" s="5">
        <v>39966</v>
      </c>
      <c r="C1103" s="9">
        <v>0.66111111111111109</v>
      </c>
      <c r="D1103" t="s">
        <v>4632</v>
      </c>
      <c r="E1103" t="s">
        <v>4517</v>
      </c>
      <c r="F1103" t="s">
        <v>4515</v>
      </c>
      <c r="G1103" t="s">
        <v>1855</v>
      </c>
      <c r="H1103" s="10" t="s">
        <v>1856</v>
      </c>
      <c r="I1103" s="10" t="s">
        <v>1856</v>
      </c>
    </row>
    <row r="1104" spans="1:9" x14ac:dyDescent="0.2">
      <c r="A1104">
        <v>1103</v>
      </c>
      <c r="B1104" s="5">
        <v>39966</v>
      </c>
      <c r="C1104" s="9">
        <v>0.66111111111111109</v>
      </c>
      <c r="D1104" t="s">
        <v>4632</v>
      </c>
      <c r="E1104" t="s">
        <v>4517</v>
      </c>
      <c r="F1104" t="s">
        <v>4515</v>
      </c>
      <c r="G1104" t="s">
        <v>1857</v>
      </c>
      <c r="H1104" s="10" t="s">
        <v>1744</v>
      </c>
      <c r="I1104" s="10" t="s">
        <v>1744</v>
      </c>
    </row>
    <row r="1105" spans="1:9" x14ac:dyDescent="0.2">
      <c r="A1105">
        <v>1104</v>
      </c>
      <c r="B1105" s="5">
        <v>39966</v>
      </c>
      <c r="C1105" s="9">
        <v>0.66111111111111109</v>
      </c>
      <c r="D1105" t="s">
        <v>4632</v>
      </c>
      <c r="E1105" t="s">
        <v>4517</v>
      </c>
      <c r="F1105" t="s">
        <v>4515</v>
      </c>
      <c r="G1105" t="s">
        <v>1745</v>
      </c>
      <c r="H1105" s="10" t="s">
        <v>4748</v>
      </c>
      <c r="I1105" s="10" t="s">
        <v>4748</v>
      </c>
    </row>
    <row r="1106" spans="1:9" x14ac:dyDescent="0.2">
      <c r="A1106">
        <v>1105</v>
      </c>
      <c r="B1106" s="5">
        <v>39966</v>
      </c>
      <c r="C1106" s="9">
        <v>0.66111111111111109</v>
      </c>
      <c r="D1106" t="s">
        <v>4632</v>
      </c>
      <c r="E1106" t="s">
        <v>4517</v>
      </c>
      <c r="F1106" t="s">
        <v>4515</v>
      </c>
      <c r="G1106" t="s">
        <v>4749</v>
      </c>
      <c r="H1106" s="10" t="s">
        <v>3455</v>
      </c>
      <c r="I1106" s="10" t="s">
        <v>3455</v>
      </c>
    </row>
    <row r="1107" spans="1:9" x14ac:dyDescent="0.2">
      <c r="A1107">
        <v>1106</v>
      </c>
      <c r="B1107" s="5">
        <v>39966</v>
      </c>
      <c r="C1107" s="9">
        <v>0.66111111111111109</v>
      </c>
      <c r="D1107" t="s">
        <v>4632</v>
      </c>
      <c r="E1107" t="s">
        <v>4517</v>
      </c>
      <c r="F1107" t="s">
        <v>4515</v>
      </c>
      <c r="G1107" t="s">
        <v>3456</v>
      </c>
      <c r="H1107" s="10" t="s">
        <v>3457</v>
      </c>
      <c r="I1107" s="10" t="s">
        <v>3457</v>
      </c>
    </row>
    <row r="1108" spans="1:9" x14ac:dyDescent="0.2">
      <c r="A1108">
        <v>1107</v>
      </c>
      <c r="B1108" s="5">
        <v>39966</v>
      </c>
      <c r="C1108" s="9">
        <v>0.66111111111111109</v>
      </c>
      <c r="D1108" t="s">
        <v>4632</v>
      </c>
      <c r="E1108" t="s">
        <v>4517</v>
      </c>
      <c r="F1108" t="s">
        <v>4515</v>
      </c>
      <c r="G1108" t="s">
        <v>5034</v>
      </c>
      <c r="H1108" s="10" t="s">
        <v>5035</v>
      </c>
      <c r="I1108" s="10" t="s">
        <v>5035</v>
      </c>
    </row>
    <row r="1109" spans="1:9" x14ac:dyDescent="0.2">
      <c r="A1109">
        <v>1108</v>
      </c>
      <c r="B1109" s="5">
        <v>39966</v>
      </c>
      <c r="C1109" s="9">
        <v>0.66111111111111109</v>
      </c>
      <c r="D1109" t="s">
        <v>4632</v>
      </c>
      <c r="E1109" t="s">
        <v>4517</v>
      </c>
      <c r="F1109" t="s">
        <v>4515</v>
      </c>
      <c r="G1109" t="s">
        <v>5036</v>
      </c>
      <c r="H1109" s="10" t="s">
        <v>5037</v>
      </c>
      <c r="I1109" s="10" t="s">
        <v>5037</v>
      </c>
    </row>
    <row r="1110" spans="1:9" x14ac:dyDescent="0.2">
      <c r="A1110">
        <v>1109</v>
      </c>
      <c r="B1110" s="5">
        <v>39966</v>
      </c>
      <c r="C1110" s="9">
        <v>0.66111111111111109</v>
      </c>
      <c r="D1110" t="s">
        <v>4632</v>
      </c>
      <c r="E1110" t="s">
        <v>4517</v>
      </c>
      <c r="F1110" t="s">
        <v>4515</v>
      </c>
      <c r="G1110" t="s">
        <v>5038</v>
      </c>
      <c r="H1110" s="10" t="s">
        <v>330</v>
      </c>
      <c r="I1110" s="10" t="s">
        <v>330</v>
      </c>
    </row>
    <row r="1111" spans="1:9" x14ac:dyDescent="0.2">
      <c r="A1111">
        <v>1110</v>
      </c>
      <c r="B1111" s="5">
        <v>39966</v>
      </c>
      <c r="C1111" s="9">
        <v>0.66111111111111109</v>
      </c>
      <c r="D1111" t="s">
        <v>4632</v>
      </c>
      <c r="E1111" t="s">
        <v>4517</v>
      </c>
      <c r="F1111" t="s">
        <v>4515</v>
      </c>
      <c r="G1111" t="s">
        <v>331</v>
      </c>
      <c r="H1111" s="10" t="s">
        <v>1600</v>
      </c>
      <c r="I1111" s="10" t="s">
        <v>1600</v>
      </c>
    </row>
    <row r="1112" spans="1:9" x14ac:dyDescent="0.2">
      <c r="A1112">
        <v>1111</v>
      </c>
      <c r="B1112" s="5">
        <v>39966</v>
      </c>
      <c r="C1112" s="9">
        <v>0.66111111111111109</v>
      </c>
      <c r="D1112" t="s">
        <v>4632</v>
      </c>
      <c r="E1112" t="s">
        <v>4517</v>
      </c>
      <c r="F1112" t="s">
        <v>4515</v>
      </c>
      <c r="G1112" t="s">
        <v>1601</v>
      </c>
      <c r="H1112" s="10" t="s">
        <v>1602</v>
      </c>
      <c r="I1112" s="10" t="s">
        <v>1602</v>
      </c>
    </row>
    <row r="1113" spans="1:9" x14ac:dyDescent="0.2">
      <c r="A1113">
        <v>1112</v>
      </c>
      <c r="B1113" s="5">
        <v>39966</v>
      </c>
      <c r="C1113" s="9">
        <v>0.66111111111111109</v>
      </c>
      <c r="D1113" t="s">
        <v>4632</v>
      </c>
      <c r="E1113" t="s">
        <v>4517</v>
      </c>
      <c r="F1113" t="s">
        <v>4515</v>
      </c>
      <c r="G1113" t="s">
        <v>1603</v>
      </c>
      <c r="H1113" s="10" t="s">
        <v>1604</v>
      </c>
      <c r="I1113" s="10" t="s">
        <v>1604</v>
      </c>
    </row>
    <row r="1114" spans="1:9" x14ac:dyDescent="0.2">
      <c r="A1114">
        <v>1113</v>
      </c>
      <c r="B1114" s="5">
        <v>39966</v>
      </c>
      <c r="C1114" s="9">
        <v>0.66111111111111109</v>
      </c>
      <c r="D1114" t="s">
        <v>4632</v>
      </c>
      <c r="E1114" t="s">
        <v>4517</v>
      </c>
      <c r="F1114" t="s">
        <v>4515</v>
      </c>
      <c r="G1114" t="s">
        <v>1605</v>
      </c>
      <c r="H1114" s="10" t="s">
        <v>1606</v>
      </c>
      <c r="I1114" s="10" t="s">
        <v>1606</v>
      </c>
    </row>
    <row r="1115" spans="1:9" x14ac:dyDescent="0.2">
      <c r="A1115">
        <v>1114</v>
      </c>
      <c r="B1115" s="5">
        <v>39966</v>
      </c>
      <c r="C1115" s="9">
        <v>0.66111111111111109</v>
      </c>
      <c r="D1115" t="s">
        <v>4632</v>
      </c>
      <c r="E1115" t="s">
        <v>4517</v>
      </c>
      <c r="F1115" t="s">
        <v>4515</v>
      </c>
      <c r="G1115" t="s">
        <v>1607</v>
      </c>
      <c r="H1115" s="10" t="s">
        <v>2463</v>
      </c>
      <c r="I1115" s="10" t="s">
        <v>2463</v>
      </c>
    </row>
    <row r="1116" spans="1:9" x14ac:dyDescent="0.2">
      <c r="A1116">
        <v>1115</v>
      </c>
      <c r="B1116" s="5">
        <v>39966</v>
      </c>
      <c r="C1116" s="9">
        <v>0.66111111111111109</v>
      </c>
      <c r="D1116" t="s">
        <v>4632</v>
      </c>
      <c r="E1116" t="s">
        <v>4517</v>
      </c>
      <c r="F1116" t="s">
        <v>4515</v>
      </c>
      <c r="G1116" t="s">
        <v>2464</v>
      </c>
      <c r="H1116" s="10" t="s">
        <v>2465</v>
      </c>
      <c r="I1116" s="10" t="s">
        <v>2465</v>
      </c>
    </row>
    <row r="1117" spans="1:9" x14ac:dyDescent="0.2">
      <c r="A1117">
        <v>1116</v>
      </c>
      <c r="B1117" s="5">
        <v>39966</v>
      </c>
      <c r="C1117" s="9">
        <v>0.66111111111111109</v>
      </c>
      <c r="D1117" t="s">
        <v>4632</v>
      </c>
      <c r="E1117" t="s">
        <v>4517</v>
      </c>
      <c r="F1117" t="s">
        <v>4515</v>
      </c>
      <c r="G1117" t="s">
        <v>2466</v>
      </c>
      <c r="H1117" s="10" t="s">
        <v>2467</v>
      </c>
      <c r="I1117" s="10" t="s">
        <v>2467</v>
      </c>
    </row>
    <row r="1118" spans="1:9" x14ac:dyDescent="0.2">
      <c r="A1118">
        <v>1117</v>
      </c>
      <c r="B1118" s="5">
        <v>39966</v>
      </c>
      <c r="C1118" s="9">
        <v>0.66111111111111109</v>
      </c>
      <c r="D1118" t="s">
        <v>4632</v>
      </c>
      <c r="E1118" t="s">
        <v>4517</v>
      </c>
      <c r="F1118" t="s">
        <v>4515</v>
      </c>
      <c r="G1118" t="s">
        <v>2468</v>
      </c>
      <c r="H1118" s="10" t="s">
        <v>599</v>
      </c>
      <c r="I1118" s="10" t="s">
        <v>599</v>
      </c>
    </row>
    <row r="1119" spans="1:9" x14ac:dyDescent="0.2">
      <c r="A1119">
        <v>1118</v>
      </c>
      <c r="B1119" s="5">
        <v>39966</v>
      </c>
      <c r="C1119" s="9">
        <v>0.66111111111111109</v>
      </c>
      <c r="D1119" t="s">
        <v>4632</v>
      </c>
      <c r="E1119" t="s">
        <v>4517</v>
      </c>
      <c r="F1119" t="s">
        <v>4515</v>
      </c>
      <c r="G1119" t="s">
        <v>600</v>
      </c>
      <c r="H1119" s="10" t="s">
        <v>601</v>
      </c>
      <c r="I1119" s="10" t="s">
        <v>601</v>
      </c>
    </row>
    <row r="1120" spans="1:9" x14ac:dyDescent="0.2">
      <c r="A1120">
        <v>1119</v>
      </c>
      <c r="B1120" s="5">
        <v>39966</v>
      </c>
      <c r="C1120" s="9">
        <v>0.66111111111111109</v>
      </c>
      <c r="D1120" t="s">
        <v>4632</v>
      </c>
      <c r="E1120" t="s">
        <v>4517</v>
      </c>
      <c r="F1120" t="s">
        <v>4515</v>
      </c>
      <c r="G1120" t="s">
        <v>602</v>
      </c>
      <c r="H1120" s="10" t="s">
        <v>1608</v>
      </c>
      <c r="I1120" s="10" t="s">
        <v>1608</v>
      </c>
    </row>
    <row r="1121" spans="1:9" x14ac:dyDescent="0.2">
      <c r="A1121">
        <v>1120</v>
      </c>
      <c r="B1121" s="5">
        <v>39966</v>
      </c>
      <c r="C1121" s="9">
        <v>0.66111111111111109</v>
      </c>
      <c r="D1121" t="s">
        <v>4632</v>
      </c>
      <c r="E1121" t="s">
        <v>4517</v>
      </c>
      <c r="F1121" t="s">
        <v>4515</v>
      </c>
      <c r="G1121" t="s">
        <v>1609</v>
      </c>
      <c r="H1121" s="10" t="s">
        <v>1610</v>
      </c>
      <c r="I1121" s="10" t="s">
        <v>1610</v>
      </c>
    </row>
    <row r="1122" spans="1:9" x14ac:dyDescent="0.2">
      <c r="A1122">
        <v>1121</v>
      </c>
      <c r="B1122" s="5">
        <v>39966</v>
      </c>
      <c r="C1122" s="9">
        <v>0.66111111111111109</v>
      </c>
      <c r="D1122" t="s">
        <v>4632</v>
      </c>
      <c r="E1122" t="s">
        <v>4517</v>
      </c>
      <c r="F1122" t="s">
        <v>4515</v>
      </c>
      <c r="G1122" t="s">
        <v>1611</v>
      </c>
      <c r="H1122" s="10" t="s">
        <v>1612</v>
      </c>
      <c r="I1122" s="10" t="s">
        <v>1613</v>
      </c>
    </row>
    <row r="1123" spans="1:9" x14ac:dyDescent="0.2">
      <c r="A1123">
        <v>1122</v>
      </c>
      <c r="B1123" s="5">
        <v>39966</v>
      </c>
      <c r="C1123" s="9">
        <v>0.66111111111111109</v>
      </c>
      <c r="D1123" t="s">
        <v>4632</v>
      </c>
      <c r="E1123" t="s">
        <v>4517</v>
      </c>
      <c r="F1123" t="s">
        <v>4515</v>
      </c>
      <c r="G1123" t="s">
        <v>1614</v>
      </c>
      <c r="H1123" s="10" t="s">
        <v>1615</v>
      </c>
      <c r="I1123" s="10" t="s">
        <v>1615</v>
      </c>
    </row>
    <row r="1124" spans="1:9" x14ac:dyDescent="0.2">
      <c r="A1124">
        <v>1123</v>
      </c>
      <c r="B1124" s="5">
        <v>39966</v>
      </c>
      <c r="C1124" s="9">
        <v>0.66111111111111109</v>
      </c>
      <c r="D1124" t="s">
        <v>4632</v>
      </c>
      <c r="E1124" t="s">
        <v>4517</v>
      </c>
      <c r="F1124" t="s">
        <v>4515</v>
      </c>
      <c r="G1124" t="s">
        <v>1616</v>
      </c>
      <c r="H1124" s="10" t="s">
        <v>1617</v>
      </c>
      <c r="I1124" s="10" t="s">
        <v>1617</v>
      </c>
    </row>
    <row r="1125" spans="1:9" x14ac:dyDescent="0.2">
      <c r="A1125">
        <v>1124</v>
      </c>
      <c r="B1125" s="5">
        <v>39966</v>
      </c>
      <c r="C1125" s="9">
        <v>0.66111111111111109</v>
      </c>
      <c r="D1125" t="s">
        <v>4632</v>
      </c>
      <c r="E1125" t="s">
        <v>4517</v>
      </c>
      <c r="F1125" t="s">
        <v>4515</v>
      </c>
      <c r="G1125" t="s">
        <v>1618</v>
      </c>
      <c r="H1125" s="10" t="s">
        <v>4268</v>
      </c>
      <c r="I1125" s="10" t="s">
        <v>4269</v>
      </c>
    </row>
    <row r="1126" spans="1:9" x14ac:dyDescent="0.2">
      <c r="A1126">
        <v>1125</v>
      </c>
      <c r="B1126" s="5">
        <v>39966</v>
      </c>
      <c r="C1126" s="9">
        <v>0.66111111111111109</v>
      </c>
      <c r="D1126" t="s">
        <v>4632</v>
      </c>
      <c r="E1126" t="s">
        <v>4517</v>
      </c>
      <c r="F1126" t="s">
        <v>4515</v>
      </c>
      <c r="G1126" t="s">
        <v>4270</v>
      </c>
      <c r="H1126" s="10" t="s">
        <v>5625</v>
      </c>
      <c r="I1126" s="10" t="s">
        <v>5625</v>
      </c>
    </row>
    <row r="1127" spans="1:9" x14ac:dyDescent="0.2">
      <c r="A1127">
        <v>1126</v>
      </c>
      <c r="B1127" s="5">
        <v>39966</v>
      </c>
      <c r="C1127" s="9">
        <v>0.66111111111111109</v>
      </c>
      <c r="D1127" t="s">
        <v>4632</v>
      </c>
      <c r="E1127" t="s">
        <v>4517</v>
      </c>
      <c r="F1127" t="s">
        <v>4515</v>
      </c>
      <c r="G1127" t="s">
        <v>5626</v>
      </c>
      <c r="H1127" s="10" t="s">
        <v>5627</v>
      </c>
      <c r="I1127" s="10" t="s">
        <v>5627</v>
      </c>
    </row>
    <row r="1128" spans="1:9" x14ac:dyDescent="0.2">
      <c r="A1128">
        <v>1127</v>
      </c>
      <c r="B1128" s="5">
        <v>39966</v>
      </c>
      <c r="C1128" s="9">
        <v>0.66111111111111109</v>
      </c>
      <c r="D1128" t="s">
        <v>4632</v>
      </c>
      <c r="E1128" t="s">
        <v>4517</v>
      </c>
      <c r="F1128" t="s">
        <v>4515</v>
      </c>
      <c r="G1128" t="s">
        <v>5628</v>
      </c>
      <c r="H1128" s="10" t="s">
        <v>3826</v>
      </c>
      <c r="I1128" s="10" t="s">
        <v>3827</v>
      </c>
    </row>
    <row r="1129" spans="1:9" x14ac:dyDescent="0.2">
      <c r="A1129">
        <v>1128</v>
      </c>
      <c r="B1129" s="5">
        <v>39966</v>
      </c>
      <c r="C1129" s="9">
        <v>0.66111111111111109</v>
      </c>
      <c r="D1129" t="s">
        <v>4632</v>
      </c>
      <c r="E1129" t="s">
        <v>4517</v>
      </c>
      <c r="F1129" t="s">
        <v>4515</v>
      </c>
      <c r="G1129" t="s">
        <v>3828</v>
      </c>
      <c r="H1129" s="10" t="s">
        <v>3829</v>
      </c>
      <c r="I1129" s="10" t="s">
        <v>3829</v>
      </c>
    </row>
    <row r="1130" spans="1:9" x14ac:dyDescent="0.2">
      <c r="A1130">
        <v>1129</v>
      </c>
      <c r="B1130" s="5">
        <v>39966</v>
      </c>
      <c r="C1130" s="9">
        <v>0.66111111111111109</v>
      </c>
      <c r="D1130" t="s">
        <v>4632</v>
      </c>
      <c r="E1130" t="s">
        <v>4517</v>
      </c>
      <c r="F1130" t="s">
        <v>4515</v>
      </c>
      <c r="G1130" t="s">
        <v>3830</v>
      </c>
      <c r="H1130" s="10" t="s">
        <v>2112</v>
      </c>
      <c r="I1130" s="10" t="s">
        <v>2112</v>
      </c>
    </row>
    <row r="1131" spans="1:9" x14ac:dyDescent="0.2">
      <c r="A1131">
        <v>1130</v>
      </c>
      <c r="B1131" s="5">
        <v>39966</v>
      </c>
      <c r="C1131" s="9">
        <v>0.66111111111111109</v>
      </c>
      <c r="D1131" t="s">
        <v>4632</v>
      </c>
      <c r="E1131" t="s">
        <v>4517</v>
      </c>
      <c r="F1131" t="s">
        <v>4515</v>
      </c>
      <c r="G1131" t="s">
        <v>2113</v>
      </c>
      <c r="H1131" s="10" t="s">
        <v>2114</v>
      </c>
      <c r="I1131" s="10" t="s">
        <v>2115</v>
      </c>
    </row>
    <row r="1132" spans="1:9" x14ac:dyDescent="0.2">
      <c r="A1132">
        <v>1131</v>
      </c>
      <c r="B1132" s="5">
        <v>39966</v>
      </c>
      <c r="C1132" s="9">
        <v>0.66111111111111109</v>
      </c>
      <c r="D1132" t="s">
        <v>4632</v>
      </c>
      <c r="E1132" t="s">
        <v>4517</v>
      </c>
      <c r="F1132" t="s">
        <v>4515</v>
      </c>
      <c r="G1132" t="s">
        <v>2116</v>
      </c>
      <c r="H1132" s="10" t="s">
        <v>781</v>
      </c>
      <c r="I1132" s="10" t="s">
        <v>782</v>
      </c>
    </row>
    <row r="1133" spans="1:9" x14ac:dyDescent="0.2">
      <c r="A1133">
        <v>1132</v>
      </c>
      <c r="B1133" s="5">
        <v>39966</v>
      </c>
      <c r="C1133" s="9">
        <v>0.66111111111111109</v>
      </c>
      <c r="D1133" t="s">
        <v>4632</v>
      </c>
      <c r="E1133" t="s">
        <v>4517</v>
      </c>
      <c r="F1133" t="s">
        <v>4515</v>
      </c>
      <c r="G1133" t="s">
        <v>783</v>
      </c>
      <c r="H1133" s="10" t="s">
        <v>784</v>
      </c>
      <c r="I1133" s="10" t="s">
        <v>1594</v>
      </c>
    </row>
    <row r="1134" spans="1:9" x14ac:dyDescent="0.2">
      <c r="A1134">
        <v>1133</v>
      </c>
      <c r="B1134" s="5">
        <v>39966</v>
      </c>
      <c r="C1134" s="9">
        <v>0.66111111111111109</v>
      </c>
      <c r="D1134" t="s">
        <v>4632</v>
      </c>
      <c r="E1134" t="s">
        <v>4517</v>
      </c>
      <c r="F1134" t="s">
        <v>4515</v>
      </c>
      <c r="G1134" t="s">
        <v>1595</v>
      </c>
      <c r="H1134" s="10" t="s">
        <v>1596</v>
      </c>
      <c r="I1134" s="10" t="s">
        <v>1596</v>
      </c>
    </row>
    <row r="1135" spans="1:9" x14ac:dyDescent="0.2">
      <c r="A1135">
        <v>1134</v>
      </c>
      <c r="B1135" s="5">
        <v>39966</v>
      </c>
      <c r="C1135" s="9">
        <v>0.66111111111111109</v>
      </c>
      <c r="D1135" t="s">
        <v>4632</v>
      </c>
      <c r="E1135" t="s">
        <v>4517</v>
      </c>
      <c r="F1135" t="s">
        <v>4515</v>
      </c>
      <c r="G1135" t="s">
        <v>1597</v>
      </c>
      <c r="H1135" s="10" t="s">
        <v>1598</v>
      </c>
      <c r="I1135" s="10" t="s">
        <v>1598</v>
      </c>
    </row>
    <row r="1136" spans="1:9" x14ac:dyDescent="0.2">
      <c r="A1136">
        <v>1135</v>
      </c>
      <c r="B1136" s="5">
        <v>39966</v>
      </c>
      <c r="C1136" s="9">
        <v>0.66111111111111109</v>
      </c>
      <c r="D1136" t="s">
        <v>4632</v>
      </c>
      <c r="E1136" t="s">
        <v>4517</v>
      </c>
      <c r="F1136" t="s">
        <v>4515</v>
      </c>
      <c r="G1136" t="s">
        <v>1599</v>
      </c>
      <c r="H1136" s="10" t="s">
        <v>4720</v>
      </c>
      <c r="I1136" s="10" t="s">
        <v>4720</v>
      </c>
    </row>
    <row r="1137" spans="1:9" x14ac:dyDescent="0.2">
      <c r="A1137">
        <v>1136</v>
      </c>
      <c r="B1137" s="5">
        <v>39966</v>
      </c>
      <c r="C1137" s="9">
        <v>0.66111111111111109</v>
      </c>
      <c r="D1137" t="s">
        <v>4632</v>
      </c>
      <c r="E1137" t="s">
        <v>4517</v>
      </c>
      <c r="F1137" t="s">
        <v>4515</v>
      </c>
      <c r="G1137" t="s">
        <v>4721</v>
      </c>
      <c r="H1137" s="10" t="s">
        <v>4722</v>
      </c>
      <c r="I1137" s="10" t="s">
        <v>4722</v>
      </c>
    </row>
    <row r="1138" spans="1:9" x14ac:dyDescent="0.2">
      <c r="A1138">
        <v>1137</v>
      </c>
      <c r="B1138" s="5">
        <v>39966</v>
      </c>
      <c r="C1138" s="9">
        <v>0.66111111111111109</v>
      </c>
      <c r="D1138" t="s">
        <v>4632</v>
      </c>
      <c r="E1138" t="s">
        <v>4517</v>
      </c>
      <c r="F1138" t="s">
        <v>4515</v>
      </c>
      <c r="G1138" t="s">
        <v>4723</v>
      </c>
      <c r="H1138" s="10" t="s">
        <v>2879</v>
      </c>
      <c r="I1138" s="10" t="s">
        <v>2879</v>
      </c>
    </row>
    <row r="1139" spans="1:9" x14ac:dyDescent="0.2">
      <c r="A1139">
        <v>1138</v>
      </c>
      <c r="B1139" s="5">
        <v>39966</v>
      </c>
      <c r="C1139" s="9">
        <v>0.66111111111111109</v>
      </c>
      <c r="D1139" t="s">
        <v>4632</v>
      </c>
      <c r="E1139" t="s">
        <v>4517</v>
      </c>
      <c r="F1139" t="s">
        <v>4515</v>
      </c>
      <c r="G1139" t="s">
        <v>2880</v>
      </c>
      <c r="H1139" s="10" t="s">
        <v>2881</v>
      </c>
      <c r="I1139" s="10" t="s">
        <v>2881</v>
      </c>
    </row>
    <row r="1140" spans="1:9" x14ac:dyDescent="0.2">
      <c r="A1140">
        <v>1139</v>
      </c>
      <c r="B1140" s="5">
        <v>39966</v>
      </c>
      <c r="C1140" s="9">
        <v>0.66111111111111109</v>
      </c>
      <c r="D1140" t="s">
        <v>4632</v>
      </c>
      <c r="E1140" t="s">
        <v>4517</v>
      </c>
      <c r="F1140" t="s">
        <v>4515</v>
      </c>
      <c r="G1140" t="s">
        <v>2882</v>
      </c>
      <c r="H1140" s="10" t="s">
        <v>2883</v>
      </c>
      <c r="I1140" s="10" t="s">
        <v>2883</v>
      </c>
    </row>
    <row r="1141" spans="1:9" x14ac:dyDescent="0.2">
      <c r="A1141">
        <v>1140</v>
      </c>
      <c r="B1141" s="5">
        <v>39966</v>
      </c>
      <c r="C1141" s="9">
        <v>0.66111111111111109</v>
      </c>
      <c r="D1141" t="s">
        <v>4632</v>
      </c>
      <c r="E1141" t="s">
        <v>4517</v>
      </c>
      <c r="F1141" t="s">
        <v>4515</v>
      </c>
      <c r="G1141" t="s">
        <v>2884</v>
      </c>
      <c r="H1141" s="10" t="s">
        <v>2885</v>
      </c>
      <c r="I1141" s="10" t="s">
        <v>2885</v>
      </c>
    </row>
    <row r="1142" spans="1:9" x14ac:dyDescent="0.2">
      <c r="A1142">
        <v>1141</v>
      </c>
      <c r="B1142" s="5">
        <v>39966</v>
      </c>
      <c r="C1142" s="9">
        <v>0.66111111111111109</v>
      </c>
      <c r="D1142" t="s">
        <v>4632</v>
      </c>
      <c r="E1142" t="s">
        <v>4517</v>
      </c>
      <c r="F1142" t="s">
        <v>4515</v>
      </c>
      <c r="G1142" t="s">
        <v>2886</v>
      </c>
      <c r="H1142" s="10" t="s">
        <v>2887</v>
      </c>
      <c r="I1142" s="10" t="s">
        <v>2887</v>
      </c>
    </row>
    <row r="1143" spans="1:9" x14ac:dyDescent="0.2">
      <c r="A1143">
        <v>1142</v>
      </c>
      <c r="B1143" s="5">
        <v>39966</v>
      </c>
      <c r="C1143" s="9">
        <v>0.66111111111111109</v>
      </c>
      <c r="D1143" t="s">
        <v>4632</v>
      </c>
      <c r="E1143" t="s">
        <v>4517</v>
      </c>
      <c r="F1143" t="s">
        <v>4515</v>
      </c>
      <c r="G1143" t="s">
        <v>2888</v>
      </c>
      <c r="H1143" s="10" t="s">
        <v>3378</v>
      </c>
      <c r="I1143" s="10" t="s">
        <v>3378</v>
      </c>
    </row>
    <row r="1144" spans="1:9" x14ac:dyDescent="0.2">
      <c r="A1144">
        <v>1143</v>
      </c>
      <c r="B1144" s="5">
        <v>39966</v>
      </c>
      <c r="C1144" s="9">
        <v>0.66111111111111109</v>
      </c>
      <c r="D1144" t="s">
        <v>4632</v>
      </c>
      <c r="E1144" t="s">
        <v>4517</v>
      </c>
      <c r="F1144" t="s">
        <v>4515</v>
      </c>
      <c r="G1144" t="s">
        <v>3379</v>
      </c>
      <c r="H1144" s="10" t="s">
        <v>1569</v>
      </c>
      <c r="I1144" s="10" t="s">
        <v>1569</v>
      </c>
    </row>
    <row r="1145" spans="1:9" x14ac:dyDescent="0.2">
      <c r="A1145">
        <v>1144</v>
      </c>
      <c r="B1145" s="5">
        <v>39966</v>
      </c>
      <c r="C1145" s="9">
        <v>0.66111111111111109</v>
      </c>
      <c r="D1145" t="s">
        <v>4632</v>
      </c>
      <c r="E1145" t="s">
        <v>4517</v>
      </c>
      <c r="F1145" t="s">
        <v>4515</v>
      </c>
      <c r="G1145" t="s">
        <v>1570</v>
      </c>
      <c r="H1145" s="10" t="s">
        <v>1571</v>
      </c>
      <c r="I1145" s="10" t="s">
        <v>1571</v>
      </c>
    </row>
    <row r="1146" spans="1:9" x14ac:dyDescent="0.2">
      <c r="A1146">
        <v>1145</v>
      </c>
      <c r="B1146" s="5">
        <v>39966</v>
      </c>
      <c r="C1146" s="9">
        <v>0.66111111111111109</v>
      </c>
      <c r="D1146" t="s">
        <v>4632</v>
      </c>
      <c r="E1146" t="s">
        <v>4517</v>
      </c>
      <c r="F1146" t="s">
        <v>4515</v>
      </c>
      <c r="G1146" t="s">
        <v>1572</v>
      </c>
      <c r="H1146" s="10" t="s">
        <v>1573</v>
      </c>
      <c r="I1146" s="10" t="s">
        <v>1573</v>
      </c>
    </row>
    <row r="1147" spans="1:9" x14ac:dyDescent="0.2">
      <c r="A1147">
        <v>1146</v>
      </c>
      <c r="B1147" s="5">
        <v>39966</v>
      </c>
      <c r="C1147" s="9">
        <v>0.66111111111111109</v>
      </c>
      <c r="D1147" t="s">
        <v>4632</v>
      </c>
      <c r="E1147" t="s">
        <v>4517</v>
      </c>
      <c r="F1147" t="s">
        <v>4515</v>
      </c>
      <c r="G1147" t="s">
        <v>1574</v>
      </c>
      <c r="H1147" s="10" t="s">
        <v>1575</v>
      </c>
      <c r="I1147" s="10" t="s">
        <v>1575</v>
      </c>
    </row>
    <row r="1148" spans="1:9" x14ac:dyDescent="0.2">
      <c r="A1148">
        <v>1147</v>
      </c>
      <c r="B1148" s="5">
        <v>39966</v>
      </c>
      <c r="C1148" s="9">
        <v>0.66111111111111109</v>
      </c>
      <c r="D1148" t="s">
        <v>4632</v>
      </c>
      <c r="E1148" t="s">
        <v>4517</v>
      </c>
      <c r="F1148" t="s">
        <v>4515</v>
      </c>
      <c r="G1148" t="s">
        <v>1576</v>
      </c>
      <c r="H1148" s="10" t="s">
        <v>160</v>
      </c>
      <c r="I1148" s="10" t="s">
        <v>160</v>
      </c>
    </row>
    <row r="1149" spans="1:9" x14ac:dyDescent="0.2">
      <c r="A1149">
        <v>1148</v>
      </c>
      <c r="B1149" s="5">
        <v>39966</v>
      </c>
      <c r="C1149" s="9">
        <v>0.66111111111111109</v>
      </c>
      <c r="D1149" t="s">
        <v>4632</v>
      </c>
      <c r="E1149" t="s">
        <v>4517</v>
      </c>
      <c r="F1149" t="s">
        <v>4515</v>
      </c>
      <c r="G1149" t="s">
        <v>161</v>
      </c>
      <c r="H1149" s="10" t="s">
        <v>162</v>
      </c>
      <c r="I1149" s="10" t="s">
        <v>162</v>
      </c>
    </row>
    <row r="1150" spans="1:9" x14ac:dyDescent="0.2">
      <c r="A1150">
        <v>1149</v>
      </c>
      <c r="B1150" s="5">
        <v>39966</v>
      </c>
      <c r="C1150" s="9">
        <v>0.66111111111111109</v>
      </c>
      <c r="D1150" t="s">
        <v>4632</v>
      </c>
      <c r="E1150" t="s">
        <v>4517</v>
      </c>
      <c r="F1150" t="s">
        <v>4515</v>
      </c>
      <c r="G1150" t="s">
        <v>163</v>
      </c>
      <c r="H1150" s="10" t="s">
        <v>164</v>
      </c>
      <c r="I1150" s="10" t="s">
        <v>164</v>
      </c>
    </row>
    <row r="1151" spans="1:9" x14ac:dyDescent="0.2">
      <c r="A1151">
        <v>1150</v>
      </c>
      <c r="B1151" s="5">
        <v>39966</v>
      </c>
      <c r="C1151" s="9">
        <v>0.66111111111111109</v>
      </c>
      <c r="D1151" t="s">
        <v>4632</v>
      </c>
      <c r="E1151" t="s">
        <v>4517</v>
      </c>
      <c r="F1151" t="s">
        <v>4515</v>
      </c>
      <c r="G1151" t="s">
        <v>165</v>
      </c>
      <c r="H1151" s="10" t="s">
        <v>1467</v>
      </c>
      <c r="I1151" s="10" t="s">
        <v>1467</v>
      </c>
    </row>
    <row r="1152" spans="1:9" x14ac:dyDescent="0.2">
      <c r="A1152">
        <v>1151</v>
      </c>
      <c r="B1152" s="5">
        <v>39966</v>
      </c>
      <c r="C1152" s="9">
        <v>0.66111111111111109</v>
      </c>
      <c r="D1152" t="s">
        <v>4632</v>
      </c>
      <c r="E1152" t="s">
        <v>4517</v>
      </c>
      <c r="F1152" t="s">
        <v>4515</v>
      </c>
      <c r="G1152" t="s">
        <v>1468</v>
      </c>
      <c r="H1152" s="10" t="s">
        <v>1780</v>
      </c>
      <c r="I1152" s="10" t="s">
        <v>1780</v>
      </c>
    </row>
    <row r="1153" spans="1:9" x14ac:dyDescent="0.2">
      <c r="A1153">
        <v>1152</v>
      </c>
      <c r="B1153" s="5">
        <v>39966</v>
      </c>
      <c r="C1153" s="9">
        <v>0.66111111111111109</v>
      </c>
      <c r="D1153" t="s">
        <v>4632</v>
      </c>
      <c r="E1153" t="s">
        <v>4517</v>
      </c>
      <c r="F1153" t="s">
        <v>4515</v>
      </c>
      <c r="G1153" t="s">
        <v>1436</v>
      </c>
      <c r="H1153" s="10" t="s">
        <v>1047</v>
      </c>
      <c r="I1153" s="10" t="s">
        <v>1047</v>
      </c>
    </row>
    <row r="1154" spans="1:9" x14ac:dyDescent="0.2">
      <c r="A1154">
        <v>1153</v>
      </c>
      <c r="B1154" s="5">
        <v>39966</v>
      </c>
      <c r="C1154" s="9">
        <v>0.66111111111111109</v>
      </c>
      <c r="D1154" t="s">
        <v>4632</v>
      </c>
      <c r="E1154" t="s">
        <v>4517</v>
      </c>
      <c r="F1154" t="s">
        <v>4515</v>
      </c>
      <c r="G1154" t="s">
        <v>1048</v>
      </c>
      <c r="H1154" s="10" t="s">
        <v>1049</v>
      </c>
      <c r="I1154" s="10" t="s">
        <v>1049</v>
      </c>
    </row>
    <row r="1155" spans="1:9" x14ac:dyDescent="0.2">
      <c r="A1155">
        <v>1154</v>
      </c>
      <c r="B1155" s="5">
        <v>39966</v>
      </c>
      <c r="C1155" s="9">
        <v>0.66111111111111109</v>
      </c>
      <c r="D1155" t="s">
        <v>4632</v>
      </c>
      <c r="E1155" t="s">
        <v>4517</v>
      </c>
      <c r="F1155" t="s">
        <v>4515</v>
      </c>
      <c r="G1155" t="s">
        <v>1050</v>
      </c>
      <c r="H1155" s="10" t="s">
        <v>5210</v>
      </c>
      <c r="I1155" s="10" t="s">
        <v>5210</v>
      </c>
    </row>
    <row r="1156" spans="1:9" x14ac:dyDescent="0.2">
      <c r="A1156">
        <v>1155</v>
      </c>
      <c r="B1156" s="5">
        <v>39966</v>
      </c>
      <c r="C1156" s="9">
        <v>0.66111111111111109</v>
      </c>
      <c r="D1156" t="s">
        <v>4632</v>
      </c>
      <c r="E1156" t="s">
        <v>4517</v>
      </c>
      <c r="F1156" t="s">
        <v>4515</v>
      </c>
      <c r="G1156" t="s">
        <v>5211</v>
      </c>
      <c r="H1156" s="10" t="s">
        <v>2314</v>
      </c>
      <c r="I1156" s="10" t="s">
        <v>2314</v>
      </c>
    </row>
    <row r="1157" spans="1:9" x14ac:dyDescent="0.2">
      <c r="A1157">
        <v>1156</v>
      </c>
      <c r="B1157" s="5">
        <v>39966</v>
      </c>
      <c r="C1157" s="9">
        <v>0.66111111111111109</v>
      </c>
      <c r="D1157" t="s">
        <v>4632</v>
      </c>
      <c r="E1157" t="s">
        <v>4517</v>
      </c>
      <c r="F1157" t="s">
        <v>4515</v>
      </c>
      <c r="G1157" t="s">
        <v>2315</v>
      </c>
      <c r="H1157" s="10" t="s">
        <v>1035</v>
      </c>
      <c r="I1157" s="10" t="s">
        <v>1035</v>
      </c>
    </row>
    <row r="1158" spans="1:9" x14ac:dyDescent="0.2">
      <c r="A1158">
        <v>1157</v>
      </c>
      <c r="B1158" s="5">
        <v>39966</v>
      </c>
      <c r="C1158" s="9">
        <v>0.66111111111111109</v>
      </c>
      <c r="D1158" t="s">
        <v>4632</v>
      </c>
      <c r="E1158" t="s">
        <v>4517</v>
      </c>
      <c r="F1158" t="s">
        <v>4515</v>
      </c>
      <c r="G1158" t="s">
        <v>1036</v>
      </c>
      <c r="H1158" s="10" t="s">
        <v>1037</v>
      </c>
      <c r="I1158" s="10" t="s">
        <v>1037</v>
      </c>
    </row>
    <row r="1159" spans="1:9" x14ac:dyDescent="0.2">
      <c r="A1159">
        <v>1158</v>
      </c>
      <c r="B1159" s="5">
        <v>39966</v>
      </c>
      <c r="C1159" s="9">
        <v>0.66111111111111109</v>
      </c>
      <c r="D1159" t="s">
        <v>4632</v>
      </c>
      <c r="E1159" t="s">
        <v>4517</v>
      </c>
      <c r="F1159" t="s">
        <v>4515</v>
      </c>
      <c r="G1159" t="s">
        <v>1038</v>
      </c>
      <c r="H1159" s="10" t="s">
        <v>1445</v>
      </c>
      <c r="I1159" s="10" t="s">
        <v>1445</v>
      </c>
    </row>
    <row r="1160" spans="1:9" x14ac:dyDescent="0.2">
      <c r="A1160">
        <v>1159</v>
      </c>
      <c r="B1160" s="5">
        <v>39966</v>
      </c>
      <c r="C1160" s="9">
        <v>0.66111111111111109</v>
      </c>
      <c r="D1160" t="s">
        <v>4632</v>
      </c>
      <c r="E1160" t="s">
        <v>4517</v>
      </c>
      <c r="F1160" t="s">
        <v>4515</v>
      </c>
      <c r="G1160" t="s">
        <v>1446</v>
      </c>
      <c r="H1160" s="10" t="s">
        <v>1447</v>
      </c>
      <c r="I1160" s="10" t="s">
        <v>1447</v>
      </c>
    </row>
    <row r="1161" spans="1:9" x14ac:dyDescent="0.2">
      <c r="A1161">
        <v>1160</v>
      </c>
      <c r="B1161" s="5">
        <v>39966</v>
      </c>
      <c r="C1161" s="9">
        <v>0.66111111111111109</v>
      </c>
      <c r="D1161" t="s">
        <v>4632</v>
      </c>
      <c r="E1161" t="s">
        <v>4517</v>
      </c>
      <c r="F1161" t="s">
        <v>4515</v>
      </c>
      <c r="G1161" t="s">
        <v>1448</v>
      </c>
      <c r="H1161" s="10" t="s">
        <v>3451</v>
      </c>
      <c r="I1161" s="10" t="s">
        <v>3451</v>
      </c>
    </row>
    <row r="1162" spans="1:9" x14ac:dyDescent="0.2">
      <c r="A1162">
        <v>1161</v>
      </c>
      <c r="B1162" s="5">
        <v>39966</v>
      </c>
      <c r="C1162" s="9">
        <v>0.66111111111111109</v>
      </c>
      <c r="D1162" t="s">
        <v>4632</v>
      </c>
      <c r="E1162" t="s">
        <v>4517</v>
      </c>
      <c r="F1162" t="s">
        <v>4515</v>
      </c>
      <c r="G1162" t="s">
        <v>3452</v>
      </c>
      <c r="H1162" s="10" t="s">
        <v>2032</v>
      </c>
      <c r="I1162" s="10" t="s">
        <v>2032</v>
      </c>
    </row>
    <row r="1163" spans="1:9" x14ac:dyDescent="0.2">
      <c r="A1163">
        <v>1162</v>
      </c>
      <c r="B1163" s="5">
        <v>39966</v>
      </c>
      <c r="C1163" s="9">
        <v>0.66111111111111109</v>
      </c>
      <c r="D1163" t="s">
        <v>4632</v>
      </c>
      <c r="E1163" t="s">
        <v>4517</v>
      </c>
      <c r="F1163" t="s">
        <v>4515</v>
      </c>
      <c r="G1163" t="s">
        <v>2033</v>
      </c>
      <c r="H1163" s="10" t="s">
        <v>3875</v>
      </c>
      <c r="I1163" s="10" t="s">
        <v>3875</v>
      </c>
    </row>
    <row r="1164" spans="1:9" x14ac:dyDescent="0.2">
      <c r="A1164">
        <v>1163</v>
      </c>
      <c r="B1164" s="5">
        <v>39966</v>
      </c>
      <c r="C1164" s="9">
        <v>0.66111111111111109</v>
      </c>
      <c r="D1164" t="s">
        <v>4632</v>
      </c>
      <c r="E1164" t="s">
        <v>4517</v>
      </c>
      <c r="F1164" t="s">
        <v>4515</v>
      </c>
      <c r="G1164" t="s">
        <v>3876</v>
      </c>
      <c r="H1164" s="10" t="s">
        <v>3877</v>
      </c>
      <c r="I1164" s="10" t="s">
        <v>3877</v>
      </c>
    </row>
    <row r="1165" spans="1:9" x14ac:dyDescent="0.2">
      <c r="A1165">
        <v>1164</v>
      </c>
      <c r="B1165" s="5">
        <v>39966</v>
      </c>
      <c r="C1165" s="9">
        <v>0.66111111111111109</v>
      </c>
      <c r="D1165" t="s">
        <v>4632</v>
      </c>
      <c r="E1165" t="s">
        <v>4517</v>
      </c>
      <c r="F1165" t="s">
        <v>4515</v>
      </c>
      <c r="G1165" t="s">
        <v>3878</v>
      </c>
      <c r="H1165" s="10" t="s">
        <v>2171</v>
      </c>
      <c r="I1165" s="10" t="s">
        <v>2171</v>
      </c>
    </row>
    <row r="1166" spans="1:9" x14ac:dyDescent="0.2">
      <c r="A1166">
        <v>1165</v>
      </c>
      <c r="B1166" s="5">
        <v>39966</v>
      </c>
      <c r="C1166" s="9">
        <v>0.66111111111111109</v>
      </c>
      <c r="D1166" t="s">
        <v>4632</v>
      </c>
      <c r="E1166" t="s">
        <v>4517</v>
      </c>
      <c r="F1166" t="s">
        <v>4515</v>
      </c>
      <c r="G1166" t="s">
        <v>2172</v>
      </c>
      <c r="H1166" s="10" t="s">
        <v>5018</v>
      </c>
      <c r="I1166" s="10" t="s">
        <v>5018</v>
      </c>
    </row>
    <row r="1167" spans="1:9" x14ac:dyDescent="0.2">
      <c r="A1167">
        <v>1166</v>
      </c>
      <c r="B1167" s="5">
        <v>39966</v>
      </c>
      <c r="C1167" s="9">
        <v>0.66111111111111109</v>
      </c>
      <c r="D1167" t="s">
        <v>4632</v>
      </c>
      <c r="E1167" t="s">
        <v>4517</v>
      </c>
      <c r="F1167" t="s">
        <v>4515</v>
      </c>
      <c r="G1167" t="s">
        <v>5019</v>
      </c>
      <c r="H1167" s="10" t="s">
        <v>5020</v>
      </c>
      <c r="I1167" s="10" t="s">
        <v>5020</v>
      </c>
    </row>
    <row r="1168" spans="1:9" x14ac:dyDescent="0.2">
      <c r="A1168">
        <v>1167</v>
      </c>
      <c r="B1168" s="5">
        <v>39966</v>
      </c>
      <c r="C1168" s="9">
        <v>0.66111111111111109</v>
      </c>
      <c r="D1168" t="s">
        <v>4632</v>
      </c>
      <c r="E1168" t="s">
        <v>4517</v>
      </c>
      <c r="F1168" t="s">
        <v>4515</v>
      </c>
      <c r="G1168" t="s">
        <v>5021</v>
      </c>
      <c r="H1168" s="10" t="s">
        <v>4718</v>
      </c>
      <c r="I1168" s="10" t="s">
        <v>4718</v>
      </c>
    </row>
    <row r="1169" spans="1:9" x14ac:dyDescent="0.2">
      <c r="A1169">
        <v>1168</v>
      </c>
      <c r="B1169" s="5">
        <v>39966</v>
      </c>
      <c r="C1169" s="9">
        <v>0.66111111111111109</v>
      </c>
      <c r="D1169" t="s">
        <v>4632</v>
      </c>
      <c r="E1169" t="s">
        <v>4517</v>
      </c>
      <c r="F1169" t="s">
        <v>4515</v>
      </c>
      <c r="G1169" t="s">
        <v>4719</v>
      </c>
      <c r="H1169" s="10" t="s">
        <v>4607</v>
      </c>
      <c r="I1169" s="10" t="s">
        <v>4607</v>
      </c>
    </row>
    <row r="1170" spans="1:9" x14ac:dyDescent="0.2">
      <c r="A1170">
        <v>1169</v>
      </c>
      <c r="B1170" s="5">
        <v>39966</v>
      </c>
      <c r="C1170" s="9">
        <v>0.66111111111111109</v>
      </c>
      <c r="D1170" t="s">
        <v>4632</v>
      </c>
      <c r="E1170" t="s">
        <v>4517</v>
      </c>
      <c r="F1170" t="s">
        <v>4515</v>
      </c>
      <c r="G1170" t="s">
        <v>4608</v>
      </c>
      <c r="H1170" s="10" t="s">
        <v>4609</v>
      </c>
      <c r="I1170" s="10" t="s">
        <v>4609</v>
      </c>
    </row>
    <row r="1171" spans="1:9" x14ac:dyDescent="0.2">
      <c r="A1171">
        <v>1170</v>
      </c>
      <c r="B1171" s="5">
        <v>39966</v>
      </c>
      <c r="C1171" s="9">
        <v>0.66111111111111109</v>
      </c>
      <c r="D1171" t="s">
        <v>4632</v>
      </c>
      <c r="E1171" t="s">
        <v>4517</v>
      </c>
      <c r="F1171" t="s">
        <v>4515</v>
      </c>
      <c r="G1171" t="s">
        <v>4610</v>
      </c>
      <c r="H1171" s="10" t="s">
        <v>4611</v>
      </c>
      <c r="I1171" s="10" t="s">
        <v>4611</v>
      </c>
    </row>
    <row r="1172" spans="1:9" x14ac:dyDescent="0.2">
      <c r="A1172">
        <v>1171</v>
      </c>
      <c r="B1172" s="5">
        <v>39966</v>
      </c>
      <c r="C1172" s="9">
        <v>0.66111111111111109</v>
      </c>
      <c r="D1172" t="s">
        <v>4632</v>
      </c>
      <c r="E1172" t="s">
        <v>4517</v>
      </c>
      <c r="F1172" t="s">
        <v>4515</v>
      </c>
      <c r="G1172" t="s">
        <v>4612</v>
      </c>
      <c r="H1172" s="10" t="s">
        <v>1710</v>
      </c>
      <c r="I1172" s="10" t="s">
        <v>1710</v>
      </c>
    </row>
    <row r="1173" spans="1:9" x14ac:dyDescent="0.2">
      <c r="A1173">
        <v>1172</v>
      </c>
      <c r="B1173" s="5">
        <v>39966</v>
      </c>
      <c r="C1173" s="9">
        <v>0.66111111111111109</v>
      </c>
      <c r="D1173" t="s">
        <v>4632</v>
      </c>
      <c r="E1173" t="s">
        <v>4517</v>
      </c>
      <c r="F1173" t="s">
        <v>4515</v>
      </c>
      <c r="G1173" t="s">
        <v>1711</v>
      </c>
      <c r="H1173" s="10" t="s">
        <v>1712</v>
      </c>
      <c r="I1173" s="10" t="s">
        <v>1712</v>
      </c>
    </row>
    <row r="1174" spans="1:9" x14ac:dyDescent="0.2">
      <c r="A1174">
        <v>1173</v>
      </c>
      <c r="B1174" s="5">
        <v>39966</v>
      </c>
      <c r="C1174" s="9">
        <v>0.66111111111111109</v>
      </c>
      <c r="D1174" t="s">
        <v>4632</v>
      </c>
      <c r="E1174" t="s">
        <v>4517</v>
      </c>
      <c r="F1174" t="s">
        <v>4515</v>
      </c>
      <c r="G1174" t="s">
        <v>1713</v>
      </c>
      <c r="H1174" s="10" t="s">
        <v>1714</v>
      </c>
      <c r="I1174" s="10" t="s">
        <v>1714</v>
      </c>
    </row>
    <row r="1175" spans="1:9" x14ac:dyDescent="0.2">
      <c r="A1175">
        <v>1174</v>
      </c>
      <c r="B1175" s="5">
        <v>39966</v>
      </c>
      <c r="C1175" s="9">
        <v>0.66111111111111109</v>
      </c>
      <c r="D1175" t="s">
        <v>4632</v>
      </c>
      <c r="E1175" t="s">
        <v>4517</v>
      </c>
      <c r="F1175" t="s">
        <v>4515</v>
      </c>
      <c r="G1175" t="s">
        <v>1715</v>
      </c>
      <c r="H1175" s="10" t="s">
        <v>4211</v>
      </c>
      <c r="I1175" t="b">
        <v>1</v>
      </c>
    </row>
    <row r="1176" spans="1:9" x14ac:dyDescent="0.2">
      <c r="A1176">
        <v>1175</v>
      </c>
      <c r="B1176" s="5">
        <v>39966</v>
      </c>
      <c r="C1176" s="9">
        <v>0.66111111111111109</v>
      </c>
      <c r="D1176" t="s">
        <v>4632</v>
      </c>
      <c r="E1176" t="s">
        <v>4517</v>
      </c>
      <c r="F1176" t="s">
        <v>4515</v>
      </c>
      <c r="G1176" t="s">
        <v>4212</v>
      </c>
      <c r="H1176" s="10" t="s">
        <v>4213</v>
      </c>
      <c r="I1176" s="10" t="s">
        <v>4213</v>
      </c>
    </row>
    <row r="1177" spans="1:9" x14ac:dyDescent="0.2">
      <c r="A1177">
        <v>1176</v>
      </c>
      <c r="B1177" s="5">
        <v>39966</v>
      </c>
      <c r="C1177" s="9">
        <v>0.66111111111111109</v>
      </c>
      <c r="D1177" t="s">
        <v>4632</v>
      </c>
      <c r="E1177" t="s">
        <v>4517</v>
      </c>
      <c r="F1177" t="s">
        <v>4515</v>
      </c>
      <c r="G1177" t="s">
        <v>4214</v>
      </c>
      <c r="H1177" s="10" t="s">
        <v>4215</v>
      </c>
      <c r="I1177" s="10" t="s">
        <v>4215</v>
      </c>
    </row>
    <row r="1178" spans="1:9" x14ac:dyDescent="0.2">
      <c r="A1178">
        <v>1177</v>
      </c>
      <c r="B1178" s="5">
        <v>39966</v>
      </c>
      <c r="C1178" s="9">
        <v>0.66111111111111109</v>
      </c>
      <c r="D1178" t="s">
        <v>4632</v>
      </c>
      <c r="E1178" t="s">
        <v>4517</v>
      </c>
      <c r="F1178" t="s">
        <v>4515</v>
      </c>
      <c r="G1178" t="s">
        <v>4216</v>
      </c>
      <c r="H1178" s="10" t="s">
        <v>2997</v>
      </c>
      <c r="I1178" s="10" t="s">
        <v>2997</v>
      </c>
    </row>
    <row r="1179" spans="1:9" x14ac:dyDescent="0.2">
      <c r="A1179">
        <v>1178</v>
      </c>
      <c r="B1179" s="5">
        <v>39966</v>
      </c>
      <c r="C1179" s="9">
        <v>0.66111111111111109</v>
      </c>
      <c r="D1179" t="s">
        <v>4632</v>
      </c>
      <c r="E1179" t="s">
        <v>4517</v>
      </c>
      <c r="F1179" t="s">
        <v>4515</v>
      </c>
      <c r="G1179" t="s">
        <v>2998</v>
      </c>
      <c r="H1179" s="10" t="s">
        <v>2999</v>
      </c>
      <c r="I1179" s="10" t="s">
        <v>2999</v>
      </c>
    </row>
    <row r="1180" spans="1:9" x14ac:dyDescent="0.2">
      <c r="A1180">
        <v>1179</v>
      </c>
      <c r="B1180" s="5">
        <v>39966</v>
      </c>
      <c r="C1180" s="9">
        <v>0.66111111111111109</v>
      </c>
      <c r="D1180" t="s">
        <v>4632</v>
      </c>
      <c r="E1180" t="s">
        <v>4517</v>
      </c>
      <c r="F1180" t="s">
        <v>4515</v>
      </c>
      <c r="G1180" t="s">
        <v>3000</v>
      </c>
      <c r="H1180" s="10" t="s">
        <v>3001</v>
      </c>
      <c r="I1180" s="10" t="s">
        <v>1588</v>
      </c>
    </row>
    <row r="1181" spans="1:9" x14ac:dyDescent="0.2">
      <c r="A1181">
        <v>1180</v>
      </c>
      <c r="B1181" s="5">
        <v>39966</v>
      </c>
      <c r="C1181" s="9">
        <v>0.66111111111111109</v>
      </c>
      <c r="D1181" t="s">
        <v>4632</v>
      </c>
      <c r="E1181" t="s">
        <v>4517</v>
      </c>
      <c r="F1181" t="s">
        <v>4515</v>
      </c>
      <c r="G1181" t="s">
        <v>1589</v>
      </c>
      <c r="H1181" s="10" t="s">
        <v>1590</v>
      </c>
      <c r="I1181" s="10" t="s">
        <v>1590</v>
      </c>
    </row>
    <row r="1182" spans="1:9" x14ac:dyDescent="0.2">
      <c r="A1182">
        <v>1181</v>
      </c>
      <c r="B1182" s="5">
        <v>39966</v>
      </c>
      <c r="C1182" s="9">
        <v>0.66111111111111109</v>
      </c>
      <c r="D1182" t="s">
        <v>4632</v>
      </c>
      <c r="E1182" t="s">
        <v>4517</v>
      </c>
      <c r="F1182" t="s">
        <v>4515</v>
      </c>
      <c r="G1182" t="s">
        <v>1591</v>
      </c>
      <c r="H1182" s="10" t="s">
        <v>1592</v>
      </c>
      <c r="I1182" s="10" t="s">
        <v>1592</v>
      </c>
    </row>
    <row r="1183" spans="1:9" x14ac:dyDescent="0.2">
      <c r="A1183">
        <v>1182</v>
      </c>
      <c r="B1183" s="5">
        <v>39966</v>
      </c>
      <c r="C1183" s="9">
        <v>0.66111111111111109</v>
      </c>
      <c r="D1183" t="s">
        <v>4632</v>
      </c>
      <c r="E1183" t="s">
        <v>4517</v>
      </c>
      <c r="F1183" t="s">
        <v>4515</v>
      </c>
      <c r="G1183" t="s">
        <v>1593</v>
      </c>
      <c r="H1183" s="10" t="s">
        <v>2604</v>
      </c>
      <c r="I1183" s="10" t="s">
        <v>2604</v>
      </c>
    </row>
    <row r="1184" spans="1:9" x14ac:dyDescent="0.2">
      <c r="A1184">
        <v>1183</v>
      </c>
      <c r="B1184" s="5">
        <v>39966</v>
      </c>
      <c r="C1184" s="9">
        <v>0.66111111111111109</v>
      </c>
      <c r="D1184" t="s">
        <v>4632</v>
      </c>
      <c r="E1184" t="s">
        <v>4517</v>
      </c>
      <c r="F1184" t="s">
        <v>4515</v>
      </c>
      <c r="G1184" t="s">
        <v>2605</v>
      </c>
      <c r="H1184" s="10" t="s">
        <v>2606</v>
      </c>
      <c r="I1184" s="10" t="s">
        <v>4727</v>
      </c>
    </row>
    <row r="1185" spans="1:9" x14ac:dyDescent="0.2">
      <c r="A1185">
        <v>1184</v>
      </c>
      <c r="B1185" s="5">
        <v>39966</v>
      </c>
      <c r="C1185" s="9">
        <v>0.66111111111111109</v>
      </c>
      <c r="D1185" t="s">
        <v>4632</v>
      </c>
      <c r="E1185" t="s">
        <v>4517</v>
      </c>
      <c r="F1185" t="s">
        <v>4515</v>
      </c>
      <c r="G1185" t="s">
        <v>4728</v>
      </c>
      <c r="H1185" s="10" t="s">
        <v>4474</v>
      </c>
      <c r="I1185" s="10" t="s">
        <v>4474</v>
      </c>
    </row>
    <row r="1186" spans="1:9" x14ac:dyDescent="0.2">
      <c r="A1186">
        <v>1185</v>
      </c>
      <c r="B1186" s="5">
        <v>39966</v>
      </c>
      <c r="C1186" s="9">
        <v>0.66111111111111109</v>
      </c>
      <c r="D1186" t="s">
        <v>4632</v>
      </c>
      <c r="E1186" t="s">
        <v>4517</v>
      </c>
      <c r="F1186" t="s">
        <v>4515</v>
      </c>
      <c r="G1186" t="s">
        <v>4475</v>
      </c>
      <c r="H1186" s="10" t="s">
        <v>1920</v>
      </c>
      <c r="I1186" s="10" t="s">
        <v>1920</v>
      </c>
    </row>
    <row r="1187" spans="1:9" x14ac:dyDescent="0.2">
      <c r="A1187">
        <v>1186</v>
      </c>
      <c r="B1187" s="5">
        <v>39966</v>
      </c>
      <c r="C1187" s="9">
        <v>0.66111111111111109</v>
      </c>
      <c r="D1187" t="s">
        <v>4632</v>
      </c>
      <c r="E1187" t="s">
        <v>4517</v>
      </c>
      <c r="F1187" t="s">
        <v>4515</v>
      </c>
      <c r="G1187" t="s">
        <v>1921</v>
      </c>
      <c r="H1187" s="10" t="s">
        <v>1922</v>
      </c>
      <c r="I1187" s="10" t="s">
        <v>1922</v>
      </c>
    </row>
    <row r="1188" spans="1:9" x14ac:dyDescent="0.2">
      <c r="A1188">
        <v>1187</v>
      </c>
      <c r="B1188" s="5">
        <v>39966</v>
      </c>
      <c r="C1188" s="9">
        <v>0.66111111111111109</v>
      </c>
      <c r="D1188" t="s">
        <v>4632</v>
      </c>
      <c r="E1188" t="s">
        <v>4517</v>
      </c>
      <c r="F1188" t="s">
        <v>4515</v>
      </c>
      <c r="G1188" t="s">
        <v>2158</v>
      </c>
      <c r="H1188" s="10" t="s">
        <v>2159</v>
      </c>
      <c r="I1188" s="10" t="s">
        <v>2159</v>
      </c>
    </row>
    <row r="1189" spans="1:9" x14ac:dyDescent="0.2">
      <c r="A1189">
        <v>1188</v>
      </c>
      <c r="B1189" s="5">
        <v>39966</v>
      </c>
      <c r="C1189" s="9">
        <v>0.66111111111111109</v>
      </c>
      <c r="D1189" t="s">
        <v>4632</v>
      </c>
      <c r="E1189" t="s">
        <v>4517</v>
      </c>
      <c r="F1189" t="s">
        <v>4515</v>
      </c>
      <c r="G1189" t="s">
        <v>4972</v>
      </c>
      <c r="H1189" s="10" t="s">
        <v>4623</v>
      </c>
      <c r="I1189" t="b">
        <v>1</v>
      </c>
    </row>
    <row r="1190" spans="1:9" x14ac:dyDescent="0.2">
      <c r="A1190">
        <v>1189</v>
      </c>
      <c r="B1190" s="5">
        <v>39966</v>
      </c>
      <c r="C1190" s="9">
        <v>0.66111111111111109</v>
      </c>
      <c r="D1190" t="s">
        <v>4632</v>
      </c>
      <c r="E1190" t="s">
        <v>4517</v>
      </c>
      <c r="F1190" t="s">
        <v>4515</v>
      </c>
      <c r="G1190" t="s">
        <v>2160</v>
      </c>
      <c r="H1190" s="10" t="s">
        <v>3282</v>
      </c>
      <c r="I1190" s="10" t="s">
        <v>4897</v>
      </c>
    </row>
    <row r="1191" spans="1:9" x14ac:dyDescent="0.2">
      <c r="A1191">
        <v>1190</v>
      </c>
      <c r="B1191" s="5">
        <v>39966</v>
      </c>
      <c r="C1191" s="9">
        <v>0.66111111111111109</v>
      </c>
      <c r="D1191" t="s">
        <v>4632</v>
      </c>
      <c r="E1191" t="s">
        <v>4517</v>
      </c>
      <c r="F1191" t="s">
        <v>4515</v>
      </c>
      <c r="G1191" t="s">
        <v>4898</v>
      </c>
      <c r="H1191" s="10" t="s">
        <v>4899</v>
      </c>
      <c r="I1191" s="10" t="s">
        <v>4899</v>
      </c>
    </row>
    <row r="1192" spans="1:9" x14ac:dyDescent="0.2">
      <c r="A1192">
        <v>1191</v>
      </c>
      <c r="B1192" s="5">
        <v>39966</v>
      </c>
      <c r="C1192" s="9">
        <v>0.66111111111111109</v>
      </c>
      <c r="D1192" t="s">
        <v>4632</v>
      </c>
      <c r="E1192" t="s">
        <v>4517</v>
      </c>
      <c r="F1192" t="s">
        <v>4515</v>
      </c>
      <c r="G1192" t="s">
        <v>1517</v>
      </c>
      <c r="H1192" s="10" t="s">
        <v>1518</v>
      </c>
      <c r="I1192" s="10" t="s">
        <v>1518</v>
      </c>
    </row>
    <row r="1193" spans="1:9" x14ac:dyDescent="0.2">
      <c r="A1193">
        <v>1192</v>
      </c>
      <c r="B1193" s="5">
        <v>39966</v>
      </c>
      <c r="C1193" s="9">
        <v>0.66111111111111109</v>
      </c>
      <c r="D1193" t="s">
        <v>4632</v>
      </c>
      <c r="E1193" t="s">
        <v>4517</v>
      </c>
      <c r="F1193" t="s">
        <v>4515</v>
      </c>
      <c r="G1193" t="s">
        <v>4900</v>
      </c>
      <c r="H1193" s="10" t="s">
        <v>4901</v>
      </c>
      <c r="I1193" s="10" t="s">
        <v>4901</v>
      </c>
    </row>
    <row r="1194" spans="1:9" x14ac:dyDescent="0.2">
      <c r="A1194">
        <v>1193</v>
      </c>
      <c r="B1194" s="5">
        <v>39966</v>
      </c>
      <c r="C1194" s="9">
        <v>0.66111111111111109</v>
      </c>
      <c r="D1194" t="s">
        <v>4632</v>
      </c>
      <c r="E1194" t="s">
        <v>4517</v>
      </c>
      <c r="F1194" t="s">
        <v>4515</v>
      </c>
      <c r="G1194" t="s">
        <v>4902</v>
      </c>
      <c r="H1194" s="10" t="s">
        <v>2570</v>
      </c>
      <c r="I1194" s="10" t="s">
        <v>2570</v>
      </c>
    </row>
    <row r="1195" spans="1:9" x14ac:dyDescent="0.2">
      <c r="A1195">
        <v>1194</v>
      </c>
      <c r="B1195" s="5">
        <v>39966</v>
      </c>
      <c r="C1195" s="9">
        <v>0.66111111111111109</v>
      </c>
      <c r="D1195" t="s">
        <v>4632</v>
      </c>
      <c r="E1195" t="s">
        <v>4517</v>
      </c>
      <c r="F1195" t="s">
        <v>4515</v>
      </c>
      <c r="G1195" t="s">
        <v>2571</v>
      </c>
      <c r="H1195" s="10" t="s">
        <v>3872</v>
      </c>
      <c r="I1195" s="10" t="s">
        <v>3872</v>
      </c>
    </row>
    <row r="1196" spans="1:9" x14ac:dyDescent="0.2">
      <c r="A1196">
        <v>1195</v>
      </c>
      <c r="B1196" s="5">
        <v>39966</v>
      </c>
      <c r="C1196" s="9">
        <v>0.66111111111111109</v>
      </c>
      <c r="D1196" t="s">
        <v>4632</v>
      </c>
      <c r="E1196" t="s">
        <v>4517</v>
      </c>
      <c r="F1196" t="s">
        <v>4515</v>
      </c>
      <c r="G1196" t="s">
        <v>3873</v>
      </c>
      <c r="H1196" s="10" t="s">
        <v>3874</v>
      </c>
      <c r="I1196" s="10" t="s">
        <v>3874</v>
      </c>
    </row>
    <row r="1197" spans="1:9" x14ac:dyDescent="0.2">
      <c r="A1197">
        <v>1196</v>
      </c>
      <c r="B1197" s="5">
        <v>39966</v>
      </c>
      <c r="C1197" s="9">
        <v>0.66111111111111109</v>
      </c>
      <c r="D1197" t="s">
        <v>4632</v>
      </c>
      <c r="E1197" t="s">
        <v>4517</v>
      </c>
      <c r="F1197" t="s">
        <v>4515</v>
      </c>
      <c r="G1197" t="s">
        <v>3366</v>
      </c>
      <c r="H1197" s="10" t="s">
        <v>3367</v>
      </c>
      <c r="I1197" s="10" t="s">
        <v>3367</v>
      </c>
    </row>
    <row r="1198" spans="1:9" x14ac:dyDescent="0.2">
      <c r="A1198">
        <v>1197</v>
      </c>
      <c r="B1198" s="5">
        <v>39966</v>
      </c>
      <c r="C1198" s="9">
        <v>0.66111111111111109</v>
      </c>
      <c r="D1198" t="s">
        <v>4632</v>
      </c>
      <c r="E1198" t="s">
        <v>4517</v>
      </c>
      <c r="F1198" t="s">
        <v>4515</v>
      </c>
      <c r="G1198" t="s">
        <v>3368</v>
      </c>
      <c r="H1198" s="10" t="s">
        <v>3369</v>
      </c>
      <c r="I1198" s="10" t="s">
        <v>3369</v>
      </c>
    </row>
    <row r="1199" spans="1:9" x14ac:dyDescent="0.2">
      <c r="A1199">
        <v>1198</v>
      </c>
      <c r="B1199" s="5">
        <v>39966</v>
      </c>
      <c r="C1199" s="9">
        <v>0.66111111111111109</v>
      </c>
      <c r="D1199" t="s">
        <v>4632</v>
      </c>
      <c r="E1199" t="s">
        <v>4517</v>
      </c>
      <c r="F1199" t="s">
        <v>4515</v>
      </c>
      <c r="G1199" t="s">
        <v>3370</v>
      </c>
      <c r="H1199" s="10" t="s">
        <v>3371</v>
      </c>
      <c r="I1199" s="10" t="s">
        <v>3371</v>
      </c>
    </row>
    <row r="1200" spans="1:9" x14ac:dyDescent="0.2">
      <c r="A1200">
        <v>1199</v>
      </c>
      <c r="B1200" s="5">
        <v>39966</v>
      </c>
      <c r="C1200" s="9">
        <v>0.66111111111111109</v>
      </c>
      <c r="D1200" t="s">
        <v>4632</v>
      </c>
      <c r="E1200" t="s">
        <v>4517</v>
      </c>
      <c r="F1200" t="s">
        <v>4515</v>
      </c>
      <c r="G1200" t="s">
        <v>3372</v>
      </c>
      <c r="H1200" s="10" t="s">
        <v>3373</v>
      </c>
      <c r="I1200" s="10" t="s">
        <v>1002</v>
      </c>
    </row>
    <row r="1201" spans="1:9" x14ac:dyDescent="0.2">
      <c r="A1201">
        <v>1200</v>
      </c>
      <c r="B1201" s="5">
        <v>39966</v>
      </c>
      <c r="C1201" s="9">
        <v>0.66111111111111109</v>
      </c>
      <c r="D1201" t="s">
        <v>4632</v>
      </c>
      <c r="E1201" t="s">
        <v>4517</v>
      </c>
      <c r="F1201" t="s">
        <v>4515</v>
      </c>
      <c r="G1201" t="s">
        <v>1003</v>
      </c>
      <c r="H1201" s="10" t="s">
        <v>1004</v>
      </c>
      <c r="I1201" s="10" t="s">
        <v>1004</v>
      </c>
    </row>
    <row r="1202" spans="1:9" x14ac:dyDescent="0.2">
      <c r="A1202">
        <v>1201</v>
      </c>
      <c r="B1202" s="5">
        <v>39966</v>
      </c>
      <c r="C1202" s="9">
        <v>0.66111111111111109</v>
      </c>
      <c r="D1202" t="s">
        <v>4632</v>
      </c>
      <c r="E1202" t="s">
        <v>4517</v>
      </c>
      <c r="F1202" t="s">
        <v>4515</v>
      </c>
      <c r="G1202" t="s">
        <v>1005</v>
      </c>
      <c r="H1202" s="10" t="s">
        <v>1006</v>
      </c>
      <c r="I1202" s="10" t="s">
        <v>1006</v>
      </c>
    </row>
    <row r="1203" spans="1:9" x14ac:dyDescent="0.2">
      <c r="A1203">
        <v>1202</v>
      </c>
      <c r="B1203" s="5">
        <v>39966</v>
      </c>
      <c r="C1203" s="9">
        <v>0.66111111111111109</v>
      </c>
      <c r="D1203" t="s">
        <v>4632</v>
      </c>
      <c r="E1203" t="s">
        <v>4517</v>
      </c>
      <c r="F1203" t="s">
        <v>4515</v>
      </c>
      <c r="G1203" t="s">
        <v>1007</v>
      </c>
      <c r="H1203" s="10" t="s">
        <v>1008</v>
      </c>
      <c r="I1203" s="10" t="s">
        <v>1008</v>
      </c>
    </row>
    <row r="1204" spans="1:9" x14ac:dyDescent="0.2">
      <c r="A1204">
        <v>1203</v>
      </c>
      <c r="B1204" s="5">
        <v>39966</v>
      </c>
      <c r="C1204" s="9">
        <v>0.66111111111111109</v>
      </c>
      <c r="D1204" t="s">
        <v>4632</v>
      </c>
      <c r="E1204" t="s">
        <v>4517</v>
      </c>
      <c r="F1204" t="s">
        <v>4515</v>
      </c>
      <c r="G1204" t="s">
        <v>1009</v>
      </c>
      <c r="H1204" s="10" t="s">
        <v>2295</v>
      </c>
      <c r="I1204" s="10" t="s">
        <v>2295</v>
      </c>
    </row>
    <row r="1205" spans="1:9" x14ac:dyDescent="0.2">
      <c r="A1205">
        <v>1204</v>
      </c>
      <c r="B1205" s="5">
        <v>39966</v>
      </c>
      <c r="C1205" s="9">
        <v>0.66111111111111109</v>
      </c>
      <c r="D1205" t="s">
        <v>4632</v>
      </c>
      <c r="E1205" t="s">
        <v>4517</v>
      </c>
      <c r="F1205" t="s">
        <v>4515</v>
      </c>
      <c r="G1205" t="s">
        <v>2296</v>
      </c>
      <c r="H1205" s="10" t="s">
        <v>2981</v>
      </c>
      <c r="I1205" s="10" t="s">
        <v>2981</v>
      </c>
    </row>
    <row r="1206" spans="1:9" x14ac:dyDescent="0.2">
      <c r="A1206">
        <v>1205</v>
      </c>
      <c r="B1206" s="5">
        <v>39966</v>
      </c>
      <c r="C1206" s="9">
        <v>0.66111111111111109</v>
      </c>
      <c r="D1206" t="s">
        <v>4632</v>
      </c>
      <c r="E1206" t="s">
        <v>4517</v>
      </c>
      <c r="F1206" t="s">
        <v>4515</v>
      </c>
      <c r="G1206" t="s">
        <v>2982</v>
      </c>
      <c r="H1206" s="10" t="s">
        <v>2983</v>
      </c>
      <c r="I1206" s="10" t="s">
        <v>2983</v>
      </c>
    </row>
    <row r="1207" spans="1:9" x14ac:dyDescent="0.2">
      <c r="A1207">
        <v>1206</v>
      </c>
      <c r="B1207" s="5">
        <v>39966</v>
      </c>
      <c r="C1207" s="9">
        <v>0.66111111111111109</v>
      </c>
      <c r="D1207" t="s">
        <v>4632</v>
      </c>
      <c r="E1207" t="s">
        <v>4517</v>
      </c>
      <c r="F1207" t="s">
        <v>4515</v>
      </c>
      <c r="G1207" t="s">
        <v>2984</v>
      </c>
      <c r="H1207" s="10" t="s">
        <v>2985</v>
      </c>
      <c r="I1207" s="10" t="s">
        <v>2985</v>
      </c>
    </row>
    <row r="1208" spans="1:9" x14ac:dyDescent="0.2">
      <c r="A1208">
        <v>1207</v>
      </c>
      <c r="B1208" s="5">
        <v>39966</v>
      </c>
      <c r="C1208" s="9">
        <v>0.66111111111111109</v>
      </c>
      <c r="D1208" t="s">
        <v>4632</v>
      </c>
      <c r="E1208" t="s">
        <v>4517</v>
      </c>
      <c r="F1208" t="s">
        <v>4515</v>
      </c>
      <c r="G1208" t="s">
        <v>2986</v>
      </c>
      <c r="H1208" s="10" t="s">
        <v>2987</v>
      </c>
      <c r="I1208" s="10" t="s">
        <v>2987</v>
      </c>
    </row>
    <row r="1209" spans="1:9" x14ac:dyDescent="0.2">
      <c r="A1209">
        <v>1208</v>
      </c>
      <c r="B1209" s="5">
        <v>39966</v>
      </c>
      <c r="C1209" s="9">
        <v>0.66111111111111109</v>
      </c>
      <c r="D1209" t="s">
        <v>4632</v>
      </c>
      <c r="E1209" t="s">
        <v>4517</v>
      </c>
      <c r="F1209" t="s">
        <v>4515</v>
      </c>
      <c r="G1209" t="s">
        <v>2988</v>
      </c>
      <c r="H1209" s="10" t="s">
        <v>688</v>
      </c>
      <c r="I1209" s="10" t="s">
        <v>688</v>
      </c>
    </row>
    <row r="1210" spans="1:9" x14ac:dyDescent="0.2">
      <c r="A1210">
        <v>1209</v>
      </c>
      <c r="B1210" s="5">
        <v>39966</v>
      </c>
      <c r="C1210" s="9">
        <v>0.66111111111111109</v>
      </c>
      <c r="D1210" t="s">
        <v>4632</v>
      </c>
      <c r="E1210" t="s">
        <v>4517</v>
      </c>
      <c r="F1210" t="s">
        <v>4515</v>
      </c>
      <c r="G1210" t="s">
        <v>689</v>
      </c>
      <c r="H1210" s="10" t="s">
        <v>690</v>
      </c>
      <c r="I1210" s="10" t="s">
        <v>690</v>
      </c>
    </row>
    <row r="1211" spans="1:9" x14ac:dyDescent="0.2">
      <c r="A1211">
        <v>1210</v>
      </c>
      <c r="B1211" s="5">
        <v>39966</v>
      </c>
      <c r="C1211" s="9">
        <v>0.66111111111111109</v>
      </c>
      <c r="D1211" t="s">
        <v>4632</v>
      </c>
      <c r="E1211" t="s">
        <v>4517</v>
      </c>
      <c r="F1211" t="s">
        <v>4515</v>
      </c>
      <c r="G1211" t="s">
        <v>691</v>
      </c>
      <c r="H1211" s="10" t="s">
        <v>692</v>
      </c>
      <c r="I1211" s="10" t="s">
        <v>692</v>
      </c>
    </row>
    <row r="1212" spans="1:9" x14ac:dyDescent="0.2">
      <c r="A1212">
        <v>1211</v>
      </c>
      <c r="B1212" s="5">
        <v>39966</v>
      </c>
      <c r="C1212" s="9">
        <v>0.66111111111111109</v>
      </c>
      <c r="D1212" t="s">
        <v>4632</v>
      </c>
      <c r="E1212" t="s">
        <v>4517</v>
      </c>
      <c r="F1212" t="s">
        <v>4515</v>
      </c>
      <c r="G1212" t="s">
        <v>693</v>
      </c>
      <c r="H1212" s="10" t="s">
        <v>758</v>
      </c>
      <c r="I1212" s="10" t="s">
        <v>758</v>
      </c>
    </row>
    <row r="1213" spans="1:9" x14ac:dyDescent="0.2">
      <c r="A1213">
        <v>1212</v>
      </c>
      <c r="B1213" s="5">
        <v>39966</v>
      </c>
      <c r="C1213" s="9">
        <v>0.66111111111111109</v>
      </c>
      <c r="D1213" t="s">
        <v>4632</v>
      </c>
      <c r="E1213" t="s">
        <v>4517</v>
      </c>
      <c r="F1213" t="s">
        <v>4515</v>
      </c>
      <c r="G1213" t="s">
        <v>759</v>
      </c>
      <c r="H1213" s="10" t="s">
        <v>5567</v>
      </c>
      <c r="I1213" s="10" t="s">
        <v>5567</v>
      </c>
    </row>
    <row r="1214" spans="1:9" x14ac:dyDescent="0.2">
      <c r="A1214">
        <v>1213</v>
      </c>
      <c r="B1214" s="5">
        <v>39966</v>
      </c>
      <c r="C1214" s="9">
        <v>0.66111111111111109</v>
      </c>
      <c r="D1214" t="s">
        <v>4632</v>
      </c>
      <c r="E1214" t="s">
        <v>4517</v>
      </c>
      <c r="F1214" t="s">
        <v>4515</v>
      </c>
      <c r="G1214" t="s">
        <v>5568</v>
      </c>
      <c r="H1214" s="10" t="s">
        <v>5569</v>
      </c>
      <c r="I1214" s="10" t="s">
        <v>5569</v>
      </c>
    </row>
    <row r="1215" spans="1:9" x14ac:dyDescent="0.2">
      <c r="A1215">
        <v>1214</v>
      </c>
      <c r="B1215" s="5">
        <v>39966</v>
      </c>
      <c r="C1215" s="9">
        <v>0.66111111111111109</v>
      </c>
      <c r="D1215" t="s">
        <v>4632</v>
      </c>
      <c r="E1215" t="s">
        <v>4517</v>
      </c>
      <c r="F1215" t="s">
        <v>4515</v>
      </c>
      <c r="G1215" t="s">
        <v>5570</v>
      </c>
      <c r="H1215" s="10" t="s">
        <v>4217</v>
      </c>
      <c r="I1215" s="10" t="s">
        <v>4217</v>
      </c>
    </row>
    <row r="1216" spans="1:9" x14ac:dyDescent="0.2">
      <c r="A1216">
        <v>1215</v>
      </c>
      <c r="B1216" s="5">
        <v>39966</v>
      </c>
      <c r="C1216" s="9">
        <v>0.66111111111111109</v>
      </c>
      <c r="D1216" t="s">
        <v>4632</v>
      </c>
      <c r="E1216" t="s">
        <v>4517</v>
      </c>
      <c r="F1216" t="s">
        <v>4515</v>
      </c>
      <c r="G1216" t="s">
        <v>4218</v>
      </c>
      <c r="H1216" s="10" t="s">
        <v>4219</v>
      </c>
      <c r="I1216" s="10" t="s">
        <v>4219</v>
      </c>
    </row>
    <row r="1217" spans="1:9" x14ac:dyDescent="0.2">
      <c r="A1217">
        <v>1216</v>
      </c>
      <c r="B1217" s="5">
        <v>39966</v>
      </c>
      <c r="C1217" s="9">
        <v>0.66111111111111109</v>
      </c>
      <c r="D1217" t="s">
        <v>4632</v>
      </c>
      <c r="E1217" t="s">
        <v>4517</v>
      </c>
      <c r="F1217" t="s">
        <v>4515</v>
      </c>
      <c r="G1217" t="s">
        <v>4220</v>
      </c>
      <c r="H1217" s="10" t="s">
        <v>2152</v>
      </c>
      <c r="I1217" s="10" t="s">
        <v>2153</v>
      </c>
    </row>
    <row r="1218" spans="1:9" x14ac:dyDescent="0.2">
      <c r="A1218">
        <v>1217</v>
      </c>
      <c r="B1218" s="5">
        <v>39966</v>
      </c>
      <c r="C1218" s="9">
        <v>0.66111111111111109</v>
      </c>
      <c r="D1218" t="s">
        <v>4632</v>
      </c>
      <c r="E1218" t="s">
        <v>4517</v>
      </c>
      <c r="F1218" t="s">
        <v>4515</v>
      </c>
      <c r="G1218" t="s">
        <v>3477</v>
      </c>
      <c r="H1218" s="10" t="s">
        <v>4894</v>
      </c>
      <c r="I1218" s="10" t="s">
        <v>4894</v>
      </c>
    </row>
    <row r="1219" spans="1:9" x14ac:dyDescent="0.2">
      <c r="A1219">
        <v>1218</v>
      </c>
      <c r="B1219" s="5">
        <v>39966</v>
      </c>
      <c r="C1219" s="9">
        <v>0.66111111111111109</v>
      </c>
      <c r="D1219" t="s">
        <v>4632</v>
      </c>
      <c r="E1219" t="s">
        <v>4517</v>
      </c>
      <c r="F1219" t="s">
        <v>4515</v>
      </c>
      <c r="G1219" t="s">
        <v>4895</v>
      </c>
      <c r="H1219" s="10" t="s">
        <v>4896</v>
      </c>
      <c r="I1219" s="10" t="s">
        <v>4896</v>
      </c>
    </row>
    <row r="1220" spans="1:9" x14ac:dyDescent="0.2">
      <c r="A1220">
        <v>1219</v>
      </c>
      <c r="B1220" s="5">
        <v>39966</v>
      </c>
      <c r="C1220" s="9">
        <v>0.66111111111111109</v>
      </c>
      <c r="D1220" t="s">
        <v>4632</v>
      </c>
      <c r="E1220" t="s">
        <v>4517</v>
      </c>
      <c r="F1220" t="s">
        <v>4515</v>
      </c>
      <c r="G1220" t="s">
        <v>4634</v>
      </c>
      <c r="H1220" s="10" t="s">
        <v>4064</v>
      </c>
      <c r="I1220" s="10" t="s">
        <v>4064</v>
      </c>
    </row>
    <row r="1221" spans="1:9" x14ac:dyDescent="0.2">
      <c r="A1221">
        <v>1220</v>
      </c>
      <c r="B1221" s="5">
        <v>39966</v>
      </c>
      <c r="C1221" s="9">
        <v>0.66111111111111109</v>
      </c>
      <c r="D1221" t="s">
        <v>4632</v>
      </c>
      <c r="E1221" t="s">
        <v>4517</v>
      </c>
      <c r="F1221" t="s">
        <v>4515</v>
      </c>
      <c r="G1221" t="s">
        <v>4065</v>
      </c>
      <c r="H1221" s="10" t="s">
        <v>2357</v>
      </c>
      <c r="I1221" s="10" t="s">
        <v>2357</v>
      </c>
    </row>
    <row r="1222" spans="1:9" x14ac:dyDescent="0.2">
      <c r="A1222">
        <v>1221</v>
      </c>
      <c r="B1222" s="5">
        <v>39966</v>
      </c>
      <c r="C1222" s="9">
        <v>0.66111111111111109</v>
      </c>
      <c r="D1222" t="s">
        <v>4632</v>
      </c>
      <c r="E1222" t="s">
        <v>4517</v>
      </c>
      <c r="F1222" t="s">
        <v>4515</v>
      </c>
      <c r="G1222" t="s">
        <v>2358</v>
      </c>
      <c r="H1222" s="10" t="s">
        <v>2359</v>
      </c>
      <c r="I1222" s="10" t="s">
        <v>2359</v>
      </c>
    </row>
    <row r="1223" spans="1:9" x14ac:dyDescent="0.2">
      <c r="A1223">
        <v>1222</v>
      </c>
      <c r="B1223" s="5">
        <v>39966</v>
      </c>
      <c r="C1223" s="9">
        <v>0.66111111111111109</v>
      </c>
      <c r="D1223" t="s">
        <v>4632</v>
      </c>
      <c r="E1223" t="s">
        <v>4517</v>
      </c>
      <c r="F1223" t="s">
        <v>4515</v>
      </c>
      <c r="G1223" t="s">
        <v>2360</v>
      </c>
      <c r="H1223" s="10" t="s">
        <v>2361</v>
      </c>
      <c r="I1223" s="10" t="s">
        <v>2361</v>
      </c>
    </row>
    <row r="1224" spans="1:9" x14ac:dyDescent="0.2">
      <c r="A1224">
        <v>1223</v>
      </c>
      <c r="B1224" s="5">
        <v>39966</v>
      </c>
      <c r="C1224" s="9">
        <v>0.66111111111111109</v>
      </c>
      <c r="D1224" t="s">
        <v>4632</v>
      </c>
      <c r="E1224" t="s">
        <v>4517</v>
      </c>
      <c r="F1224" t="s">
        <v>4515</v>
      </c>
      <c r="G1224" t="s">
        <v>2362</v>
      </c>
      <c r="H1224" s="10" t="s">
        <v>4545</v>
      </c>
      <c r="I1224" s="10" t="s">
        <v>4545</v>
      </c>
    </row>
    <row r="1225" spans="1:9" x14ac:dyDescent="0.2">
      <c r="A1225">
        <v>1224</v>
      </c>
      <c r="B1225" s="5">
        <v>39966</v>
      </c>
      <c r="C1225" s="9">
        <v>0.66111111111111109</v>
      </c>
      <c r="D1225" t="s">
        <v>4632</v>
      </c>
      <c r="E1225" t="s">
        <v>4517</v>
      </c>
      <c r="F1225" t="s">
        <v>4515</v>
      </c>
      <c r="G1225" t="s">
        <v>4546</v>
      </c>
      <c r="H1225" s="10" t="s">
        <v>3279</v>
      </c>
      <c r="I1225" s="10" t="s">
        <v>3279</v>
      </c>
    </row>
    <row r="1226" spans="1:9" x14ac:dyDescent="0.2">
      <c r="A1226">
        <v>1225</v>
      </c>
      <c r="B1226" s="5">
        <v>39966</v>
      </c>
      <c r="C1226" s="9">
        <v>0.66111111111111109</v>
      </c>
      <c r="D1226" t="s">
        <v>4632</v>
      </c>
      <c r="E1226" t="s">
        <v>4517</v>
      </c>
      <c r="F1226" t="s">
        <v>4515</v>
      </c>
      <c r="G1226" t="s">
        <v>3280</v>
      </c>
      <c r="H1226" s="10" t="s">
        <v>4570</v>
      </c>
      <c r="I1226" s="10" t="s">
        <v>2469</v>
      </c>
    </row>
    <row r="1227" spans="1:9" x14ac:dyDescent="0.2">
      <c r="A1227">
        <v>1226</v>
      </c>
      <c r="B1227" s="5">
        <v>39966</v>
      </c>
      <c r="C1227" s="9">
        <v>0.66111111111111109</v>
      </c>
      <c r="D1227" t="s">
        <v>4632</v>
      </c>
      <c r="E1227" t="s">
        <v>4517</v>
      </c>
      <c r="F1227" t="s">
        <v>4515</v>
      </c>
      <c r="G1227" t="s">
        <v>2470</v>
      </c>
      <c r="H1227" s="10" t="s">
        <v>2471</v>
      </c>
      <c r="I1227" s="10" t="s">
        <v>2471</v>
      </c>
    </row>
    <row r="1228" spans="1:9" x14ac:dyDescent="0.2">
      <c r="A1228">
        <v>1227</v>
      </c>
      <c r="B1228" s="5">
        <v>39966</v>
      </c>
      <c r="C1228" s="9">
        <v>0.66111111111111109</v>
      </c>
      <c r="D1228" t="s">
        <v>4632</v>
      </c>
      <c r="E1228" t="s">
        <v>4517</v>
      </c>
      <c r="F1228" t="s">
        <v>4515</v>
      </c>
      <c r="G1228" t="s">
        <v>2472</v>
      </c>
      <c r="H1228" s="10" t="s">
        <v>2473</v>
      </c>
      <c r="I1228" s="10" t="s">
        <v>2473</v>
      </c>
    </row>
    <row r="1229" spans="1:9" x14ac:dyDescent="0.2">
      <c r="A1229">
        <v>1228</v>
      </c>
      <c r="B1229" s="5">
        <v>39966</v>
      </c>
      <c r="C1229" s="9">
        <v>0.66111111111111109</v>
      </c>
      <c r="D1229" t="s">
        <v>4632</v>
      </c>
      <c r="E1229" t="s">
        <v>4517</v>
      </c>
      <c r="F1229" t="s">
        <v>4515</v>
      </c>
      <c r="G1229" t="s">
        <v>2474</v>
      </c>
      <c r="H1229" s="10" t="s">
        <v>2475</v>
      </c>
      <c r="I1229" s="10" t="s">
        <v>2475</v>
      </c>
    </row>
    <row r="1230" spans="1:9" x14ac:dyDescent="0.2">
      <c r="A1230">
        <v>1229</v>
      </c>
      <c r="B1230" s="5">
        <v>39966</v>
      </c>
      <c r="C1230" s="9">
        <v>0.66111111111111109</v>
      </c>
      <c r="D1230" t="s">
        <v>4632</v>
      </c>
      <c r="E1230" t="s">
        <v>4517</v>
      </c>
      <c r="F1230" t="s">
        <v>4515</v>
      </c>
      <c r="G1230" t="s">
        <v>2476</v>
      </c>
      <c r="H1230" s="10" t="s">
        <v>2477</v>
      </c>
      <c r="I1230" s="10" t="s">
        <v>2477</v>
      </c>
    </row>
    <row r="1231" spans="1:9" x14ac:dyDescent="0.2">
      <c r="A1231">
        <v>1230</v>
      </c>
      <c r="B1231" s="5">
        <v>39966</v>
      </c>
      <c r="C1231" s="9">
        <v>0.66111111111111109</v>
      </c>
      <c r="D1231" t="s">
        <v>4632</v>
      </c>
      <c r="E1231" t="s">
        <v>4517</v>
      </c>
      <c r="F1231" t="s">
        <v>4515</v>
      </c>
      <c r="G1231" t="s">
        <v>2478</v>
      </c>
      <c r="H1231" s="10" t="s">
        <v>4645</v>
      </c>
      <c r="I1231" s="10" t="s">
        <v>4645</v>
      </c>
    </row>
    <row r="1232" spans="1:9" x14ac:dyDescent="0.2">
      <c r="A1232">
        <v>1231</v>
      </c>
      <c r="B1232" s="5">
        <v>39966</v>
      </c>
      <c r="C1232" s="9">
        <v>0.66111111111111109</v>
      </c>
      <c r="D1232" t="s">
        <v>4632</v>
      </c>
      <c r="E1232" t="s">
        <v>4517</v>
      </c>
      <c r="F1232" t="s">
        <v>4515</v>
      </c>
      <c r="G1232" t="s">
        <v>4646</v>
      </c>
      <c r="H1232" s="10" t="s">
        <v>4647</v>
      </c>
      <c r="I1232" s="10" t="s">
        <v>4647</v>
      </c>
    </row>
    <row r="1233" spans="1:9" x14ac:dyDescent="0.2">
      <c r="A1233">
        <v>1232</v>
      </c>
      <c r="B1233" s="5">
        <v>39966</v>
      </c>
      <c r="C1233" s="9">
        <v>0.66111111111111109</v>
      </c>
      <c r="D1233" t="s">
        <v>4632</v>
      </c>
      <c r="E1233" t="s">
        <v>4517</v>
      </c>
      <c r="F1233" t="s">
        <v>4515</v>
      </c>
      <c r="G1233" t="s">
        <v>4936</v>
      </c>
      <c r="H1233" s="10" t="s">
        <v>4648</v>
      </c>
      <c r="I1233" s="10" t="s">
        <v>4648</v>
      </c>
    </row>
    <row r="1234" spans="1:9" x14ac:dyDescent="0.2">
      <c r="A1234">
        <v>1233</v>
      </c>
      <c r="B1234" s="5">
        <v>39966</v>
      </c>
      <c r="C1234" s="9">
        <v>0.66111111111111109</v>
      </c>
      <c r="D1234" t="s">
        <v>4632</v>
      </c>
      <c r="E1234" t="s">
        <v>4517</v>
      </c>
      <c r="F1234" t="s">
        <v>4515</v>
      </c>
      <c r="G1234" t="s">
        <v>4649</v>
      </c>
      <c r="H1234" s="10" t="s">
        <v>2352</v>
      </c>
      <c r="I1234" s="10" t="s">
        <v>2352</v>
      </c>
    </row>
    <row r="1235" spans="1:9" x14ac:dyDescent="0.2">
      <c r="A1235">
        <v>1234</v>
      </c>
      <c r="B1235" s="5">
        <v>39966</v>
      </c>
      <c r="C1235" s="9">
        <v>0.66111111111111109</v>
      </c>
      <c r="D1235" t="s">
        <v>4632</v>
      </c>
      <c r="E1235" t="s">
        <v>4517</v>
      </c>
      <c r="F1235" t="s">
        <v>4515</v>
      </c>
      <c r="G1235" t="s">
        <v>2353</v>
      </c>
      <c r="H1235" s="10" t="s">
        <v>2354</v>
      </c>
      <c r="I1235" s="10" t="s">
        <v>2354</v>
      </c>
    </row>
    <row r="1236" spans="1:9" x14ac:dyDescent="0.2">
      <c r="A1236">
        <v>1235</v>
      </c>
      <c r="B1236" s="5">
        <v>39966</v>
      </c>
      <c r="C1236" s="9">
        <v>0.66111111111111109</v>
      </c>
      <c r="D1236" t="s">
        <v>4632</v>
      </c>
      <c r="E1236" t="s">
        <v>4517</v>
      </c>
      <c r="F1236" t="s">
        <v>4515</v>
      </c>
      <c r="G1236" t="s">
        <v>3639</v>
      </c>
      <c r="H1236" s="10" t="s">
        <v>2355</v>
      </c>
      <c r="I1236" s="10" t="s">
        <v>3640</v>
      </c>
    </row>
    <row r="1237" spans="1:9" x14ac:dyDescent="0.2">
      <c r="A1237">
        <v>1236</v>
      </c>
      <c r="B1237" s="5">
        <v>39966</v>
      </c>
      <c r="C1237" s="9">
        <v>0.66111111111111109</v>
      </c>
      <c r="D1237" t="s">
        <v>4632</v>
      </c>
      <c r="E1237" t="s">
        <v>4517</v>
      </c>
      <c r="F1237" t="s">
        <v>4515</v>
      </c>
      <c r="G1237" t="s">
        <v>2356</v>
      </c>
      <c r="H1237" s="10" t="s">
        <v>4030</v>
      </c>
      <c r="I1237" s="10" t="s">
        <v>4031</v>
      </c>
    </row>
    <row r="1238" spans="1:9" x14ac:dyDescent="0.2">
      <c r="A1238">
        <v>1237</v>
      </c>
      <c r="B1238" s="5">
        <v>39966</v>
      </c>
      <c r="C1238" s="9">
        <v>0.66111111111111109</v>
      </c>
      <c r="D1238" t="s">
        <v>4632</v>
      </c>
      <c r="E1238" t="s">
        <v>4517</v>
      </c>
      <c r="F1238" t="s">
        <v>4515</v>
      </c>
      <c r="G1238" t="s">
        <v>4032</v>
      </c>
      <c r="H1238" s="10" t="s">
        <v>3566</v>
      </c>
      <c r="I1238" s="10" t="s">
        <v>3566</v>
      </c>
    </row>
    <row r="1239" spans="1:9" x14ac:dyDescent="0.2">
      <c r="A1239">
        <v>1238</v>
      </c>
      <c r="B1239" s="5">
        <v>39966</v>
      </c>
      <c r="C1239" s="9">
        <v>0.66111111111111109</v>
      </c>
      <c r="D1239" t="s">
        <v>4632</v>
      </c>
      <c r="E1239" t="s">
        <v>4517</v>
      </c>
      <c r="F1239" t="s">
        <v>4515</v>
      </c>
      <c r="G1239" t="s">
        <v>3567</v>
      </c>
      <c r="H1239" s="10" t="s">
        <v>1088</v>
      </c>
      <c r="I1239" s="10" t="s">
        <v>1088</v>
      </c>
    </row>
    <row r="1240" spans="1:9" x14ac:dyDescent="0.2">
      <c r="A1240">
        <v>1239</v>
      </c>
      <c r="B1240" s="5">
        <v>39966</v>
      </c>
      <c r="C1240" s="9">
        <v>0.66111111111111109</v>
      </c>
      <c r="D1240" t="s">
        <v>4632</v>
      </c>
      <c r="E1240" t="s">
        <v>4517</v>
      </c>
      <c r="F1240" t="s">
        <v>4515</v>
      </c>
      <c r="G1240" t="s">
        <v>1089</v>
      </c>
      <c r="H1240" s="10" t="s">
        <v>1090</v>
      </c>
      <c r="I1240" s="10" t="s">
        <v>1090</v>
      </c>
    </row>
    <row r="1241" spans="1:9" x14ac:dyDescent="0.2">
      <c r="A1241">
        <v>1240</v>
      </c>
      <c r="B1241" s="5">
        <v>39966</v>
      </c>
      <c r="C1241" s="9">
        <v>0.66111111111111109</v>
      </c>
      <c r="D1241" t="s">
        <v>4632</v>
      </c>
      <c r="E1241" t="s">
        <v>4517</v>
      </c>
      <c r="F1241" t="s">
        <v>4515</v>
      </c>
      <c r="G1241" t="s">
        <v>1091</v>
      </c>
      <c r="H1241" s="10" t="s">
        <v>1092</v>
      </c>
      <c r="I1241" s="10" t="s">
        <v>1092</v>
      </c>
    </row>
    <row r="1242" spans="1:9" x14ac:dyDescent="0.2">
      <c r="A1242">
        <v>1241</v>
      </c>
      <c r="B1242" s="5">
        <v>39966</v>
      </c>
      <c r="C1242" s="9">
        <v>0.66111111111111109</v>
      </c>
      <c r="D1242" t="s">
        <v>4632</v>
      </c>
      <c r="E1242" t="s">
        <v>4517</v>
      </c>
      <c r="F1242" t="s">
        <v>4515</v>
      </c>
      <c r="G1242" t="s">
        <v>2638</v>
      </c>
      <c r="H1242" s="10" t="s">
        <v>5266</v>
      </c>
      <c r="I1242" s="10" t="s">
        <v>5267</v>
      </c>
    </row>
    <row r="1243" spans="1:9" x14ac:dyDescent="0.2">
      <c r="A1243">
        <v>1242</v>
      </c>
      <c r="B1243" s="5">
        <v>39966</v>
      </c>
      <c r="C1243" s="9">
        <v>0.66111111111111109</v>
      </c>
      <c r="D1243" t="s">
        <v>4632</v>
      </c>
      <c r="E1243" t="s">
        <v>4517</v>
      </c>
      <c r="F1243" t="s">
        <v>4515</v>
      </c>
      <c r="G1243" t="s">
        <v>5268</v>
      </c>
      <c r="H1243" s="10" t="s">
        <v>5269</v>
      </c>
      <c r="I1243" s="10" t="s">
        <v>5270</v>
      </c>
    </row>
    <row r="1244" spans="1:9" x14ac:dyDescent="0.2">
      <c r="A1244">
        <v>1243</v>
      </c>
      <c r="B1244" s="5">
        <v>39966</v>
      </c>
      <c r="C1244" s="9">
        <v>0.66111111111111109</v>
      </c>
      <c r="D1244" t="s">
        <v>4632</v>
      </c>
      <c r="E1244" t="s">
        <v>4517</v>
      </c>
      <c r="F1244" t="s">
        <v>4515</v>
      </c>
      <c r="G1244" t="s">
        <v>5271</v>
      </c>
      <c r="H1244" s="10" t="s">
        <v>4001</v>
      </c>
      <c r="I1244" s="10" t="s">
        <v>4002</v>
      </c>
    </row>
    <row r="1245" spans="1:9" x14ac:dyDescent="0.2">
      <c r="A1245">
        <v>1244</v>
      </c>
      <c r="B1245" s="5">
        <v>39966</v>
      </c>
      <c r="C1245" s="9">
        <v>0.66111111111111109</v>
      </c>
      <c r="D1245" t="s">
        <v>4632</v>
      </c>
      <c r="E1245" t="s">
        <v>4517</v>
      </c>
      <c r="F1245" t="s">
        <v>4515</v>
      </c>
      <c r="G1245" t="s">
        <v>4003</v>
      </c>
      <c r="H1245" s="10" t="s">
        <v>4004</v>
      </c>
      <c r="I1245" s="10" t="s">
        <v>4004</v>
      </c>
    </row>
    <row r="1246" spans="1:9" x14ac:dyDescent="0.2">
      <c r="A1246">
        <v>1245</v>
      </c>
      <c r="B1246" s="5">
        <v>39966</v>
      </c>
      <c r="C1246" s="9">
        <v>0.66111111111111109</v>
      </c>
      <c r="D1246" t="s">
        <v>4632</v>
      </c>
      <c r="E1246" t="s">
        <v>4517</v>
      </c>
      <c r="F1246" t="s">
        <v>4515</v>
      </c>
      <c r="G1246" t="s">
        <v>4005</v>
      </c>
      <c r="H1246" s="10" t="s">
        <v>4006</v>
      </c>
      <c r="I1246" s="10" t="s">
        <v>4006</v>
      </c>
    </row>
    <row r="1247" spans="1:9" x14ac:dyDescent="0.2">
      <c r="A1247">
        <v>1246</v>
      </c>
      <c r="B1247" s="5">
        <v>39966</v>
      </c>
      <c r="C1247" s="9">
        <v>0.66111111111111109</v>
      </c>
      <c r="D1247" t="s">
        <v>4632</v>
      </c>
      <c r="E1247" t="s">
        <v>4517</v>
      </c>
      <c r="F1247" t="s">
        <v>4515</v>
      </c>
      <c r="G1247" t="s">
        <v>4007</v>
      </c>
      <c r="H1247" s="10" t="s">
        <v>4008</v>
      </c>
      <c r="I1247" s="10" t="s">
        <v>4008</v>
      </c>
    </row>
    <row r="1248" spans="1:9" x14ac:dyDescent="0.2">
      <c r="A1248">
        <v>1247</v>
      </c>
      <c r="B1248" s="5">
        <v>39966</v>
      </c>
      <c r="C1248" s="9">
        <v>0.66111111111111109</v>
      </c>
      <c r="D1248" t="s">
        <v>4632</v>
      </c>
      <c r="E1248" t="s">
        <v>4517</v>
      </c>
      <c r="F1248" t="s">
        <v>4515</v>
      </c>
      <c r="G1248" t="s">
        <v>4009</v>
      </c>
      <c r="H1248" s="10" t="s">
        <v>4010</v>
      </c>
      <c r="I1248" s="10" t="s">
        <v>4010</v>
      </c>
    </row>
    <row r="1249" spans="1:9" x14ac:dyDescent="0.2">
      <c r="A1249">
        <v>1248</v>
      </c>
      <c r="B1249" s="5">
        <v>39966</v>
      </c>
      <c r="C1249" s="9">
        <v>0.66111111111111109</v>
      </c>
      <c r="D1249" t="s">
        <v>4632</v>
      </c>
      <c r="E1249" t="s">
        <v>4517</v>
      </c>
      <c r="F1249" t="s">
        <v>4515</v>
      </c>
      <c r="G1249" t="s">
        <v>4011</v>
      </c>
      <c r="H1249" s="10" t="s">
        <v>4992</v>
      </c>
      <c r="I1249" s="10" t="s">
        <v>4992</v>
      </c>
    </row>
    <row r="1250" spans="1:9" x14ac:dyDescent="0.2">
      <c r="A1250">
        <v>1249</v>
      </c>
      <c r="B1250" s="5">
        <v>39966</v>
      </c>
      <c r="C1250" s="9">
        <v>0.66111111111111109</v>
      </c>
      <c r="D1250" t="s">
        <v>4632</v>
      </c>
      <c r="E1250" t="s">
        <v>4517</v>
      </c>
      <c r="F1250" t="s">
        <v>4515</v>
      </c>
      <c r="G1250" t="s">
        <v>4993</v>
      </c>
      <c r="H1250" s="10" t="s">
        <v>4994</v>
      </c>
      <c r="I1250" s="10" t="s">
        <v>4994</v>
      </c>
    </row>
    <row r="1251" spans="1:9" x14ac:dyDescent="0.2">
      <c r="A1251">
        <v>1250</v>
      </c>
      <c r="B1251" s="5">
        <v>39966</v>
      </c>
      <c r="C1251" s="9">
        <v>0.66111111111111109</v>
      </c>
      <c r="D1251" t="s">
        <v>4632</v>
      </c>
      <c r="E1251" t="s">
        <v>4517</v>
      </c>
      <c r="F1251" t="s">
        <v>4515</v>
      </c>
      <c r="G1251" t="s">
        <v>4995</v>
      </c>
      <c r="H1251" s="10" t="s">
        <v>4996</v>
      </c>
      <c r="I1251" s="10" t="s">
        <v>4996</v>
      </c>
    </row>
    <row r="1252" spans="1:9" x14ac:dyDescent="0.2">
      <c r="A1252">
        <v>1251</v>
      </c>
      <c r="B1252" s="5">
        <v>39966</v>
      </c>
      <c r="C1252" s="9">
        <v>0.66111111111111109</v>
      </c>
      <c r="D1252" t="s">
        <v>4632</v>
      </c>
      <c r="E1252" t="s">
        <v>4517</v>
      </c>
      <c r="F1252" t="s">
        <v>4515</v>
      </c>
      <c r="G1252" t="s">
        <v>4997</v>
      </c>
      <c r="H1252" s="10" t="s">
        <v>4998</v>
      </c>
      <c r="I1252" s="10" t="s">
        <v>4998</v>
      </c>
    </row>
    <row r="1253" spans="1:9" x14ac:dyDescent="0.2">
      <c r="A1253">
        <v>1252</v>
      </c>
      <c r="B1253" s="5">
        <v>39966</v>
      </c>
      <c r="C1253" s="9">
        <v>0.66111111111111109</v>
      </c>
      <c r="D1253" t="s">
        <v>4632</v>
      </c>
      <c r="E1253" t="s">
        <v>4517</v>
      </c>
      <c r="F1253" t="s">
        <v>4515</v>
      </c>
      <c r="G1253" t="s">
        <v>4999</v>
      </c>
      <c r="H1253" s="10" t="s">
        <v>5000</v>
      </c>
      <c r="I1253" s="10" t="s">
        <v>5000</v>
      </c>
    </row>
    <row r="1254" spans="1:9" x14ac:dyDescent="0.2">
      <c r="A1254">
        <v>1253</v>
      </c>
      <c r="B1254" s="5">
        <v>39966</v>
      </c>
      <c r="C1254" s="9">
        <v>0.66111111111111109</v>
      </c>
      <c r="D1254" t="s">
        <v>4632</v>
      </c>
      <c r="E1254" t="s">
        <v>4517</v>
      </c>
      <c r="F1254" t="s">
        <v>4515</v>
      </c>
      <c r="G1254" t="s">
        <v>5001</v>
      </c>
      <c r="H1254" s="10" t="s">
        <v>5002</v>
      </c>
      <c r="I1254" s="10" t="s">
        <v>5002</v>
      </c>
    </row>
    <row r="1255" spans="1:9" x14ac:dyDescent="0.2">
      <c r="A1255">
        <v>1254</v>
      </c>
      <c r="B1255" s="5">
        <v>39966</v>
      </c>
      <c r="C1255" s="9">
        <v>0.66111111111111109</v>
      </c>
      <c r="D1255" t="s">
        <v>4632</v>
      </c>
      <c r="E1255" t="s">
        <v>4517</v>
      </c>
      <c r="F1255" t="s">
        <v>4515</v>
      </c>
      <c r="G1255" t="s">
        <v>5003</v>
      </c>
      <c r="H1255" s="10" t="s">
        <v>5004</v>
      </c>
      <c r="I1255" s="10" t="s">
        <v>5004</v>
      </c>
    </row>
    <row r="1256" spans="1:9" x14ac:dyDescent="0.2">
      <c r="A1256">
        <v>1255</v>
      </c>
      <c r="B1256" s="5">
        <v>39966</v>
      </c>
      <c r="C1256" s="9">
        <v>0.66111111111111109</v>
      </c>
      <c r="D1256" t="s">
        <v>4632</v>
      </c>
      <c r="E1256" t="s">
        <v>4517</v>
      </c>
      <c r="F1256" t="s">
        <v>4515</v>
      </c>
      <c r="G1256" t="s">
        <v>5005</v>
      </c>
      <c r="H1256" s="10" t="s">
        <v>5006</v>
      </c>
      <c r="I1256" s="10" t="s">
        <v>5006</v>
      </c>
    </row>
    <row r="1257" spans="1:9" x14ac:dyDescent="0.2">
      <c r="A1257">
        <v>1256</v>
      </c>
      <c r="B1257" s="5">
        <v>39966</v>
      </c>
      <c r="C1257" s="9">
        <v>0.66111111111111109</v>
      </c>
      <c r="D1257" t="s">
        <v>4632</v>
      </c>
      <c r="E1257" t="s">
        <v>4517</v>
      </c>
      <c r="F1257" t="s">
        <v>4515</v>
      </c>
      <c r="G1257" t="s">
        <v>5007</v>
      </c>
      <c r="H1257" s="10" t="s">
        <v>5008</v>
      </c>
      <c r="I1257" s="10" t="s">
        <v>5008</v>
      </c>
    </row>
    <row r="1258" spans="1:9" x14ac:dyDescent="0.2">
      <c r="A1258">
        <v>1257</v>
      </c>
      <c r="B1258" s="5">
        <v>39966</v>
      </c>
      <c r="C1258" s="9">
        <v>0.66111111111111109</v>
      </c>
      <c r="D1258" t="s">
        <v>4632</v>
      </c>
      <c r="E1258" t="s">
        <v>4517</v>
      </c>
      <c r="F1258" t="s">
        <v>4515</v>
      </c>
      <c r="G1258" t="s">
        <v>5009</v>
      </c>
      <c r="H1258" s="10" t="s">
        <v>5379</v>
      </c>
      <c r="I1258" s="10" t="s">
        <v>5380</v>
      </c>
    </row>
    <row r="1259" spans="1:9" x14ac:dyDescent="0.2">
      <c r="A1259">
        <v>1258</v>
      </c>
      <c r="B1259" s="5">
        <v>39966</v>
      </c>
      <c r="C1259" s="9">
        <v>0.66111111111111109</v>
      </c>
      <c r="D1259" t="s">
        <v>4632</v>
      </c>
      <c r="E1259" t="s">
        <v>4517</v>
      </c>
      <c r="F1259" t="s">
        <v>4515</v>
      </c>
      <c r="G1259" t="s">
        <v>5381</v>
      </c>
      <c r="H1259" s="10" t="s">
        <v>5382</v>
      </c>
      <c r="I1259" s="10" t="s">
        <v>5383</v>
      </c>
    </row>
    <row r="1260" spans="1:9" x14ac:dyDescent="0.2">
      <c r="A1260">
        <v>1259</v>
      </c>
      <c r="B1260" s="5">
        <v>39966</v>
      </c>
      <c r="C1260" s="9">
        <v>0.66111111111111109</v>
      </c>
      <c r="D1260" t="s">
        <v>4632</v>
      </c>
      <c r="E1260" t="s">
        <v>4517</v>
      </c>
      <c r="F1260" t="s">
        <v>4515</v>
      </c>
      <c r="G1260" t="s">
        <v>1661</v>
      </c>
      <c r="H1260" s="10" t="s">
        <v>2364</v>
      </c>
      <c r="I1260" s="10" t="s">
        <v>2364</v>
      </c>
    </row>
    <row r="1261" spans="1:9" x14ac:dyDescent="0.2">
      <c r="A1261">
        <v>1260</v>
      </c>
      <c r="B1261" s="5">
        <v>39966</v>
      </c>
      <c r="C1261" s="9">
        <v>0.66111111111111109</v>
      </c>
      <c r="D1261" t="s">
        <v>4632</v>
      </c>
      <c r="E1261" t="s">
        <v>4517</v>
      </c>
      <c r="F1261" t="s">
        <v>4515</v>
      </c>
      <c r="G1261" t="s">
        <v>2365</v>
      </c>
      <c r="H1261" s="10" t="s">
        <v>2366</v>
      </c>
      <c r="I1261" s="10" t="s">
        <v>2366</v>
      </c>
    </row>
    <row r="1262" spans="1:9" x14ac:dyDescent="0.2">
      <c r="A1262">
        <v>1261</v>
      </c>
      <c r="B1262" s="5">
        <v>39966</v>
      </c>
      <c r="C1262" s="9">
        <v>0.66111111111111109</v>
      </c>
      <c r="D1262" t="s">
        <v>4632</v>
      </c>
      <c r="E1262" t="s">
        <v>4517</v>
      </c>
      <c r="F1262" t="s">
        <v>4515</v>
      </c>
      <c r="G1262" t="s">
        <v>2367</v>
      </c>
      <c r="H1262" s="10" t="s">
        <v>2368</v>
      </c>
      <c r="I1262" s="10" t="s">
        <v>620</v>
      </c>
    </row>
    <row r="1263" spans="1:9" x14ac:dyDescent="0.2">
      <c r="A1263">
        <v>1262</v>
      </c>
      <c r="B1263" s="5">
        <v>39966</v>
      </c>
      <c r="C1263" s="9">
        <v>0.66111111111111109</v>
      </c>
      <c r="D1263" t="s">
        <v>4632</v>
      </c>
      <c r="E1263" t="s">
        <v>4517</v>
      </c>
      <c r="F1263" t="s">
        <v>4515</v>
      </c>
      <c r="G1263" t="s">
        <v>621</v>
      </c>
      <c r="H1263" s="10" t="s">
        <v>2701</v>
      </c>
      <c r="I1263" s="10" t="s">
        <v>2701</v>
      </c>
    </row>
    <row r="1264" spans="1:9" x14ac:dyDescent="0.2">
      <c r="A1264">
        <v>1263</v>
      </c>
      <c r="B1264" s="5">
        <v>39966</v>
      </c>
      <c r="C1264" s="9">
        <v>0.66111111111111109</v>
      </c>
      <c r="D1264" t="s">
        <v>4632</v>
      </c>
      <c r="E1264" t="s">
        <v>4517</v>
      </c>
      <c r="F1264" t="s">
        <v>4515</v>
      </c>
      <c r="G1264" t="s">
        <v>2702</v>
      </c>
      <c r="H1264" s="10" t="s">
        <v>2703</v>
      </c>
      <c r="I1264" s="10" t="s">
        <v>2703</v>
      </c>
    </row>
    <row r="1265" spans="1:9" x14ac:dyDescent="0.2">
      <c r="A1265">
        <v>1264</v>
      </c>
      <c r="B1265" s="5">
        <v>39966</v>
      </c>
      <c r="C1265" s="9">
        <v>0.66111111111111109</v>
      </c>
      <c r="D1265" t="s">
        <v>4632</v>
      </c>
      <c r="E1265" t="s">
        <v>4517</v>
      </c>
      <c r="F1265" t="s">
        <v>4515</v>
      </c>
      <c r="G1265" t="s">
        <v>2704</v>
      </c>
      <c r="H1265" s="10" t="s">
        <v>2705</v>
      </c>
      <c r="I1265" s="10" t="s">
        <v>2705</v>
      </c>
    </row>
    <row r="1266" spans="1:9" x14ac:dyDescent="0.2">
      <c r="A1266">
        <v>1265</v>
      </c>
      <c r="B1266" s="5">
        <v>39966</v>
      </c>
      <c r="C1266" s="9">
        <v>0.66111111111111109</v>
      </c>
      <c r="D1266" t="s">
        <v>4632</v>
      </c>
      <c r="E1266" t="s">
        <v>4517</v>
      </c>
      <c r="F1266" t="s">
        <v>4515</v>
      </c>
      <c r="G1266" t="s">
        <v>2706</v>
      </c>
      <c r="H1266" s="10" t="s">
        <v>2707</v>
      </c>
      <c r="I1266" s="10" t="s">
        <v>2707</v>
      </c>
    </row>
    <row r="1267" spans="1:9" x14ac:dyDescent="0.2">
      <c r="A1267">
        <v>1266</v>
      </c>
      <c r="B1267" s="5">
        <v>39966</v>
      </c>
      <c r="C1267" s="9">
        <v>0.66111111111111109</v>
      </c>
      <c r="D1267" t="s">
        <v>4632</v>
      </c>
      <c r="E1267" t="s">
        <v>4517</v>
      </c>
      <c r="F1267" t="s">
        <v>4515</v>
      </c>
      <c r="G1267" t="s">
        <v>2708</v>
      </c>
      <c r="H1267" s="10" t="s">
        <v>2709</v>
      </c>
      <c r="I1267" s="10" t="s">
        <v>2709</v>
      </c>
    </row>
    <row r="1268" spans="1:9" x14ac:dyDescent="0.2">
      <c r="A1268">
        <v>1267</v>
      </c>
      <c r="B1268" s="5">
        <v>39966</v>
      </c>
      <c r="C1268" s="9">
        <v>0.66111111111111109</v>
      </c>
      <c r="D1268" t="s">
        <v>4632</v>
      </c>
      <c r="E1268" t="s">
        <v>4517</v>
      </c>
      <c r="F1268" t="s">
        <v>4515</v>
      </c>
      <c r="G1268" t="s">
        <v>2710</v>
      </c>
      <c r="H1268" s="10" t="s">
        <v>913</v>
      </c>
      <c r="I1268" s="10" t="s">
        <v>913</v>
      </c>
    </row>
    <row r="1269" spans="1:9" x14ac:dyDescent="0.2">
      <c r="A1269">
        <v>1268</v>
      </c>
      <c r="B1269" s="5">
        <v>39966</v>
      </c>
      <c r="C1269" s="9">
        <v>0.66111111111111109</v>
      </c>
      <c r="D1269" t="s">
        <v>4632</v>
      </c>
      <c r="E1269" t="s">
        <v>4517</v>
      </c>
      <c r="F1269" t="s">
        <v>4515</v>
      </c>
      <c r="G1269" t="s">
        <v>914</v>
      </c>
      <c r="H1269" s="10" t="s">
        <v>837</v>
      </c>
      <c r="I1269" s="10" t="s">
        <v>837</v>
      </c>
    </row>
    <row r="1270" spans="1:9" x14ac:dyDescent="0.2">
      <c r="A1270">
        <v>1269</v>
      </c>
      <c r="B1270" s="5">
        <v>39966</v>
      </c>
      <c r="C1270" s="9">
        <v>0.66111111111111109</v>
      </c>
      <c r="D1270" t="s">
        <v>4632</v>
      </c>
      <c r="E1270" t="s">
        <v>4517</v>
      </c>
      <c r="F1270" t="s">
        <v>4515</v>
      </c>
      <c r="G1270" t="s">
        <v>838</v>
      </c>
      <c r="H1270" s="10" t="s">
        <v>839</v>
      </c>
      <c r="I1270" s="10" t="s">
        <v>839</v>
      </c>
    </row>
    <row r="1271" spans="1:9" x14ac:dyDescent="0.2">
      <c r="A1271">
        <v>1270</v>
      </c>
      <c r="B1271" s="5">
        <v>39966</v>
      </c>
      <c r="C1271" s="9">
        <v>0.66111111111111109</v>
      </c>
      <c r="D1271" t="s">
        <v>4632</v>
      </c>
      <c r="E1271" t="s">
        <v>4517</v>
      </c>
      <c r="F1271" t="s">
        <v>4515</v>
      </c>
      <c r="G1271" t="s">
        <v>840</v>
      </c>
      <c r="H1271" s="10" t="s">
        <v>2812</v>
      </c>
      <c r="I1271" s="10" t="s">
        <v>2812</v>
      </c>
    </row>
    <row r="1272" spans="1:9" x14ac:dyDescent="0.2">
      <c r="A1272">
        <v>1271</v>
      </c>
      <c r="B1272" s="5">
        <v>39966</v>
      </c>
      <c r="C1272" s="9">
        <v>0.66111111111111109</v>
      </c>
      <c r="D1272" t="s">
        <v>4632</v>
      </c>
      <c r="E1272" t="s">
        <v>4517</v>
      </c>
      <c r="F1272" t="s">
        <v>4515</v>
      </c>
      <c r="G1272" t="s">
        <v>2813</v>
      </c>
      <c r="H1272" s="10" t="s">
        <v>927</v>
      </c>
      <c r="I1272" s="10" t="s">
        <v>927</v>
      </c>
    </row>
    <row r="1273" spans="1:9" x14ac:dyDescent="0.2">
      <c r="A1273">
        <v>1272</v>
      </c>
      <c r="B1273" s="5">
        <v>39966</v>
      </c>
      <c r="C1273" s="9">
        <v>0.66111111111111109</v>
      </c>
      <c r="D1273" t="s">
        <v>4632</v>
      </c>
      <c r="E1273" t="s">
        <v>4517</v>
      </c>
      <c r="F1273" t="s">
        <v>4515</v>
      </c>
      <c r="G1273" t="s">
        <v>928</v>
      </c>
      <c r="H1273" s="10" t="s">
        <v>929</v>
      </c>
      <c r="I1273" s="10" t="s">
        <v>929</v>
      </c>
    </row>
    <row r="1274" spans="1:9" x14ac:dyDescent="0.2">
      <c r="A1274">
        <v>1273</v>
      </c>
      <c r="B1274" s="5">
        <v>39966</v>
      </c>
      <c r="C1274" s="9">
        <v>0.66111111111111109</v>
      </c>
      <c r="D1274" t="s">
        <v>4632</v>
      </c>
      <c r="E1274" t="s">
        <v>4517</v>
      </c>
      <c r="F1274" t="s">
        <v>4515</v>
      </c>
      <c r="G1274" t="s">
        <v>930</v>
      </c>
      <c r="H1274" s="10" t="s">
        <v>4281</v>
      </c>
      <c r="I1274" s="10" t="s">
        <v>4281</v>
      </c>
    </row>
    <row r="1275" spans="1:9" x14ac:dyDescent="0.2">
      <c r="A1275">
        <v>1274</v>
      </c>
      <c r="B1275" s="5">
        <v>39966</v>
      </c>
      <c r="C1275" s="9">
        <v>0.66111111111111109</v>
      </c>
      <c r="D1275" t="s">
        <v>4632</v>
      </c>
      <c r="E1275" t="s">
        <v>4517</v>
      </c>
      <c r="F1275" t="s">
        <v>4515</v>
      </c>
      <c r="G1275" t="s">
        <v>4282</v>
      </c>
      <c r="H1275" s="10" t="s">
        <v>4283</v>
      </c>
      <c r="I1275" s="10" t="s">
        <v>4283</v>
      </c>
    </row>
    <row r="1276" spans="1:9" x14ac:dyDescent="0.2">
      <c r="A1276">
        <v>1275</v>
      </c>
      <c r="B1276" s="5">
        <v>39966</v>
      </c>
      <c r="C1276" s="9">
        <v>0.66111111111111109</v>
      </c>
      <c r="D1276" t="s">
        <v>4632</v>
      </c>
      <c r="E1276" t="s">
        <v>4517</v>
      </c>
      <c r="F1276" t="s">
        <v>4515</v>
      </c>
      <c r="G1276" t="s">
        <v>4284</v>
      </c>
      <c r="H1276" s="10" t="s">
        <v>4285</v>
      </c>
      <c r="I1276" s="10" t="s">
        <v>4285</v>
      </c>
    </row>
    <row r="1277" spans="1:9" x14ac:dyDescent="0.2">
      <c r="A1277">
        <v>1276</v>
      </c>
      <c r="B1277" s="5">
        <v>39966</v>
      </c>
      <c r="C1277" s="9">
        <v>0.66111111111111109</v>
      </c>
      <c r="D1277" t="s">
        <v>4632</v>
      </c>
      <c r="E1277" t="s">
        <v>4517</v>
      </c>
      <c r="F1277" t="s">
        <v>4515</v>
      </c>
      <c r="G1277" t="s">
        <v>4286</v>
      </c>
      <c r="H1277" s="10" t="s">
        <v>4287</v>
      </c>
      <c r="I1277" s="10" t="s">
        <v>4287</v>
      </c>
    </row>
    <row r="1278" spans="1:9" x14ac:dyDescent="0.2">
      <c r="A1278">
        <v>1277</v>
      </c>
      <c r="B1278" s="5">
        <v>39966</v>
      </c>
      <c r="C1278" s="9">
        <v>0.66111111111111109</v>
      </c>
      <c r="D1278" t="s">
        <v>4632</v>
      </c>
      <c r="E1278" t="s">
        <v>4517</v>
      </c>
      <c r="F1278" t="s">
        <v>4515</v>
      </c>
      <c r="G1278" t="s">
        <v>4288</v>
      </c>
      <c r="H1278" s="10" t="s">
        <v>4289</v>
      </c>
      <c r="I1278" s="10" t="s">
        <v>4289</v>
      </c>
    </row>
    <row r="1279" spans="1:9" x14ac:dyDescent="0.2">
      <c r="A1279">
        <v>1278</v>
      </c>
      <c r="B1279" s="5">
        <v>39966</v>
      </c>
      <c r="C1279" s="9">
        <v>0.66111111111111109</v>
      </c>
      <c r="D1279" t="s">
        <v>4632</v>
      </c>
      <c r="E1279" t="s">
        <v>4517</v>
      </c>
      <c r="F1279" t="s">
        <v>4515</v>
      </c>
      <c r="G1279" t="s">
        <v>4290</v>
      </c>
      <c r="H1279" s="10" t="s">
        <v>4291</v>
      </c>
      <c r="I1279" s="10" t="s">
        <v>4291</v>
      </c>
    </row>
    <row r="1280" spans="1:9" x14ac:dyDescent="0.2">
      <c r="A1280">
        <v>1279</v>
      </c>
      <c r="B1280" s="5">
        <v>39966</v>
      </c>
      <c r="C1280" s="9">
        <v>0.66111111111111109</v>
      </c>
      <c r="D1280" t="s">
        <v>4632</v>
      </c>
      <c r="E1280" t="s">
        <v>4517</v>
      </c>
      <c r="F1280" t="s">
        <v>4515</v>
      </c>
      <c r="G1280" t="s">
        <v>4292</v>
      </c>
      <c r="H1280" s="10" t="s">
        <v>2102</v>
      </c>
      <c r="I1280" s="10" t="s">
        <v>2102</v>
      </c>
    </row>
    <row r="1281" spans="1:9" x14ac:dyDescent="0.2">
      <c r="A1281">
        <v>1280</v>
      </c>
      <c r="B1281" s="5">
        <v>39966</v>
      </c>
      <c r="C1281" s="9">
        <v>0.66111111111111109</v>
      </c>
      <c r="D1281" t="s">
        <v>4632</v>
      </c>
      <c r="E1281" t="s">
        <v>4517</v>
      </c>
      <c r="F1281" t="s">
        <v>4515</v>
      </c>
      <c r="G1281" t="s">
        <v>2103</v>
      </c>
      <c r="H1281" s="10" t="s">
        <v>2104</v>
      </c>
      <c r="I1281" s="10" t="s">
        <v>2104</v>
      </c>
    </row>
    <row r="1282" spans="1:9" x14ac:dyDescent="0.2">
      <c r="A1282">
        <v>1281</v>
      </c>
      <c r="B1282" s="5">
        <v>39966</v>
      </c>
      <c r="C1282" s="9">
        <v>0.66111111111111109</v>
      </c>
      <c r="D1282" t="s">
        <v>4632</v>
      </c>
      <c r="E1282" t="s">
        <v>4517</v>
      </c>
      <c r="F1282" t="s">
        <v>4515</v>
      </c>
      <c r="G1282" t="s">
        <v>2105</v>
      </c>
      <c r="H1282" s="10" t="s">
        <v>2106</v>
      </c>
      <c r="I1282" s="10" t="s">
        <v>2106</v>
      </c>
    </row>
    <row r="1283" spans="1:9" x14ac:dyDescent="0.2">
      <c r="A1283">
        <v>1282</v>
      </c>
      <c r="B1283" s="5">
        <v>39966</v>
      </c>
      <c r="C1283" s="9">
        <v>0.66111111111111109</v>
      </c>
      <c r="D1283" t="s">
        <v>4632</v>
      </c>
      <c r="E1283" t="s">
        <v>4517</v>
      </c>
      <c r="F1283" t="s">
        <v>4515</v>
      </c>
      <c r="G1283" t="s">
        <v>2107</v>
      </c>
      <c r="H1283" s="10" t="s">
        <v>2867</v>
      </c>
      <c r="I1283" s="10" t="s">
        <v>2867</v>
      </c>
    </row>
    <row r="1284" spans="1:9" x14ac:dyDescent="0.2">
      <c r="A1284">
        <v>1283</v>
      </c>
      <c r="B1284" s="5">
        <v>39966</v>
      </c>
      <c r="C1284" s="9">
        <v>0.66111111111111109</v>
      </c>
      <c r="D1284" t="s">
        <v>4632</v>
      </c>
      <c r="E1284" t="s">
        <v>4517</v>
      </c>
      <c r="F1284" t="s">
        <v>4515</v>
      </c>
      <c r="G1284" t="s">
        <v>2868</v>
      </c>
      <c r="H1284" s="10" t="s">
        <v>2869</v>
      </c>
      <c r="I1284" s="10" t="s">
        <v>2869</v>
      </c>
    </row>
    <row r="1285" spans="1:9" x14ac:dyDescent="0.2">
      <c r="A1285">
        <v>1284</v>
      </c>
      <c r="B1285" s="5">
        <v>39966</v>
      </c>
      <c r="C1285" s="9">
        <v>0.66111111111111109</v>
      </c>
      <c r="D1285" t="s">
        <v>4632</v>
      </c>
      <c r="E1285" t="s">
        <v>4517</v>
      </c>
      <c r="F1285" t="s">
        <v>4515</v>
      </c>
      <c r="G1285" t="s">
        <v>2870</v>
      </c>
      <c r="H1285" s="10" t="s">
        <v>2871</v>
      </c>
      <c r="I1285" s="10" t="s">
        <v>2871</v>
      </c>
    </row>
    <row r="1286" spans="1:9" x14ac:dyDescent="0.2">
      <c r="A1286">
        <v>1285</v>
      </c>
      <c r="B1286" s="5">
        <v>39966</v>
      </c>
      <c r="C1286" s="9">
        <v>0.66111111111111109</v>
      </c>
      <c r="D1286" t="s">
        <v>4632</v>
      </c>
      <c r="E1286" t="s">
        <v>4517</v>
      </c>
      <c r="F1286" t="s">
        <v>4515</v>
      </c>
      <c r="G1286" t="s">
        <v>2872</v>
      </c>
      <c r="H1286" s="10" t="s">
        <v>2873</v>
      </c>
      <c r="I1286" s="10" t="s">
        <v>2873</v>
      </c>
    </row>
    <row r="1287" spans="1:9" x14ac:dyDescent="0.2">
      <c r="A1287">
        <v>1286</v>
      </c>
      <c r="B1287" s="5">
        <v>39966</v>
      </c>
      <c r="C1287" s="9">
        <v>0.66111111111111109</v>
      </c>
      <c r="D1287" t="s">
        <v>4632</v>
      </c>
      <c r="E1287" t="s">
        <v>4517</v>
      </c>
      <c r="F1287" t="s">
        <v>4515</v>
      </c>
      <c r="G1287" t="s">
        <v>2874</v>
      </c>
      <c r="H1287" s="10" t="s">
        <v>2875</v>
      </c>
      <c r="I1287" s="10" t="s">
        <v>2875</v>
      </c>
    </row>
    <row r="1288" spans="1:9" x14ac:dyDescent="0.2">
      <c r="A1288">
        <v>1287</v>
      </c>
      <c r="B1288" s="5">
        <v>39966</v>
      </c>
      <c r="C1288" s="9">
        <v>0.66111111111111109</v>
      </c>
      <c r="D1288" t="s">
        <v>4632</v>
      </c>
      <c r="E1288" t="s">
        <v>4517</v>
      </c>
      <c r="F1288" t="s">
        <v>4515</v>
      </c>
      <c r="G1288" t="s">
        <v>2876</v>
      </c>
      <c r="H1288" s="10" t="s">
        <v>2877</v>
      </c>
      <c r="I1288" s="10" t="s">
        <v>2877</v>
      </c>
    </row>
    <row r="1289" spans="1:9" x14ac:dyDescent="0.2">
      <c r="A1289">
        <v>1288</v>
      </c>
      <c r="B1289" s="5">
        <v>39966</v>
      </c>
      <c r="C1289" s="9">
        <v>0.66111111111111109</v>
      </c>
      <c r="D1289" t="s">
        <v>4632</v>
      </c>
      <c r="E1289" t="s">
        <v>4517</v>
      </c>
      <c r="F1289" t="s">
        <v>4515</v>
      </c>
      <c r="G1289" t="s">
        <v>2878</v>
      </c>
      <c r="H1289" s="10" t="s">
        <v>3286</v>
      </c>
      <c r="I1289" s="10" t="s">
        <v>3286</v>
      </c>
    </row>
    <row r="1290" spans="1:9" x14ac:dyDescent="0.2">
      <c r="A1290">
        <v>1289</v>
      </c>
      <c r="B1290" s="5">
        <v>39966</v>
      </c>
      <c r="C1290" s="9">
        <v>0.66111111111111109</v>
      </c>
      <c r="D1290" t="s">
        <v>4632</v>
      </c>
      <c r="E1290" t="s">
        <v>4517</v>
      </c>
      <c r="F1290" t="s">
        <v>4515</v>
      </c>
      <c r="G1290" t="s">
        <v>3287</v>
      </c>
      <c r="H1290" s="10" t="s">
        <v>625</v>
      </c>
      <c r="I1290" s="10" t="s">
        <v>625</v>
      </c>
    </row>
    <row r="1291" spans="1:9" x14ac:dyDescent="0.2">
      <c r="A1291">
        <v>1290</v>
      </c>
      <c r="B1291" s="5">
        <v>39966</v>
      </c>
      <c r="C1291" s="9">
        <v>0.66111111111111109</v>
      </c>
      <c r="D1291" t="s">
        <v>4632</v>
      </c>
      <c r="E1291" t="s">
        <v>4517</v>
      </c>
      <c r="F1291" t="s">
        <v>4515</v>
      </c>
      <c r="G1291" t="s">
        <v>626</v>
      </c>
      <c r="H1291" s="10" t="s">
        <v>627</v>
      </c>
      <c r="I1291" s="10" t="s">
        <v>627</v>
      </c>
    </row>
    <row r="1292" spans="1:9" x14ac:dyDescent="0.2">
      <c r="A1292">
        <v>1291</v>
      </c>
      <c r="B1292" s="5">
        <v>39966</v>
      </c>
      <c r="C1292" s="9">
        <v>0.66111111111111109</v>
      </c>
      <c r="D1292" t="s">
        <v>4632</v>
      </c>
      <c r="E1292" t="s">
        <v>4517</v>
      </c>
      <c r="F1292" t="s">
        <v>4515</v>
      </c>
      <c r="G1292" t="s">
        <v>628</v>
      </c>
      <c r="H1292" s="10" t="s">
        <v>629</v>
      </c>
      <c r="I1292" s="10" t="s">
        <v>629</v>
      </c>
    </row>
    <row r="1293" spans="1:9" x14ac:dyDescent="0.2">
      <c r="A1293">
        <v>1292</v>
      </c>
      <c r="B1293" s="5">
        <v>39966</v>
      </c>
      <c r="C1293" s="9">
        <v>0.66111111111111109</v>
      </c>
      <c r="D1293" t="s">
        <v>4632</v>
      </c>
      <c r="E1293" t="s">
        <v>4517</v>
      </c>
      <c r="F1293" t="s">
        <v>4515</v>
      </c>
      <c r="G1293" t="s">
        <v>630</v>
      </c>
      <c r="H1293" s="10" t="s">
        <v>631</v>
      </c>
      <c r="I1293" s="10" t="s">
        <v>631</v>
      </c>
    </row>
    <row r="1294" spans="1:9" x14ac:dyDescent="0.2">
      <c r="A1294">
        <v>1293</v>
      </c>
      <c r="B1294" s="5">
        <v>39966</v>
      </c>
      <c r="C1294" s="9">
        <v>0.66111111111111109</v>
      </c>
      <c r="D1294" t="s">
        <v>4632</v>
      </c>
      <c r="E1294" t="s">
        <v>4517</v>
      </c>
      <c r="F1294" t="s">
        <v>4515</v>
      </c>
      <c r="G1294" t="s">
        <v>632</v>
      </c>
      <c r="H1294" s="10" t="s">
        <v>633</v>
      </c>
      <c r="I1294" s="10" t="s">
        <v>633</v>
      </c>
    </row>
    <row r="1295" spans="1:9" x14ac:dyDescent="0.2">
      <c r="A1295">
        <v>1294</v>
      </c>
      <c r="B1295" s="5">
        <v>39966</v>
      </c>
      <c r="C1295" s="9">
        <v>0.66111111111111109</v>
      </c>
      <c r="D1295" t="s">
        <v>4632</v>
      </c>
      <c r="E1295" t="s">
        <v>4517</v>
      </c>
      <c r="F1295" t="s">
        <v>4515</v>
      </c>
      <c r="G1295" t="s">
        <v>634</v>
      </c>
      <c r="H1295" s="10" t="s">
        <v>635</v>
      </c>
      <c r="I1295" s="10" t="s">
        <v>635</v>
      </c>
    </row>
    <row r="1296" spans="1:9" x14ac:dyDescent="0.2">
      <c r="A1296">
        <v>1295</v>
      </c>
      <c r="B1296" s="5">
        <v>39966</v>
      </c>
      <c r="C1296" s="9">
        <v>0.66111111111111109</v>
      </c>
      <c r="D1296" t="s">
        <v>4632</v>
      </c>
      <c r="E1296" t="s">
        <v>4517</v>
      </c>
      <c r="F1296" t="s">
        <v>4515</v>
      </c>
      <c r="G1296" t="s">
        <v>636</v>
      </c>
      <c r="H1296" s="10" t="s">
        <v>637</v>
      </c>
      <c r="I1296" s="10" t="s">
        <v>637</v>
      </c>
    </row>
    <row r="1297" spans="1:9" x14ac:dyDescent="0.2">
      <c r="A1297">
        <v>1296</v>
      </c>
      <c r="B1297" s="5">
        <v>39966</v>
      </c>
      <c r="C1297" s="9">
        <v>0.66111111111111109</v>
      </c>
      <c r="D1297" t="s">
        <v>4632</v>
      </c>
      <c r="E1297" t="s">
        <v>4517</v>
      </c>
      <c r="F1297" t="s">
        <v>4515</v>
      </c>
      <c r="G1297" t="s">
        <v>638</v>
      </c>
      <c r="H1297" s="10" t="s">
        <v>639</v>
      </c>
      <c r="I1297" s="10" t="s">
        <v>639</v>
      </c>
    </row>
    <row r="1298" spans="1:9" x14ac:dyDescent="0.2">
      <c r="A1298">
        <v>1297</v>
      </c>
      <c r="B1298" s="5">
        <v>39966</v>
      </c>
      <c r="C1298" s="9">
        <v>0.66111111111111109</v>
      </c>
      <c r="D1298" t="s">
        <v>4632</v>
      </c>
      <c r="E1298" t="s">
        <v>4517</v>
      </c>
      <c r="F1298" t="s">
        <v>4515</v>
      </c>
      <c r="G1298" t="s">
        <v>4427</v>
      </c>
      <c r="H1298" s="10" t="s">
        <v>3072</v>
      </c>
      <c r="I1298" s="10" t="s">
        <v>3072</v>
      </c>
    </row>
    <row r="1299" spans="1:9" x14ac:dyDescent="0.2">
      <c r="A1299">
        <v>1298</v>
      </c>
      <c r="B1299" s="5">
        <v>39966</v>
      </c>
      <c r="C1299" s="9">
        <v>0.66111111111111109</v>
      </c>
      <c r="D1299" t="s">
        <v>4632</v>
      </c>
      <c r="E1299" t="s">
        <v>4517</v>
      </c>
      <c r="F1299" t="s">
        <v>4515</v>
      </c>
      <c r="G1299" t="s">
        <v>3073</v>
      </c>
      <c r="H1299" s="10" t="s">
        <v>3074</v>
      </c>
      <c r="I1299" s="10" t="s">
        <v>3074</v>
      </c>
    </row>
    <row r="1300" spans="1:9" x14ac:dyDescent="0.2">
      <c r="A1300">
        <v>1299</v>
      </c>
      <c r="B1300" s="5">
        <v>39966</v>
      </c>
      <c r="C1300" s="9">
        <v>0.66111111111111109</v>
      </c>
      <c r="D1300" t="s">
        <v>4632</v>
      </c>
      <c r="E1300" t="s">
        <v>4517</v>
      </c>
      <c r="F1300" t="s">
        <v>4515</v>
      </c>
      <c r="G1300" t="s">
        <v>3075</v>
      </c>
      <c r="H1300" s="10" t="s">
        <v>3076</v>
      </c>
      <c r="I1300" s="10" t="s">
        <v>3076</v>
      </c>
    </row>
    <row r="1301" spans="1:9" x14ac:dyDescent="0.2">
      <c r="A1301">
        <v>1300</v>
      </c>
      <c r="B1301" s="5">
        <v>39966</v>
      </c>
      <c r="C1301" s="9">
        <v>0.66111111111111109</v>
      </c>
      <c r="D1301" t="s">
        <v>4632</v>
      </c>
      <c r="E1301" t="s">
        <v>4517</v>
      </c>
      <c r="F1301" t="s">
        <v>4515</v>
      </c>
      <c r="G1301" t="s">
        <v>3077</v>
      </c>
      <c r="H1301" s="10" t="s">
        <v>3078</v>
      </c>
      <c r="I1301" s="10" t="s">
        <v>3078</v>
      </c>
    </row>
    <row r="1302" spans="1:9" x14ac:dyDescent="0.2">
      <c r="A1302">
        <v>1301</v>
      </c>
      <c r="B1302" s="5">
        <v>39966</v>
      </c>
      <c r="C1302" s="9">
        <v>0.66111111111111109</v>
      </c>
      <c r="D1302" t="s">
        <v>4632</v>
      </c>
      <c r="E1302" t="s">
        <v>4517</v>
      </c>
      <c r="F1302" t="s">
        <v>4515</v>
      </c>
      <c r="G1302" t="s">
        <v>3079</v>
      </c>
      <c r="H1302" s="10" t="s">
        <v>3080</v>
      </c>
      <c r="I1302" s="10" t="s">
        <v>3080</v>
      </c>
    </row>
    <row r="1303" spans="1:9" x14ac:dyDescent="0.2">
      <c r="A1303">
        <v>1302</v>
      </c>
      <c r="B1303" s="5">
        <v>39966</v>
      </c>
      <c r="C1303" s="9">
        <v>0.66111111111111109</v>
      </c>
      <c r="D1303" t="s">
        <v>4632</v>
      </c>
      <c r="E1303" t="s">
        <v>4517</v>
      </c>
      <c r="F1303" t="s">
        <v>4515</v>
      </c>
      <c r="G1303" t="s">
        <v>3081</v>
      </c>
      <c r="H1303" s="10" t="s">
        <v>2668</v>
      </c>
      <c r="I1303" s="10" t="s">
        <v>2668</v>
      </c>
    </row>
    <row r="1304" spans="1:9" x14ac:dyDescent="0.2">
      <c r="A1304">
        <v>1303</v>
      </c>
      <c r="B1304" s="5">
        <v>39966</v>
      </c>
      <c r="C1304" s="9">
        <v>0.66111111111111109</v>
      </c>
      <c r="D1304" t="s">
        <v>4632</v>
      </c>
      <c r="E1304" t="s">
        <v>4517</v>
      </c>
      <c r="F1304" t="s">
        <v>4515</v>
      </c>
      <c r="G1304" t="s">
        <v>2669</v>
      </c>
      <c r="H1304" s="10" t="s">
        <v>2670</v>
      </c>
      <c r="I1304" s="10" t="s">
        <v>2670</v>
      </c>
    </row>
    <row r="1305" spans="1:9" x14ac:dyDescent="0.2">
      <c r="A1305">
        <v>1304</v>
      </c>
      <c r="B1305" s="5">
        <v>39966</v>
      </c>
      <c r="C1305" s="9">
        <v>0.66111111111111109</v>
      </c>
      <c r="D1305" t="s">
        <v>4632</v>
      </c>
      <c r="E1305" t="s">
        <v>4517</v>
      </c>
      <c r="F1305" t="s">
        <v>4515</v>
      </c>
      <c r="G1305" t="s">
        <v>2671</v>
      </c>
      <c r="H1305" s="10" t="s">
        <v>2672</v>
      </c>
      <c r="I1305" s="10" t="s">
        <v>2672</v>
      </c>
    </row>
    <row r="1306" spans="1:9" x14ac:dyDescent="0.2">
      <c r="A1306">
        <v>1305</v>
      </c>
      <c r="B1306" s="5">
        <v>39966</v>
      </c>
      <c r="C1306" s="9">
        <v>0.66111111111111109</v>
      </c>
      <c r="D1306" t="s">
        <v>4632</v>
      </c>
      <c r="E1306" t="s">
        <v>4517</v>
      </c>
      <c r="F1306" t="s">
        <v>4515</v>
      </c>
      <c r="G1306" t="s">
        <v>2673</v>
      </c>
      <c r="H1306" s="10" t="s">
        <v>2674</v>
      </c>
      <c r="I1306" s="10" t="s">
        <v>2674</v>
      </c>
    </row>
    <row r="1307" spans="1:9" x14ac:dyDescent="0.2">
      <c r="A1307">
        <v>1306</v>
      </c>
      <c r="B1307" s="5">
        <v>39966</v>
      </c>
      <c r="C1307" s="9">
        <v>0.66111111111111109</v>
      </c>
      <c r="D1307" t="s">
        <v>4632</v>
      </c>
      <c r="E1307" t="s">
        <v>4517</v>
      </c>
      <c r="F1307" t="s">
        <v>4515</v>
      </c>
      <c r="G1307" t="s">
        <v>2675</v>
      </c>
      <c r="H1307" s="10" t="s">
        <v>2676</v>
      </c>
      <c r="I1307" s="10" t="s">
        <v>2676</v>
      </c>
    </row>
    <row r="1308" spans="1:9" x14ac:dyDescent="0.2">
      <c r="A1308">
        <v>1307</v>
      </c>
      <c r="B1308" s="5">
        <v>39966</v>
      </c>
      <c r="C1308" s="9">
        <v>0.66111111111111109</v>
      </c>
      <c r="D1308" t="s">
        <v>4632</v>
      </c>
      <c r="E1308" t="s">
        <v>4517</v>
      </c>
      <c r="F1308" t="s">
        <v>4515</v>
      </c>
      <c r="G1308" t="s">
        <v>2677</v>
      </c>
      <c r="H1308" s="10" t="s">
        <v>1437</v>
      </c>
      <c r="I1308" s="10" t="s">
        <v>1437</v>
      </c>
    </row>
    <row r="1309" spans="1:9" x14ac:dyDescent="0.2">
      <c r="A1309">
        <v>1308</v>
      </c>
      <c r="B1309" s="5">
        <v>39966</v>
      </c>
      <c r="C1309" s="9">
        <v>0.66111111111111109</v>
      </c>
      <c r="D1309" t="s">
        <v>4632</v>
      </c>
      <c r="E1309" t="s">
        <v>4517</v>
      </c>
      <c r="F1309" t="s">
        <v>4515</v>
      </c>
      <c r="G1309" t="s">
        <v>1438</v>
      </c>
      <c r="H1309" s="10" t="s">
        <v>1439</v>
      </c>
      <c r="I1309" s="10" t="s">
        <v>1439</v>
      </c>
    </row>
    <row r="1310" spans="1:9" x14ac:dyDescent="0.2">
      <c r="A1310">
        <v>1309</v>
      </c>
      <c r="B1310" s="5">
        <v>39966</v>
      </c>
      <c r="C1310" s="9">
        <v>0.66111111111111109</v>
      </c>
      <c r="D1310" t="s">
        <v>4632</v>
      </c>
      <c r="E1310" t="s">
        <v>4517</v>
      </c>
      <c r="F1310" t="s">
        <v>4515</v>
      </c>
      <c r="G1310" t="s">
        <v>1440</v>
      </c>
      <c r="H1310" s="10" t="s">
        <v>1441</v>
      </c>
      <c r="I1310" s="10" t="s">
        <v>1441</v>
      </c>
    </row>
    <row r="1311" spans="1:9" x14ac:dyDescent="0.2">
      <c r="A1311">
        <v>1310</v>
      </c>
      <c r="B1311" s="5">
        <v>39966</v>
      </c>
      <c r="C1311" s="9">
        <v>0.66111111111111109</v>
      </c>
      <c r="D1311" t="s">
        <v>4632</v>
      </c>
      <c r="E1311" t="s">
        <v>4517</v>
      </c>
      <c r="F1311" t="s">
        <v>4515</v>
      </c>
      <c r="G1311" t="s">
        <v>1442</v>
      </c>
      <c r="H1311" s="10" t="s">
        <v>1443</v>
      </c>
      <c r="I1311" s="10" t="s">
        <v>1443</v>
      </c>
    </row>
    <row r="1312" spans="1:9" x14ac:dyDescent="0.2">
      <c r="A1312">
        <v>1311</v>
      </c>
      <c r="B1312" s="5">
        <v>39966</v>
      </c>
      <c r="C1312" s="9">
        <v>0.66111111111111109</v>
      </c>
      <c r="D1312" t="s">
        <v>4632</v>
      </c>
      <c r="E1312" t="s">
        <v>4517</v>
      </c>
      <c r="F1312" t="s">
        <v>4515</v>
      </c>
      <c r="G1312" t="s">
        <v>1444</v>
      </c>
      <c r="H1312" s="10" t="s">
        <v>1984</v>
      </c>
      <c r="I1312" s="10" t="s">
        <v>1984</v>
      </c>
    </row>
    <row r="1313" spans="1:9" x14ac:dyDescent="0.2">
      <c r="A1313">
        <v>1312</v>
      </c>
      <c r="B1313" s="5">
        <v>39966</v>
      </c>
      <c r="C1313" s="9">
        <v>0.66111111111111109</v>
      </c>
      <c r="D1313" t="s">
        <v>4632</v>
      </c>
      <c r="E1313" t="s">
        <v>4517</v>
      </c>
      <c r="F1313" t="s">
        <v>4515</v>
      </c>
      <c r="G1313" t="s">
        <v>1985</v>
      </c>
      <c r="H1313" s="10" t="s">
        <v>5543</v>
      </c>
      <c r="I1313" s="10" t="s">
        <v>5543</v>
      </c>
    </row>
    <row r="1314" spans="1:9" x14ac:dyDescent="0.2">
      <c r="A1314">
        <v>1313</v>
      </c>
      <c r="B1314" s="5">
        <v>39966</v>
      </c>
      <c r="C1314" s="9">
        <v>0.66111111111111109</v>
      </c>
      <c r="D1314" t="s">
        <v>4632</v>
      </c>
      <c r="E1314" t="s">
        <v>4517</v>
      </c>
      <c r="F1314" t="s">
        <v>4515</v>
      </c>
      <c r="G1314" t="s">
        <v>5544</v>
      </c>
      <c r="H1314" s="10" t="s">
        <v>5545</v>
      </c>
      <c r="I1314" s="10" t="s">
        <v>5545</v>
      </c>
    </row>
    <row r="1315" spans="1:9" x14ac:dyDescent="0.2">
      <c r="A1315">
        <v>1314</v>
      </c>
      <c r="B1315" s="5">
        <v>39966</v>
      </c>
      <c r="C1315" s="9">
        <v>0.66111111111111109</v>
      </c>
      <c r="D1315" t="s">
        <v>4632</v>
      </c>
      <c r="E1315" t="s">
        <v>4517</v>
      </c>
      <c r="F1315" t="s">
        <v>4515</v>
      </c>
      <c r="G1315" t="s">
        <v>5546</v>
      </c>
      <c r="H1315" s="10" t="s">
        <v>5547</v>
      </c>
      <c r="I1315" s="10" t="s">
        <v>5547</v>
      </c>
    </row>
    <row r="1316" spans="1:9" x14ac:dyDescent="0.2">
      <c r="A1316">
        <v>1315</v>
      </c>
      <c r="B1316" s="5">
        <v>39966</v>
      </c>
      <c r="C1316" s="9">
        <v>0.66111111111111109</v>
      </c>
      <c r="D1316" t="s">
        <v>4632</v>
      </c>
      <c r="E1316" t="s">
        <v>4517</v>
      </c>
      <c r="F1316" t="s">
        <v>4515</v>
      </c>
      <c r="G1316" t="s">
        <v>5548</v>
      </c>
      <c r="H1316" s="10" t="s">
        <v>5549</v>
      </c>
      <c r="I1316" s="10" t="s">
        <v>5549</v>
      </c>
    </row>
    <row r="1317" spans="1:9" x14ac:dyDescent="0.2">
      <c r="A1317">
        <v>1316</v>
      </c>
      <c r="B1317" s="5">
        <v>39966</v>
      </c>
      <c r="C1317" s="9">
        <v>0.66111111111111109</v>
      </c>
      <c r="D1317" t="s">
        <v>4632</v>
      </c>
      <c r="E1317" t="s">
        <v>4517</v>
      </c>
      <c r="F1317" t="s">
        <v>4515</v>
      </c>
      <c r="G1317" t="s">
        <v>5550</v>
      </c>
      <c r="H1317" s="10" t="s">
        <v>5551</v>
      </c>
      <c r="I1317" s="10" t="s">
        <v>5551</v>
      </c>
    </row>
    <row r="1318" spans="1:9" x14ac:dyDescent="0.2">
      <c r="A1318">
        <v>1317</v>
      </c>
      <c r="B1318" s="5">
        <v>39966</v>
      </c>
      <c r="C1318" s="9">
        <v>0.66111111111111109</v>
      </c>
      <c r="D1318" t="s">
        <v>4632</v>
      </c>
      <c r="E1318" t="s">
        <v>4517</v>
      </c>
      <c r="F1318" t="s">
        <v>4515</v>
      </c>
      <c r="G1318" t="s">
        <v>5552</v>
      </c>
      <c r="H1318" s="10" t="s">
        <v>3215</v>
      </c>
      <c r="I1318" s="10" t="s">
        <v>3215</v>
      </c>
    </row>
    <row r="1319" spans="1:9" x14ac:dyDescent="0.2">
      <c r="A1319">
        <v>1318</v>
      </c>
      <c r="B1319" s="5">
        <v>39966</v>
      </c>
      <c r="C1319" s="9">
        <v>0.66111111111111109</v>
      </c>
      <c r="D1319" t="s">
        <v>4632</v>
      </c>
      <c r="E1319" t="s">
        <v>4517</v>
      </c>
      <c r="F1319" t="s">
        <v>4515</v>
      </c>
      <c r="G1319" t="s">
        <v>3216</v>
      </c>
      <c r="H1319" s="10" t="s">
        <v>586</v>
      </c>
      <c r="I1319" s="10" t="s">
        <v>586</v>
      </c>
    </row>
    <row r="1320" spans="1:9" x14ac:dyDescent="0.2">
      <c r="A1320">
        <v>1319</v>
      </c>
      <c r="B1320" s="5">
        <v>39966</v>
      </c>
      <c r="C1320" s="9">
        <v>0.66111111111111109</v>
      </c>
      <c r="D1320" t="s">
        <v>4632</v>
      </c>
      <c r="E1320" t="s">
        <v>4517</v>
      </c>
      <c r="F1320" t="s">
        <v>4515</v>
      </c>
      <c r="G1320" t="s">
        <v>587</v>
      </c>
      <c r="H1320" s="10" t="s">
        <v>588</v>
      </c>
      <c r="I1320" s="10" t="s">
        <v>588</v>
      </c>
    </row>
    <row r="1321" spans="1:9" x14ac:dyDescent="0.2">
      <c r="A1321">
        <v>1320</v>
      </c>
      <c r="B1321" s="5">
        <v>39966</v>
      </c>
      <c r="C1321" s="9">
        <v>0.66111111111111109</v>
      </c>
      <c r="D1321" t="s">
        <v>4632</v>
      </c>
      <c r="E1321" t="s">
        <v>4517</v>
      </c>
      <c r="F1321" t="s">
        <v>4515</v>
      </c>
      <c r="G1321" t="s">
        <v>589</v>
      </c>
      <c r="H1321" s="10" t="s">
        <v>590</v>
      </c>
      <c r="I1321" s="10" t="s">
        <v>590</v>
      </c>
    </row>
    <row r="1322" spans="1:9" x14ac:dyDescent="0.2">
      <c r="A1322">
        <v>1321</v>
      </c>
      <c r="B1322" s="5">
        <v>39966</v>
      </c>
      <c r="C1322" s="9">
        <v>0.66111111111111109</v>
      </c>
      <c r="D1322" t="s">
        <v>4632</v>
      </c>
      <c r="E1322" t="s">
        <v>4517</v>
      </c>
      <c r="F1322" t="s">
        <v>4515</v>
      </c>
      <c r="G1322" t="s">
        <v>591</v>
      </c>
      <c r="H1322" s="10" t="s">
        <v>592</v>
      </c>
      <c r="I1322" s="10" t="s">
        <v>592</v>
      </c>
    </row>
    <row r="1323" spans="1:9" x14ac:dyDescent="0.2">
      <c r="A1323">
        <v>1322</v>
      </c>
      <c r="B1323" s="5">
        <v>39966</v>
      </c>
      <c r="C1323" s="9">
        <v>0.66111111111111109</v>
      </c>
      <c r="D1323" t="s">
        <v>4632</v>
      </c>
      <c r="E1323" t="s">
        <v>4517</v>
      </c>
      <c r="F1323" t="s">
        <v>4515</v>
      </c>
      <c r="G1323" t="s">
        <v>593</v>
      </c>
      <c r="H1323" s="10" t="s">
        <v>594</v>
      </c>
      <c r="I1323" s="10" t="s">
        <v>594</v>
      </c>
    </row>
    <row r="1324" spans="1:9" x14ac:dyDescent="0.2">
      <c r="A1324">
        <v>1323</v>
      </c>
      <c r="B1324" s="5">
        <v>39966</v>
      </c>
      <c r="C1324" s="9">
        <v>0.66111111111111109</v>
      </c>
      <c r="D1324" t="s">
        <v>4632</v>
      </c>
      <c r="E1324" t="s">
        <v>4517</v>
      </c>
      <c r="F1324" t="s">
        <v>4515</v>
      </c>
      <c r="G1324" t="s">
        <v>595</v>
      </c>
      <c r="H1324" s="10" t="s">
        <v>2509</v>
      </c>
      <c r="I1324" s="10" t="s">
        <v>2509</v>
      </c>
    </row>
    <row r="1325" spans="1:9" x14ac:dyDescent="0.2">
      <c r="A1325">
        <v>1324</v>
      </c>
      <c r="B1325" s="5">
        <v>39966</v>
      </c>
      <c r="C1325" s="9">
        <v>0.66111111111111109</v>
      </c>
      <c r="D1325" t="s">
        <v>4632</v>
      </c>
      <c r="E1325" t="s">
        <v>4517</v>
      </c>
      <c r="F1325" t="s">
        <v>4515</v>
      </c>
      <c r="G1325" t="s">
        <v>2510</v>
      </c>
      <c r="H1325" s="10" t="s">
        <v>2511</v>
      </c>
      <c r="I1325" s="10" t="s">
        <v>2511</v>
      </c>
    </row>
    <row r="1326" spans="1:9" x14ac:dyDescent="0.2">
      <c r="A1326">
        <v>1325</v>
      </c>
      <c r="B1326" s="5">
        <v>39966</v>
      </c>
      <c r="C1326" s="9">
        <v>0.66111111111111109</v>
      </c>
      <c r="D1326" t="s">
        <v>4632</v>
      </c>
      <c r="E1326" t="s">
        <v>4517</v>
      </c>
      <c r="F1326" t="s">
        <v>4515</v>
      </c>
      <c r="G1326" t="s">
        <v>2512</v>
      </c>
      <c r="H1326" s="10" t="s">
        <v>2513</v>
      </c>
      <c r="I1326" s="10" t="s">
        <v>2513</v>
      </c>
    </row>
    <row r="1327" spans="1:9" x14ac:dyDescent="0.2">
      <c r="A1327">
        <v>1326</v>
      </c>
      <c r="B1327" s="5">
        <v>39966</v>
      </c>
      <c r="C1327" s="9">
        <v>0.66111111111111109</v>
      </c>
      <c r="D1327" t="s">
        <v>4632</v>
      </c>
      <c r="E1327" t="s">
        <v>4517</v>
      </c>
      <c r="F1327" t="s">
        <v>4515</v>
      </c>
      <c r="G1327" t="s">
        <v>2514</v>
      </c>
      <c r="H1327" s="10" t="s">
        <v>2515</v>
      </c>
      <c r="I1327" s="10" t="s">
        <v>2515</v>
      </c>
    </row>
    <row r="1328" spans="1:9" x14ac:dyDescent="0.2">
      <c r="A1328">
        <v>1327</v>
      </c>
      <c r="B1328" s="5">
        <v>39966</v>
      </c>
      <c r="C1328" s="9">
        <v>0.66111111111111109</v>
      </c>
      <c r="D1328" t="s">
        <v>4632</v>
      </c>
      <c r="E1328" t="s">
        <v>4517</v>
      </c>
      <c r="F1328" t="s">
        <v>4515</v>
      </c>
      <c r="G1328" t="s">
        <v>2516</v>
      </c>
      <c r="H1328" s="10" t="s">
        <v>5146</v>
      </c>
      <c r="I1328" s="10" t="s">
        <v>5146</v>
      </c>
    </row>
    <row r="1329" spans="1:9" x14ac:dyDescent="0.2">
      <c r="A1329">
        <v>1328</v>
      </c>
      <c r="B1329" s="5">
        <v>39966</v>
      </c>
      <c r="C1329" s="9">
        <v>0.66111111111111109</v>
      </c>
      <c r="D1329" t="s">
        <v>4632</v>
      </c>
      <c r="E1329" t="s">
        <v>4517</v>
      </c>
      <c r="F1329" t="s">
        <v>4515</v>
      </c>
      <c r="G1329" t="s">
        <v>5147</v>
      </c>
      <c r="H1329" s="10" t="s">
        <v>5148</v>
      </c>
      <c r="I1329" s="10" t="s">
        <v>3089</v>
      </c>
    </row>
    <row r="1330" spans="1:9" x14ac:dyDescent="0.2">
      <c r="A1330">
        <v>1329</v>
      </c>
      <c r="B1330" s="5">
        <v>39966</v>
      </c>
      <c r="C1330" s="9">
        <v>0.66111111111111109</v>
      </c>
      <c r="D1330" t="s">
        <v>4632</v>
      </c>
      <c r="E1330" t="s">
        <v>4517</v>
      </c>
      <c r="F1330" t="s">
        <v>4515</v>
      </c>
      <c r="G1330" t="s">
        <v>3090</v>
      </c>
      <c r="H1330" s="10" t="s">
        <v>3091</v>
      </c>
      <c r="I1330" s="10" t="s">
        <v>3091</v>
      </c>
    </row>
    <row r="1331" spans="1:9" x14ac:dyDescent="0.2">
      <c r="A1331">
        <v>1330</v>
      </c>
      <c r="B1331" s="5">
        <v>39966</v>
      </c>
      <c r="C1331" s="9">
        <v>0.66111111111111109</v>
      </c>
      <c r="D1331" t="s">
        <v>4632</v>
      </c>
      <c r="E1331" t="s">
        <v>4517</v>
      </c>
      <c r="F1331" t="s">
        <v>4515</v>
      </c>
      <c r="G1331" t="s">
        <v>3092</v>
      </c>
      <c r="H1331" s="10" t="s">
        <v>4364</v>
      </c>
      <c r="I1331" s="10" t="s">
        <v>4364</v>
      </c>
    </row>
    <row r="1332" spans="1:9" x14ac:dyDescent="0.2">
      <c r="A1332">
        <v>1331</v>
      </c>
      <c r="B1332" s="5">
        <v>39966</v>
      </c>
      <c r="C1332" s="9">
        <v>0.66111111111111109</v>
      </c>
      <c r="D1332" t="s">
        <v>4632</v>
      </c>
      <c r="E1332" t="s">
        <v>4517</v>
      </c>
      <c r="F1332" t="s">
        <v>4515</v>
      </c>
      <c r="G1332" t="s">
        <v>4365</v>
      </c>
      <c r="H1332" s="10" t="s">
        <v>4366</v>
      </c>
      <c r="I1332" s="10" t="s">
        <v>4366</v>
      </c>
    </row>
    <row r="1333" spans="1:9" x14ac:dyDescent="0.2">
      <c r="A1333">
        <v>1332</v>
      </c>
      <c r="B1333" s="5">
        <v>39966</v>
      </c>
      <c r="C1333" s="9">
        <v>0.66111111111111109</v>
      </c>
      <c r="D1333" t="s">
        <v>4632</v>
      </c>
      <c r="E1333" t="s">
        <v>4517</v>
      </c>
      <c r="F1333" t="s">
        <v>4515</v>
      </c>
      <c r="G1333" t="s">
        <v>4367</v>
      </c>
      <c r="H1333" s="10" t="s">
        <v>765</v>
      </c>
      <c r="I1333" s="10" t="s">
        <v>765</v>
      </c>
    </row>
    <row r="1334" spans="1:9" x14ac:dyDescent="0.2">
      <c r="A1334">
        <v>1333</v>
      </c>
      <c r="B1334" s="5">
        <v>39966</v>
      </c>
      <c r="C1334" s="9">
        <v>0.66111111111111109</v>
      </c>
      <c r="D1334" t="s">
        <v>4632</v>
      </c>
      <c r="E1334" t="s">
        <v>4517</v>
      </c>
      <c r="F1334" t="s">
        <v>4515</v>
      </c>
      <c r="G1334" t="s">
        <v>766</v>
      </c>
      <c r="H1334" s="10" t="s">
        <v>767</v>
      </c>
      <c r="I1334" s="10" t="s">
        <v>767</v>
      </c>
    </row>
    <row r="1335" spans="1:9" x14ac:dyDescent="0.2">
      <c r="A1335">
        <v>1334</v>
      </c>
      <c r="B1335" s="5">
        <v>39966</v>
      </c>
      <c r="C1335" s="9">
        <v>0.66111111111111109</v>
      </c>
      <c r="D1335" t="s">
        <v>4632</v>
      </c>
      <c r="E1335" t="s">
        <v>4517</v>
      </c>
      <c r="F1335" t="s">
        <v>4515</v>
      </c>
      <c r="G1335" t="s">
        <v>768</v>
      </c>
      <c r="H1335" s="10" t="s">
        <v>343</v>
      </c>
      <c r="I1335" s="10" t="s">
        <v>343</v>
      </c>
    </row>
    <row r="1336" spans="1:9" x14ac:dyDescent="0.2">
      <c r="A1336">
        <v>1335</v>
      </c>
      <c r="B1336" s="5">
        <v>39966</v>
      </c>
      <c r="C1336" s="9">
        <v>0.66111111111111109</v>
      </c>
      <c r="D1336" t="s">
        <v>4632</v>
      </c>
      <c r="E1336" t="s">
        <v>4517</v>
      </c>
      <c r="F1336" t="s">
        <v>4515</v>
      </c>
      <c r="G1336" t="s">
        <v>344</v>
      </c>
      <c r="H1336" s="10" t="s">
        <v>785</v>
      </c>
      <c r="I1336" s="10" t="s">
        <v>785</v>
      </c>
    </row>
    <row r="1337" spans="1:9" x14ac:dyDescent="0.2">
      <c r="A1337">
        <v>1336</v>
      </c>
      <c r="B1337" s="5">
        <v>39966</v>
      </c>
      <c r="C1337" s="9">
        <v>0.66111111111111109</v>
      </c>
      <c r="D1337" t="s">
        <v>4632</v>
      </c>
      <c r="E1337" t="s">
        <v>4517</v>
      </c>
      <c r="F1337" t="s">
        <v>4515</v>
      </c>
      <c r="G1337" t="s">
        <v>786</v>
      </c>
      <c r="H1337" s="10" t="s">
        <v>787</v>
      </c>
      <c r="I1337" s="10" t="s">
        <v>787</v>
      </c>
    </row>
    <row r="1338" spans="1:9" x14ac:dyDescent="0.2">
      <c r="A1338">
        <v>1337</v>
      </c>
      <c r="B1338" s="5">
        <v>39966</v>
      </c>
      <c r="C1338" s="9">
        <v>0.66111111111111109</v>
      </c>
      <c r="D1338" t="s">
        <v>4632</v>
      </c>
      <c r="E1338" t="s">
        <v>4517</v>
      </c>
      <c r="F1338" t="s">
        <v>4515</v>
      </c>
      <c r="G1338" t="s">
        <v>788</v>
      </c>
      <c r="H1338" s="10" t="s">
        <v>1748</v>
      </c>
      <c r="I1338" s="10" t="s">
        <v>1748</v>
      </c>
    </row>
    <row r="1339" spans="1:9" x14ac:dyDescent="0.2">
      <c r="A1339">
        <v>1338</v>
      </c>
      <c r="B1339" s="5">
        <v>39966</v>
      </c>
      <c r="C1339" s="9">
        <v>0.66111111111111109</v>
      </c>
      <c r="D1339" t="s">
        <v>4632</v>
      </c>
      <c r="E1339" t="s">
        <v>4517</v>
      </c>
      <c r="F1339" t="s">
        <v>4515</v>
      </c>
      <c r="G1339" t="s">
        <v>1749</v>
      </c>
      <c r="H1339" s="10" t="s">
        <v>2210</v>
      </c>
      <c r="I1339" s="10" t="s">
        <v>2210</v>
      </c>
    </row>
    <row r="1340" spans="1:9" x14ac:dyDescent="0.2">
      <c r="A1340">
        <v>1339</v>
      </c>
      <c r="B1340" s="5">
        <v>39966</v>
      </c>
      <c r="C1340" s="9">
        <v>0.66111111111111109</v>
      </c>
      <c r="D1340" t="s">
        <v>4632</v>
      </c>
      <c r="E1340" t="s">
        <v>4517</v>
      </c>
      <c r="F1340" t="s">
        <v>4515</v>
      </c>
      <c r="G1340" t="s">
        <v>2211</v>
      </c>
      <c r="H1340" s="10" t="s">
        <v>2212</v>
      </c>
      <c r="I1340" s="10" t="s">
        <v>2212</v>
      </c>
    </row>
    <row r="1341" spans="1:9" x14ac:dyDescent="0.2">
      <c r="A1341">
        <v>1340</v>
      </c>
      <c r="B1341" s="5">
        <v>39966</v>
      </c>
      <c r="C1341" s="9">
        <v>0.66111111111111109</v>
      </c>
      <c r="D1341" t="s">
        <v>4632</v>
      </c>
      <c r="E1341" t="s">
        <v>4517</v>
      </c>
      <c r="F1341" t="s">
        <v>4515</v>
      </c>
      <c r="G1341" t="s">
        <v>2213</v>
      </c>
      <c r="H1341" s="10" t="s">
        <v>2214</v>
      </c>
      <c r="I1341" s="10" t="s">
        <v>2214</v>
      </c>
    </row>
    <row r="1342" spans="1:9" x14ac:dyDescent="0.2">
      <c r="A1342">
        <v>1341</v>
      </c>
      <c r="B1342" s="5">
        <v>39966</v>
      </c>
      <c r="C1342" s="9">
        <v>0.66111111111111109</v>
      </c>
      <c r="D1342" t="s">
        <v>4632</v>
      </c>
      <c r="E1342" t="s">
        <v>4517</v>
      </c>
      <c r="F1342" t="s">
        <v>4515</v>
      </c>
      <c r="G1342" t="s">
        <v>2215</v>
      </c>
      <c r="H1342" s="10" t="s">
        <v>2216</v>
      </c>
      <c r="I1342" s="10" t="s">
        <v>2216</v>
      </c>
    </row>
    <row r="1343" spans="1:9" x14ac:dyDescent="0.2">
      <c r="A1343">
        <v>1342</v>
      </c>
      <c r="B1343" s="5">
        <v>39966</v>
      </c>
      <c r="C1343" s="9">
        <v>0.66111111111111109</v>
      </c>
      <c r="D1343" t="s">
        <v>4632</v>
      </c>
      <c r="E1343" t="s">
        <v>4517</v>
      </c>
      <c r="F1343" t="s">
        <v>4515</v>
      </c>
      <c r="G1343" t="s">
        <v>2217</v>
      </c>
      <c r="H1343" s="10" t="s">
        <v>2218</v>
      </c>
      <c r="I1343" s="10" t="s">
        <v>2218</v>
      </c>
    </row>
    <row r="1344" spans="1:9" x14ac:dyDescent="0.2">
      <c r="A1344">
        <v>1343</v>
      </c>
      <c r="B1344" s="5">
        <v>39966</v>
      </c>
      <c r="C1344" s="9">
        <v>0.66111111111111109</v>
      </c>
      <c r="D1344" t="s">
        <v>4632</v>
      </c>
      <c r="E1344" t="s">
        <v>4517</v>
      </c>
      <c r="F1344" t="s">
        <v>4515</v>
      </c>
      <c r="G1344" t="s">
        <v>2219</v>
      </c>
      <c r="H1344" s="10" t="s">
        <v>2220</v>
      </c>
      <c r="I1344" t="b">
        <v>1</v>
      </c>
    </row>
    <row r="1345" spans="1:9" x14ac:dyDescent="0.2">
      <c r="A1345">
        <v>1344</v>
      </c>
      <c r="B1345" s="5">
        <v>39966</v>
      </c>
      <c r="C1345" s="9">
        <v>0.66111111111111109</v>
      </c>
      <c r="D1345" t="s">
        <v>4632</v>
      </c>
      <c r="E1345" t="s">
        <v>4517</v>
      </c>
      <c r="F1345" t="s">
        <v>4515</v>
      </c>
      <c r="G1345" t="s">
        <v>2221</v>
      </c>
      <c r="H1345" s="10" t="s">
        <v>2222</v>
      </c>
      <c r="I1345" t="b">
        <v>1</v>
      </c>
    </row>
    <row r="1346" spans="1:9" x14ac:dyDescent="0.2">
      <c r="A1346">
        <v>1345</v>
      </c>
      <c r="B1346" s="5">
        <v>39966</v>
      </c>
      <c r="C1346" s="9">
        <v>0.66111111111111109</v>
      </c>
      <c r="D1346" t="s">
        <v>4632</v>
      </c>
      <c r="E1346" t="s">
        <v>4517</v>
      </c>
      <c r="F1346" t="s">
        <v>4515</v>
      </c>
      <c r="G1346" t="s">
        <v>2055</v>
      </c>
      <c r="H1346" s="10" t="s">
        <v>2056</v>
      </c>
      <c r="I1346" s="10" t="s">
        <v>2056</v>
      </c>
    </row>
    <row r="1347" spans="1:9" x14ac:dyDescent="0.2">
      <c r="A1347">
        <v>1346</v>
      </c>
      <c r="B1347" s="5">
        <v>39966</v>
      </c>
      <c r="C1347" s="9">
        <v>0.66111111111111109</v>
      </c>
      <c r="D1347" t="s">
        <v>4632</v>
      </c>
      <c r="E1347" t="s">
        <v>4517</v>
      </c>
      <c r="F1347" t="s">
        <v>4515</v>
      </c>
      <c r="G1347" t="s">
        <v>2057</v>
      </c>
      <c r="H1347" s="10" t="s">
        <v>423</v>
      </c>
      <c r="I1347" s="10" t="s">
        <v>423</v>
      </c>
    </row>
    <row r="1348" spans="1:9" x14ac:dyDescent="0.2">
      <c r="A1348">
        <v>1347</v>
      </c>
      <c r="B1348" s="5">
        <v>39966</v>
      </c>
      <c r="C1348" s="9">
        <v>0.66111111111111109</v>
      </c>
      <c r="D1348" t="s">
        <v>4632</v>
      </c>
      <c r="E1348" t="s">
        <v>4517</v>
      </c>
      <c r="F1348" t="s">
        <v>4515</v>
      </c>
      <c r="G1348" t="s">
        <v>424</v>
      </c>
      <c r="H1348" s="10" t="s">
        <v>425</v>
      </c>
      <c r="I1348" s="10" t="s">
        <v>425</v>
      </c>
    </row>
    <row r="1349" spans="1:9" x14ac:dyDescent="0.2">
      <c r="A1349">
        <v>1348</v>
      </c>
      <c r="B1349" s="5">
        <v>39966</v>
      </c>
      <c r="C1349" s="9">
        <v>0.66111111111111109</v>
      </c>
      <c r="D1349" t="s">
        <v>4632</v>
      </c>
      <c r="E1349" t="s">
        <v>4517</v>
      </c>
      <c r="F1349" t="s">
        <v>4515</v>
      </c>
      <c r="G1349" t="s">
        <v>426</v>
      </c>
      <c r="H1349" s="10" t="s">
        <v>427</v>
      </c>
      <c r="I1349" s="10" t="s">
        <v>427</v>
      </c>
    </row>
    <row r="1350" spans="1:9" x14ac:dyDescent="0.2">
      <c r="A1350">
        <v>1349</v>
      </c>
      <c r="B1350" s="5">
        <v>39966</v>
      </c>
      <c r="C1350" s="9">
        <v>0.66111111111111109</v>
      </c>
      <c r="D1350" t="s">
        <v>4632</v>
      </c>
      <c r="E1350" t="s">
        <v>4517</v>
      </c>
      <c r="F1350" t="s">
        <v>4515</v>
      </c>
      <c r="G1350" t="s">
        <v>428</v>
      </c>
      <c r="H1350" s="10" t="s">
        <v>429</v>
      </c>
      <c r="I1350" s="10" t="s">
        <v>429</v>
      </c>
    </row>
    <row r="1351" spans="1:9" x14ac:dyDescent="0.2">
      <c r="A1351">
        <v>1350</v>
      </c>
      <c r="B1351" s="5">
        <v>39966</v>
      </c>
      <c r="C1351" s="9">
        <v>0.66111111111111109</v>
      </c>
      <c r="D1351" t="s">
        <v>4632</v>
      </c>
      <c r="E1351" t="s">
        <v>4517</v>
      </c>
      <c r="F1351" t="s">
        <v>4515</v>
      </c>
      <c r="G1351" t="s">
        <v>430</v>
      </c>
      <c r="H1351" s="10" t="s">
        <v>431</v>
      </c>
      <c r="I1351" s="10" t="s">
        <v>431</v>
      </c>
    </row>
    <row r="1352" spans="1:9" x14ac:dyDescent="0.2">
      <c r="A1352">
        <v>1351</v>
      </c>
      <c r="B1352" s="5">
        <v>39966</v>
      </c>
      <c r="C1352" s="9">
        <v>0.66111111111111109</v>
      </c>
      <c r="D1352" t="s">
        <v>4632</v>
      </c>
      <c r="E1352" t="s">
        <v>4517</v>
      </c>
      <c r="F1352" t="s">
        <v>4515</v>
      </c>
      <c r="G1352" t="s">
        <v>432</v>
      </c>
      <c r="H1352" s="10" t="s">
        <v>433</v>
      </c>
      <c r="I1352" s="10" t="s">
        <v>433</v>
      </c>
    </row>
    <row r="1353" spans="1:9" x14ac:dyDescent="0.2">
      <c r="A1353">
        <v>1352</v>
      </c>
      <c r="B1353" s="5">
        <v>39966</v>
      </c>
      <c r="C1353" s="9">
        <v>0.66111111111111109</v>
      </c>
      <c r="D1353" t="s">
        <v>4632</v>
      </c>
      <c r="E1353" t="s">
        <v>4517</v>
      </c>
      <c r="F1353" t="s">
        <v>4515</v>
      </c>
      <c r="G1353" t="s">
        <v>434</v>
      </c>
      <c r="H1353" s="10" t="s">
        <v>3642</v>
      </c>
      <c r="I1353" s="10" t="s">
        <v>3642</v>
      </c>
    </row>
    <row r="1354" spans="1:9" x14ac:dyDescent="0.2">
      <c r="A1354">
        <v>1353</v>
      </c>
      <c r="B1354" s="5">
        <v>39966</v>
      </c>
      <c r="C1354" s="9">
        <v>0.66111111111111109</v>
      </c>
      <c r="D1354" t="s">
        <v>4632</v>
      </c>
      <c r="E1354" t="s">
        <v>4517</v>
      </c>
      <c r="F1354" t="s">
        <v>4515</v>
      </c>
      <c r="G1354" t="s">
        <v>3643</v>
      </c>
      <c r="H1354" s="10" t="s">
        <v>3644</v>
      </c>
      <c r="I1354" s="10" t="s">
        <v>3644</v>
      </c>
    </row>
    <row r="1355" spans="1:9" x14ac:dyDescent="0.2">
      <c r="A1355">
        <v>1354</v>
      </c>
      <c r="B1355" s="5">
        <v>39966</v>
      </c>
      <c r="C1355" s="9">
        <v>0.66111111111111109</v>
      </c>
      <c r="D1355" t="s">
        <v>4632</v>
      </c>
      <c r="E1355" t="s">
        <v>4517</v>
      </c>
      <c r="F1355" t="s">
        <v>4515</v>
      </c>
      <c r="G1355" t="s">
        <v>3645</v>
      </c>
      <c r="H1355" s="10" t="s">
        <v>3646</v>
      </c>
      <c r="I1355" s="10" t="s">
        <v>3646</v>
      </c>
    </row>
    <row r="1356" spans="1:9" x14ac:dyDescent="0.2">
      <c r="A1356">
        <v>1355</v>
      </c>
      <c r="B1356" s="5">
        <v>39966</v>
      </c>
      <c r="C1356" s="9">
        <v>0.66111111111111109</v>
      </c>
      <c r="D1356" t="s">
        <v>4632</v>
      </c>
      <c r="E1356" t="s">
        <v>4517</v>
      </c>
      <c r="F1356" t="s">
        <v>4515</v>
      </c>
      <c r="G1356" t="s">
        <v>3647</v>
      </c>
      <c r="H1356" s="10" t="s">
        <v>3648</v>
      </c>
      <c r="I1356" s="10" t="s">
        <v>3648</v>
      </c>
    </row>
    <row r="1357" spans="1:9" x14ac:dyDescent="0.2">
      <c r="A1357">
        <v>1356</v>
      </c>
      <c r="B1357" s="5">
        <v>39966</v>
      </c>
      <c r="C1357" s="9">
        <v>0.66111111111111109</v>
      </c>
      <c r="D1357" t="s">
        <v>4632</v>
      </c>
      <c r="E1357" t="s">
        <v>4517</v>
      </c>
      <c r="F1357" t="s">
        <v>4515</v>
      </c>
      <c r="G1357" t="s">
        <v>3649</v>
      </c>
      <c r="H1357" s="10" t="s">
        <v>3650</v>
      </c>
      <c r="I1357" s="10" t="s">
        <v>3650</v>
      </c>
    </row>
    <row r="1358" spans="1:9" x14ac:dyDescent="0.2">
      <c r="A1358">
        <v>1357</v>
      </c>
      <c r="B1358" s="5">
        <v>39966</v>
      </c>
      <c r="C1358" s="9">
        <v>0.66111111111111109</v>
      </c>
      <c r="D1358" t="s">
        <v>4632</v>
      </c>
      <c r="E1358" t="s">
        <v>4517</v>
      </c>
      <c r="F1358" t="s">
        <v>4515</v>
      </c>
      <c r="G1358" t="s">
        <v>3651</v>
      </c>
      <c r="H1358" s="10" t="s">
        <v>4745</v>
      </c>
      <c r="I1358" s="10" t="s">
        <v>4745</v>
      </c>
    </row>
    <row r="1359" spans="1:9" x14ac:dyDescent="0.2">
      <c r="A1359">
        <v>1358</v>
      </c>
      <c r="B1359" s="5">
        <v>39966</v>
      </c>
      <c r="C1359" s="9">
        <v>0.66111111111111109</v>
      </c>
      <c r="D1359" t="s">
        <v>4632</v>
      </c>
      <c r="E1359" t="s">
        <v>4517</v>
      </c>
      <c r="F1359" t="s">
        <v>4515</v>
      </c>
      <c r="G1359" t="s">
        <v>4746</v>
      </c>
      <c r="H1359" s="10" t="s">
        <v>4747</v>
      </c>
      <c r="I1359" s="10" t="s">
        <v>4747</v>
      </c>
    </row>
    <row r="1360" spans="1:9" x14ac:dyDescent="0.2">
      <c r="A1360">
        <v>1359</v>
      </c>
      <c r="B1360" s="5">
        <v>39966</v>
      </c>
      <c r="C1360" s="9">
        <v>0.66111111111111109</v>
      </c>
      <c r="D1360" t="s">
        <v>4632</v>
      </c>
      <c r="E1360" t="s">
        <v>4517</v>
      </c>
      <c r="F1360" t="s">
        <v>4515</v>
      </c>
      <c r="G1360" t="s">
        <v>4547</v>
      </c>
      <c r="H1360" s="10" t="s">
        <v>4561</v>
      </c>
      <c r="I1360" s="10" t="s">
        <v>4561</v>
      </c>
    </row>
    <row r="1361" spans="1:9" x14ac:dyDescent="0.2">
      <c r="A1361">
        <v>1360</v>
      </c>
      <c r="B1361" s="5">
        <v>39966</v>
      </c>
      <c r="C1361" s="9">
        <v>0.66111111111111109</v>
      </c>
      <c r="D1361" t="s">
        <v>4632</v>
      </c>
      <c r="E1361" t="s">
        <v>4517</v>
      </c>
      <c r="F1361" t="s">
        <v>4515</v>
      </c>
      <c r="G1361" t="s">
        <v>4562</v>
      </c>
      <c r="H1361" s="10" t="s">
        <v>4563</v>
      </c>
      <c r="I1361" s="10" t="s">
        <v>4563</v>
      </c>
    </row>
    <row r="1362" spans="1:9" x14ac:dyDescent="0.2">
      <c r="A1362">
        <v>1361</v>
      </c>
      <c r="B1362" s="5">
        <v>39966</v>
      </c>
      <c r="C1362" s="9">
        <v>0.66111111111111109</v>
      </c>
      <c r="D1362" t="s">
        <v>4632</v>
      </c>
      <c r="E1362" t="s">
        <v>4517</v>
      </c>
      <c r="F1362" t="s">
        <v>4515</v>
      </c>
      <c r="G1362" t="s">
        <v>4564</v>
      </c>
      <c r="H1362" s="10" t="s">
        <v>4565</v>
      </c>
      <c r="I1362" s="10" t="s">
        <v>4565</v>
      </c>
    </row>
    <row r="1363" spans="1:9" x14ac:dyDescent="0.2">
      <c r="A1363">
        <v>1362</v>
      </c>
      <c r="B1363" s="5">
        <v>39966</v>
      </c>
      <c r="C1363" s="9">
        <v>0.66111111111111109</v>
      </c>
      <c r="D1363" t="s">
        <v>4632</v>
      </c>
      <c r="E1363" t="s">
        <v>4517</v>
      </c>
      <c r="F1363" t="s">
        <v>4515</v>
      </c>
      <c r="G1363" t="s">
        <v>4566</v>
      </c>
      <c r="H1363" s="10" t="s">
        <v>4567</v>
      </c>
      <c r="I1363" s="10" t="s">
        <v>4567</v>
      </c>
    </row>
    <row r="1364" spans="1:9" x14ac:dyDescent="0.2">
      <c r="A1364">
        <v>1363</v>
      </c>
      <c r="B1364" s="5">
        <v>39966</v>
      </c>
      <c r="C1364" s="9">
        <v>0.66111111111111109</v>
      </c>
      <c r="D1364" t="s">
        <v>4632</v>
      </c>
      <c r="E1364" t="s">
        <v>4517</v>
      </c>
      <c r="F1364" t="s">
        <v>4515</v>
      </c>
      <c r="G1364" t="s">
        <v>4568</v>
      </c>
      <c r="H1364" s="10" t="s">
        <v>902</v>
      </c>
      <c r="I1364" s="10" t="s">
        <v>902</v>
      </c>
    </row>
    <row r="1365" spans="1:9" x14ac:dyDescent="0.2">
      <c r="A1365">
        <v>1364</v>
      </c>
      <c r="B1365" s="5">
        <v>39966</v>
      </c>
      <c r="C1365" s="9">
        <v>0.66111111111111109</v>
      </c>
      <c r="D1365" t="s">
        <v>4632</v>
      </c>
      <c r="E1365" t="s">
        <v>4517</v>
      </c>
      <c r="F1365" t="s">
        <v>4515</v>
      </c>
      <c r="G1365" t="s">
        <v>903</v>
      </c>
      <c r="H1365" s="10" t="s">
        <v>904</v>
      </c>
      <c r="I1365" s="10" t="s">
        <v>904</v>
      </c>
    </row>
    <row r="1366" spans="1:9" x14ac:dyDescent="0.2">
      <c r="A1366">
        <v>1365</v>
      </c>
      <c r="B1366" s="5">
        <v>39966</v>
      </c>
      <c r="C1366" s="9">
        <v>0.66111111111111109</v>
      </c>
      <c r="D1366" t="s">
        <v>4632</v>
      </c>
      <c r="E1366" t="s">
        <v>4517</v>
      </c>
      <c r="F1366" t="s">
        <v>4515</v>
      </c>
      <c r="G1366" t="s">
        <v>905</v>
      </c>
      <c r="H1366" s="10" t="s">
        <v>906</v>
      </c>
      <c r="I1366" s="10" t="s">
        <v>906</v>
      </c>
    </row>
    <row r="1367" spans="1:9" x14ac:dyDescent="0.2">
      <c r="A1367">
        <v>1366</v>
      </c>
      <c r="B1367" s="5">
        <v>39966</v>
      </c>
      <c r="C1367" s="9">
        <v>0.66111111111111109</v>
      </c>
      <c r="D1367" t="s">
        <v>4632</v>
      </c>
      <c r="E1367" t="s">
        <v>4517</v>
      </c>
      <c r="F1367" t="s">
        <v>4515</v>
      </c>
      <c r="G1367" t="s">
        <v>907</v>
      </c>
      <c r="H1367" s="10" t="s">
        <v>4476</v>
      </c>
      <c r="I1367" s="10" t="s">
        <v>4476</v>
      </c>
    </row>
    <row r="1368" spans="1:9" x14ac:dyDescent="0.2">
      <c r="A1368">
        <v>1367</v>
      </c>
      <c r="B1368" s="5">
        <v>39966</v>
      </c>
      <c r="C1368" s="9">
        <v>0.66111111111111109</v>
      </c>
      <c r="D1368" t="s">
        <v>4632</v>
      </c>
      <c r="E1368" t="s">
        <v>4517</v>
      </c>
      <c r="F1368" t="s">
        <v>4515</v>
      </c>
      <c r="G1368" t="s">
        <v>4477</v>
      </c>
      <c r="H1368" s="10" t="s">
        <v>4203</v>
      </c>
      <c r="I1368" s="10" t="s">
        <v>4203</v>
      </c>
    </row>
    <row r="1369" spans="1:9" x14ac:dyDescent="0.2">
      <c r="A1369">
        <v>1368</v>
      </c>
      <c r="B1369" s="5">
        <v>39966</v>
      </c>
      <c r="C1369" s="9">
        <v>0.66111111111111109</v>
      </c>
      <c r="D1369" t="s">
        <v>4632</v>
      </c>
      <c r="E1369" t="s">
        <v>4517</v>
      </c>
      <c r="F1369" t="s">
        <v>4515</v>
      </c>
      <c r="G1369" t="s">
        <v>4204</v>
      </c>
      <c r="H1369" s="10" t="s">
        <v>4205</v>
      </c>
      <c r="I1369" s="10" t="s">
        <v>4205</v>
      </c>
    </row>
    <row r="1370" spans="1:9" x14ac:dyDescent="0.2">
      <c r="A1370">
        <v>1369</v>
      </c>
      <c r="B1370" s="5">
        <v>39966</v>
      </c>
      <c r="C1370" s="9">
        <v>0.66111111111111109</v>
      </c>
      <c r="D1370" t="s">
        <v>4632</v>
      </c>
      <c r="E1370" t="s">
        <v>4517</v>
      </c>
      <c r="F1370" t="s">
        <v>4515</v>
      </c>
      <c r="G1370" t="s">
        <v>4206</v>
      </c>
      <c r="H1370" s="10" t="s">
        <v>4207</v>
      </c>
      <c r="I1370" s="10" t="s">
        <v>4207</v>
      </c>
    </row>
    <row r="1371" spans="1:9" x14ac:dyDescent="0.2">
      <c r="A1371">
        <v>1370</v>
      </c>
      <c r="B1371" s="5">
        <v>39966</v>
      </c>
      <c r="C1371" s="9">
        <v>0.66111111111111109</v>
      </c>
      <c r="D1371" t="s">
        <v>4632</v>
      </c>
      <c r="E1371" t="s">
        <v>4517</v>
      </c>
      <c r="F1371" t="s">
        <v>4515</v>
      </c>
      <c r="G1371" t="s">
        <v>4208</v>
      </c>
      <c r="H1371" s="10" t="s">
        <v>4209</v>
      </c>
      <c r="I1371" s="10" t="s">
        <v>4209</v>
      </c>
    </row>
    <row r="1372" spans="1:9" x14ac:dyDescent="0.2">
      <c r="A1372">
        <v>1371</v>
      </c>
      <c r="B1372" s="5">
        <v>39966</v>
      </c>
      <c r="C1372" s="9">
        <v>0.66111111111111109</v>
      </c>
      <c r="D1372" t="s">
        <v>4632</v>
      </c>
      <c r="E1372" t="s">
        <v>4517</v>
      </c>
      <c r="F1372" t="s">
        <v>4515</v>
      </c>
      <c r="G1372" t="s">
        <v>4210</v>
      </c>
      <c r="H1372" s="10" t="s">
        <v>1654</v>
      </c>
      <c r="I1372" s="10" t="s">
        <v>1654</v>
      </c>
    </row>
    <row r="1373" spans="1:9" x14ac:dyDescent="0.2">
      <c r="A1373">
        <v>1372</v>
      </c>
      <c r="B1373" s="5">
        <v>39966</v>
      </c>
      <c r="C1373" s="9">
        <v>0.66111111111111109</v>
      </c>
      <c r="D1373" t="s">
        <v>4632</v>
      </c>
      <c r="E1373" t="s">
        <v>4517</v>
      </c>
      <c r="F1373" t="s">
        <v>4515</v>
      </c>
      <c r="G1373" t="s">
        <v>1655</v>
      </c>
      <c r="H1373" s="10" t="s">
        <v>1656</v>
      </c>
      <c r="I1373" s="10" t="s">
        <v>1656</v>
      </c>
    </row>
    <row r="1374" spans="1:9" x14ac:dyDescent="0.2">
      <c r="A1374">
        <v>1373</v>
      </c>
      <c r="B1374" s="5">
        <v>39966</v>
      </c>
      <c r="C1374" s="9">
        <v>0.66111111111111109</v>
      </c>
      <c r="D1374" t="s">
        <v>4632</v>
      </c>
      <c r="E1374" t="s">
        <v>4517</v>
      </c>
      <c r="F1374" t="s">
        <v>4515</v>
      </c>
      <c r="G1374" t="s">
        <v>1657</v>
      </c>
      <c r="H1374" s="10" t="s">
        <v>1658</v>
      </c>
      <c r="I1374" s="10" t="s">
        <v>1658</v>
      </c>
    </row>
    <row r="1375" spans="1:9" x14ac:dyDescent="0.2">
      <c r="A1375">
        <v>1374</v>
      </c>
      <c r="B1375" s="5">
        <v>39966</v>
      </c>
      <c r="C1375" s="9">
        <v>0.66111111111111109</v>
      </c>
      <c r="D1375" t="s">
        <v>4632</v>
      </c>
      <c r="E1375" t="s">
        <v>4517</v>
      </c>
      <c r="F1375" t="s">
        <v>4515</v>
      </c>
      <c r="G1375" t="s">
        <v>1659</v>
      </c>
      <c r="H1375" s="10" t="s">
        <v>390</v>
      </c>
      <c r="I1375" s="10" t="s">
        <v>390</v>
      </c>
    </row>
    <row r="1376" spans="1:9" x14ac:dyDescent="0.2">
      <c r="A1376">
        <v>1375</v>
      </c>
      <c r="B1376" s="5">
        <v>39966</v>
      </c>
      <c r="C1376" s="9">
        <v>0.66111111111111109</v>
      </c>
      <c r="D1376" t="s">
        <v>4632</v>
      </c>
      <c r="E1376" t="s">
        <v>4517</v>
      </c>
      <c r="F1376" t="s">
        <v>4515</v>
      </c>
      <c r="G1376" t="s">
        <v>391</v>
      </c>
      <c r="H1376" s="10" t="s">
        <v>392</v>
      </c>
      <c r="I1376" s="10" t="s">
        <v>392</v>
      </c>
    </row>
    <row r="1377" spans="1:9" x14ac:dyDescent="0.2">
      <c r="A1377">
        <v>1376</v>
      </c>
      <c r="B1377" s="5">
        <v>39966</v>
      </c>
      <c r="C1377" s="9">
        <v>0.66111111111111109</v>
      </c>
      <c r="D1377" t="s">
        <v>4632</v>
      </c>
      <c r="E1377" t="s">
        <v>4517</v>
      </c>
      <c r="F1377" t="s">
        <v>4515</v>
      </c>
      <c r="G1377" t="s">
        <v>393</v>
      </c>
      <c r="H1377" s="10" t="s">
        <v>394</v>
      </c>
      <c r="I1377" s="10" t="s">
        <v>394</v>
      </c>
    </row>
    <row r="1378" spans="1:9" x14ac:dyDescent="0.2">
      <c r="A1378">
        <v>1377</v>
      </c>
      <c r="B1378" s="5">
        <v>39966</v>
      </c>
      <c r="C1378" s="9">
        <v>0.66111111111111109</v>
      </c>
      <c r="D1378" t="s">
        <v>4632</v>
      </c>
      <c r="E1378" t="s">
        <v>4517</v>
      </c>
      <c r="F1378" t="s">
        <v>4515</v>
      </c>
      <c r="G1378" t="s">
        <v>395</v>
      </c>
      <c r="H1378" s="10" t="s">
        <v>396</v>
      </c>
      <c r="I1378" s="10" t="s">
        <v>396</v>
      </c>
    </row>
    <row r="1379" spans="1:9" x14ac:dyDescent="0.2">
      <c r="A1379">
        <v>1378</v>
      </c>
      <c r="B1379" s="5">
        <v>39966</v>
      </c>
      <c r="C1379" s="9">
        <v>0.66111111111111109</v>
      </c>
      <c r="D1379" t="s">
        <v>4632</v>
      </c>
      <c r="E1379" t="s">
        <v>4517</v>
      </c>
      <c r="F1379" t="s">
        <v>4515</v>
      </c>
      <c r="G1379" t="s">
        <v>397</v>
      </c>
      <c r="H1379" s="10" t="s">
        <v>5576</v>
      </c>
      <c r="I1379" s="10" t="s">
        <v>5576</v>
      </c>
    </row>
    <row r="1380" spans="1:9" x14ac:dyDescent="0.2">
      <c r="A1380">
        <v>1379</v>
      </c>
      <c r="B1380" s="5">
        <v>39966</v>
      </c>
      <c r="C1380" s="9">
        <v>0.66111111111111109</v>
      </c>
      <c r="D1380" t="s">
        <v>4632</v>
      </c>
      <c r="E1380" t="s">
        <v>4517</v>
      </c>
      <c r="F1380" t="s">
        <v>4515</v>
      </c>
      <c r="G1380" t="s">
        <v>5577</v>
      </c>
      <c r="H1380" s="10" t="s">
        <v>2833</v>
      </c>
      <c r="I1380" s="10" t="s">
        <v>2833</v>
      </c>
    </row>
    <row r="1381" spans="1:9" x14ac:dyDescent="0.2">
      <c r="A1381">
        <v>1380</v>
      </c>
      <c r="B1381" s="5">
        <v>39966</v>
      </c>
      <c r="C1381" s="9">
        <v>0.66111111111111109</v>
      </c>
      <c r="D1381" t="s">
        <v>4632</v>
      </c>
      <c r="E1381" t="s">
        <v>4517</v>
      </c>
      <c r="F1381" t="s">
        <v>4515</v>
      </c>
      <c r="G1381" t="s">
        <v>2834</v>
      </c>
      <c r="H1381" s="10" t="s">
        <v>2835</v>
      </c>
      <c r="I1381" s="10" t="s">
        <v>2835</v>
      </c>
    </row>
    <row r="1382" spans="1:9" x14ac:dyDescent="0.2">
      <c r="A1382">
        <v>1381</v>
      </c>
      <c r="B1382" s="5">
        <v>39966</v>
      </c>
      <c r="C1382" s="9">
        <v>0.66111111111111109</v>
      </c>
      <c r="D1382" t="s">
        <v>4632</v>
      </c>
      <c r="E1382" t="s">
        <v>4517</v>
      </c>
      <c r="F1382" t="s">
        <v>4515</v>
      </c>
      <c r="G1382" t="s">
        <v>2836</v>
      </c>
      <c r="H1382" s="10" t="s">
        <v>299</v>
      </c>
      <c r="I1382" s="10" t="s">
        <v>299</v>
      </c>
    </row>
    <row r="1383" spans="1:9" x14ac:dyDescent="0.2">
      <c r="A1383">
        <v>1382</v>
      </c>
      <c r="B1383" s="5">
        <v>39966</v>
      </c>
      <c r="C1383" s="9">
        <v>0.66111111111111109</v>
      </c>
      <c r="D1383" t="s">
        <v>4632</v>
      </c>
      <c r="E1383" t="s">
        <v>4517</v>
      </c>
      <c r="F1383" t="s">
        <v>4515</v>
      </c>
      <c r="G1383" t="s">
        <v>300</v>
      </c>
      <c r="H1383" s="10" t="s">
        <v>301</v>
      </c>
      <c r="I1383" s="10" t="s">
        <v>301</v>
      </c>
    </row>
    <row r="1384" spans="1:9" x14ac:dyDescent="0.2">
      <c r="A1384">
        <v>1383</v>
      </c>
      <c r="B1384" s="5">
        <v>39966</v>
      </c>
      <c r="C1384" s="9">
        <v>0.66111111111111109</v>
      </c>
      <c r="D1384" t="s">
        <v>4632</v>
      </c>
      <c r="E1384" t="s">
        <v>4517</v>
      </c>
      <c r="F1384" t="s">
        <v>4515</v>
      </c>
      <c r="G1384" t="s">
        <v>302</v>
      </c>
      <c r="H1384" s="10" t="s">
        <v>303</v>
      </c>
      <c r="I1384" s="10" t="s">
        <v>303</v>
      </c>
    </row>
    <row r="1385" spans="1:9" x14ac:dyDescent="0.2">
      <c r="A1385">
        <v>1384</v>
      </c>
      <c r="B1385" s="5">
        <v>39966</v>
      </c>
      <c r="C1385" s="9">
        <v>0.66111111111111109</v>
      </c>
      <c r="D1385" t="s">
        <v>4632</v>
      </c>
      <c r="E1385" t="s">
        <v>4517</v>
      </c>
      <c r="F1385" t="s">
        <v>4515</v>
      </c>
      <c r="G1385" t="s">
        <v>304</v>
      </c>
      <c r="H1385" s="10" t="s">
        <v>4761</v>
      </c>
      <c r="I1385" s="10" t="s">
        <v>4761</v>
      </c>
    </row>
    <row r="1386" spans="1:9" x14ac:dyDescent="0.2">
      <c r="A1386">
        <v>1385</v>
      </c>
      <c r="B1386" s="5">
        <v>39966</v>
      </c>
      <c r="C1386" s="9">
        <v>0.66111111111111109</v>
      </c>
      <c r="D1386" t="s">
        <v>4632</v>
      </c>
      <c r="E1386" t="s">
        <v>4517</v>
      </c>
      <c r="F1386" t="s">
        <v>4515</v>
      </c>
      <c r="G1386" t="s">
        <v>4762</v>
      </c>
      <c r="H1386" s="10" t="s">
        <v>4763</v>
      </c>
      <c r="I1386" s="10" t="s">
        <v>4763</v>
      </c>
    </row>
    <row r="1387" spans="1:9" x14ac:dyDescent="0.2">
      <c r="A1387">
        <v>1386</v>
      </c>
      <c r="B1387" s="5">
        <v>39966</v>
      </c>
      <c r="C1387" s="9">
        <v>0.66111111111111109</v>
      </c>
      <c r="D1387" t="s">
        <v>4632</v>
      </c>
      <c r="E1387" t="s">
        <v>4517</v>
      </c>
      <c r="F1387" t="s">
        <v>4515</v>
      </c>
      <c r="G1387" t="s">
        <v>4764</v>
      </c>
      <c r="H1387" s="10" t="s">
        <v>4765</v>
      </c>
      <c r="I1387" s="10" t="s">
        <v>4765</v>
      </c>
    </row>
    <row r="1388" spans="1:9" x14ac:dyDescent="0.2">
      <c r="A1388">
        <v>1387</v>
      </c>
      <c r="B1388" s="5">
        <v>39966</v>
      </c>
      <c r="C1388" s="9">
        <v>0.66111111111111109</v>
      </c>
      <c r="D1388" t="s">
        <v>4632</v>
      </c>
      <c r="E1388" t="s">
        <v>4517</v>
      </c>
      <c r="F1388" t="s">
        <v>4515</v>
      </c>
      <c r="G1388" t="s">
        <v>4766</v>
      </c>
      <c r="H1388" s="10" t="s">
        <v>4767</v>
      </c>
      <c r="I1388" s="10" t="s">
        <v>4767</v>
      </c>
    </row>
    <row r="1389" spans="1:9" x14ac:dyDescent="0.2">
      <c r="A1389">
        <v>1388</v>
      </c>
      <c r="B1389" s="5">
        <v>39966</v>
      </c>
      <c r="C1389" s="9">
        <v>0.66111111111111109</v>
      </c>
      <c r="D1389" t="s">
        <v>4632</v>
      </c>
      <c r="E1389" t="s">
        <v>4517</v>
      </c>
      <c r="F1389" t="s">
        <v>4515</v>
      </c>
      <c r="G1389" t="s">
        <v>4768</v>
      </c>
      <c r="H1389" s="10" t="s">
        <v>4769</v>
      </c>
      <c r="I1389" s="10" t="s">
        <v>4769</v>
      </c>
    </row>
    <row r="1390" spans="1:9" x14ac:dyDescent="0.2">
      <c r="A1390">
        <v>1389</v>
      </c>
      <c r="B1390" s="5">
        <v>39966</v>
      </c>
      <c r="C1390" s="9">
        <v>0.66111111111111109</v>
      </c>
      <c r="D1390" t="s">
        <v>4632</v>
      </c>
      <c r="E1390" t="s">
        <v>4517</v>
      </c>
      <c r="F1390" t="s">
        <v>4515</v>
      </c>
      <c r="G1390" t="s">
        <v>4770</v>
      </c>
      <c r="H1390" s="10" t="s">
        <v>4771</v>
      </c>
      <c r="I1390" s="10" t="s">
        <v>4771</v>
      </c>
    </row>
    <row r="1391" spans="1:9" x14ac:dyDescent="0.2">
      <c r="A1391">
        <v>1390</v>
      </c>
      <c r="B1391" s="5">
        <v>39966</v>
      </c>
      <c r="C1391" s="9">
        <v>0.66111111111111109</v>
      </c>
      <c r="D1391" t="s">
        <v>4632</v>
      </c>
      <c r="E1391" t="s">
        <v>4517</v>
      </c>
      <c r="F1391" t="s">
        <v>4515</v>
      </c>
      <c r="G1391" t="s">
        <v>4772</v>
      </c>
      <c r="H1391" s="10" t="s">
        <v>4773</v>
      </c>
      <c r="I1391" s="10" t="s">
        <v>4773</v>
      </c>
    </row>
    <row r="1392" spans="1:9" x14ac:dyDescent="0.2">
      <c r="A1392">
        <v>1391</v>
      </c>
      <c r="B1392" s="5">
        <v>39966</v>
      </c>
      <c r="C1392" s="9">
        <v>0.66111111111111109</v>
      </c>
      <c r="D1392" t="s">
        <v>4632</v>
      </c>
      <c r="E1392" t="s">
        <v>4517</v>
      </c>
      <c r="F1392" t="s">
        <v>4515</v>
      </c>
      <c r="G1392" t="s">
        <v>4774</v>
      </c>
      <c r="H1392" s="10" t="s">
        <v>4775</v>
      </c>
      <c r="I1392" s="10" t="s">
        <v>4775</v>
      </c>
    </row>
    <row r="1393" spans="1:9" x14ac:dyDescent="0.2">
      <c r="A1393">
        <v>1392</v>
      </c>
      <c r="B1393" s="5">
        <v>39966</v>
      </c>
      <c r="C1393" s="9">
        <v>0.66111111111111109</v>
      </c>
      <c r="D1393" t="s">
        <v>4632</v>
      </c>
      <c r="E1393" t="s">
        <v>4517</v>
      </c>
      <c r="F1393" t="s">
        <v>4515</v>
      </c>
      <c r="G1393" t="s">
        <v>4776</v>
      </c>
      <c r="H1393" s="10" t="s">
        <v>1321</v>
      </c>
      <c r="I1393" s="10" t="s">
        <v>1321</v>
      </c>
    </row>
    <row r="1394" spans="1:9" x14ac:dyDescent="0.2">
      <c r="A1394">
        <v>1393</v>
      </c>
      <c r="B1394" s="5">
        <v>39966</v>
      </c>
      <c r="C1394" s="9">
        <v>0.66111111111111109</v>
      </c>
      <c r="D1394" t="s">
        <v>4632</v>
      </c>
      <c r="E1394" t="s">
        <v>4517</v>
      </c>
      <c r="F1394" t="s">
        <v>4515</v>
      </c>
      <c r="G1394" t="s">
        <v>1322</v>
      </c>
      <c r="H1394" s="10" t="s">
        <v>3533</v>
      </c>
      <c r="I1394" s="10" t="s">
        <v>3533</v>
      </c>
    </row>
    <row r="1395" spans="1:9" x14ac:dyDescent="0.2">
      <c r="A1395">
        <v>1394</v>
      </c>
      <c r="B1395" s="5">
        <v>39966</v>
      </c>
      <c r="C1395" s="9">
        <v>0.66111111111111109</v>
      </c>
      <c r="D1395" t="s">
        <v>4632</v>
      </c>
      <c r="E1395" t="s">
        <v>4517</v>
      </c>
      <c r="F1395" t="s">
        <v>4515</v>
      </c>
      <c r="G1395" t="s">
        <v>3534</v>
      </c>
      <c r="H1395" s="10" t="s">
        <v>3535</v>
      </c>
      <c r="I1395" s="10" t="s">
        <v>3535</v>
      </c>
    </row>
    <row r="1396" spans="1:9" x14ac:dyDescent="0.2">
      <c r="A1396">
        <v>1395</v>
      </c>
      <c r="B1396" s="5">
        <v>39966</v>
      </c>
      <c r="C1396" s="9">
        <v>0.66111111111111109</v>
      </c>
      <c r="D1396" t="s">
        <v>4632</v>
      </c>
      <c r="E1396" t="s">
        <v>4517</v>
      </c>
      <c r="F1396" t="s">
        <v>4515</v>
      </c>
      <c r="G1396" t="s">
        <v>3536</v>
      </c>
      <c r="H1396" s="10" t="s">
        <v>3537</v>
      </c>
      <c r="I1396" s="10" t="s">
        <v>3537</v>
      </c>
    </row>
    <row r="1397" spans="1:9" x14ac:dyDescent="0.2">
      <c r="A1397">
        <v>1396</v>
      </c>
      <c r="B1397" s="5">
        <v>39966</v>
      </c>
      <c r="C1397" s="9">
        <v>0.66111111111111109</v>
      </c>
      <c r="D1397" t="s">
        <v>4632</v>
      </c>
      <c r="E1397" t="s">
        <v>4517</v>
      </c>
      <c r="F1397" t="s">
        <v>4515</v>
      </c>
      <c r="G1397" t="s">
        <v>3538</v>
      </c>
      <c r="H1397" s="10" t="s">
        <v>3539</v>
      </c>
      <c r="I1397" s="10" t="s">
        <v>3539</v>
      </c>
    </row>
    <row r="1398" spans="1:9" x14ac:dyDescent="0.2">
      <c r="A1398">
        <v>1397</v>
      </c>
      <c r="B1398" s="5">
        <v>39966</v>
      </c>
      <c r="C1398" s="9">
        <v>0.66111111111111109</v>
      </c>
      <c r="D1398" t="s">
        <v>4632</v>
      </c>
      <c r="E1398" t="s">
        <v>4517</v>
      </c>
      <c r="F1398" t="s">
        <v>4515</v>
      </c>
      <c r="G1398" t="s">
        <v>3540</v>
      </c>
      <c r="H1398" s="10" t="s">
        <v>3541</v>
      </c>
      <c r="I1398" s="10" t="s">
        <v>3541</v>
      </c>
    </row>
    <row r="1399" spans="1:9" x14ac:dyDescent="0.2">
      <c r="A1399">
        <v>1398</v>
      </c>
      <c r="B1399" s="5">
        <v>39966</v>
      </c>
      <c r="C1399" s="9">
        <v>0.66111111111111109</v>
      </c>
      <c r="D1399" t="s">
        <v>4632</v>
      </c>
      <c r="E1399" t="s">
        <v>4517</v>
      </c>
      <c r="F1399" t="s">
        <v>4515</v>
      </c>
      <c r="G1399" t="s">
        <v>3542</v>
      </c>
      <c r="H1399" s="10" t="s">
        <v>2206</v>
      </c>
      <c r="I1399" s="10" t="s">
        <v>2206</v>
      </c>
    </row>
    <row r="1400" spans="1:9" x14ac:dyDescent="0.2">
      <c r="A1400">
        <v>1399</v>
      </c>
      <c r="B1400" s="5">
        <v>39966</v>
      </c>
      <c r="C1400" s="9">
        <v>0.66111111111111109</v>
      </c>
      <c r="D1400" t="s">
        <v>4632</v>
      </c>
      <c r="E1400" t="s">
        <v>4517</v>
      </c>
      <c r="F1400" t="s">
        <v>4515</v>
      </c>
      <c r="G1400" t="s">
        <v>2207</v>
      </c>
      <c r="H1400" s="10" t="s">
        <v>346</v>
      </c>
      <c r="I1400" s="10" t="s">
        <v>346</v>
      </c>
    </row>
    <row r="1401" spans="1:9" x14ac:dyDescent="0.2">
      <c r="A1401">
        <v>1400</v>
      </c>
      <c r="B1401" s="5">
        <v>39966</v>
      </c>
      <c r="C1401" s="9">
        <v>0.66111111111111109</v>
      </c>
      <c r="D1401" t="s">
        <v>4632</v>
      </c>
      <c r="E1401" t="s">
        <v>4517</v>
      </c>
      <c r="F1401" t="s">
        <v>4515</v>
      </c>
      <c r="G1401" t="s">
        <v>347</v>
      </c>
      <c r="H1401" s="10" t="s">
        <v>348</v>
      </c>
      <c r="I1401" s="10" t="s">
        <v>348</v>
      </c>
    </row>
    <row r="1402" spans="1:9" x14ac:dyDescent="0.2">
      <c r="A1402">
        <v>1401</v>
      </c>
      <c r="B1402" s="5">
        <v>39966</v>
      </c>
      <c r="C1402" s="9">
        <v>0.66111111111111109</v>
      </c>
      <c r="D1402" t="s">
        <v>4632</v>
      </c>
      <c r="E1402" t="s">
        <v>4517</v>
      </c>
      <c r="F1402" t="s">
        <v>4515</v>
      </c>
      <c r="G1402" t="s">
        <v>349</v>
      </c>
      <c r="H1402" s="10" t="s">
        <v>350</v>
      </c>
      <c r="I1402" s="10" t="s">
        <v>350</v>
      </c>
    </row>
    <row r="1403" spans="1:9" x14ac:dyDescent="0.2">
      <c r="A1403">
        <v>1402</v>
      </c>
      <c r="B1403" s="5">
        <v>39966</v>
      </c>
      <c r="C1403" s="9">
        <v>0.66111111111111109</v>
      </c>
      <c r="D1403" t="s">
        <v>4632</v>
      </c>
      <c r="E1403" t="s">
        <v>4517</v>
      </c>
      <c r="F1403" t="s">
        <v>4515</v>
      </c>
      <c r="G1403" t="s">
        <v>351</v>
      </c>
      <c r="H1403" s="10" t="s">
        <v>352</v>
      </c>
      <c r="I1403" s="10" t="s">
        <v>352</v>
      </c>
    </row>
    <row r="1404" spans="1:9" x14ac:dyDescent="0.2">
      <c r="A1404">
        <v>1403</v>
      </c>
      <c r="B1404" s="5">
        <v>39966</v>
      </c>
      <c r="C1404" s="9">
        <v>0.66111111111111109</v>
      </c>
      <c r="D1404" t="s">
        <v>4632</v>
      </c>
      <c r="E1404" t="s">
        <v>4517</v>
      </c>
      <c r="F1404" t="s">
        <v>4515</v>
      </c>
      <c r="G1404" t="s">
        <v>353</v>
      </c>
      <c r="H1404" s="10" t="s">
        <v>354</v>
      </c>
      <c r="I1404" s="10" t="s">
        <v>354</v>
      </c>
    </row>
    <row r="1405" spans="1:9" x14ac:dyDescent="0.2">
      <c r="A1405">
        <v>1404</v>
      </c>
      <c r="B1405" s="5">
        <v>39966</v>
      </c>
      <c r="C1405" s="9">
        <v>0.66111111111111109</v>
      </c>
      <c r="D1405" t="s">
        <v>4632</v>
      </c>
      <c r="E1405" t="s">
        <v>4517</v>
      </c>
      <c r="F1405" t="s">
        <v>4515</v>
      </c>
      <c r="G1405" t="s">
        <v>355</v>
      </c>
      <c r="H1405" s="10" t="s">
        <v>1099</v>
      </c>
      <c r="I1405" s="10" t="s">
        <v>1099</v>
      </c>
    </row>
    <row r="1406" spans="1:9" x14ac:dyDescent="0.2">
      <c r="A1406">
        <v>1405</v>
      </c>
      <c r="B1406" s="5">
        <v>39966</v>
      </c>
      <c r="C1406" s="9">
        <v>0.66111111111111109</v>
      </c>
      <c r="D1406" t="s">
        <v>4632</v>
      </c>
      <c r="E1406" t="s">
        <v>4517</v>
      </c>
      <c r="F1406" t="s">
        <v>4515</v>
      </c>
      <c r="G1406" t="s">
        <v>1100</v>
      </c>
      <c r="H1406" s="10" t="s">
        <v>1101</v>
      </c>
      <c r="I1406" s="10" t="s">
        <v>1101</v>
      </c>
    </row>
    <row r="1407" spans="1:9" x14ac:dyDescent="0.2">
      <c r="A1407">
        <v>1406</v>
      </c>
      <c r="B1407" s="5">
        <v>39966</v>
      </c>
      <c r="C1407" s="9">
        <v>0.66111111111111109</v>
      </c>
      <c r="D1407" t="s">
        <v>4632</v>
      </c>
      <c r="E1407" t="s">
        <v>4517</v>
      </c>
      <c r="F1407" t="s">
        <v>4515</v>
      </c>
      <c r="G1407" t="s">
        <v>1102</v>
      </c>
      <c r="H1407" s="10" t="s">
        <v>2</v>
      </c>
      <c r="I1407" s="10" t="s">
        <v>2</v>
      </c>
    </row>
    <row r="1408" spans="1:9" x14ac:dyDescent="0.2">
      <c r="A1408">
        <v>1407</v>
      </c>
      <c r="B1408" s="5">
        <v>39966</v>
      </c>
      <c r="C1408" s="9">
        <v>0.66111111111111109</v>
      </c>
      <c r="D1408" t="s">
        <v>4632</v>
      </c>
      <c r="E1408" t="s">
        <v>4517</v>
      </c>
      <c r="F1408" t="s">
        <v>4515</v>
      </c>
      <c r="G1408" t="s">
        <v>3</v>
      </c>
      <c r="H1408" s="10" t="s">
        <v>4</v>
      </c>
      <c r="I1408" s="10" t="s">
        <v>4</v>
      </c>
    </row>
    <row r="1409" spans="1:9" x14ac:dyDescent="0.2">
      <c r="A1409">
        <v>1408</v>
      </c>
      <c r="B1409" s="5">
        <v>39966</v>
      </c>
      <c r="C1409" s="9">
        <v>0.66111111111111109</v>
      </c>
      <c r="D1409" t="s">
        <v>4632</v>
      </c>
      <c r="E1409" t="s">
        <v>4517</v>
      </c>
      <c r="F1409" t="s">
        <v>4515</v>
      </c>
      <c r="G1409" t="s">
        <v>5</v>
      </c>
      <c r="H1409" s="10" t="s">
        <v>6</v>
      </c>
      <c r="I1409" s="10" t="s">
        <v>6</v>
      </c>
    </row>
    <row r="1410" spans="1:9" x14ac:dyDescent="0.2">
      <c r="A1410">
        <v>1409</v>
      </c>
      <c r="B1410" s="5">
        <v>39966</v>
      </c>
      <c r="C1410" s="9">
        <v>0.66111111111111109</v>
      </c>
      <c r="D1410" t="s">
        <v>4632</v>
      </c>
      <c r="E1410" t="s">
        <v>4517</v>
      </c>
      <c r="F1410" t="s">
        <v>4515</v>
      </c>
      <c r="G1410" t="s">
        <v>7</v>
      </c>
      <c r="H1410" s="10" t="s">
        <v>8</v>
      </c>
      <c r="I1410" s="10" t="s">
        <v>8</v>
      </c>
    </row>
    <row r="1411" spans="1:9" x14ac:dyDescent="0.2">
      <c r="A1411">
        <v>1410</v>
      </c>
      <c r="B1411" s="5">
        <v>39966</v>
      </c>
      <c r="C1411" s="9">
        <v>0.66111111111111109</v>
      </c>
      <c r="D1411" t="s">
        <v>4632</v>
      </c>
      <c r="E1411" t="s">
        <v>4517</v>
      </c>
      <c r="F1411" t="s">
        <v>4515</v>
      </c>
      <c r="G1411" t="s">
        <v>9</v>
      </c>
      <c r="H1411" s="10" t="s">
        <v>10</v>
      </c>
      <c r="I1411" s="10" t="s">
        <v>10</v>
      </c>
    </row>
    <row r="1412" spans="1:9" x14ac:dyDescent="0.2">
      <c r="A1412">
        <v>1411</v>
      </c>
      <c r="B1412" s="5">
        <v>39966</v>
      </c>
      <c r="C1412" s="9">
        <v>0.66111111111111109</v>
      </c>
      <c r="D1412" t="s">
        <v>4632</v>
      </c>
      <c r="E1412" t="s">
        <v>4517</v>
      </c>
      <c r="F1412" t="s">
        <v>4515</v>
      </c>
      <c r="G1412" t="s">
        <v>11</v>
      </c>
      <c r="H1412" s="10" t="s">
        <v>86</v>
      </c>
      <c r="I1412" s="10" t="s">
        <v>86</v>
      </c>
    </row>
    <row r="1413" spans="1:9" x14ac:dyDescent="0.2">
      <c r="A1413">
        <v>1412</v>
      </c>
      <c r="B1413" s="5">
        <v>39966</v>
      </c>
      <c r="C1413" s="9">
        <v>0.66111111111111109</v>
      </c>
      <c r="D1413" t="s">
        <v>4632</v>
      </c>
      <c r="E1413" t="s">
        <v>4517</v>
      </c>
      <c r="F1413" t="s">
        <v>4515</v>
      </c>
      <c r="G1413" t="s">
        <v>87</v>
      </c>
      <c r="H1413" s="10" t="s">
        <v>3941</v>
      </c>
      <c r="I1413" s="10" t="s">
        <v>3941</v>
      </c>
    </row>
    <row r="1414" spans="1:9" x14ac:dyDescent="0.2">
      <c r="A1414">
        <v>1413</v>
      </c>
      <c r="B1414" s="5">
        <v>39966</v>
      </c>
      <c r="C1414" s="9">
        <v>0.66111111111111109</v>
      </c>
      <c r="D1414" t="s">
        <v>4632</v>
      </c>
      <c r="E1414" t="s">
        <v>4517</v>
      </c>
      <c r="F1414" t="s">
        <v>4515</v>
      </c>
      <c r="G1414" t="s">
        <v>3942</v>
      </c>
      <c r="H1414" s="10" t="s">
        <v>3943</v>
      </c>
      <c r="I1414" s="10" t="s">
        <v>3943</v>
      </c>
    </row>
    <row r="1415" spans="1:9" x14ac:dyDescent="0.2">
      <c r="A1415">
        <v>1414</v>
      </c>
      <c r="B1415" s="5">
        <v>39966</v>
      </c>
      <c r="C1415" s="9">
        <v>0.66111111111111109</v>
      </c>
      <c r="D1415" t="s">
        <v>4632</v>
      </c>
      <c r="E1415" t="s">
        <v>4517</v>
      </c>
      <c r="F1415" t="s">
        <v>4515</v>
      </c>
      <c r="G1415" t="s">
        <v>3944</v>
      </c>
      <c r="H1415" s="10" t="s">
        <v>3945</v>
      </c>
      <c r="I1415" s="10" t="s">
        <v>3945</v>
      </c>
    </row>
    <row r="1416" spans="1:9" x14ac:dyDescent="0.2">
      <c r="A1416">
        <v>1415</v>
      </c>
      <c r="B1416" s="5">
        <v>39966</v>
      </c>
      <c r="C1416" s="9">
        <v>0.66111111111111109</v>
      </c>
      <c r="D1416" t="s">
        <v>4632</v>
      </c>
      <c r="E1416" t="s">
        <v>4517</v>
      </c>
      <c r="F1416" t="s">
        <v>4515</v>
      </c>
      <c r="G1416" t="s">
        <v>3946</v>
      </c>
      <c r="H1416" s="10" t="s">
        <v>3947</v>
      </c>
      <c r="I1416" s="10" t="s">
        <v>3948</v>
      </c>
    </row>
    <row r="1417" spans="1:9" x14ac:dyDescent="0.2">
      <c r="A1417">
        <v>1416</v>
      </c>
      <c r="B1417" s="5">
        <v>39966</v>
      </c>
      <c r="C1417" s="9">
        <v>0.66111111111111109</v>
      </c>
      <c r="D1417" t="s">
        <v>4632</v>
      </c>
      <c r="E1417" t="s">
        <v>4517</v>
      </c>
      <c r="F1417" t="s">
        <v>4515</v>
      </c>
      <c r="G1417" t="s">
        <v>3949</v>
      </c>
      <c r="H1417" s="10" t="s">
        <v>3950</v>
      </c>
      <c r="I1417" s="10" t="s">
        <v>3950</v>
      </c>
    </row>
    <row r="1418" spans="1:9" x14ac:dyDescent="0.2">
      <c r="A1418">
        <v>1417</v>
      </c>
      <c r="B1418" s="5">
        <v>39966</v>
      </c>
      <c r="C1418" s="9">
        <v>0.66111111111111109</v>
      </c>
      <c r="D1418" t="s">
        <v>4632</v>
      </c>
      <c r="E1418" t="s">
        <v>4517</v>
      </c>
      <c r="F1418" t="s">
        <v>4515</v>
      </c>
      <c r="G1418" t="s">
        <v>682</v>
      </c>
      <c r="H1418" s="10" t="s">
        <v>683</v>
      </c>
      <c r="I1418" s="10" t="s">
        <v>683</v>
      </c>
    </row>
    <row r="1419" spans="1:9" x14ac:dyDescent="0.2">
      <c r="A1419">
        <v>1418</v>
      </c>
      <c r="B1419" s="5">
        <v>39966</v>
      </c>
      <c r="C1419" s="9">
        <v>0.66111111111111109</v>
      </c>
      <c r="D1419" t="s">
        <v>4632</v>
      </c>
      <c r="E1419" t="s">
        <v>4517</v>
      </c>
      <c r="F1419" t="s">
        <v>4515</v>
      </c>
      <c r="G1419" t="s">
        <v>684</v>
      </c>
      <c r="H1419" s="10" t="s">
        <v>685</v>
      </c>
      <c r="I1419" s="10" t="s">
        <v>685</v>
      </c>
    </row>
    <row r="1420" spans="1:9" x14ac:dyDescent="0.2">
      <c r="A1420">
        <v>1419</v>
      </c>
      <c r="B1420" s="5">
        <v>39966</v>
      </c>
      <c r="C1420" s="9">
        <v>0.66111111111111109</v>
      </c>
      <c r="D1420" t="s">
        <v>4632</v>
      </c>
      <c r="E1420" t="s">
        <v>4517</v>
      </c>
      <c r="F1420" t="s">
        <v>4515</v>
      </c>
      <c r="G1420" t="s">
        <v>686</v>
      </c>
      <c r="H1420" s="10" t="s">
        <v>687</v>
      </c>
      <c r="I1420" s="10" t="s">
        <v>687</v>
      </c>
    </row>
    <row r="1421" spans="1:9" x14ac:dyDescent="0.2">
      <c r="A1421">
        <v>1420</v>
      </c>
      <c r="B1421" s="5">
        <v>39966</v>
      </c>
      <c r="C1421" s="9">
        <v>0.66111111111111109</v>
      </c>
      <c r="D1421" t="s">
        <v>4632</v>
      </c>
      <c r="E1421" t="s">
        <v>4517</v>
      </c>
      <c r="F1421" t="s">
        <v>4515</v>
      </c>
      <c r="G1421" t="s">
        <v>3975</v>
      </c>
      <c r="H1421" s="10" t="s">
        <v>3983</v>
      </c>
      <c r="I1421" s="10" t="s">
        <v>3983</v>
      </c>
    </row>
    <row r="1422" spans="1:9" x14ac:dyDescent="0.2">
      <c r="A1422">
        <v>1421</v>
      </c>
      <c r="B1422" s="5">
        <v>39966</v>
      </c>
      <c r="C1422" s="9">
        <v>0.66111111111111109</v>
      </c>
      <c r="D1422" t="s">
        <v>4632</v>
      </c>
      <c r="E1422" t="s">
        <v>4517</v>
      </c>
      <c r="F1422" t="s">
        <v>4515</v>
      </c>
      <c r="G1422" t="s">
        <v>3984</v>
      </c>
      <c r="H1422" s="10" t="s">
        <v>3985</v>
      </c>
      <c r="I1422" s="10" t="s">
        <v>3985</v>
      </c>
    </row>
    <row r="1423" spans="1:9" x14ac:dyDescent="0.2">
      <c r="A1423">
        <v>1422</v>
      </c>
      <c r="B1423" s="5">
        <v>39966</v>
      </c>
      <c r="C1423" s="9">
        <v>0.66111111111111109</v>
      </c>
      <c r="D1423" t="s">
        <v>4632</v>
      </c>
      <c r="E1423" t="s">
        <v>4517</v>
      </c>
      <c r="F1423" t="s">
        <v>4515</v>
      </c>
      <c r="G1423" t="s">
        <v>3986</v>
      </c>
      <c r="H1423" s="10" t="s">
        <v>3987</v>
      </c>
      <c r="I1423" s="10" t="s">
        <v>3987</v>
      </c>
    </row>
    <row r="1424" spans="1:9" x14ac:dyDescent="0.2">
      <c r="A1424">
        <v>1423</v>
      </c>
      <c r="B1424" s="5">
        <v>39966</v>
      </c>
      <c r="C1424" s="9">
        <v>0.66111111111111109</v>
      </c>
      <c r="D1424" t="s">
        <v>4632</v>
      </c>
      <c r="E1424" t="s">
        <v>4517</v>
      </c>
      <c r="F1424" t="s">
        <v>4515</v>
      </c>
      <c r="G1424" t="s">
        <v>3988</v>
      </c>
      <c r="H1424" s="10" t="s">
        <v>1154</v>
      </c>
      <c r="I1424" s="10" t="s">
        <v>1154</v>
      </c>
    </row>
    <row r="1425" spans="1:9" x14ac:dyDescent="0.2">
      <c r="A1425">
        <v>1424</v>
      </c>
      <c r="B1425" s="5">
        <v>39966</v>
      </c>
      <c r="C1425" s="9">
        <v>0.66111111111111109</v>
      </c>
      <c r="D1425" t="s">
        <v>4632</v>
      </c>
      <c r="E1425" t="s">
        <v>4517</v>
      </c>
      <c r="F1425" t="s">
        <v>4515</v>
      </c>
      <c r="G1425" t="s">
        <v>1155</v>
      </c>
      <c r="H1425" s="10" t="s">
        <v>1156</v>
      </c>
      <c r="I1425" s="10" t="s">
        <v>1156</v>
      </c>
    </row>
    <row r="1426" spans="1:9" x14ac:dyDescent="0.2">
      <c r="A1426">
        <v>1425</v>
      </c>
      <c r="B1426" s="5">
        <v>39966</v>
      </c>
      <c r="C1426" s="9">
        <v>0.66111111111111109</v>
      </c>
      <c r="D1426" t="s">
        <v>4632</v>
      </c>
      <c r="E1426" t="s">
        <v>4517</v>
      </c>
      <c r="F1426" t="s">
        <v>4515</v>
      </c>
      <c r="G1426" t="s">
        <v>1157</v>
      </c>
      <c r="H1426" s="10" t="s">
        <v>3756</v>
      </c>
      <c r="I1426" s="10" t="s">
        <v>3756</v>
      </c>
    </row>
    <row r="1427" spans="1:9" x14ac:dyDescent="0.2">
      <c r="A1427">
        <v>1426</v>
      </c>
      <c r="B1427" s="5">
        <v>39966</v>
      </c>
      <c r="C1427" s="9">
        <v>0.66111111111111109</v>
      </c>
      <c r="D1427" t="s">
        <v>4632</v>
      </c>
      <c r="E1427" t="s">
        <v>4517</v>
      </c>
      <c r="F1427" t="s">
        <v>4515</v>
      </c>
      <c r="G1427" t="s">
        <v>3757</v>
      </c>
      <c r="H1427" s="10" t="s">
        <v>1177</v>
      </c>
      <c r="I1427" s="10" t="s">
        <v>1177</v>
      </c>
    </row>
    <row r="1428" spans="1:9" x14ac:dyDescent="0.2">
      <c r="A1428">
        <v>1427</v>
      </c>
      <c r="B1428" s="5">
        <v>39966</v>
      </c>
      <c r="C1428" s="9">
        <v>0.66111111111111109</v>
      </c>
      <c r="D1428" t="s">
        <v>4632</v>
      </c>
      <c r="E1428" t="s">
        <v>4517</v>
      </c>
      <c r="F1428" t="s">
        <v>4515</v>
      </c>
      <c r="G1428" t="s">
        <v>1178</v>
      </c>
      <c r="H1428" s="10" t="s">
        <v>1179</v>
      </c>
      <c r="I1428" s="10" t="s">
        <v>1179</v>
      </c>
    </row>
    <row r="1429" spans="1:9" x14ac:dyDescent="0.2">
      <c r="A1429">
        <v>1428</v>
      </c>
      <c r="B1429" s="5">
        <v>39966</v>
      </c>
      <c r="C1429" s="9">
        <v>0.66111111111111109</v>
      </c>
      <c r="D1429" t="s">
        <v>4632</v>
      </c>
      <c r="E1429" t="s">
        <v>4517</v>
      </c>
      <c r="F1429" t="s">
        <v>4515</v>
      </c>
      <c r="G1429" t="s">
        <v>1180</v>
      </c>
      <c r="H1429" s="10" t="s">
        <v>1181</v>
      </c>
      <c r="I1429" s="10" t="s">
        <v>1182</v>
      </c>
    </row>
    <row r="1430" spans="1:9" x14ac:dyDescent="0.2">
      <c r="A1430">
        <v>1429</v>
      </c>
      <c r="B1430" s="5">
        <v>39966</v>
      </c>
      <c r="C1430" s="9">
        <v>0.66111111111111109</v>
      </c>
      <c r="D1430" t="s">
        <v>4632</v>
      </c>
      <c r="E1430" t="s">
        <v>4517</v>
      </c>
      <c r="F1430" t="s">
        <v>4515</v>
      </c>
      <c r="G1430" t="s">
        <v>1183</v>
      </c>
      <c r="H1430" s="10" t="s">
        <v>2642</v>
      </c>
      <c r="I1430" t="b">
        <v>1</v>
      </c>
    </row>
    <row r="1431" spans="1:9" x14ac:dyDescent="0.2">
      <c r="A1431">
        <v>1430</v>
      </c>
      <c r="B1431" s="5">
        <v>39966</v>
      </c>
      <c r="C1431" s="9">
        <v>0.66111111111111109</v>
      </c>
      <c r="D1431" t="s">
        <v>4632</v>
      </c>
      <c r="E1431" t="s">
        <v>4517</v>
      </c>
      <c r="F1431" t="s">
        <v>4515</v>
      </c>
      <c r="G1431" t="s">
        <v>2643</v>
      </c>
      <c r="H1431" s="10" t="s">
        <v>2644</v>
      </c>
      <c r="I1431" t="b">
        <v>1</v>
      </c>
    </row>
    <row r="1432" spans="1:9" x14ac:dyDescent="0.2">
      <c r="A1432">
        <v>1431</v>
      </c>
      <c r="B1432" s="5">
        <v>39966</v>
      </c>
      <c r="C1432" s="9">
        <v>0.66111111111111109</v>
      </c>
      <c r="D1432" t="s">
        <v>4632</v>
      </c>
      <c r="E1432" t="s">
        <v>4517</v>
      </c>
      <c r="F1432" t="s">
        <v>4515</v>
      </c>
      <c r="G1432" t="s">
        <v>2645</v>
      </c>
      <c r="H1432" s="10" t="s">
        <v>2646</v>
      </c>
      <c r="I1432" t="b">
        <v>1</v>
      </c>
    </row>
    <row r="1433" spans="1:9" x14ac:dyDescent="0.2">
      <c r="A1433">
        <v>1432</v>
      </c>
      <c r="B1433" s="5">
        <v>39966</v>
      </c>
      <c r="C1433" s="9">
        <v>0.66111111111111109</v>
      </c>
      <c r="D1433" t="s">
        <v>4632</v>
      </c>
      <c r="E1433" t="s">
        <v>4517</v>
      </c>
      <c r="F1433" t="s">
        <v>4515</v>
      </c>
      <c r="G1433" t="s">
        <v>2647</v>
      </c>
      <c r="H1433" s="10" t="s">
        <v>2648</v>
      </c>
      <c r="I1433" t="b">
        <v>1</v>
      </c>
    </row>
    <row r="1434" spans="1:9" x14ac:dyDescent="0.2">
      <c r="A1434">
        <v>1433</v>
      </c>
      <c r="B1434" s="5">
        <v>39966</v>
      </c>
      <c r="C1434" s="9">
        <v>0.66111111111111109</v>
      </c>
      <c r="D1434" t="s">
        <v>4632</v>
      </c>
      <c r="E1434" t="s">
        <v>4517</v>
      </c>
      <c r="F1434" t="s">
        <v>4515</v>
      </c>
      <c r="G1434" t="s">
        <v>2649</v>
      </c>
      <c r="H1434" s="10" t="s">
        <v>3289</v>
      </c>
      <c r="I1434" t="b">
        <v>1</v>
      </c>
    </row>
    <row r="1435" spans="1:9" x14ac:dyDescent="0.2">
      <c r="A1435">
        <v>1434</v>
      </c>
      <c r="B1435" s="5">
        <v>39966</v>
      </c>
      <c r="C1435" s="9">
        <v>0.66111111111111109</v>
      </c>
      <c r="D1435" t="s">
        <v>4632</v>
      </c>
      <c r="E1435" t="s">
        <v>4517</v>
      </c>
      <c r="F1435" t="s">
        <v>4515</v>
      </c>
      <c r="G1435" t="s">
        <v>3290</v>
      </c>
      <c r="H1435" s="10" t="s">
        <v>3291</v>
      </c>
      <c r="I1435" s="10" t="s">
        <v>4593</v>
      </c>
    </row>
    <row r="1436" spans="1:9" x14ac:dyDescent="0.2">
      <c r="A1436">
        <v>1435</v>
      </c>
      <c r="B1436" s="5">
        <v>39966</v>
      </c>
      <c r="C1436" s="9">
        <v>0.66111111111111109</v>
      </c>
      <c r="D1436" t="s">
        <v>4632</v>
      </c>
      <c r="E1436" t="s">
        <v>4517</v>
      </c>
      <c r="F1436" t="s">
        <v>4515</v>
      </c>
      <c r="G1436" t="s">
        <v>4594</v>
      </c>
      <c r="H1436" s="10" t="s">
        <v>4880</v>
      </c>
      <c r="I1436" s="10" t="s">
        <v>4880</v>
      </c>
    </row>
    <row r="1437" spans="1:9" x14ac:dyDescent="0.2">
      <c r="A1437">
        <v>1436</v>
      </c>
      <c r="B1437" s="5">
        <v>39966</v>
      </c>
      <c r="C1437" s="9">
        <v>0.66111111111111109</v>
      </c>
      <c r="D1437" t="s">
        <v>4632</v>
      </c>
      <c r="E1437" t="s">
        <v>4517</v>
      </c>
      <c r="F1437" t="s">
        <v>4515</v>
      </c>
      <c r="G1437" t="s">
        <v>4881</v>
      </c>
      <c r="H1437" s="10" t="s">
        <v>4882</v>
      </c>
      <c r="I1437" s="10" t="s">
        <v>4882</v>
      </c>
    </row>
    <row r="1438" spans="1:9" x14ac:dyDescent="0.2">
      <c r="A1438">
        <v>1437</v>
      </c>
      <c r="B1438" s="5">
        <v>39966</v>
      </c>
      <c r="C1438" s="9">
        <v>0.66111111111111109</v>
      </c>
      <c r="D1438" t="s">
        <v>4632</v>
      </c>
      <c r="E1438" t="s">
        <v>4517</v>
      </c>
      <c r="F1438" t="s">
        <v>4515</v>
      </c>
      <c r="G1438" t="s">
        <v>4883</v>
      </c>
      <c r="H1438" s="10" t="s">
        <v>4884</v>
      </c>
      <c r="I1438" s="10" t="s">
        <v>4884</v>
      </c>
    </row>
    <row r="1439" spans="1:9" x14ac:dyDescent="0.2">
      <c r="A1439">
        <v>1438</v>
      </c>
      <c r="B1439" s="5">
        <v>39966</v>
      </c>
      <c r="C1439" s="9">
        <v>0.66111111111111109</v>
      </c>
      <c r="D1439" t="s">
        <v>4632</v>
      </c>
      <c r="E1439" t="s">
        <v>4517</v>
      </c>
      <c r="F1439" t="s">
        <v>4515</v>
      </c>
      <c r="G1439" t="s">
        <v>4885</v>
      </c>
      <c r="H1439" s="10" t="s">
        <v>4886</v>
      </c>
      <c r="I1439" s="10" t="s">
        <v>4886</v>
      </c>
    </row>
    <row r="1440" spans="1:9" x14ac:dyDescent="0.2">
      <c r="A1440">
        <v>1439</v>
      </c>
      <c r="B1440" s="5">
        <v>39966</v>
      </c>
      <c r="C1440" s="9">
        <v>0.66111111111111109</v>
      </c>
      <c r="D1440" t="s">
        <v>4632</v>
      </c>
      <c r="E1440" t="s">
        <v>4517</v>
      </c>
      <c r="F1440" t="s">
        <v>4515</v>
      </c>
      <c r="G1440" t="s">
        <v>4887</v>
      </c>
      <c r="H1440" s="10" t="s">
        <v>4888</v>
      </c>
      <c r="I1440" s="10" t="s">
        <v>4888</v>
      </c>
    </row>
    <row r="1441" spans="1:9" x14ac:dyDescent="0.2">
      <c r="A1441">
        <v>1440</v>
      </c>
      <c r="B1441" s="5">
        <v>39966</v>
      </c>
      <c r="C1441" s="9">
        <v>0.66111111111111109</v>
      </c>
      <c r="D1441" t="s">
        <v>4632</v>
      </c>
      <c r="E1441" t="s">
        <v>4517</v>
      </c>
      <c r="F1441" t="s">
        <v>4515</v>
      </c>
      <c r="G1441" t="s">
        <v>4889</v>
      </c>
      <c r="H1441" s="10" t="s">
        <v>4890</v>
      </c>
      <c r="I1441" s="10" t="s">
        <v>4890</v>
      </c>
    </row>
    <row r="1442" spans="1:9" x14ac:dyDescent="0.2">
      <c r="A1442">
        <v>1441</v>
      </c>
      <c r="B1442" s="5">
        <v>39966</v>
      </c>
      <c r="C1442" s="9">
        <v>0.66111111111111109</v>
      </c>
      <c r="D1442" t="s">
        <v>4632</v>
      </c>
      <c r="E1442" t="s">
        <v>4517</v>
      </c>
      <c r="F1442" t="s">
        <v>4515</v>
      </c>
      <c r="G1442" t="s">
        <v>4891</v>
      </c>
      <c r="H1442" s="10" t="s">
        <v>4892</v>
      </c>
      <c r="I1442" s="10" t="s">
        <v>4892</v>
      </c>
    </row>
    <row r="1443" spans="1:9" x14ac:dyDescent="0.2">
      <c r="A1443">
        <v>1442</v>
      </c>
      <c r="B1443" s="5">
        <v>39966</v>
      </c>
      <c r="C1443" s="9">
        <v>0.66111111111111109</v>
      </c>
      <c r="D1443" t="s">
        <v>4632</v>
      </c>
      <c r="E1443" t="s">
        <v>4517</v>
      </c>
      <c r="F1443" t="s">
        <v>4515</v>
      </c>
      <c r="G1443" t="s">
        <v>4893</v>
      </c>
      <c r="H1443" s="10" t="s">
        <v>4062</v>
      </c>
      <c r="I1443" s="10" t="s">
        <v>4062</v>
      </c>
    </row>
    <row r="1444" spans="1:9" x14ac:dyDescent="0.2">
      <c r="A1444">
        <v>1443</v>
      </c>
      <c r="B1444" s="5">
        <v>39966</v>
      </c>
      <c r="C1444" s="9">
        <v>0.66111111111111109</v>
      </c>
      <c r="D1444" t="s">
        <v>4632</v>
      </c>
      <c r="E1444" t="s">
        <v>4517</v>
      </c>
      <c r="F1444" t="s">
        <v>4515</v>
      </c>
      <c r="G1444" t="s">
        <v>4063</v>
      </c>
      <c r="H1444" s="10" t="s">
        <v>982</v>
      </c>
      <c r="I1444" s="10" t="s">
        <v>982</v>
      </c>
    </row>
    <row r="1445" spans="1:9" x14ac:dyDescent="0.2">
      <c r="A1445">
        <v>1444</v>
      </c>
      <c r="B1445" s="5">
        <v>39966</v>
      </c>
      <c r="C1445" s="9">
        <v>0.66111111111111109</v>
      </c>
      <c r="D1445" t="s">
        <v>4632</v>
      </c>
      <c r="E1445" t="s">
        <v>4517</v>
      </c>
      <c r="F1445" t="s">
        <v>4515</v>
      </c>
      <c r="G1445" t="s">
        <v>983</v>
      </c>
      <c r="H1445" s="10" t="s">
        <v>3495</v>
      </c>
      <c r="I1445" s="10" t="s">
        <v>3495</v>
      </c>
    </row>
    <row r="1446" spans="1:9" x14ac:dyDescent="0.2">
      <c r="A1446">
        <v>1445</v>
      </c>
      <c r="B1446" s="5">
        <v>39966</v>
      </c>
      <c r="C1446" s="9">
        <v>0.66111111111111109</v>
      </c>
      <c r="D1446" t="s">
        <v>4632</v>
      </c>
      <c r="E1446" t="s">
        <v>4517</v>
      </c>
      <c r="F1446" t="s">
        <v>4515</v>
      </c>
      <c r="G1446" t="s">
        <v>3496</v>
      </c>
      <c r="H1446" s="10" t="s">
        <v>3497</v>
      </c>
      <c r="I1446" s="10" t="s">
        <v>3497</v>
      </c>
    </row>
    <row r="1447" spans="1:9" x14ac:dyDescent="0.2">
      <c r="A1447">
        <v>1446</v>
      </c>
      <c r="B1447" s="5">
        <v>39966</v>
      </c>
      <c r="C1447" s="9">
        <v>0.66111111111111109</v>
      </c>
      <c r="D1447" t="s">
        <v>4632</v>
      </c>
      <c r="E1447" t="s">
        <v>4517</v>
      </c>
      <c r="F1447" t="s">
        <v>4515</v>
      </c>
      <c r="G1447" t="s">
        <v>3498</v>
      </c>
      <c r="H1447" s="10" t="s">
        <v>3499</v>
      </c>
      <c r="I1447" s="10" t="s">
        <v>3499</v>
      </c>
    </row>
    <row r="1448" spans="1:9" x14ac:dyDescent="0.2">
      <c r="A1448">
        <v>1447</v>
      </c>
      <c r="B1448" s="5">
        <v>39966</v>
      </c>
      <c r="C1448" s="9">
        <v>0.66111111111111109</v>
      </c>
      <c r="D1448" t="s">
        <v>4632</v>
      </c>
      <c r="E1448" t="s">
        <v>4517</v>
      </c>
      <c r="F1448" t="s">
        <v>4515</v>
      </c>
      <c r="G1448" t="s">
        <v>2185</v>
      </c>
      <c r="H1448" s="10" t="s">
        <v>2110</v>
      </c>
      <c r="I1448" s="10" t="s">
        <v>2110</v>
      </c>
    </row>
    <row r="1449" spans="1:9" x14ac:dyDescent="0.2">
      <c r="A1449">
        <v>1448</v>
      </c>
      <c r="B1449" s="5">
        <v>39966</v>
      </c>
      <c r="C1449" s="9">
        <v>0.66111111111111109</v>
      </c>
      <c r="D1449" t="s">
        <v>4632</v>
      </c>
      <c r="E1449" t="s">
        <v>4517</v>
      </c>
      <c r="F1449" t="s">
        <v>4515</v>
      </c>
      <c r="G1449" t="s">
        <v>2111</v>
      </c>
      <c r="H1449" s="10" t="s">
        <v>937</v>
      </c>
      <c r="I1449" s="10" t="s">
        <v>937</v>
      </c>
    </row>
    <row r="1450" spans="1:9" x14ac:dyDescent="0.2">
      <c r="A1450">
        <v>1449</v>
      </c>
      <c r="B1450" s="5">
        <v>39966</v>
      </c>
      <c r="C1450" s="9">
        <v>0.66111111111111109</v>
      </c>
      <c r="D1450" t="s">
        <v>4632</v>
      </c>
      <c r="E1450" t="s">
        <v>4517</v>
      </c>
      <c r="F1450" t="s">
        <v>4515</v>
      </c>
      <c r="G1450" t="s">
        <v>938</v>
      </c>
      <c r="H1450" s="10" t="s">
        <v>939</v>
      </c>
      <c r="I1450" s="10" t="s">
        <v>939</v>
      </c>
    </row>
    <row r="1451" spans="1:9" x14ac:dyDescent="0.2">
      <c r="A1451">
        <v>1450</v>
      </c>
      <c r="B1451" s="5">
        <v>39966</v>
      </c>
      <c r="C1451" s="9">
        <v>0.66111111111111109</v>
      </c>
      <c r="D1451" t="s">
        <v>4632</v>
      </c>
      <c r="E1451" t="s">
        <v>4517</v>
      </c>
      <c r="F1451" t="s">
        <v>4515</v>
      </c>
      <c r="G1451" t="s">
        <v>940</v>
      </c>
      <c r="H1451" s="10" t="s">
        <v>941</v>
      </c>
      <c r="I1451" s="10" t="s">
        <v>941</v>
      </c>
    </row>
    <row r="1452" spans="1:9" x14ac:dyDescent="0.2">
      <c r="A1452">
        <v>1451</v>
      </c>
      <c r="B1452" s="5">
        <v>39966</v>
      </c>
      <c r="C1452" s="9">
        <v>0.66111111111111109</v>
      </c>
      <c r="D1452" t="s">
        <v>4632</v>
      </c>
      <c r="E1452" t="s">
        <v>4517</v>
      </c>
      <c r="F1452" t="s">
        <v>4515</v>
      </c>
      <c r="G1452" t="s">
        <v>942</v>
      </c>
      <c r="H1452" s="10" t="s">
        <v>943</v>
      </c>
      <c r="I1452" s="10" t="s">
        <v>943</v>
      </c>
    </row>
    <row r="1453" spans="1:9" x14ac:dyDescent="0.2">
      <c r="A1453">
        <v>1452</v>
      </c>
      <c r="B1453" s="5">
        <v>39966</v>
      </c>
      <c r="C1453" s="9">
        <v>0.66111111111111109</v>
      </c>
      <c r="D1453" t="s">
        <v>4632</v>
      </c>
      <c r="E1453" t="s">
        <v>4517</v>
      </c>
      <c r="F1453" t="s">
        <v>4515</v>
      </c>
      <c r="G1453" t="s">
        <v>944</v>
      </c>
      <c r="H1453" s="10" t="s">
        <v>5285</v>
      </c>
      <c r="I1453" s="10" t="s">
        <v>5286</v>
      </c>
    </row>
    <row r="1454" spans="1:9" x14ac:dyDescent="0.2">
      <c r="A1454">
        <v>1453</v>
      </c>
      <c r="B1454" s="5">
        <v>39966</v>
      </c>
      <c r="C1454" s="9">
        <v>0.66111111111111109</v>
      </c>
      <c r="D1454" t="s">
        <v>4632</v>
      </c>
      <c r="E1454" t="s">
        <v>4517</v>
      </c>
      <c r="F1454" t="s">
        <v>4515</v>
      </c>
      <c r="G1454" t="s">
        <v>5287</v>
      </c>
      <c r="H1454" s="10" t="s">
        <v>5288</v>
      </c>
      <c r="I1454" s="10" t="s">
        <v>5288</v>
      </c>
    </row>
    <row r="1455" spans="1:9" x14ac:dyDescent="0.2">
      <c r="A1455">
        <v>1454</v>
      </c>
      <c r="B1455" s="5">
        <v>39966</v>
      </c>
      <c r="C1455" s="9">
        <v>0.66111111111111109</v>
      </c>
      <c r="D1455" t="s">
        <v>4632</v>
      </c>
      <c r="E1455" t="s">
        <v>4517</v>
      </c>
      <c r="F1455" t="s">
        <v>4515</v>
      </c>
      <c r="G1455" t="s">
        <v>5289</v>
      </c>
      <c r="H1455" s="10" t="s">
        <v>5290</v>
      </c>
      <c r="I1455" s="10" t="s">
        <v>5290</v>
      </c>
    </row>
    <row r="1456" spans="1:9" x14ac:dyDescent="0.2">
      <c r="A1456">
        <v>1455</v>
      </c>
      <c r="B1456" s="5">
        <v>39966</v>
      </c>
      <c r="C1456" s="9">
        <v>0.66111111111111109</v>
      </c>
      <c r="D1456" t="s">
        <v>4632</v>
      </c>
      <c r="E1456" t="s">
        <v>4517</v>
      </c>
      <c r="F1456" t="s">
        <v>4515</v>
      </c>
      <c r="G1456" t="s">
        <v>5291</v>
      </c>
      <c r="H1456" s="10" t="s">
        <v>775</v>
      </c>
      <c r="I1456" s="10" t="s">
        <v>2094</v>
      </c>
    </row>
    <row r="1457" spans="1:9" x14ac:dyDescent="0.2">
      <c r="A1457">
        <v>1456</v>
      </c>
      <c r="B1457" s="5">
        <v>39966</v>
      </c>
      <c r="C1457" s="9">
        <v>0.66111111111111109</v>
      </c>
      <c r="D1457" t="s">
        <v>4632</v>
      </c>
      <c r="E1457" t="s">
        <v>4517</v>
      </c>
      <c r="F1457" t="s">
        <v>4515</v>
      </c>
      <c r="G1457" t="s">
        <v>2095</v>
      </c>
      <c r="H1457" s="10" t="s">
        <v>2096</v>
      </c>
      <c r="I1457" s="10" t="s">
        <v>2285</v>
      </c>
    </row>
    <row r="1458" spans="1:9" x14ac:dyDescent="0.2">
      <c r="A1458">
        <v>1457</v>
      </c>
      <c r="B1458" s="5">
        <v>39966</v>
      </c>
      <c r="C1458" s="9">
        <v>0.66111111111111109</v>
      </c>
      <c r="D1458" t="s">
        <v>4632</v>
      </c>
      <c r="E1458" t="s">
        <v>4517</v>
      </c>
      <c r="F1458" t="s">
        <v>4515</v>
      </c>
      <c r="G1458" t="s">
        <v>2286</v>
      </c>
      <c r="H1458" s="10" t="s">
        <v>2287</v>
      </c>
      <c r="I1458" s="10" t="s">
        <v>2287</v>
      </c>
    </row>
    <row r="1459" spans="1:9" x14ac:dyDescent="0.2">
      <c r="A1459">
        <v>1458</v>
      </c>
      <c r="B1459" s="5">
        <v>39966</v>
      </c>
      <c r="C1459" s="9">
        <v>0.66111111111111109</v>
      </c>
      <c r="D1459" t="s">
        <v>4632</v>
      </c>
      <c r="E1459" t="s">
        <v>4517</v>
      </c>
      <c r="F1459" t="s">
        <v>4515</v>
      </c>
      <c r="G1459" t="s">
        <v>2288</v>
      </c>
      <c r="H1459" s="10" t="s">
        <v>2289</v>
      </c>
      <c r="I1459" s="10" t="s">
        <v>2289</v>
      </c>
    </row>
    <row r="1460" spans="1:9" x14ac:dyDescent="0.2">
      <c r="A1460">
        <v>1459</v>
      </c>
      <c r="B1460" s="5">
        <v>39966</v>
      </c>
      <c r="C1460" s="9">
        <v>0.66111111111111109</v>
      </c>
      <c r="D1460" t="s">
        <v>4632</v>
      </c>
      <c r="E1460" t="s">
        <v>4517</v>
      </c>
      <c r="F1460" t="s">
        <v>4515</v>
      </c>
      <c r="G1460" t="s">
        <v>2290</v>
      </c>
      <c r="H1460" s="10" t="s">
        <v>820</v>
      </c>
      <c r="I1460" s="10" t="s">
        <v>820</v>
      </c>
    </row>
    <row r="1461" spans="1:9" x14ac:dyDescent="0.2">
      <c r="A1461">
        <v>1460</v>
      </c>
      <c r="B1461" s="5">
        <v>39966</v>
      </c>
      <c r="C1461" s="9">
        <v>0.66111111111111109</v>
      </c>
      <c r="D1461" t="s">
        <v>4632</v>
      </c>
      <c r="E1461" t="s">
        <v>4517</v>
      </c>
      <c r="F1461" t="s">
        <v>4515</v>
      </c>
      <c r="G1461" t="s">
        <v>821</v>
      </c>
      <c r="H1461" s="10" t="s">
        <v>4430</v>
      </c>
      <c r="I1461" s="10" t="s">
        <v>4430</v>
      </c>
    </row>
    <row r="1462" spans="1:9" x14ac:dyDescent="0.2">
      <c r="A1462">
        <v>1461</v>
      </c>
      <c r="B1462" s="5">
        <v>39966</v>
      </c>
      <c r="C1462" s="9">
        <v>0.66111111111111109</v>
      </c>
      <c r="D1462" t="s">
        <v>4632</v>
      </c>
      <c r="E1462" t="s">
        <v>4517</v>
      </c>
      <c r="F1462" t="s">
        <v>4515</v>
      </c>
      <c r="G1462" t="s">
        <v>4431</v>
      </c>
      <c r="H1462" s="10" t="s">
        <v>5645</v>
      </c>
      <c r="I1462" s="10" t="s">
        <v>5645</v>
      </c>
    </row>
    <row r="1463" spans="1:9" x14ac:dyDescent="0.2">
      <c r="A1463">
        <v>1462</v>
      </c>
      <c r="B1463" s="5">
        <v>39966</v>
      </c>
      <c r="C1463" s="9">
        <v>0.66111111111111109</v>
      </c>
      <c r="D1463" t="s">
        <v>4632</v>
      </c>
      <c r="E1463" t="s">
        <v>4517</v>
      </c>
      <c r="F1463" t="s">
        <v>4515</v>
      </c>
      <c r="G1463" t="s">
        <v>4306</v>
      </c>
      <c r="H1463" s="10" t="s">
        <v>4307</v>
      </c>
      <c r="I1463" s="10" t="s">
        <v>4307</v>
      </c>
    </row>
    <row r="1464" spans="1:9" x14ac:dyDescent="0.2">
      <c r="A1464">
        <v>1463</v>
      </c>
      <c r="B1464" s="5">
        <v>39966</v>
      </c>
      <c r="C1464" s="9">
        <v>0.66111111111111109</v>
      </c>
      <c r="D1464" t="s">
        <v>4632</v>
      </c>
      <c r="E1464" t="s">
        <v>4517</v>
      </c>
      <c r="F1464" t="s">
        <v>4515</v>
      </c>
      <c r="G1464" t="s">
        <v>4308</v>
      </c>
      <c r="H1464" s="10" t="s">
        <v>4309</v>
      </c>
      <c r="I1464" s="10" t="s">
        <v>4309</v>
      </c>
    </row>
    <row r="1465" spans="1:9" x14ac:dyDescent="0.2">
      <c r="A1465">
        <v>1464</v>
      </c>
      <c r="B1465" s="5">
        <v>39966</v>
      </c>
      <c r="C1465" s="9">
        <v>0.66111111111111109</v>
      </c>
      <c r="D1465" t="s">
        <v>4632</v>
      </c>
      <c r="E1465" t="s">
        <v>4517</v>
      </c>
      <c r="F1465" t="s">
        <v>4515</v>
      </c>
      <c r="G1465" t="s">
        <v>4310</v>
      </c>
      <c r="H1465" s="10" t="s">
        <v>4311</v>
      </c>
      <c r="I1465" s="10" t="s">
        <v>4312</v>
      </c>
    </row>
    <row r="1466" spans="1:9" x14ac:dyDescent="0.2">
      <c r="A1466">
        <v>1465</v>
      </c>
      <c r="B1466" s="5">
        <v>39966</v>
      </c>
      <c r="C1466" s="9">
        <v>0.66111111111111109</v>
      </c>
      <c r="D1466" t="s">
        <v>4632</v>
      </c>
      <c r="E1466" t="s">
        <v>4517</v>
      </c>
      <c r="F1466" t="s">
        <v>4515</v>
      </c>
      <c r="G1466" t="s">
        <v>4313</v>
      </c>
      <c r="H1466" s="10" t="s">
        <v>4314</v>
      </c>
      <c r="I1466" s="10" t="s">
        <v>4314</v>
      </c>
    </row>
    <row r="1467" spans="1:9" x14ac:dyDescent="0.2">
      <c r="A1467">
        <v>1466</v>
      </c>
      <c r="B1467" s="5">
        <v>39966</v>
      </c>
      <c r="C1467" s="9">
        <v>0.66111111111111109</v>
      </c>
      <c r="D1467" t="s">
        <v>4632</v>
      </c>
      <c r="E1467" t="s">
        <v>4517</v>
      </c>
      <c r="F1467" t="s">
        <v>4515</v>
      </c>
      <c r="G1467" t="s">
        <v>4315</v>
      </c>
      <c r="H1467" s="10" t="s">
        <v>4316</v>
      </c>
      <c r="I1467" s="10" t="s">
        <v>4316</v>
      </c>
    </row>
    <row r="1468" spans="1:9" x14ac:dyDescent="0.2">
      <c r="A1468">
        <v>1467</v>
      </c>
      <c r="B1468" s="5">
        <v>39966</v>
      </c>
      <c r="C1468" s="9">
        <v>0.66111111111111109</v>
      </c>
      <c r="D1468" t="s">
        <v>4632</v>
      </c>
      <c r="E1468" t="s">
        <v>4517</v>
      </c>
      <c r="F1468" t="s">
        <v>4515</v>
      </c>
      <c r="G1468" t="s">
        <v>4317</v>
      </c>
      <c r="H1468" s="10" t="s">
        <v>613</v>
      </c>
      <c r="I1468" s="10" t="s">
        <v>613</v>
      </c>
    </row>
    <row r="1469" spans="1:9" x14ac:dyDescent="0.2">
      <c r="A1469">
        <v>1468</v>
      </c>
      <c r="B1469" s="5">
        <v>39966</v>
      </c>
      <c r="C1469" s="9">
        <v>0.66111111111111109</v>
      </c>
      <c r="D1469" t="s">
        <v>4632</v>
      </c>
      <c r="E1469" t="s">
        <v>4517</v>
      </c>
      <c r="F1469" t="s">
        <v>4515</v>
      </c>
      <c r="G1469" t="s">
        <v>614</v>
      </c>
      <c r="H1469" s="10" t="s">
        <v>615</v>
      </c>
      <c r="I1469" s="10" t="s">
        <v>615</v>
      </c>
    </row>
    <row r="1470" spans="1:9" x14ac:dyDescent="0.2">
      <c r="A1470">
        <v>1469</v>
      </c>
      <c r="B1470" s="5">
        <v>39966</v>
      </c>
      <c r="C1470" s="9">
        <v>0.66111111111111109</v>
      </c>
      <c r="D1470" t="s">
        <v>4632</v>
      </c>
      <c r="E1470" t="s">
        <v>4517</v>
      </c>
      <c r="F1470" t="s">
        <v>4515</v>
      </c>
      <c r="G1470" t="s">
        <v>616</v>
      </c>
      <c r="H1470" s="10" t="s">
        <v>640</v>
      </c>
      <c r="I1470" s="10" t="s">
        <v>640</v>
      </c>
    </row>
    <row r="1471" spans="1:9" x14ac:dyDescent="0.2">
      <c r="A1471">
        <v>1470</v>
      </c>
      <c r="B1471" s="5">
        <v>39966</v>
      </c>
      <c r="C1471" s="9">
        <v>0.66111111111111109</v>
      </c>
      <c r="D1471" t="s">
        <v>4632</v>
      </c>
      <c r="E1471" t="s">
        <v>4517</v>
      </c>
      <c r="F1471" t="s">
        <v>4515</v>
      </c>
      <c r="G1471" t="s">
        <v>641</v>
      </c>
      <c r="H1471" s="10" t="s">
        <v>642</v>
      </c>
      <c r="I1471" s="10" t="s">
        <v>642</v>
      </c>
    </row>
    <row r="1472" spans="1:9" x14ac:dyDescent="0.2">
      <c r="A1472">
        <v>1471</v>
      </c>
      <c r="B1472" s="5">
        <v>39966</v>
      </c>
      <c r="C1472" s="9">
        <v>0.66111111111111109</v>
      </c>
      <c r="D1472" t="s">
        <v>4632</v>
      </c>
      <c r="E1472" t="s">
        <v>4517</v>
      </c>
      <c r="F1472" t="s">
        <v>4515</v>
      </c>
      <c r="G1472" t="s">
        <v>643</v>
      </c>
      <c r="H1472" s="10" t="s">
        <v>644</v>
      </c>
      <c r="I1472" s="10" t="s">
        <v>644</v>
      </c>
    </row>
    <row r="1473" spans="1:9" x14ac:dyDescent="0.2">
      <c r="A1473">
        <v>1472</v>
      </c>
      <c r="B1473" s="5">
        <v>39966</v>
      </c>
      <c r="C1473" s="9">
        <v>0.66111111111111109</v>
      </c>
      <c r="D1473" t="s">
        <v>4632</v>
      </c>
      <c r="E1473" t="s">
        <v>4517</v>
      </c>
      <c r="F1473" t="s">
        <v>4515</v>
      </c>
      <c r="G1473" t="s">
        <v>645</v>
      </c>
      <c r="H1473" s="10" t="s">
        <v>646</v>
      </c>
      <c r="I1473" s="10" t="s">
        <v>1162</v>
      </c>
    </row>
    <row r="1474" spans="1:9" x14ac:dyDescent="0.2">
      <c r="A1474">
        <v>1473</v>
      </c>
      <c r="B1474" s="5">
        <v>39966</v>
      </c>
      <c r="C1474" s="9">
        <v>0.66111111111111109</v>
      </c>
      <c r="D1474" t="s">
        <v>4632</v>
      </c>
      <c r="E1474" t="s">
        <v>4517</v>
      </c>
      <c r="F1474" t="s">
        <v>4515</v>
      </c>
      <c r="G1474" t="s">
        <v>1163</v>
      </c>
      <c r="H1474" s="10" t="s">
        <v>1164</v>
      </c>
      <c r="I1474" s="10" t="s">
        <v>1248</v>
      </c>
    </row>
    <row r="1475" spans="1:9" x14ac:dyDescent="0.2">
      <c r="A1475">
        <v>1474</v>
      </c>
      <c r="B1475" s="5">
        <v>39966</v>
      </c>
      <c r="C1475" s="9">
        <v>0.66111111111111109</v>
      </c>
      <c r="D1475" t="s">
        <v>4632</v>
      </c>
      <c r="E1475" t="s">
        <v>4517</v>
      </c>
      <c r="F1475" t="s">
        <v>4515</v>
      </c>
      <c r="G1475" t="s">
        <v>1249</v>
      </c>
      <c r="H1475" s="10" t="s">
        <v>1250</v>
      </c>
      <c r="I1475" s="10" t="s">
        <v>1250</v>
      </c>
    </row>
    <row r="1476" spans="1:9" x14ac:dyDescent="0.2">
      <c r="A1476">
        <v>1475</v>
      </c>
      <c r="B1476" s="5">
        <v>39966</v>
      </c>
      <c r="C1476" s="9">
        <v>0.66111111111111109</v>
      </c>
      <c r="D1476" t="s">
        <v>4632</v>
      </c>
      <c r="E1476" t="s">
        <v>4517</v>
      </c>
      <c r="F1476" t="s">
        <v>4515</v>
      </c>
      <c r="G1476" t="s">
        <v>1251</v>
      </c>
      <c r="H1476" s="10" t="s">
        <v>5578</v>
      </c>
      <c r="I1476" s="10" t="s">
        <v>5578</v>
      </c>
    </row>
    <row r="1477" spans="1:9" x14ac:dyDescent="0.2">
      <c r="A1477">
        <v>1476</v>
      </c>
      <c r="B1477" s="5">
        <v>39966</v>
      </c>
      <c r="C1477" s="9">
        <v>0.66111111111111109</v>
      </c>
      <c r="D1477" t="s">
        <v>4632</v>
      </c>
      <c r="E1477" t="s">
        <v>4517</v>
      </c>
      <c r="F1477" t="s">
        <v>4515</v>
      </c>
      <c r="G1477" t="s">
        <v>5579</v>
      </c>
      <c r="H1477" s="10" t="s">
        <v>5580</v>
      </c>
      <c r="I1477" s="10" t="s">
        <v>5580</v>
      </c>
    </row>
    <row r="1478" spans="1:9" x14ac:dyDescent="0.2">
      <c r="A1478">
        <v>1477</v>
      </c>
      <c r="B1478" s="5">
        <v>39966</v>
      </c>
      <c r="C1478" s="9">
        <v>0.66111111111111109</v>
      </c>
      <c r="D1478" t="s">
        <v>4632</v>
      </c>
      <c r="E1478" t="s">
        <v>4517</v>
      </c>
      <c r="F1478" t="s">
        <v>4515</v>
      </c>
      <c r="G1478" t="s">
        <v>5581</v>
      </c>
      <c r="H1478" s="10" t="s">
        <v>2484</v>
      </c>
      <c r="I1478" s="10" t="s">
        <v>2484</v>
      </c>
    </row>
    <row r="1479" spans="1:9" x14ac:dyDescent="0.2">
      <c r="A1479">
        <v>1478</v>
      </c>
      <c r="B1479" s="5">
        <v>39966</v>
      </c>
      <c r="C1479" s="9">
        <v>0.66111111111111109</v>
      </c>
      <c r="D1479" t="s">
        <v>4632</v>
      </c>
      <c r="E1479" t="s">
        <v>4517</v>
      </c>
      <c r="F1479" t="s">
        <v>4515</v>
      </c>
      <c r="G1479" t="s">
        <v>2485</v>
      </c>
      <c r="H1479" s="10" t="s">
        <v>2486</v>
      </c>
      <c r="I1479" s="10" t="s">
        <v>2486</v>
      </c>
    </row>
    <row r="1480" spans="1:9" x14ac:dyDescent="0.2">
      <c r="A1480">
        <v>1479</v>
      </c>
      <c r="B1480" s="5">
        <v>39966</v>
      </c>
      <c r="C1480" s="9">
        <v>0.66111111111111109</v>
      </c>
      <c r="D1480" t="s">
        <v>4632</v>
      </c>
      <c r="E1480" t="s">
        <v>4517</v>
      </c>
      <c r="F1480" t="s">
        <v>4515</v>
      </c>
      <c r="G1480" t="s">
        <v>2487</v>
      </c>
      <c r="H1480" s="10" t="s">
        <v>2488</v>
      </c>
      <c r="I1480" s="10" t="s">
        <v>2488</v>
      </c>
    </row>
    <row r="1481" spans="1:9" x14ac:dyDescent="0.2">
      <c r="A1481">
        <v>1480</v>
      </c>
      <c r="B1481" s="5">
        <v>39966</v>
      </c>
      <c r="C1481" s="9">
        <v>0.66111111111111109</v>
      </c>
      <c r="D1481" t="s">
        <v>4632</v>
      </c>
      <c r="E1481" t="s">
        <v>4517</v>
      </c>
      <c r="F1481" t="s">
        <v>4515</v>
      </c>
      <c r="G1481" t="s">
        <v>2489</v>
      </c>
      <c r="H1481" s="10" t="s">
        <v>2490</v>
      </c>
      <c r="I1481" s="10" t="s">
        <v>3962</v>
      </c>
    </row>
    <row r="1482" spans="1:9" x14ac:dyDescent="0.2">
      <c r="A1482">
        <v>1481</v>
      </c>
      <c r="B1482" s="5">
        <v>39966</v>
      </c>
      <c r="C1482" s="9">
        <v>0.66111111111111109</v>
      </c>
      <c r="D1482" t="s">
        <v>4632</v>
      </c>
      <c r="E1482" t="s">
        <v>4517</v>
      </c>
      <c r="F1482" t="s">
        <v>4515</v>
      </c>
      <c r="G1482" t="s">
        <v>3963</v>
      </c>
      <c r="H1482" s="10" t="s">
        <v>3964</v>
      </c>
      <c r="I1482" s="10" t="s">
        <v>3964</v>
      </c>
    </row>
    <row r="1483" spans="1:9" x14ac:dyDescent="0.2">
      <c r="A1483">
        <v>1482</v>
      </c>
      <c r="B1483" s="5">
        <v>39966</v>
      </c>
      <c r="C1483" s="9">
        <v>0.66111111111111109</v>
      </c>
      <c r="D1483" t="s">
        <v>4632</v>
      </c>
      <c r="E1483" t="s">
        <v>4517</v>
      </c>
      <c r="F1483" t="s">
        <v>4515</v>
      </c>
      <c r="G1483" t="s">
        <v>3965</v>
      </c>
      <c r="H1483" s="10" t="s">
        <v>3966</v>
      </c>
      <c r="I1483" s="10" t="s">
        <v>3966</v>
      </c>
    </row>
    <row r="1484" spans="1:9" x14ac:dyDescent="0.2">
      <c r="A1484">
        <v>1483</v>
      </c>
      <c r="B1484" s="5">
        <v>39966</v>
      </c>
      <c r="C1484" s="9">
        <v>0.66111111111111109</v>
      </c>
      <c r="D1484" t="s">
        <v>4632</v>
      </c>
      <c r="E1484" t="s">
        <v>4517</v>
      </c>
      <c r="F1484" t="s">
        <v>4515</v>
      </c>
      <c r="G1484" t="s">
        <v>3967</v>
      </c>
      <c r="H1484" s="10" t="s">
        <v>3968</v>
      </c>
      <c r="I1484" s="10" t="s">
        <v>3968</v>
      </c>
    </row>
    <row r="1485" spans="1:9" x14ac:dyDescent="0.2">
      <c r="A1485">
        <v>1484</v>
      </c>
      <c r="B1485" s="5">
        <v>39966</v>
      </c>
      <c r="C1485" s="9">
        <v>0.66111111111111109</v>
      </c>
      <c r="D1485" t="s">
        <v>4632</v>
      </c>
      <c r="E1485" t="s">
        <v>4517</v>
      </c>
      <c r="F1485" t="s">
        <v>4515</v>
      </c>
      <c r="G1485" t="s">
        <v>3969</v>
      </c>
      <c r="H1485" s="10" t="s">
        <v>3970</v>
      </c>
      <c r="I1485" s="10" t="s">
        <v>3971</v>
      </c>
    </row>
    <row r="1486" spans="1:9" x14ac:dyDescent="0.2">
      <c r="A1486">
        <v>1485</v>
      </c>
      <c r="B1486" s="5">
        <v>39966</v>
      </c>
      <c r="C1486" s="9">
        <v>0.66111111111111109</v>
      </c>
      <c r="D1486" t="s">
        <v>4632</v>
      </c>
      <c r="E1486" t="s">
        <v>4517</v>
      </c>
      <c r="F1486" t="s">
        <v>4515</v>
      </c>
      <c r="G1486" t="s">
        <v>3972</v>
      </c>
      <c r="H1486" s="10" t="s">
        <v>3973</v>
      </c>
      <c r="I1486" s="10" t="s">
        <v>3973</v>
      </c>
    </row>
    <row r="1487" spans="1:9" x14ac:dyDescent="0.2">
      <c r="A1487">
        <v>1486</v>
      </c>
      <c r="B1487" s="5">
        <v>39966</v>
      </c>
      <c r="C1487" s="9">
        <v>0.66111111111111109</v>
      </c>
      <c r="D1487" t="s">
        <v>4632</v>
      </c>
      <c r="E1487" t="s">
        <v>4517</v>
      </c>
      <c r="F1487" t="s">
        <v>4515</v>
      </c>
      <c r="G1487" t="s">
        <v>3974</v>
      </c>
      <c r="H1487" s="10" t="s">
        <v>1149</v>
      </c>
      <c r="I1487" s="10" t="s">
        <v>1150</v>
      </c>
    </row>
    <row r="1488" spans="1:9" x14ac:dyDescent="0.2">
      <c r="A1488">
        <v>1487</v>
      </c>
      <c r="B1488" s="5">
        <v>39966</v>
      </c>
      <c r="C1488" s="9">
        <v>0.66111111111111109</v>
      </c>
      <c r="D1488" t="s">
        <v>4632</v>
      </c>
      <c r="E1488" t="s">
        <v>4517</v>
      </c>
      <c r="F1488" t="s">
        <v>4515</v>
      </c>
      <c r="G1488" t="s">
        <v>1151</v>
      </c>
      <c r="H1488" s="10" t="s">
        <v>1152</v>
      </c>
      <c r="I1488" s="10" t="s">
        <v>1152</v>
      </c>
    </row>
    <row r="1489" spans="1:9" x14ac:dyDescent="0.2">
      <c r="A1489">
        <v>1488</v>
      </c>
      <c r="B1489" s="5">
        <v>39966</v>
      </c>
      <c r="C1489" s="9">
        <v>0.66111111111111109</v>
      </c>
      <c r="D1489" t="s">
        <v>4632</v>
      </c>
      <c r="E1489" t="s">
        <v>4517</v>
      </c>
      <c r="F1489" t="s">
        <v>4515</v>
      </c>
      <c r="G1489" t="s">
        <v>1153</v>
      </c>
      <c r="H1489" s="10" t="s">
        <v>3571</v>
      </c>
      <c r="I1489" s="10" t="s">
        <v>3572</v>
      </c>
    </row>
    <row r="1490" spans="1:9" x14ac:dyDescent="0.2">
      <c r="A1490">
        <v>1489</v>
      </c>
      <c r="B1490" s="5">
        <v>39966</v>
      </c>
      <c r="C1490" s="9">
        <v>0.66111111111111109</v>
      </c>
      <c r="D1490" t="s">
        <v>4632</v>
      </c>
      <c r="E1490" t="s">
        <v>4517</v>
      </c>
      <c r="F1490" t="s">
        <v>4515</v>
      </c>
      <c r="G1490" t="s">
        <v>3573</v>
      </c>
      <c r="H1490" s="10" t="s">
        <v>4111</v>
      </c>
      <c r="I1490" s="10" t="s">
        <v>5582</v>
      </c>
    </row>
    <row r="1491" spans="1:9" x14ac:dyDescent="0.2">
      <c r="A1491">
        <v>1490</v>
      </c>
      <c r="B1491" s="5">
        <v>39966</v>
      </c>
      <c r="C1491" s="9">
        <v>0.66111111111111109</v>
      </c>
      <c r="D1491" t="s">
        <v>4632</v>
      </c>
      <c r="E1491" t="s">
        <v>4517</v>
      </c>
      <c r="F1491" t="s">
        <v>4515</v>
      </c>
      <c r="G1491" t="s">
        <v>3976</v>
      </c>
      <c r="H1491" s="10" t="s">
        <v>3977</v>
      </c>
      <c r="I1491" s="10" t="s">
        <v>3977</v>
      </c>
    </row>
    <row r="1492" spans="1:9" x14ac:dyDescent="0.2">
      <c r="A1492">
        <v>1491</v>
      </c>
      <c r="B1492" s="5">
        <v>39966</v>
      </c>
      <c r="C1492" s="9">
        <v>0.66111111111111109</v>
      </c>
      <c r="D1492" t="s">
        <v>4632</v>
      </c>
      <c r="E1492" t="s">
        <v>4517</v>
      </c>
      <c r="F1492" t="s">
        <v>4515</v>
      </c>
      <c r="G1492" t="s">
        <v>3978</v>
      </c>
      <c r="H1492" s="10" t="s">
        <v>3979</v>
      </c>
      <c r="I1492" s="10" t="s">
        <v>3979</v>
      </c>
    </row>
    <row r="1493" spans="1:9" x14ac:dyDescent="0.2">
      <c r="A1493">
        <v>1492</v>
      </c>
      <c r="B1493" s="5">
        <v>39966</v>
      </c>
      <c r="C1493" s="9">
        <v>0.66111111111111109</v>
      </c>
      <c r="D1493" t="s">
        <v>4632</v>
      </c>
      <c r="E1493" t="s">
        <v>4517</v>
      </c>
      <c r="F1493" t="s">
        <v>4515</v>
      </c>
      <c r="G1493" t="s">
        <v>3980</v>
      </c>
      <c r="H1493" s="10" t="s">
        <v>3981</v>
      </c>
      <c r="I1493" s="10" t="s">
        <v>3981</v>
      </c>
    </row>
    <row r="1494" spans="1:9" x14ac:dyDescent="0.2">
      <c r="A1494">
        <v>1493</v>
      </c>
      <c r="B1494" s="5">
        <v>39966</v>
      </c>
      <c r="C1494" s="9">
        <v>0.66111111111111109</v>
      </c>
      <c r="D1494" t="s">
        <v>4632</v>
      </c>
      <c r="E1494" t="s">
        <v>4517</v>
      </c>
      <c r="F1494" t="s">
        <v>4515</v>
      </c>
      <c r="G1494" t="s">
        <v>3982</v>
      </c>
      <c r="H1494" s="10" t="s">
        <v>3879</v>
      </c>
      <c r="I1494" s="10" t="s">
        <v>3879</v>
      </c>
    </row>
    <row r="1495" spans="1:9" x14ac:dyDescent="0.2">
      <c r="A1495">
        <v>1494</v>
      </c>
      <c r="B1495" s="5">
        <v>39966</v>
      </c>
      <c r="C1495" s="9">
        <v>0.66111111111111109</v>
      </c>
      <c r="D1495" t="s">
        <v>4632</v>
      </c>
      <c r="E1495" t="s">
        <v>4517</v>
      </c>
      <c r="F1495" t="s">
        <v>4515</v>
      </c>
      <c r="G1495" t="s">
        <v>3880</v>
      </c>
      <c r="H1495" s="10" t="s">
        <v>3881</v>
      </c>
      <c r="I1495" s="10" t="s">
        <v>3881</v>
      </c>
    </row>
    <row r="1496" spans="1:9" x14ac:dyDescent="0.2">
      <c r="A1496">
        <v>1495</v>
      </c>
      <c r="B1496" s="5">
        <v>39966</v>
      </c>
      <c r="C1496" s="9">
        <v>0.66111111111111109</v>
      </c>
      <c r="D1496" t="s">
        <v>4632</v>
      </c>
      <c r="E1496" t="s">
        <v>4517</v>
      </c>
      <c r="F1496" t="s">
        <v>4515</v>
      </c>
      <c r="G1496" t="s">
        <v>3882</v>
      </c>
      <c r="H1496" s="10" t="s">
        <v>3883</v>
      </c>
      <c r="I1496" s="10" t="s">
        <v>3883</v>
      </c>
    </row>
    <row r="1497" spans="1:9" x14ac:dyDescent="0.2">
      <c r="A1497">
        <v>1496</v>
      </c>
      <c r="B1497" s="5">
        <v>39966</v>
      </c>
      <c r="C1497" s="9">
        <v>0.66111111111111109</v>
      </c>
      <c r="D1497" t="s">
        <v>4632</v>
      </c>
      <c r="E1497" t="s">
        <v>4517</v>
      </c>
      <c r="F1497" t="s">
        <v>4515</v>
      </c>
      <c r="G1497" t="s">
        <v>3884</v>
      </c>
      <c r="H1497" s="10" t="s">
        <v>3885</v>
      </c>
      <c r="I1497" s="10" t="s">
        <v>3885</v>
      </c>
    </row>
    <row r="1498" spans="1:9" x14ac:dyDescent="0.2">
      <c r="A1498">
        <v>1497</v>
      </c>
      <c r="B1498" s="5">
        <v>39966</v>
      </c>
      <c r="C1498" s="9">
        <v>0.66111111111111109</v>
      </c>
      <c r="D1498" t="s">
        <v>4632</v>
      </c>
      <c r="E1498" t="s">
        <v>4517</v>
      </c>
      <c r="F1498" t="s">
        <v>4515</v>
      </c>
      <c r="G1498" t="s">
        <v>3886</v>
      </c>
      <c r="H1498" s="10" t="s">
        <v>3887</v>
      </c>
      <c r="I1498" s="10" t="s">
        <v>3888</v>
      </c>
    </row>
    <row r="1499" spans="1:9" x14ac:dyDescent="0.2">
      <c r="A1499">
        <v>1498</v>
      </c>
      <c r="B1499" s="5">
        <v>39966</v>
      </c>
      <c r="C1499" s="9">
        <v>0.66111111111111109</v>
      </c>
      <c r="D1499" t="s">
        <v>4632</v>
      </c>
      <c r="E1499" t="s">
        <v>4517</v>
      </c>
      <c r="F1499" t="s">
        <v>4515</v>
      </c>
      <c r="G1499" t="s">
        <v>3889</v>
      </c>
      <c r="H1499" s="10" t="s">
        <v>3890</v>
      </c>
      <c r="I1499" s="10" t="s">
        <v>3890</v>
      </c>
    </row>
    <row r="1500" spans="1:9" x14ac:dyDescent="0.2">
      <c r="A1500">
        <v>1499</v>
      </c>
      <c r="B1500" s="5">
        <v>39966</v>
      </c>
      <c r="C1500" s="9">
        <v>0.66111111111111109</v>
      </c>
      <c r="D1500" t="s">
        <v>4632</v>
      </c>
      <c r="E1500" t="s">
        <v>4517</v>
      </c>
      <c r="F1500" t="s">
        <v>4515</v>
      </c>
      <c r="G1500" t="s">
        <v>3891</v>
      </c>
      <c r="H1500" s="10" t="s">
        <v>2497</v>
      </c>
      <c r="I1500" s="10" t="s">
        <v>2498</v>
      </c>
    </row>
    <row r="1501" spans="1:9" x14ac:dyDescent="0.2">
      <c r="A1501">
        <v>1500</v>
      </c>
      <c r="B1501" s="5">
        <v>39966</v>
      </c>
      <c r="C1501" s="9">
        <v>0.66111111111111109</v>
      </c>
      <c r="D1501" t="s">
        <v>4632</v>
      </c>
      <c r="E1501" t="s">
        <v>4517</v>
      </c>
      <c r="F1501" t="s">
        <v>4515</v>
      </c>
      <c r="G1501" t="s">
        <v>2499</v>
      </c>
      <c r="H1501" s="10" t="s">
        <v>2500</v>
      </c>
      <c r="I1501" s="10" t="s">
        <v>2501</v>
      </c>
    </row>
    <row r="1502" spans="1:9" x14ac:dyDescent="0.2">
      <c r="A1502">
        <v>1501</v>
      </c>
      <c r="B1502" s="5">
        <v>39966</v>
      </c>
      <c r="C1502" s="9">
        <v>0.66111111111111109</v>
      </c>
      <c r="D1502" t="s">
        <v>4632</v>
      </c>
      <c r="E1502" t="s">
        <v>4517</v>
      </c>
      <c r="F1502" t="s">
        <v>4515</v>
      </c>
      <c r="G1502" t="s">
        <v>2502</v>
      </c>
      <c r="H1502" s="10" t="s">
        <v>1184</v>
      </c>
      <c r="I1502" s="10" t="s">
        <v>1185</v>
      </c>
    </row>
    <row r="1503" spans="1:9" x14ac:dyDescent="0.2">
      <c r="A1503">
        <v>1502</v>
      </c>
      <c r="B1503" s="5">
        <v>39966</v>
      </c>
      <c r="C1503" s="9">
        <v>0.66111111111111109</v>
      </c>
      <c r="D1503" t="s">
        <v>4632</v>
      </c>
      <c r="E1503" t="s">
        <v>4517</v>
      </c>
      <c r="F1503" t="s">
        <v>4515</v>
      </c>
      <c r="G1503" t="s">
        <v>1186</v>
      </c>
      <c r="H1503" s="10" t="s">
        <v>1187</v>
      </c>
      <c r="I1503" s="10" t="s">
        <v>1187</v>
      </c>
    </row>
    <row r="1504" spans="1:9" x14ac:dyDescent="0.2">
      <c r="A1504">
        <v>1503</v>
      </c>
      <c r="B1504" s="5">
        <v>39966</v>
      </c>
      <c r="C1504" s="9">
        <v>0.66111111111111109</v>
      </c>
      <c r="D1504" t="s">
        <v>4632</v>
      </c>
      <c r="E1504" t="s">
        <v>4517</v>
      </c>
      <c r="F1504" t="s">
        <v>4515</v>
      </c>
      <c r="G1504" t="s">
        <v>1188</v>
      </c>
      <c r="H1504" s="10" t="s">
        <v>1189</v>
      </c>
      <c r="I1504" s="10" t="s">
        <v>1189</v>
      </c>
    </row>
    <row r="1505" spans="1:9" x14ac:dyDescent="0.2">
      <c r="A1505">
        <v>1504</v>
      </c>
      <c r="B1505" s="5">
        <v>39966</v>
      </c>
      <c r="C1505" s="9">
        <v>0.66111111111111109</v>
      </c>
      <c r="D1505" t="s">
        <v>4632</v>
      </c>
      <c r="E1505" t="s">
        <v>4517</v>
      </c>
      <c r="F1505" t="s">
        <v>4515</v>
      </c>
      <c r="G1505" t="s">
        <v>1190</v>
      </c>
      <c r="H1505" s="10" t="s">
        <v>1191</v>
      </c>
      <c r="I1505" s="10" t="s">
        <v>1191</v>
      </c>
    </row>
    <row r="1506" spans="1:9" x14ac:dyDescent="0.2">
      <c r="A1506">
        <v>1505</v>
      </c>
      <c r="B1506" s="5">
        <v>39966</v>
      </c>
      <c r="C1506" s="9">
        <v>0.66111111111111109</v>
      </c>
      <c r="D1506" t="s">
        <v>4632</v>
      </c>
      <c r="E1506" t="s">
        <v>4517</v>
      </c>
      <c r="F1506" t="s">
        <v>4515</v>
      </c>
      <c r="G1506" t="s">
        <v>1192</v>
      </c>
      <c r="H1506" s="10" t="s">
        <v>4393</v>
      </c>
      <c r="I1506" s="10" t="s">
        <v>4393</v>
      </c>
    </row>
    <row r="1507" spans="1:9" x14ac:dyDescent="0.2">
      <c r="A1507">
        <v>1506</v>
      </c>
      <c r="B1507" s="5">
        <v>39966</v>
      </c>
      <c r="C1507" s="9">
        <v>0.66111111111111109</v>
      </c>
      <c r="D1507" t="s">
        <v>4632</v>
      </c>
      <c r="E1507" t="s">
        <v>4517</v>
      </c>
      <c r="F1507" t="s">
        <v>4515</v>
      </c>
      <c r="G1507" t="s">
        <v>4394</v>
      </c>
      <c r="H1507" s="10" t="s">
        <v>4395</v>
      </c>
      <c r="I1507" s="10" t="s">
        <v>4395</v>
      </c>
    </row>
    <row r="1508" spans="1:9" x14ac:dyDescent="0.2">
      <c r="A1508">
        <v>1507</v>
      </c>
      <c r="B1508" s="5">
        <v>39966</v>
      </c>
      <c r="C1508" s="9">
        <v>0.66111111111111109</v>
      </c>
      <c r="D1508" t="s">
        <v>4632</v>
      </c>
      <c r="E1508" t="s">
        <v>4517</v>
      </c>
      <c r="F1508" t="s">
        <v>4515</v>
      </c>
      <c r="G1508" t="s">
        <v>4396</v>
      </c>
      <c r="H1508" s="10" t="s">
        <v>1756</v>
      </c>
      <c r="I1508" s="10" t="s">
        <v>1756</v>
      </c>
    </row>
    <row r="1509" spans="1:9" x14ac:dyDescent="0.2">
      <c r="A1509">
        <v>1508</v>
      </c>
      <c r="B1509" s="5">
        <v>39966</v>
      </c>
      <c r="C1509" s="9">
        <v>0.66111111111111109</v>
      </c>
      <c r="D1509" t="s">
        <v>4632</v>
      </c>
      <c r="E1509" t="s">
        <v>4517</v>
      </c>
      <c r="F1509" t="s">
        <v>4515</v>
      </c>
      <c r="G1509" t="s">
        <v>1757</v>
      </c>
      <c r="H1509" s="10" t="s">
        <v>1758</v>
      </c>
      <c r="I1509" s="10" t="s">
        <v>1758</v>
      </c>
    </row>
    <row r="1510" spans="1:9" x14ac:dyDescent="0.2">
      <c r="A1510">
        <v>1509</v>
      </c>
      <c r="B1510" s="5">
        <v>39966</v>
      </c>
      <c r="C1510" s="9">
        <v>0.66111111111111109</v>
      </c>
      <c r="D1510" t="s">
        <v>4632</v>
      </c>
      <c r="E1510" t="s">
        <v>4517</v>
      </c>
      <c r="F1510" t="s">
        <v>4515</v>
      </c>
      <c r="G1510" t="s">
        <v>1759</v>
      </c>
      <c r="H1510" s="10" t="s">
        <v>1760</v>
      </c>
      <c r="I1510" s="10" t="s">
        <v>1760</v>
      </c>
    </row>
    <row r="1511" spans="1:9" x14ac:dyDescent="0.2">
      <c r="A1511">
        <v>1510</v>
      </c>
      <c r="B1511" s="5">
        <v>39966</v>
      </c>
      <c r="C1511" s="9">
        <v>0.66111111111111109</v>
      </c>
      <c r="D1511" t="s">
        <v>4632</v>
      </c>
      <c r="E1511" t="s">
        <v>4517</v>
      </c>
      <c r="F1511" t="s">
        <v>4515</v>
      </c>
      <c r="G1511" t="s">
        <v>1761</v>
      </c>
      <c r="H1511" s="10" t="s">
        <v>3561</v>
      </c>
      <c r="I1511" s="10" t="s">
        <v>3561</v>
      </c>
    </row>
    <row r="1512" spans="1:9" x14ac:dyDescent="0.2">
      <c r="A1512">
        <v>1511</v>
      </c>
      <c r="B1512" s="5">
        <v>39966</v>
      </c>
      <c r="C1512" s="9">
        <v>0.66111111111111109</v>
      </c>
      <c r="D1512" t="s">
        <v>4632</v>
      </c>
      <c r="E1512" t="s">
        <v>4517</v>
      </c>
      <c r="F1512" t="s">
        <v>4515</v>
      </c>
      <c r="G1512" t="s">
        <v>3562</v>
      </c>
      <c r="H1512" s="10" t="s">
        <v>1679</v>
      </c>
      <c r="I1512" s="10" t="s">
        <v>1679</v>
      </c>
    </row>
    <row r="1513" spans="1:9" x14ac:dyDescent="0.2">
      <c r="A1513">
        <v>1512</v>
      </c>
      <c r="B1513" s="5">
        <v>39966</v>
      </c>
      <c r="C1513" s="9">
        <v>0.66111111111111109</v>
      </c>
      <c r="D1513" t="s">
        <v>4632</v>
      </c>
      <c r="E1513" t="s">
        <v>4517</v>
      </c>
      <c r="F1513" t="s">
        <v>4515</v>
      </c>
      <c r="G1513" t="s">
        <v>1680</v>
      </c>
      <c r="H1513" s="10" t="s">
        <v>1681</v>
      </c>
      <c r="I1513" s="10" t="s">
        <v>1681</v>
      </c>
    </row>
    <row r="1514" spans="1:9" x14ac:dyDescent="0.2">
      <c r="A1514">
        <v>1513</v>
      </c>
      <c r="B1514" s="5">
        <v>39966</v>
      </c>
      <c r="C1514" s="9">
        <v>0.66111111111111109</v>
      </c>
      <c r="D1514" t="s">
        <v>4632</v>
      </c>
      <c r="E1514" t="s">
        <v>4517</v>
      </c>
      <c r="F1514" t="s">
        <v>4515</v>
      </c>
      <c r="G1514" t="s">
        <v>1682</v>
      </c>
      <c r="H1514" s="10" t="s">
        <v>746</v>
      </c>
      <c r="I1514" s="10" t="s">
        <v>746</v>
      </c>
    </row>
    <row r="1515" spans="1:9" x14ac:dyDescent="0.2">
      <c r="A1515">
        <v>1514</v>
      </c>
      <c r="B1515" s="5">
        <v>39966</v>
      </c>
      <c r="C1515" s="9">
        <v>0.66111111111111109</v>
      </c>
      <c r="D1515" t="s">
        <v>4632</v>
      </c>
      <c r="E1515" t="s">
        <v>4517</v>
      </c>
      <c r="F1515" t="s">
        <v>4515</v>
      </c>
      <c r="G1515" t="s">
        <v>747</v>
      </c>
      <c r="H1515" s="10" t="s">
        <v>748</v>
      </c>
      <c r="I1515" s="10" t="s">
        <v>748</v>
      </c>
    </row>
    <row r="1516" spans="1:9" x14ac:dyDescent="0.2">
      <c r="A1516">
        <v>1515</v>
      </c>
      <c r="B1516" s="5">
        <v>39966</v>
      </c>
      <c r="C1516" s="9">
        <v>0.66111111111111109</v>
      </c>
      <c r="D1516" t="s">
        <v>4632</v>
      </c>
      <c r="E1516" t="s">
        <v>4517</v>
      </c>
      <c r="F1516" t="s">
        <v>4515</v>
      </c>
      <c r="G1516" t="s">
        <v>749</v>
      </c>
      <c r="H1516" s="10" t="s">
        <v>750</v>
      </c>
      <c r="I1516" s="10" t="s">
        <v>750</v>
      </c>
    </row>
    <row r="1517" spans="1:9" x14ac:dyDescent="0.2">
      <c r="A1517">
        <v>1516</v>
      </c>
      <c r="B1517" s="5">
        <v>39966</v>
      </c>
      <c r="C1517" s="9">
        <v>0.66111111111111109</v>
      </c>
      <c r="D1517" t="s">
        <v>4632</v>
      </c>
      <c r="E1517" t="s">
        <v>4517</v>
      </c>
      <c r="F1517" t="s">
        <v>4515</v>
      </c>
      <c r="G1517" t="s">
        <v>751</v>
      </c>
      <c r="H1517" s="10" t="s">
        <v>752</v>
      </c>
      <c r="I1517" s="10" t="s">
        <v>752</v>
      </c>
    </row>
    <row r="1518" spans="1:9" x14ac:dyDescent="0.2">
      <c r="A1518">
        <v>1517</v>
      </c>
      <c r="B1518" s="5">
        <v>39966</v>
      </c>
      <c r="C1518" s="9">
        <v>0.66111111111111109</v>
      </c>
      <c r="D1518" t="s">
        <v>4632</v>
      </c>
      <c r="E1518" t="s">
        <v>4517</v>
      </c>
      <c r="F1518" t="s">
        <v>4515</v>
      </c>
      <c r="G1518" t="s">
        <v>753</v>
      </c>
      <c r="H1518" s="10" t="s">
        <v>754</v>
      </c>
      <c r="I1518" s="10" t="s">
        <v>754</v>
      </c>
    </row>
    <row r="1519" spans="1:9" x14ac:dyDescent="0.2">
      <c r="A1519">
        <v>1518</v>
      </c>
      <c r="B1519" s="5">
        <v>39966</v>
      </c>
      <c r="C1519" s="9">
        <v>0.66111111111111109</v>
      </c>
      <c r="D1519" t="s">
        <v>4632</v>
      </c>
      <c r="E1519" t="s">
        <v>4517</v>
      </c>
      <c r="F1519" t="s">
        <v>4515</v>
      </c>
      <c r="G1519" t="s">
        <v>755</v>
      </c>
      <c r="H1519" s="10" t="s">
        <v>756</v>
      </c>
      <c r="I1519" s="10" t="s">
        <v>756</v>
      </c>
    </row>
    <row r="1520" spans="1:9" x14ac:dyDescent="0.2">
      <c r="A1520">
        <v>1519</v>
      </c>
      <c r="B1520" s="5">
        <v>39966</v>
      </c>
      <c r="C1520" s="9">
        <v>0.66111111111111109</v>
      </c>
      <c r="D1520" t="s">
        <v>4632</v>
      </c>
      <c r="E1520" t="s">
        <v>4517</v>
      </c>
      <c r="F1520" t="s">
        <v>4515</v>
      </c>
      <c r="G1520" t="s">
        <v>757</v>
      </c>
      <c r="H1520" s="10" t="s">
        <v>5212</v>
      </c>
      <c r="I1520" s="10" t="s">
        <v>5212</v>
      </c>
    </row>
    <row r="1521" spans="1:9" x14ac:dyDescent="0.2">
      <c r="A1521">
        <v>1520</v>
      </c>
      <c r="B1521" s="5">
        <v>39966</v>
      </c>
      <c r="C1521" s="9">
        <v>0.66111111111111109</v>
      </c>
      <c r="D1521" t="s">
        <v>4632</v>
      </c>
      <c r="E1521" t="s">
        <v>4517</v>
      </c>
      <c r="F1521" t="s">
        <v>4515</v>
      </c>
      <c r="G1521" t="s">
        <v>5213</v>
      </c>
      <c r="H1521" s="10" t="s">
        <v>5214</v>
      </c>
      <c r="I1521" s="10" t="s">
        <v>5214</v>
      </c>
    </row>
    <row r="1522" spans="1:9" x14ac:dyDescent="0.2">
      <c r="A1522">
        <v>1521</v>
      </c>
      <c r="B1522" s="5">
        <v>39966</v>
      </c>
      <c r="C1522" s="9">
        <v>0.66111111111111109</v>
      </c>
      <c r="D1522" t="s">
        <v>4632</v>
      </c>
      <c r="E1522" t="s">
        <v>4517</v>
      </c>
      <c r="F1522" t="s">
        <v>4515</v>
      </c>
      <c r="G1522" t="s">
        <v>5215</v>
      </c>
      <c r="H1522" s="10" t="s">
        <v>5216</v>
      </c>
      <c r="I1522" s="10" t="s">
        <v>5216</v>
      </c>
    </row>
    <row r="1523" spans="1:9" x14ac:dyDescent="0.2">
      <c r="A1523">
        <v>1522</v>
      </c>
      <c r="B1523" s="5">
        <v>39966</v>
      </c>
      <c r="C1523" s="9">
        <v>0.66111111111111109</v>
      </c>
      <c r="D1523" t="s">
        <v>4632</v>
      </c>
      <c r="E1523" t="s">
        <v>4517</v>
      </c>
      <c r="F1523" t="s">
        <v>4515</v>
      </c>
      <c r="G1523" t="s">
        <v>5217</v>
      </c>
      <c r="H1523" s="10" t="s">
        <v>5218</v>
      </c>
      <c r="I1523" s="10" t="s">
        <v>5218</v>
      </c>
    </row>
    <row r="1524" spans="1:9" x14ac:dyDescent="0.2">
      <c r="A1524">
        <v>1523</v>
      </c>
      <c r="B1524" s="5">
        <v>39966</v>
      </c>
      <c r="C1524" s="9">
        <v>0.66111111111111109</v>
      </c>
      <c r="D1524" t="s">
        <v>4632</v>
      </c>
      <c r="E1524" t="s">
        <v>4517</v>
      </c>
      <c r="F1524" t="s">
        <v>4515</v>
      </c>
      <c r="G1524" t="s">
        <v>5219</v>
      </c>
      <c r="H1524" s="10" t="s">
        <v>5220</v>
      </c>
      <c r="I1524" s="10" t="s">
        <v>5220</v>
      </c>
    </row>
    <row r="1525" spans="1:9" x14ac:dyDescent="0.2">
      <c r="A1525">
        <v>1524</v>
      </c>
      <c r="B1525" s="5">
        <v>39966</v>
      </c>
      <c r="C1525" s="9">
        <v>0.66111111111111109</v>
      </c>
      <c r="D1525" t="s">
        <v>4632</v>
      </c>
      <c r="E1525" t="s">
        <v>4517</v>
      </c>
      <c r="F1525" t="s">
        <v>4515</v>
      </c>
      <c r="G1525" t="s">
        <v>5221</v>
      </c>
      <c r="H1525" s="10" t="s">
        <v>398</v>
      </c>
      <c r="I1525" s="10" t="s">
        <v>398</v>
      </c>
    </row>
    <row r="1526" spans="1:9" x14ac:dyDescent="0.2">
      <c r="A1526">
        <v>1525</v>
      </c>
      <c r="B1526" s="5">
        <v>39966</v>
      </c>
      <c r="C1526" s="9">
        <v>0.66111111111111109</v>
      </c>
      <c r="D1526" t="s">
        <v>4632</v>
      </c>
      <c r="E1526" t="s">
        <v>4517</v>
      </c>
      <c r="F1526" t="s">
        <v>4515</v>
      </c>
      <c r="G1526" t="s">
        <v>399</v>
      </c>
      <c r="H1526" s="10" t="s">
        <v>400</v>
      </c>
      <c r="I1526" s="10" t="s">
        <v>400</v>
      </c>
    </row>
    <row r="1527" spans="1:9" x14ac:dyDescent="0.2">
      <c r="A1527">
        <v>1526</v>
      </c>
      <c r="B1527" s="5">
        <v>39966</v>
      </c>
      <c r="C1527" s="9">
        <v>0.66111111111111109</v>
      </c>
      <c r="D1527" t="s">
        <v>4632</v>
      </c>
      <c r="E1527" t="s">
        <v>4517</v>
      </c>
      <c r="F1527" t="s">
        <v>4515</v>
      </c>
      <c r="G1527" t="s">
        <v>401</v>
      </c>
      <c r="H1527" s="10" t="s">
        <v>402</v>
      </c>
      <c r="I1527" s="10" t="s">
        <v>402</v>
      </c>
    </row>
    <row r="1528" spans="1:9" x14ac:dyDescent="0.2">
      <c r="A1528">
        <v>1527</v>
      </c>
      <c r="B1528" s="5">
        <v>39966</v>
      </c>
      <c r="C1528" s="9">
        <v>0.66111111111111109</v>
      </c>
      <c r="D1528" t="s">
        <v>4632</v>
      </c>
      <c r="E1528" t="s">
        <v>4517</v>
      </c>
      <c r="F1528" t="s">
        <v>4515</v>
      </c>
      <c r="G1528" t="s">
        <v>151</v>
      </c>
      <c r="H1528" s="10" t="s">
        <v>152</v>
      </c>
      <c r="I1528" s="10" t="s">
        <v>152</v>
      </c>
    </row>
    <row r="1529" spans="1:9" x14ac:dyDescent="0.2">
      <c r="A1529">
        <v>1528</v>
      </c>
      <c r="B1529" s="5">
        <v>39966</v>
      </c>
      <c r="C1529" s="9">
        <v>0.66111111111111109</v>
      </c>
      <c r="D1529" t="s">
        <v>4632</v>
      </c>
      <c r="E1529" t="s">
        <v>4517</v>
      </c>
      <c r="F1529" t="s">
        <v>4515</v>
      </c>
      <c r="G1529" t="s">
        <v>153</v>
      </c>
      <c r="H1529" s="10" t="s">
        <v>154</v>
      </c>
      <c r="I1529" s="10" t="s">
        <v>154</v>
      </c>
    </row>
    <row r="1530" spans="1:9" x14ac:dyDescent="0.2">
      <c r="A1530">
        <v>1529</v>
      </c>
      <c r="B1530" s="5">
        <v>39966</v>
      </c>
      <c r="C1530" s="9">
        <v>0.66111111111111109</v>
      </c>
      <c r="D1530" t="s">
        <v>4632</v>
      </c>
      <c r="E1530" t="s">
        <v>4517</v>
      </c>
      <c r="F1530" t="s">
        <v>4515</v>
      </c>
      <c r="G1530" t="s">
        <v>155</v>
      </c>
      <c r="H1530" s="10" t="s">
        <v>156</v>
      </c>
      <c r="I1530" s="10" t="s">
        <v>156</v>
      </c>
    </row>
    <row r="1531" spans="1:9" x14ac:dyDescent="0.2">
      <c r="A1531">
        <v>1530</v>
      </c>
      <c r="B1531" s="5">
        <v>39966</v>
      </c>
      <c r="C1531" s="9">
        <v>0.66111111111111109</v>
      </c>
      <c r="D1531" t="s">
        <v>4632</v>
      </c>
      <c r="E1531" t="s">
        <v>4517</v>
      </c>
      <c r="F1531" t="s">
        <v>4515</v>
      </c>
      <c r="G1531" t="s">
        <v>157</v>
      </c>
      <c r="H1531" s="10" t="s">
        <v>158</v>
      </c>
      <c r="I1531" s="10" t="s">
        <v>158</v>
      </c>
    </row>
    <row r="1532" spans="1:9" x14ac:dyDescent="0.2">
      <c r="A1532">
        <v>1531</v>
      </c>
      <c r="B1532" s="5">
        <v>39966</v>
      </c>
      <c r="C1532" s="9">
        <v>0.66111111111111109</v>
      </c>
      <c r="D1532" t="s">
        <v>4632</v>
      </c>
      <c r="E1532" t="s">
        <v>4517</v>
      </c>
      <c r="F1532" t="s">
        <v>4515</v>
      </c>
      <c r="G1532" t="s">
        <v>159</v>
      </c>
      <c r="H1532" s="10" t="s">
        <v>1107</v>
      </c>
      <c r="I1532" s="10" t="s">
        <v>1107</v>
      </c>
    </row>
    <row r="1533" spans="1:9" x14ac:dyDescent="0.2">
      <c r="A1533">
        <v>1532</v>
      </c>
      <c r="B1533" s="5">
        <v>39966</v>
      </c>
      <c r="C1533" s="9">
        <v>0.66111111111111109</v>
      </c>
      <c r="D1533" t="s">
        <v>4632</v>
      </c>
      <c r="E1533" t="s">
        <v>4517</v>
      </c>
      <c r="F1533" t="s">
        <v>4515</v>
      </c>
      <c r="G1533" t="s">
        <v>1108</v>
      </c>
      <c r="H1533" s="10" t="s">
        <v>1109</v>
      </c>
      <c r="I1533" s="10" t="s">
        <v>1109</v>
      </c>
    </row>
    <row r="1534" spans="1:9" x14ac:dyDescent="0.2">
      <c r="A1534">
        <v>1533</v>
      </c>
      <c r="B1534" s="5">
        <v>39966</v>
      </c>
      <c r="C1534" s="9">
        <v>0.66111111111111109</v>
      </c>
      <c r="D1534" t="s">
        <v>4632</v>
      </c>
      <c r="E1534" t="s">
        <v>4517</v>
      </c>
      <c r="F1534" t="s">
        <v>4515</v>
      </c>
      <c r="G1534" t="s">
        <v>1110</v>
      </c>
      <c r="H1534" s="10" t="s">
        <v>1111</v>
      </c>
      <c r="I1534" s="10" t="s">
        <v>1111</v>
      </c>
    </row>
    <row r="1535" spans="1:9" x14ac:dyDescent="0.2">
      <c r="A1535">
        <v>1534</v>
      </c>
      <c r="B1535" s="5">
        <v>39966</v>
      </c>
      <c r="C1535" s="9">
        <v>0.66111111111111109</v>
      </c>
      <c r="D1535" t="s">
        <v>4632</v>
      </c>
      <c r="E1535" t="s">
        <v>4517</v>
      </c>
      <c r="F1535" t="s">
        <v>4515</v>
      </c>
      <c r="G1535" t="s">
        <v>1112</v>
      </c>
      <c r="H1535" s="10" t="s">
        <v>1113</v>
      </c>
      <c r="I1535" s="10" t="s">
        <v>1113</v>
      </c>
    </row>
    <row r="1536" spans="1:9" x14ac:dyDescent="0.2">
      <c r="A1536">
        <v>1535</v>
      </c>
      <c r="B1536" s="5">
        <v>39966</v>
      </c>
      <c r="C1536" s="9">
        <v>0.66111111111111109</v>
      </c>
      <c r="D1536" t="s">
        <v>4632</v>
      </c>
      <c r="E1536" t="s">
        <v>4517</v>
      </c>
      <c r="F1536" t="s">
        <v>4515</v>
      </c>
      <c r="G1536" t="s">
        <v>1114</v>
      </c>
      <c r="H1536" s="10" t="s">
        <v>3115</v>
      </c>
      <c r="I1536" s="10" t="s">
        <v>3115</v>
      </c>
    </row>
    <row r="1537" spans="1:9" x14ac:dyDescent="0.2">
      <c r="A1537">
        <v>1536</v>
      </c>
      <c r="B1537" s="5">
        <v>39966</v>
      </c>
      <c r="C1537" s="9">
        <v>0.66111111111111109</v>
      </c>
      <c r="D1537" t="s">
        <v>4632</v>
      </c>
      <c r="E1537" t="s">
        <v>4517</v>
      </c>
      <c r="F1537" t="s">
        <v>4515</v>
      </c>
      <c r="G1537" t="s">
        <v>3116</v>
      </c>
      <c r="H1537" s="10" t="s">
        <v>3117</v>
      </c>
      <c r="I1537" s="10" t="s">
        <v>3117</v>
      </c>
    </row>
    <row r="1538" spans="1:9" x14ac:dyDescent="0.2">
      <c r="A1538">
        <v>1537</v>
      </c>
      <c r="B1538" s="5">
        <v>39966</v>
      </c>
      <c r="C1538" s="9">
        <v>0.66111111111111109</v>
      </c>
      <c r="D1538" t="s">
        <v>4632</v>
      </c>
      <c r="E1538" t="s">
        <v>4517</v>
      </c>
      <c r="F1538" t="s">
        <v>4515</v>
      </c>
      <c r="G1538" t="s">
        <v>3118</v>
      </c>
      <c r="H1538" s="10" t="s">
        <v>3119</v>
      </c>
      <c r="I1538" s="10" t="s">
        <v>3119</v>
      </c>
    </row>
    <row r="1539" spans="1:9" x14ac:dyDescent="0.2">
      <c r="A1539">
        <v>1538</v>
      </c>
      <c r="B1539" s="5">
        <v>39966</v>
      </c>
      <c r="C1539" s="9">
        <v>0.66111111111111109</v>
      </c>
      <c r="D1539" t="s">
        <v>4632</v>
      </c>
      <c r="E1539" t="s">
        <v>4517</v>
      </c>
      <c r="F1539" t="s">
        <v>4515</v>
      </c>
      <c r="G1539" t="s">
        <v>3120</v>
      </c>
      <c r="H1539" s="10" t="s">
        <v>3524</v>
      </c>
      <c r="I1539" s="10" t="s">
        <v>3524</v>
      </c>
    </row>
    <row r="1540" spans="1:9" x14ac:dyDescent="0.2">
      <c r="A1540">
        <v>1539</v>
      </c>
      <c r="B1540" s="5">
        <v>39966</v>
      </c>
      <c r="C1540" s="9">
        <v>0.66111111111111109</v>
      </c>
      <c r="D1540" t="s">
        <v>4632</v>
      </c>
      <c r="E1540" t="s">
        <v>4517</v>
      </c>
      <c r="F1540" t="s">
        <v>4515</v>
      </c>
      <c r="G1540" t="s">
        <v>3525</v>
      </c>
      <c r="H1540" s="10" t="s">
        <v>5553</v>
      </c>
      <c r="I1540" s="10" t="s">
        <v>5553</v>
      </c>
    </row>
    <row r="1541" spans="1:9" x14ac:dyDescent="0.2">
      <c r="A1541">
        <v>1540</v>
      </c>
      <c r="B1541" s="5">
        <v>39966</v>
      </c>
      <c r="C1541" s="9">
        <v>0.66111111111111109</v>
      </c>
      <c r="D1541" t="s">
        <v>4632</v>
      </c>
      <c r="E1541" t="s">
        <v>4517</v>
      </c>
      <c r="F1541" t="s">
        <v>4515</v>
      </c>
      <c r="G1541" t="s">
        <v>5554</v>
      </c>
      <c r="H1541" s="10" t="s">
        <v>5555</v>
      </c>
      <c r="I1541" s="10" t="s">
        <v>5555</v>
      </c>
    </row>
    <row r="1542" spans="1:9" x14ac:dyDescent="0.2">
      <c r="A1542">
        <v>1541</v>
      </c>
      <c r="B1542" s="5">
        <v>39966</v>
      </c>
      <c r="C1542" s="9">
        <v>0.66111111111111109</v>
      </c>
      <c r="D1542" t="s">
        <v>4632</v>
      </c>
      <c r="E1542" t="s">
        <v>4517</v>
      </c>
      <c r="F1542" t="s">
        <v>4515</v>
      </c>
      <c r="G1542" t="s">
        <v>5556</v>
      </c>
      <c r="H1542" s="10" t="s">
        <v>5557</v>
      </c>
      <c r="I1542" s="10" t="s">
        <v>5557</v>
      </c>
    </row>
    <row r="1543" spans="1:9" x14ac:dyDescent="0.2">
      <c r="A1543">
        <v>1542</v>
      </c>
      <c r="B1543" s="5">
        <v>39966</v>
      </c>
      <c r="C1543" s="9">
        <v>0.66111111111111109</v>
      </c>
      <c r="D1543" t="s">
        <v>4632</v>
      </c>
      <c r="E1543" t="s">
        <v>4517</v>
      </c>
      <c r="F1543" t="s">
        <v>4515</v>
      </c>
      <c r="G1543" t="s">
        <v>5558</v>
      </c>
      <c r="H1543" s="10" t="s">
        <v>5559</v>
      </c>
      <c r="I1543" s="10" t="s">
        <v>5559</v>
      </c>
    </row>
    <row r="1544" spans="1:9" x14ac:dyDescent="0.2">
      <c r="A1544">
        <v>1543</v>
      </c>
      <c r="B1544" s="5">
        <v>39966</v>
      </c>
      <c r="C1544" s="9">
        <v>0.66111111111111109</v>
      </c>
      <c r="D1544" t="s">
        <v>4632</v>
      </c>
      <c r="E1544" t="s">
        <v>4517</v>
      </c>
      <c r="F1544" t="s">
        <v>4515</v>
      </c>
      <c r="G1544" t="s">
        <v>5560</v>
      </c>
      <c r="H1544" s="10" t="s">
        <v>5561</v>
      </c>
      <c r="I1544" s="10" t="s">
        <v>5561</v>
      </c>
    </row>
    <row r="1545" spans="1:9" x14ac:dyDescent="0.2">
      <c r="A1545">
        <v>1544</v>
      </c>
      <c r="B1545" s="5">
        <v>39966</v>
      </c>
      <c r="C1545" s="9">
        <v>0.66111111111111109</v>
      </c>
      <c r="D1545" t="s">
        <v>4632</v>
      </c>
      <c r="E1545" t="s">
        <v>4517</v>
      </c>
      <c r="F1545" t="s">
        <v>4515</v>
      </c>
      <c r="G1545" t="s">
        <v>5562</v>
      </c>
      <c r="H1545" s="10" t="s">
        <v>5563</v>
      </c>
      <c r="I1545" s="10" t="s">
        <v>5563</v>
      </c>
    </row>
    <row r="1546" spans="1:9" x14ac:dyDescent="0.2">
      <c r="A1546">
        <v>1545</v>
      </c>
      <c r="B1546" s="5">
        <v>39966</v>
      </c>
      <c r="C1546" s="9">
        <v>0.66111111111111109</v>
      </c>
      <c r="D1546" t="s">
        <v>4632</v>
      </c>
      <c r="E1546" t="s">
        <v>4517</v>
      </c>
      <c r="F1546" t="s">
        <v>4515</v>
      </c>
      <c r="G1546" t="s">
        <v>5564</v>
      </c>
      <c r="H1546" s="10" t="s">
        <v>4740</v>
      </c>
      <c r="I1546" s="10" t="s">
        <v>4741</v>
      </c>
    </row>
    <row r="1547" spans="1:9" x14ac:dyDescent="0.2">
      <c r="A1547">
        <v>1546</v>
      </c>
      <c r="B1547" s="5">
        <v>39966</v>
      </c>
      <c r="C1547" s="9">
        <v>0.66111111111111109</v>
      </c>
      <c r="D1547" t="s">
        <v>4632</v>
      </c>
      <c r="E1547" t="s">
        <v>4517</v>
      </c>
      <c r="F1547" t="s">
        <v>4515</v>
      </c>
      <c r="G1547" t="s">
        <v>4742</v>
      </c>
      <c r="H1547" s="10" t="s">
        <v>4743</v>
      </c>
      <c r="I1547" s="10" t="s">
        <v>4743</v>
      </c>
    </row>
    <row r="1548" spans="1:9" x14ac:dyDescent="0.2">
      <c r="A1548">
        <v>1547</v>
      </c>
      <c r="B1548" s="5">
        <v>39966</v>
      </c>
      <c r="C1548" s="9">
        <v>0.66111111111111109</v>
      </c>
      <c r="D1548" t="s">
        <v>4632</v>
      </c>
      <c r="E1548" t="s">
        <v>4517</v>
      </c>
      <c r="F1548" t="s">
        <v>4515</v>
      </c>
      <c r="G1548" t="s">
        <v>4744</v>
      </c>
      <c r="H1548" s="10" t="s">
        <v>1860</v>
      </c>
      <c r="I1548" s="10" t="s">
        <v>1860</v>
      </c>
    </row>
    <row r="1549" spans="1:9" x14ac:dyDescent="0.2">
      <c r="A1549">
        <v>1548</v>
      </c>
      <c r="B1549" s="5">
        <v>39966</v>
      </c>
      <c r="C1549" s="9">
        <v>0.66111111111111109</v>
      </c>
      <c r="D1549" t="s">
        <v>4632</v>
      </c>
      <c r="E1549" t="s">
        <v>4517</v>
      </c>
      <c r="F1549" t="s">
        <v>4515</v>
      </c>
      <c r="G1549" t="s">
        <v>1861</v>
      </c>
      <c r="H1549" s="10" t="s">
        <v>1862</v>
      </c>
      <c r="I1549" s="10" t="s">
        <v>1862</v>
      </c>
    </row>
    <row r="1550" spans="1:9" x14ac:dyDescent="0.2">
      <c r="A1550">
        <v>1549</v>
      </c>
      <c r="B1550" s="5">
        <v>39966</v>
      </c>
      <c r="C1550" s="9">
        <v>0.66111111111111109</v>
      </c>
      <c r="D1550" t="s">
        <v>4632</v>
      </c>
      <c r="E1550" t="s">
        <v>4517</v>
      </c>
      <c r="F1550" t="s">
        <v>4515</v>
      </c>
      <c r="G1550" t="s">
        <v>1863</v>
      </c>
      <c r="H1550" s="10" t="s">
        <v>1864</v>
      </c>
      <c r="I1550" s="10" t="s">
        <v>1864</v>
      </c>
    </row>
    <row r="1551" spans="1:9" x14ac:dyDescent="0.2">
      <c r="A1551">
        <v>1550</v>
      </c>
      <c r="B1551" s="5">
        <v>39966</v>
      </c>
      <c r="C1551" s="9">
        <v>0.66111111111111109</v>
      </c>
      <c r="D1551" t="s">
        <v>4632</v>
      </c>
      <c r="E1551" t="s">
        <v>4517</v>
      </c>
      <c r="F1551" t="s">
        <v>4515</v>
      </c>
      <c r="G1551" t="s">
        <v>1865</v>
      </c>
      <c r="H1551" s="10" t="s">
        <v>5124</v>
      </c>
      <c r="I1551" s="10" t="s">
        <v>5124</v>
      </c>
    </row>
    <row r="1552" spans="1:9" x14ac:dyDescent="0.2">
      <c r="A1552">
        <v>1551</v>
      </c>
      <c r="B1552" s="5">
        <v>39966</v>
      </c>
      <c r="C1552" s="9">
        <v>0.66111111111111109</v>
      </c>
      <c r="D1552" t="s">
        <v>4632</v>
      </c>
      <c r="E1552" t="s">
        <v>4517</v>
      </c>
      <c r="F1552" t="s">
        <v>4515</v>
      </c>
      <c r="G1552" t="s">
        <v>5125</v>
      </c>
      <c r="H1552" s="10" t="s">
        <v>1193</v>
      </c>
      <c r="I1552" s="10" t="s">
        <v>1193</v>
      </c>
    </row>
    <row r="1553" spans="1:9" x14ac:dyDescent="0.2">
      <c r="A1553">
        <v>1552</v>
      </c>
      <c r="B1553" s="5">
        <v>39966</v>
      </c>
      <c r="C1553" s="9">
        <v>0.66111111111111109</v>
      </c>
      <c r="D1553" t="s">
        <v>4632</v>
      </c>
      <c r="E1553" t="s">
        <v>4517</v>
      </c>
      <c r="F1553" t="s">
        <v>4515</v>
      </c>
      <c r="G1553" t="s">
        <v>1194</v>
      </c>
      <c r="H1553" s="10" t="s">
        <v>4852</v>
      </c>
      <c r="I1553" s="10" t="s">
        <v>4852</v>
      </c>
    </row>
    <row r="1554" spans="1:9" x14ac:dyDescent="0.2">
      <c r="A1554">
        <v>1553</v>
      </c>
      <c r="B1554" s="5">
        <v>39966</v>
      </c>
      <c r="C1554" s="9">
        <v>0.66111111111111109</v>
      </c>
      <c r="D1554" t="s">
        <v>4632</v>
      </c>
      <c r="E1554" t="s">
        <v>4517</v>
      </c>
      <c r="F1554" t="s">
        <v>4515</v>
      </c>
      <c r="G1554" t="s">
        <v>4853</v>
      </c>
      <c r="H1554" s="10" t="s">
        <v>4854</v>
      </c>
      <c r="I1554" s="10" t="s">
        <v>4854</v>
      </c>
    </row>
    <row r="1555" spans="1:9" x14ac:dyDescent="0.2">
      <c r="A1555">
        <v>1554</v>
      </c>
      <c r="B1555" s="5">
        <v>39966</v>
      </c>
      <c r="C1555" s="9">
        <v>0.66111111111111109</v>
      </c>
      <c r="D1555" t="s">
        <v>4632</v>
      </c>
      <c r="E1555" t="s">
        <v>4517</v>
      </c>
      <c r="F1555" t="s">
        <v>4515</v>
      </c>
      <c r="G1555" t="s">
        <v>4855</v>
      </c>
      <c r="H1555" s="10" t="s">
        <v>5039</v>
      </c>
      <c r="I1555" s="10" t="s">
        <v>5039</v>
      </c>
    </row>
    <row r="1556" spans="1:9" x14ac:dyDescent="0.2">
      <c r="A1556">
        <v>1555</v>
      </c>
      <c r="B1556" s="5">
        <v>39966</v>
      </c>
      <c r="C1556" s="9">
        <v>0.66111111111111109</v>
      </c>
      <c r="D1556" t="s">
        <v>4632</v>
      </c>
      <c r="E1556" t="s">
        <v>4517</v>
      </c>
      <c r="F1556" t="s">
        <v>4515</v>
      </c>
      <c r="G1556" t="s">
        <v>5040</v>
      </c>
      <c r="H1556" s="10" t="s">
        <v>2248</v>
      </c>
      <c r="I1556" s="10" t="s">
        <v>2248</v>
      </c>
    </row>
    <row r="1557" spans="1:9" x14ac:dyDescent="0.2">
      <c r="A1557">
        <v>1556</v>
      </c>
      <c r="B1557" s="5">
        <v>39966</v>
      </c>
      <c r="C1557" s="9">
        <v>0.66111111111111109</v>
      </c>
      <c r="D1557" t="s">
        <v>4632</v>
      </c>
      <c r="E1557" t="s">
        <v>4517</v>
      </c>
      <c r="F1557" t="s">
        <v>4515</v>
      </c>
      <c r="G1557" t="s">
        <v>2249</v>
      </c>
      <c r="H1557" s="10" t="s">
        <v>2250</v>
      </c>
      <c r="I1557" s="10" t="s">
        <v>2250</v>
      </c>
    </row>
    <row r="1558" spans="1:9" x14ac:dyDescent="0.2">
      <c r="A1558">
        <v>1557</v>
      </c>
      <c r="B1558" s="5">
        <v>39966</v>
      </c>
      <c r="C1558" s="9">
        <v>0.66111111111111109</v>
      </c>
      <c r="D1558" t="s">
        <v>4632</v>
      </c>
      <c r="E1558" t="s">
        <v>4517</v>
      </c>
      <c r="F1558" t="s">
        <v>4515</v>
      </c>
      <c r="G1558" t="s">
        <v>2251</v>
      </c>
      <c r="H1558" s="10" t="s">
        <v>4759</v>
      </c>
      <c r="I1558" s="10" t="s">
        <v>4759</v>
      </c>
    </row>
    <row r="1559" spans="1:9" x14ac:dyDescent="0.2">
      <c r="A1559">
        <v>1558</v>
      </c>
      <c r="B1559" s="5">
        <v>39966</v>
      </c>
      <c r="C1559" s="9">
        <v>0.66111111111111109</v>
      </c>
      <c r="D1559" t="s">
        <v>4632</v>
      </c>
      <c r="E1559" t="s">
        <v>4517</v>
      </c>
      <c r="F1559" t="s">
        <v>4515</v>
      </c>
      <c r="G1559" t="s">
        <v>4760</v>
      </c>
      <c r="H1559" s="10" t="s">
        <v>4789</v>
      </c>
      <c r="I1559" s="10" t="s">
        <v>4789</v>
      </c>
    </row>
    <row r="1560" spans="1:9" x14ac:dyDescent="0.2">
      <c r="A1560">
        <v>1559</v>
      </c>
      <c r="B1560" s="5">
        <v>39966</v>
      </c>
      <c r="C1560" s="9">
        <v>0.66111111111111109</v>
      </c>
      <c r="D1560" t="s">
        <v>4632</v>
      </c>
      <c r="E1560" t="s">
        <v>4517</v>
      </c>
      <c r="F1560" t="s">
        <v>4515</v>
      </c>
      <c r="G1560" t="s">
        <v>4790</v>
      </c>
      <c r="H1560" s="10" t="s">
        <v>4791</v>
      </c>
      <c r="I1560" s="10" t="s">
        <v>4791</v>
      </c>
    </row>
    <row r="1561" spans="1:9" x14ac:dyDescent="0.2">
      <c r="A1561">
        <v>1560</v>
      </c>
      <c r="B1561" s="5">
        <v>39966</v>
      </c>
      <c r="C1561" s="9">
        <v>0.66111111111111109</v>
      </c>
      <c r="D1561" t="s">
        <v>4632</v>
      </c>
      <c r="E1561" t="s">
        <v>4517</v>
      </c>
      <c r="F1561" t="s">
        <v>4515</v>
      </c>
      <c r="G1561" t="s">
        <v>4792</v>
      </c>
      <c r="H1561" s="10" t="s">
        <v>4793</v>
      </c>
      <c r="I1561" s="10" t="s">
        <v>4793</v>
      </c>
    </row>
    <row r="1562" spans="1:9" x14ac:dyDescent="0.2">
      <c r="A1562">
        <v>1561</v>
      </c>
      <c r="B1562" s="5">
        <v>39966</v>
      </c>
      <c r="C1562" s="9">
        <v>0.66111111111111109</v>
      </c>
      <c r="D1562" t="s">
        <v>4632</v>
      </c>
      <c r="E1562" t="s">
        <v>4517</v>
      </c>
      <c r="F1562" t="s">
        <v>4515</v>
      </c>
      <c r="G1562" t="s">
        <v>4794</v>
      </c>
      <c r="H1562" s="10" t="s">
        <v>3543</v>
      </c>
      <c r="I1562" s="10" t="s">
        <v>3543</v>
      </c>
    </row>
    <row r="1563" spans="1:9" x14ac:dyDescent="0.2">
      <c r="A1563">
        <v>1562</v>
      </c>
      <c r="B1563" s="5">
        <v>39966</v>
      </c>
      <c r="C1563" s="9">
        <v>0.66111111111111109</v>
      </c>
      <c r="D1563" t="s">
        <v>4632</v>
      </c>
      <c r="E1563" t="s">
        <v>4517</v>
      </c>
      <c r="F1563" t="s">
        <v>4515</v>
      </c>
      <c r="G1563" t="s">
        <v>3544</v>
      </c>
      <c r="H1563" s="10" t="s">
        <v>3545</v>
      </c>
      <c r="I1563" s="10" t="s">
        <v>3545</v>
      </c>
    </row>
    <row r="1564" spans="1:9" x14ac:dyDescent="0.2">
      <c r="A1564">
        <v>1563</v>
      </c>
      <c r="B1564" s="5">
        <v>39966</v>
      </c>
      <c r="C1564" s="9">
        <v>0.66111111111111109</v>
      </c>
      <c r="D1564" t="s">
        <v>4632</v>
      </c>
      <c r="E1564" t="s">
        <v>4517</v>
      </c>
      <c r="F1564" t="s">
        <v>4515</v>
      </c>
      <c r="G1564" t="s">
        <v>3546</v>
      </c>
      <c r="H1564" s="10" t="s">
        <v>3547</v>
      </c>
      <c r="I1564" s="10" t="s">
        <v>3547</v>
      </c>
    </row>
    <row r="1565" spans="1:9" x14ac:dyDescent="0.2">
      <c r="A1565">
        <v>1564</v>
      </c>
      <c r="B1565" s="5">
        <v>39966</v>
      </c>
      <c r="C1565" s="9">
        <v>0.66111111111111109</v>
      </c>
      <c r="D1565" t="s">
        <v>4632</v>
      </c>
      <c r="E1565" t="s">
        <v>4517</v>
      </c>
      <c r="F1565" t="s">
        <v>4515</v>
      </c>
      <c r="G1565" t="s">
        <v>3548</v>
      </c>
      <c r="H1565" s="10" t="s">
        <v>2411</v>
      </c>
      <c r="I1565" s="10" t="s">
        <v>2411</v>
      </c>
    </row>
    <row r="1566" spans="1:9" x14ac:dyDescent="0.2">
      <c r="A1566">
        <v>1565</v>
      </c>
      <c r="B1566" s="5">
        <v>39966</v>
      </c>
      <c r="C1566" s="9">
        <v>0.66111111111111109</v>
      </c>
      <c r="D1566" t="s">
        <v>4632</v>
      </c>
      <c r="E1566" t="s">
        <v>4517</v>
      </c>
      <c r="F1566" t="s">
        <v>4515</v>
      </c>
      <c r="G1566" t="s">
        <v>2412</v>
      </c>
      <c r="H1566" s="10" t="s">
        <v>2413</v>
      </c>
      <c r="I1566" s="10" t="s">
        <v>2413</v>
      </c>
    </row>
    <row r="1567" spans="1:9" x14ac:dyDescent="0.2">
      <c r="A1567">
        <v>1566</v>
      </c>
      <c r="B1567" s="5">
        <v>39966</v>
      </c>
      <c r="C1567" s="9">
        <v>0.66111111111111109</v>
      </c>
      <c r="D1567" t="s">
        <v>4632</v>
      </c>
      <c r="E1567" t="s">
        <v>4517</v>
      </c>
      <c r="F1567" t="s">
        <v>4515</v>
      </c>
      <c r="G1567" t="s">
        <v>2414</v>
      </c>
      <c r="H1567" s="10" t="s">
        <v>2415</v>
      </c>
      <c r="I1567" s="10" t="s">
        <v>2415</v>
      </c>
    </row>
    <row r="1568" spans="1:9" x14ac:dyDescent="0.2">
      <c r="A1568">
        <v>1567</v>
      </c>
      <c r="B1568" s="5">
        <v>39966</v>
      </c>
      <c r="C1568" s="9">
        <v>0.66111111111111109</v>
      </c>
      <c r="D1568" t="s">
        <v>4632</v>
      </c>
      <c r="E1568" t="s">
        <v>4517</v>
      </c>
      <c r="F1568" t="s">
        <v>4515</v>
      </c>
      <c r="G1568" t="s">
        <v>2416</v>
      </c>
      <c r="H1568" s="10" t="s">
        <v>3085</v>
      </c>
      <c r="I1568" s="10" t="s">
        <v>3085</v>
      </c>
    </row>
    <row r="1569" spans="1:9" x14ac:dyDescent="0.2">
      <c r="A1569">
        <v>1568</v>
      </c>
      <c r="B1569" s="5">
        <v>39966</v>
      </c>
      <c r="C1569" s="9">
        <v>0.66111111111111109</v>
      </c>
      <c r="D1569" t="s">
        <v>4632</v>
      </c>
      <c r="E1569" t="s">
        <v>4517</v>
      </c>
      <c r="F1569" t="s">
        <v>4515</v>
      </c>
      <c r="G1569" t="s">
        <v>3086</v>
      </c>
      <c r="H1569" s="10" t="s">
        <v>3087</v>
      </c>
      <c r="I1569" s="10" t="s">
        <v>3087</v>
      </c>
    </row>
    <row r="1570" spans="1:9" x14ac:dyDescent="0.2">
      <c r="A1570">
        <v>1569</v>
      </c>
      <c r="B1570" s="5">
        <v>39966</v>
      </c>
      <c r="C1570" s="9">
        <v>0.66111111111111109</v>
      </c>
      <c r="D1570" t="s">
        <v>4632</v>
      </c>
      <c r="E1570" t="s">
        <v>4517</v>
      </c>
      <c r="F1570" t="s">
        <v>4515</v>
      </c>
      <c r="G1570" t="s">
        <v>3088</v>
      </c>
      <c r="H1570" s="10" t="s">
        <v>5330</v>
      </c>
      <c r="I1570" s="10" t="s">
        <v>5330</v>
      </c>
    </row>
    <row r="1571" spans="1:9" x14ac:dyDescent="0.2">
      <c r="A1571">
        <v>1570</v>
      </c>
      <c r="B1571" s="5">
        <v>39966</v>
      </c>
      <c r="C1571" s="9">
        <v>0.66111111111111109</v>
      </c>
      <c r="D1571" t="s">
        <v>4632</v>
      </c>
      <c r="E1571" t="s">
        <v>4517</v>
      </c>
      <c r="F1571" t="s">
        <v>4515</v>
      </c>
      <c r="G1571" t="s">
        <v>5331</v>
      </c>
      <c r="H1571" s="10" t="s">
        <v>5332</v>
      </c>
      <c r="I1571" s="10" t="s">
        <v>312</v>
      </c>
    </row>
    <row r="1572" spans="1:9" x14ac:dyDescent="0.2">
      <c r="A1572">
        <v>1571</v>
      </c>
      <c r="B1572" s="5">
        <v>39966</v>
      </c>
      <c r="C1572" s="9">
        <v>0.66111111111111109</v>
      </c>
      <c r="D1572" t="s">
        <v>4632</v>
      </c>
      <c r="E1572" t="s">
        <v>4517</v>
      </c>
      <c r="F1572" t="s">
        <v>4515</v>
      </c>
      <c r="G1572" t="s">
        <v>313</v>
      </c>
      <c r="H1572" s="10" t="s">
        <v>314</v>
      </c>
      <c r="I1572" s="10" t="s">
        <v>314</v>
      </c>
    </row>
    <row r="1573" spans="1:9" x14ac:dyDescent="0.2">
      <c r="A1573">
        <v>1572</v>
      </c>
      <c r="B1573" s="5">
        <v>39966</v>
      </c>
      <c r="C1573" s="9">
        <v>0.66111111111111109</v>
      </c>
      <c r="D1573" t="s">
        <v>4632</v>
      </c>
      <c r="E1573" t="s">
        <v>4517</v>
      </c>
      <c r="F1573" t="s">
        <v>4515</v>
      </c>
      <c r="G1573" t="s">
        <v>315</v>
      </c>
      <c r="H1573" s="10" t="s">
        <v>582</v>
      </c>
      <c r="I1573" s="10" t="s">
        <v>582</v>
      </c>
    </row>
    <row r="1574" spans="1:9" x14ac:dyDescent="0.2">
      <c r="A1574">
        <v>1573</v>
      </c>
      <c r="B1574" s="5">
        <v>39966</v>
      </c>
      <c r="C1574" s="9">
        <v>0.66111111111111109</v>
      </c>
      <c r="D1574" t="s">
        <v>4632</v>
      </c>
      <c r="E1574" t="s">
        <v>4517</v>
      </c>
      <c r="F1574" t="s">
        <v>4515</v>
      </c>
      <c r="G1574" t="s">
        <v>583</v>
      </c>
      <c r="H1574" s="10" t="s">
        <v>584</v>
      </c>
      <c r="I1574" s="10" t="s">
        <v>584</v>
      </c>
    </row>
    <row r="1575" spans="1:9" x14ac:dyDescent="0.2">
      <c r="A1575">
        <v>1574</v>
      </c>
      <c r="B1575" s="5">
        <v>39966</v>
      </c>
      <c r="C1575" s="9">
        <v>0.66111111111111109</v>
      </c>
      <c r="D1575" t="s">
        <v>4632</v>
      </c>
      <c r="E1575" t="s">
        <v>4517</v>
      </c>
      <c r="F1575" t="s">
        <v>4515</v>
      </c>
      <c r="G1575" t="s">
        <v>585</v>
      </c>
      <c r="H1575" s="10" t="s">
        <v>339</v>
      </c>
      <c r="I1575" s="10" t="s">
        <v>339</v>
      </c>
    </row>
    <row r="1576" spans="1:9" x14ac:dyDescent="0.2">
      <c r="A1576">
        <v>1575</v>
      </c>
      <c r="B1576" s="5">
        <v>39966</v>
      </c>
      <c r="C1576" s="9">
        <v>0.66111111111111109</v>
      </c>
      <c r="D1576" t="s">
        <v>4632</v>
      </c>
      <c r="E1576" t="s">
        <v>4517</v>
      </c>
      <c r="F1576" t="s">
        <v>4515</v>
      </c>
      <c r="G1576" t="s">
        <v>340</v>
      </c>
      <c r="H1576" s="10" t="s">
        <v>341</v>
      </c>
      <c r="I1576" s="10" t="s">
        <v>341</v>
      </c>
    </row>
    <row r="1577" spans="1:9" x14ac:dyDescent="0.2">
      <c r="A1577">
        <v>1576</v>
      </c>
      <c r="B1577" s="5">
        <v>39966</v>
      </c>
      <c r="C1577" s="9">
        <v>0.66111111111111109</v>
      </c>
      <c r="D1577" t="s">
        <v>4632</v>
      </c>
      <c r="E1577" t="s">
        <v>4517</v>
      </c>
      <c r="F1577" t="s">
        <v>4515</v>
      </c>
      <c r="G1577" t="s">
        <v>342</v>
      </c>
      <c r="H1577" s="10" t="s">
        <v>3433</v>
      </c>
      <c r="I1577" s="10" t="s">
        <v>3433</v>
      </c>
    </row>
    <row r="1578" spans="1:9" x14ac:dyDescent="0.2">
      <c r="A1578">
        <v>1577</v>
      </c>
      <c r="B1578" s="5">
        <v>39966</v>
      </c>
      <c r="C1578" s="9">
        <v>0.66111111111111109</v>
      </c>
      <c r="D1578" t="s">
        <v>4632</v>
      </c>
      <c r="E1578" t="s">
        <v>4517</v>
      </c>
      <c r="F1578" t="s">
        <v>4515</v>
      </c>
      <c r="G1578" t="s">
        <v>3434</v>
      </c>
      <c r="H1578" s="10" t="s">
        <v>3435</v>
      </c>
      <c r="I1578" s="10" t="s">
        <v>3435</v>
      </c>
    </row>
    <row r="1579" spans="1:9" x14ac:dyDescent="0.2">
      <c r="A1579">
        <v>1578</v>
      </c>
      <c r="B1579" s="5">
        <v>39966</v>
      </c>
      <c r="C1579" s="9">
        <v>0.66111111111111109</v>
      </c>
      <c r="D1579" t="s">
        <v>4632</v>
      </c>
      <c r="E1579" t="s">
        <v>4517</v>
      </c>
      <c r="F1579" t="s">
        <v>4515</v>
      </c>
      <c r="G1579" t="s">
        <v>3436</v>
      </c>
      <c r="H1579" s="10" t="s">
        <v>3437</v>
      </c>
      <c r="I1579" s="10" t="s">
        <v>3438</v>
      </c>
    </row>
    <row r="1580" spans="1:9" x14ac:dyDescent="0.2">
      <c r="A1580">
        <v>1579</v>
      </c>
      <c r="B1580" s="5">
        <v>39966</v>
      </c>
      <c r="C1580" s="9">
        <v>0.66111111111111109</v>
      </c>
      <c r="D1580" t="s">
        <v>4632</v>
      </c>
      <c r="E1580" t="s">
        <v>4517</v>
      </c>
      <c r="F1580" t="s">
        <v>4515</v>
      </c>
      <c r="G1580" t="s">
        <v>3439</v>
      </c>
      <c r="H1580" s="10" t="s">
        <v>4069</v>
      </c>
      <c r="I1580" s="10" t="s">
        <v>4069</v>
      </c>
    </row>
    <row r="1581" spans="1:9" x14ac:dyDescent="0.2">
      <c r="A1581">
        <v>1580</v>
      </c>
      <c r="B1581" s="5">
        <v>39966</v>
      </c>
      <c r="C1581" s="9">
        <v>0.66111111111111109</v>
      </c>
      <c r="D1581" t="s">
        <v>4632</v>
      </c>
      <c r="E1581" t="s">
        <v>4517</v>
      </c>
      <c r="F1581" t="s">
        <v>4515</v>
      </c>
      <c r="G1581" t="s">
        <v>4070</v>
      </c>
      <c r="H1581" s="10" t="s">
        <v>4071</v>
      </c>
      <c r="I1581" s="10" t="s">
        <v>4071</v>
      </c>
    </row>
    <row r="1582" spans="1:9" x14ac:dyDescent="0.2">
      <c r="A1582">
        <v>1581</v>
      </c>
      <c r="B1582" s="5">
        <v>39966</v>
      </c>
      <c r="C1582" s="9">
        <v>0.66111111111111109</v>
      </c>
      <c r="D1582" t="s">
        <v>4632</v>
      </c>
      <c r="E1582" t="s">
        <v>4517</v>
      </c>
      <c r="F1582" t="s">
        <v>4515</v>
      </c>
      <c r="G1582" t="s">
        <v>4072</v>
      </c>
      <c r="H1582" s="10" t="s">
        <v>4073</v>
      </c>
      <c r="I1582" s="10" t="s">
        <v>4074</v>
      </c>
    </row>
    <row r="1583" spans="1:9" x14ac:dyDescent="0.2">
      <c r="A1583">
        <v>1582</v>
      </c>
      <c r="B1583" s="5">
        <v>39966</v>
      </c>
      <c r="C1583" s="9">
        <v>0.66111111111111109</v>
      </c>
      <c r="D1583" t="s">
        <v>4632</v>
      </c>
      <c r="E1583" t="s">
        <v>4517</v>
      </c>
      <c r="F1583" t="s">
        <v>4515</v>
      </c>
      <c r="G1583" t="s">
        <v>4075</v>
      </c>
      <c r="H1583" s="10" t="s">
        <v>2208</v>
      </c>
      <c r="I1583" s="10" t="s">
        <v>2208</v>
      </c>
    </row>
    <row r="1584" spans="1:9" x14ac:dyDescent="0.2">
      <c r="A1584">
        <v>1583</v>
      </c>
      <c r="B1584" s="5">
        <v>39966</v>
      </c>
      <c r="C1584" s="9">
        <v>0.66111111111111109</v>
      </c>
      <c r="D1584" t="s">
        <v>4632</v>
      </c>
      <c r="E1584" t="s">
        <v>4517</v>
      </c>
      <c r="F1584" t="s">
        <v>4515</v>
      </c>
      <c r="G1584" t="s">
        <v>2209</v>
      </c>
      <c r="H1584" s="10" t="s">
        <v>4067</v>
      </c>
      <c r="I1584" s="10" t="s">
        <v>4067</v>
      </c>
    </row>
    <row r="1585" spans="1:9" x14ac:dyDescent="0.2">
      <c r="A1585">
        <v>1584</v>
      </c>
      <c r="B1585" s="5">
        <v>39966</v>
      </c>
      <c r="C1585" s="9">
        <v>0.66111111111111109</v>
      </c>
      <c r="D1585" t="s">
        <v>4632</v>
      </c>
      <c r="E1585" t="s">
        <v>4517</v>
      </c>
      <c r="F1585" t="s">
        <v>4515</v>
      </c>
      <c r="G1585" t="s">
        <v>4068</v>
      </c>
      <c r="H1585" s="10" t="s">
        <v>2823</v>
      </c>
      <c r="I1585" s="10" t="s">
        <v>2823</v>
      </c>
    </row>
    <row r="1586" spans="1:9" x14ac:dyDescent="0.2">
      <c r="A1586">
        <v>1585</v>
      </c>
      <c r="B1586" s="5">
        <v>39966</v>
      </c>
      <c r="C1586" s="9">
        <v>0.66111111111111109</v>
      </c>
      <c r="D1586" t="s">
        <v>4632</v>
      </c>
      <c r="E1586" t="s">
        <v>4517</v>
      </c>
      <c r="F1586" t="s">
        <v>4515</v>
      </c>
      <c r="G1586" t="s">
        <v>2824</v>
      </c>
      <c r="H1586" s="10" t="s">
        <v>2825</v>
      </c>
      <c r="I1586" s="10" t="s">
        <v>2825</v>
      </c>
    </row>
    <row r="1587" spans="1:9" x14ac:dyDescent="0.2">
      <c r="A1587">
        <v>1586</v>
      </c>
      <c r="B1587" s="5">
        <v>39966</v>
      </c>
      <c r="C1587" s="9">
        <v>0.66111111111111109</v>
      </c>
      <c r="D1587" t="s">
        <v>4632</v>
      </c>
      <c r="E1587" t="s">
        <v>4517</v>
      </c>
      <c r="F1587" t="s">
        <v>4515</v>
      </c>
      <c r="G1587" t="s">
        <v>2826</v>
      </c>
      <c r="H1587" s="10" t="s">
        <v>2827</v>
      </c>
      <c r="I1587" s="10" t="s">
        <v>2827</v>
      </c>
    </row>
    <row r="1588" spans="1:9" x14ac:dyDescent="0.2">
      <c r="A1588">
        <v>1587</v>
      </c>
      <c r="B1588" s="5">
        <v>39966</v>
      </c>
      <c r="C1588" s="9">
        <v>0.66111111111111109</v>
      </c>
      <c r="D1588" t="s">
        <v>4632</v>
      </c>
      <c r="E1588" t="s">
        <v>4517</v>
      </c>
      <c r="F1588" t="s">
        <v>4515</v>
      </c>
      <c r="G1588" t="s">
        <v>2828</v>
      </c>
      <c r="H1588" s="10" t="s">
        <v>2829</v>
      </c>
      <c r="I1588" s="10" t="s">
        <v>2829</v>
      </c>
    </row>
    <row r="1589" spans="1:9" x14ac:dyDescent="0.2">
      <c r="A1589">
        <v>1588</v>
      </c>
      <c r="B1589" s="5">
        <v>39966</v>
      </c>
      <c r="C1589" s="9">
        <v>0.66111111111111109</v>
      </c>
      <c r="D1589" t="s">
        <v>4632</v>
      </c>
      <c r="E1589" t="s">
        <v>4517</v>
      </c>
      <c r="F1589" t="s">
        <v>4515</v>
      </c>
      <c r="G1589" t="s">
        <v>2830</v>
      </c>
      <c r="H1589" s="10" t="s">
        <v>2831</v>
      </c>
      <c r="I1589" t="b">
        <v>1</v>
      </c>
    </row>
    <row r="1590" spans="1:9" x14ac:dyDescent="0.2">
      <c r="A1590">
        <v>1589</v>
      </c>
      <c r="B1590" s="5">
        <v>39966</v>
      </c>
      <c r="C1590" s="9">
        <v>0.66111111111111109</v>
      </c>
      <c r="D1590" t="s">
        <v>4632</v>
      </c>
      <c r="E1590" t="s">
        <v>4517</v>
      </c>
      <c r="F1590" t="s">
        <v>4515</v>
      </c>
      <c r="G1590" t="s">
        <v>2832</v>
      </c>
      <c r="H1590" s="10" t="s">
        <v>1971</v>
      </c>
      <c r="I1590" s="10" t="s">
        <v>1972</v>
      </c>
    </row>
    <row r="1591" spans="1:9" x14ac:dyDescent="0.2">
      <c r="A1591">
        <v>1590</v>
      </c>
      <c r="B1591" s="5">
        <v>39966</v>
      </c>
      <c r="C1591" s="9">
        <v>0.66111111111111109</v>
      </c>
      <c r="D1591" t="s">
        <v>4632</v>
      </c>
      <c r="E1591" t="s">
        <v>4517</v>
      </c>
      <c r="F1591" t="s">
        <v>4515</v>
      </c>
      <c r="G1591" t="s">
        <v>1973</v>
      </c>
      <c r="H1591" s="10" t="s">
        <v>1974</v>
      </c>
      <c r="I1591" s="10" t="s">
        <v>1975</v>
      </c>
    </row>
    <row r="1592" spans="1:9" x14ac:dyDescent="0.2">
      <c r="A1592">
        <v>1591</v>
      </c>
      <c r="B1592" s="5">
        <v>39966</v>
      </c>
      <c r="C1592" s="9">
        <v>0.66111111111111109</v>
      </c>
      <c r="D1592" t="s">
        <v>4632</v>
      </c>
      <c r="E1592" t="s">
        <v>4517</v>
      </c>
      <c r="F1592" t="s">
        <v>4515</v>
      </c>
      <c r="G1592" t="s">
        <v>1976</v>
      </c>
      <c r="H1592" s="10" t="s">
        <v>1977</v>
      </c>
      <c r="I1592" t="s">
        <v>4519</v>
      </c>
    </row>
    <row r="1593" spans="1:9" x14ac:dyDescent="0.2">
      <c r="A1593">
        <v>1592</v>
      </c>
      <c r="B1593" s="5">
        <v>39966</v>
      </c>
      <c r="C1593" s="9">
        <v>0.66111111111111109</v>
      </c>
      <c r="D1593" t="s">
        <v>4632</v>
      </c>
      <c r="E1593" t="s">
        <v>4517</v>
      </c>
      <c r="F1593" t="s">
        <v>4515</v>
      </c>
      <c r="G1593" t="s">
        <v>1978</v>
      </c>
      <c r="H1593" s="10" t="s">
        <v>1979</v>
      </c>
      <c r="I1593" s="10" t="s">
        <v>1979</v>
      </c>
    </row>
    <row r="1594" spans="1:9" x14ac:dyDescent="0.2">
      <c r="A1594">
        <v>1593</v>
      </c>
      <c r="B1594" s="5">
        <v>39966</v>
      </c>
      <c r="C1594" s="9">
        <v>0.66111111111111109</v>
      </c>
      <c r="D1594" t="s">
        <v>4632</v>
      </c>
      <c r="E1594" t="s">
        <v>4517</v>
      </c>
      <c r="F1594" t="s">
        <v>4515</v>
      </c>
      <c r="G1594" t="s">
        <v>1980</v>
      </c>
      <c r="H1594" s="10" t="s">
        <v>4105</v>
      </c>
      <c r="I1594" s="10" t="s">
        <v>4106</v>
      </c>
    </row>
    <row r="1595" spans="1:9" x14ac:dyDescent="0.2">
      <c r="A1595">
        <v>1594</v>
      </c>
      <c r="B1595" s="5">
        <v>39966</v>
      </c>
      <c r="C1595" s="9">
        <v>0.66111111111111109</v>
      </c>
      <c r="D1595" t="s">
        <v>4632</v>
      </c>
      <c r="E1595" t="s">
        <v>4517</v>
      </c>
      <c r="F1595" t="s">
        <v>4515</v>
      </c>
      <c r="G1595" t="s">
        <v>3576</v>
      </c>
      <c r="H1595" s="10" t="s">
        <v>2265</v>
      </c>
      <c r="I1595" s="10" t="s">
        <v>2266</v>
      </c>
    </row>
    <row r="1596" spans="1:9" x14ac:dyDescent="0.2">
      <c r="A1596">
        <v>1595</v>
      </c>
      <c r="B1596" s="5">
        <v>39966</v>
      </c>
      <c r="C1596" s="9">
        <v>0.66111111111111109</v>
      </c>
      <c r="D1596" t="s">
        <v>4632</v>
      </c>
      <c r="E1596" t="s">
        <v>4517</v>
      </c>
      <c r="F1596" t="s">
        <v>4515</v>
      </c>
      <c r="G1596" t="s">
        <v>2267</v>
      </c>
      <c r="H1596" s="10" t="s">
        <v>2268</v>
      </c>
      <c r="I1596" s="10" t="s">
        <v>2268</v>
      </c>
    </row>
    <row r="1597" spans="1:9" x14ac:dyDescent="0.2">
      <c r="A1597">
        <v>1596</v>
      </c>
      <c r="B1597" s="5">
        <v>39966</v>
      </c>
      <c r="C1597" s="9">
        <v>0.66111111111111109</v>
      </c>
      <c r="D1597" t="s">
        <v>4632</v>
      </c>
      <c r="E1597" t="s">
        <v>4517</v>
      </c>
      <c r="F1597" t="s">
        <v>4515</v>
      </c>
      <c r="G1597" t="s">
        <v>2269</v>
      </c>
      <c r="H1597" s="10" t="s">
        <v>2307</v>
      </c>
      <c r="I1597" s="10" t="s">
        <v>2307</v>
      </c>
    </row>
    <row r="1598" spans="1:9" x14ac:dyDescent="0.2">
      <c r="A1598">
        <v>1597</v>
      </c>
      <c r="B1598" s="5">
        <v>39966</v>
      </c>
      <c r="C1598" s="9">
        <v>0.66111111111111109</v>
      </c>
      <c r="D1598" t="s">
        <v>4632</v>
      </c>
      <c r="E1598" t="s">
        <v>4517</v>
      </c>
      <c r="F1598" t="s">
        <v>4515</v>
      </c>
      <c r="G1598" t="s">
        <v>2308</v>
      </c>
      <c r="H1598" s="10" t="s">
        <v>3568</v>
      </c>
      <c r="I1598" s="10" t="s">
        <v>3569</v>
      </c>
    </row>
    <row r="1599" spans="1:9" x14ac:dyDescent="0.2">
      <c r="A1599">
        <v>1598</v>
      </c>
      <c r="B1599" s="5">
        <v>39966</v>
      </c>
      <c r="C1599" s="9">
        <v>0.66111111111111109</v>
      </c>
      <c r="D1599" t="s">
        <v>4632</v>
      </c>
      <c r="E1599" t="s">
        <v>4517</v>
      </c>
      <c r="F1599" t="s">
        <v>4515</v>
      </c>
      <c r="G1599" t="s">
        <v>3478</v>
      </c>
      <c r="H1599" s="10" t="s">
        <v>868</v>
      </c>
      <c r="I1599" s="10" t="s">
        <v>868</v>
      </c>
    </row>
    <row r="1600" spans="1:9" x14ac:dyDescent="0.2">
      <c r="A1600">
        <v>1599</v>
      </c>
      <c r="B1600" s="5">
        <v>39966</v>
      </c>
      <c r="C1600" s="9">
        <v>0.66111111111111109</v>
      </c>
      <c r="D1600" t="s">
        <v>4632</v>
      </c>
      <c r="E1600" t="s">
        <v>4517</v>
      </c>
      <c r="F1600" t="s">
        <v>4515</v>
      </c>
      <c r="G1600" t="s">
        <v>869</v>
      </c>
      <c r="H1600" s="10" t="s">
        <v>453</v>
      </c>
      <c r="I1600" s="10" t="s">
        <v>453</v>
      </c>
    </row>
    <row r="1601" spans="1:9" x14ac:dyDescent="0.2">
      <c r="A1601">
        <v>1600</v>
      </c>
      <c r="B1601" s="5">
        <v>39966</v>
      </c>
      <c r="C1601" s="9">
        <v>0.66111111111111109</v>
      </c>
      <c r="D1601" t="s">
        <v>4632</v>
      </c>
      <c r="E1601" t="s">
        <v>4517</v>
      </c>
      <c r="F1601" t="s">
        <v>4515</v>
      </c>
      <c r="G1601" t="s">
        <v>454</v>
      </c>
      <c r="H1601" s="10" t="s">
        <v>455</v>
      </c>
      <c r="I1601" s="10" t="s">
        <v>456</v>
      </c>
    </row>
    <row r="1602" spans="1:9" x14ac:dyDescent="0.2">
      <c r="A1602">
        <v>1601</v>
      </c>
      <c r="B1602" s="5">
        <v>39966</v>
      </c>
      <c r="C1602" s="9">
        <v>0.66111111111111109</v>
      </c>
      <c r="D1602" t="s">
        <v>4632</v>
      </c>
      <c r="E1602" t="s">
        <v>4517</v>
      </c>
      <c r="F1602" t="s">
        <v>4515</v>
      </c>
      <c r="G1602" t="s">
        <v>457</v>
      </c>
      <c r="H1602" s="10" t="s">
        <v>865</v>
      </c>
      <c r="I1602" s="10" t="s">
        <v>866</v>
      </c>
    </row>
    <row r="1603" spans="1:9" x14ac:dyDescent="0.2">
      <c r="A1603">
        <v>1602</v>
      </c>
      <c r="B1603" s="5">
        <v>39966</v>
      </c>
      <c r="C1603" s="9">
        <v>0.66111111111111109</v>
      </c>
      <c r="D1603" t="s">
        <v>4632</v>
      </c>
      <c r="E1603" t="s">
        <v>4517</v>
      </c>
      <c r="F1603" t="s">
        <v>4515</v>
      </c>
      <c r="G1603" t="s">
        <v>867</v>
      </c>
      <c r="H1603" s="10" t="s">
        <v>2316</v>
      </c>
      <c r="I1603" s="10" t="s">
        <v>2316</v>
      </c>
    </row>
    <row r="1604" spans="1:9" x14ac:dyDescent="0.2">
      <c r="A1604">
        <v>1603</v>
      </c>
      <c r="B1604" s="5">
        <v>39966</v>
      </c>
      <c r="C1604" s="9">
        <v>0.66111111111111109</v>
      </c>
      <c r="D1604" t="s">
        <v>4632</v>
      </c>
      <c r="E1604" t="s">
        <v>4517</v>
      </c>
      <c r="F1604" t="s">
        <v>4515</v>
      </c>
      <c r="G1604" t="s">
        <v>2317</v>
      </c>
      <c r="H1604" s="10" t="s">
        <v>2318</v>
      </c>
      <c r="I1604" s="10" t="s">
        <v>2319</v>
      </c>
    </row>
    <row r="1605" spans="1:9" x14ac:dyDescent="0.2">
      <c r="A1605">
        <v>1604</v>
      </c>
      <c r="B1605" s="5">
        <v>39966</v>
      </c>
      <c r="C1605" s="9">
        <v>0.66111111111111109</v>
      </c>
      <c r="D1605" t="s">
        <v>4632</v>
      </c>
      <c r="E1605" t="s">
        <v>4517</v>
      </c>
      <c r="F1605" t="s">
        <v>4515</v>
      </c>
      <c r="G1605" t="s">
        <v>2320</v>
      </c>
      <c r="H1605" s="10" t="s">
        <v>2321</v>
      </c>
      <c r="I1605" s="10" t="s">
        <v>2322</v>
      </c>
    </row>
    <row r="1606" spans="1:9" x14ac:dyDescent="0.2">
      <c r="A1606">
        <v>1605</v>
      </c>
      <c r="B1606" s="5">
        <v>39966</v>
      </c>
      <c r="C1606" s="9">
        <v>0.66111111111111109</v>
      </c>
      <c r="D1606" t="s">
        <v>4632</v>
      </c>
      <c r="E1606" t="s">
        <v>4517</v>
      </c>
      <c r="F1606" t="s">
        <v>4515</v>
      </c>
      <c r="G1606" t="s">
        <v>2323</v>
      </c>
      <c r="H1606" s="10" t="s">
        <v>5355</v>
      </c>
      <c r="I1606" s="10" t="s">
        <v>5355</v>
      </c>
    </row>
    <row r="1607" spans="1:9" x14ac:dyDescent="0.2">
      <c r="A1607">
        <v>1606</v>
      </c>
      <c r="B1607" s="5">
        <v>39966</v>
      </c>
      <c r="C1607" s="9">
        <v>0.66111111111111109</v>
      </c>
      <c r="D1607" t="s">
        <v>4632</v>
      </c>
      <c r="E1607" t="s">
        <v>4517</v>
      </c>
      <c r="F1607" t="s">
        <v>4515</v>
      </c>
      <c r="G1607" t="s">
        <v>5356</v>
      </c>
      <c r="H1607" s="10" t="s">
        <v>778</v>
      </c>
      <c r="I1607" s="10" t="s">
        <v>779</v>
      </c>
    </row>
    <row r="1608" spans="1:9" x14ac:dyDescent="0.2">
      <c r="A1608">
        <v>1607</v>
      </c>
      <c r="B1608" s="5">
        <v>39966</v>
      </c>
      <c r="C1608" s="9">
        <v>0.66111111111111109</v>
      </c>
      <c r="D1608" t="s">
        <v>4632</v>
      </c>
      <c r="E1608" t="s">
        <v>4517</v>
      </c>
      <c r="F1608" t="s">
        <v>4515</v>
      </c>
      <c r="G1608" t="s">
        <v>780</v>
      </c>
      <c r="H1608" s="10" t="s">
        <v>2657</v>
      </c>
      <c r="I1608" s="10" t="s">
        <v>2657</v>
      </c>
    </row>
    <row r="1609" spans="1:9" x14ac:dyDescent="0.2">
      <c r="A1609">
        <v>1608</v>
      </c>
      <c r="B1609" s="5">
        <v>39966</v>
      </c>
      <c r="C1609" s="9">
        <v>0.66111111111111109</v>
      </c>
      <c r="D1609" t="s">
        <v>4632</v>
      </c>
      <c r="E1609" t="s">
        <v>4517</v>
      </c>
      <c r="F1609" t="s">
        <v>4515</v>
      </c>
      <c r="G1609" t="s">
        <v>2658</v>
      </c>
      <c r="H1609" s="10" t="s">
        <v>2659</v>
      </c>
      <c r="I1609" s="10" t="s">
        <v>2660</v>
      </c>
    </row>
    <row r="1610" spans="1:9" x14ac:dyDescent="0.2">
      <c r="A1610">
        <v>1609</v>
      </c>
      <c r="B1610" s="5">
        <v>39966</v>
      </c>
      <c r="C1610" s="9">
        <v>0.66111111111111109</v>
      </c>
      <c r="D1610" t="s">
        <v>4632</v>
      </c>
      <c r="E1610" t="s">
        <v>4517</v>
      </c>
      <c r="F1610" t="s">
        <v>4515</v>
      </c>
      <c r="G1610" t="s">
        <v>2661</v>
      </c>
      <c r="H1610" s="10" t="s">
        <v>2662</v>
      </c>
      <c r="I1610" s="10" t="s">
        <v>2662</v>
      </c>
    </row>
    <row r="1611" spans="1:9" x14ac:dyDescent="0.2">
      <c r="A1611">
        <v>1610</v>
      </c>
      <c r="B1611" s="5">
        <v>39966</v>
      </c>
      <c r="C1611" s="9">
        <v>0.66111111111111109</v>
      </c>
      <c r="D1611" t="s">
        <v>4632</v>
      </c>
      <c r="E1611" t="s">
        <v>4517</v>
      </c>
      <c r="F1611" t="s">
        <v>4515</v>
      </c>
      <c r="G1611" t="s">
        <v>2663</v>
      </c>
      <c r="H1611" s="10" t="s">
        <v>2664</v>
      </c>
      <c r="I1611" s="10" t="s">
        <v>2343</v>
      </c>
    </row>
    <row r="1612" spans="1:9" x14ac:dyDescent="0.2">
      <c r="A1612">
        <v>1611</v>
      </c>
      <c r="B1612" s="5">
        <v>39966</v>
      </c>
      <c r="C1612" s="9">
        <v>0.66111111111111109</v>
      </c>
      <c r="D1612" t="s">
        <v>4632</v>
      </c>
      <c r="E1612" t="s">
        <v>4517</v>
      </c>
      <c r="F1612" t="s">
        <v>4515</v>
      </c>
      <c r="G1612" t="s">
        <v>2344</v>
      </c>
      <c r="H1612" s="10" t="s">
        <v>2345</v>
      </c>
      <c r="I1612" s="10" t="s">
        <v>2345</v>
      </c>
    </row>
    <row r="1613" spans="1:9" x14ac:dyDescent="0.2">
      <c r="A1613">
        <v>1612</v>
      </c>
      <c r="B1613" s="5">
        <v>39966</v>
      </c>
      <c r="C1613" s="9">
        <v>0.66111111111111109</v>
      </c>
      <c r="D1613" t="s">
        <v>4632</v>
      </c>
      <c r="E1613" t="s">
        <v>4517</v>
      </c>
      <c r="F1613" t="s">
        <v>4515</v>
      </c>
      <c r="G1613" t="s">
        <v>2346</v>
      </c>
      <c r="H1613" s="10" t="s">
        <v>2347</v>
      </c>
      <c r="I1613" s="10" t="s">
        <v>2347</v>
      </c>
    </row>
    <row r="1614" spans="1:9" x14ac:dyDescent="0.2">
      <c r="A1614">
        <v>1613</v>
      </c>
      <c r="B1614" s="5">
        <v>39966</v>
      </c>
      <c r="C1614" s="9">
        <v>0.66111111111111109</v>
      </c>
      <c r="D1614" t="s">
        <v>4632</v>
      </c>
      <c r="E1614" t="s">
        <v>4517</v>
      </c>
      <c r="F1614" t="s">
        <v>4515</v>
      </c>
      <c r="G1614" t="s">
        <v>2348</v>
      </c>
      <c r="H1614" s="10" t="s">
        <v>2349</v>
      </c>
      <c r="I1614" s="10" t="s">
        <v>2349</v>
      </c>
    </row>
    <row r="1615" spans="1:9" x14ac:dyDescent="0.2">
      <c r="A1615">
        <v>1614</v>
      </c>
      <c r="B1615" s="5">
        <v>39966</v>
      </c>
      <c r="C1615" s="9">
        <v>0.66111111111111109</v>
      </c>
      <c r="D1615" t="s">
        <v>4632</v>
      </c>
      <c r="E1615" t="s">
        <v>4517</v>
      </c>
      <c r="F1615" t="s">
        <v>4515</v>
      </c>
      <c r="G1615" t="s">
        <v>2350</v>
      </c>
      <c r="H1615" s="10" t="s">
        <v>2351</v>
      </c>
      <c r="I1615" s="10" t="s">
        <v>5130</v>
      </c>
    </row>
    <row r="1616" spans="1:9" x14ac:dyDescent="0.2">
      <c r="A1616">
        <v>1615</v>
      </c>
      <c r="B1616" s="5">
        <v>39966</v>
      </c>
      <c r="C1616" s="9">
        <v>0.66111111111111109</v>
      </c>
      <c r="D1616" t="s">
        <v>4632</v>
      </c>
      <c r="E1616" t="s">
        <v>4517</v>
      </c>
      <c r="F1616" t="s">
        <v>4515</v>
      </c>
      <c r="G1616" t="s">
        <v>5131</v>
      </c>
      <c r="H1616" s="10" t="s">
        <v>5132</v>
      </c>
      <c r="I1616" s="10" t="s">
        <v>2081</v>
      </c>
    </row>
    <row r="1617" spans="1:9" x14ac:dyDescent="0.2">
      <c r="A1617">
        <v>1616</v>
      </c>
      <c r="B1617" s="5">
        <v>39966</v>
      </c>
      <c r="C1617" s="9">
        <v>0.66111111111111109</v>
      </c>
      <c r="D1617" t="s">
        <v>4632</v>
      </c>
      <c r="E1617" t="s">
        <v>4517</v>
      </c>
      <c r="F1617" t="s">
        <v>4515</v>
      </c>
      <c r="G1617" t="s">
        <v>2082</v>
      </c>
      <c r="H1617" s="10" t="s">
        <v>2083</v>
      </c>
      <c r="I1617" s="10" t="s">
        <v>292</v>
      </c>
    </row>
    <row r="1618" spans="1:9" x14ac:dyDescent="0.2">
      <c r="A1618">
        <v>1617</v>
      </c>
      <c r="B1618" s="5">
        <v>39966</v>
      </c>
      <c r="C1618" s="9">
        <v>0.66111111111111109</v>
      </c>
      <c r="D1618" t="s">
        <v>4632</v>
      </c>
      <c r="E1618" t="s">
        <v>4517</v>
      </c>
      <c r="F1618" t="s">
        <v>4515</v>
      </c>
      <c r="G1618" t="s">
        <v>293</v>
      </c>
      <c r="H1618" s="10" t="s">
        <v>294</v>
      </c>
      <c r="I1618" s="10" t="s">
        <v>294</v>
      </c>
    </row>
    <row r="1619" spans="1:9" x14ac:dyDescent="0.2">
      <c r="A1619">
        <v>1618</v>
      </c>
      <c r="B1619" s="5">
        <v>39966</v>
      </c>
      <c r="C1619" s="9">
        <v>0.66111111111111109</v>
      </c>
      <c r="D1619" t="s">
        <v>4632</v>
      </c>
      <c r="E1619" t="s">
        <v>4517</v>
      </c>
      <c r="F1619" t="s">
        <v>4515</v>
      </c>
      <c r="G1619" t="s">
        <v>295</v>
      </c>
      <c r="H1619" s="10" t="s">
        <v>296</v>
      </c>
      <c r="I1619" s="10" t="s">
        <v>297</v>
      </c>
    </row>
    <row r="1620" spans="1:9" x14ac:dyDescent="0.2">
      <c r="A1620">
        <v>1619</v>
      </c>
      <c r="B1620" s="5">
        <v>39966</v>
      </c>
      <c r="C1620" s="9">
        <v>0.66111111111111109</v>
      </c>
      <c r="D1620" t="s">
        <v>4632</v>
      </c>
      <c r="E1620" t="s">
        <v>4517</v>
      </c>
      <c r="F1620" t="s">
        <v>4515</v>
      </c>
      <c r="G1620" t="s">
        <v>298</v>
      </c>
      <c r="H1620" s="10" t="s">
        <v>1423</v>
      </c>
      <c r="I1620" s="10" t="s">
        <v>1432</v>
      </c>
    </row>
    <row r="1621" spans="1:9" x14ac:dyDescent="0.2">
      <c r="A1621">
        <v>1620</v>
      </c>
      <c r="B1621" s="5">
        <v>39966</v>
      </c>
      <c r="C1621" s="9">
        <v>0.66111111111111109</v>
      </c>
      <c r="D1621" t="s">
        <v>4632</v>
      </c>
      <c r="E1621" t="s">
        <v>4517</v>
      </c>
      <c r="F1621" t="s">
        <v>4515</v>
      </c>
      <c r="G1621" t="s">
        <v>1433</v>
      </c>
      <c r="H1621" s="10" t="s">
        <v>1434</v>
      </c>
      <c r="I1621" s="10" t="s">
        <v>1434</v>
      </c>
    </row>
    <row r="1622" spans="1:9" x14ac:dyDescent="0.2">
      <c r="A1622">
        <v>1621</v>
      </c>
      <c r="B1622" s="5">
        <v>39966</v>
      </c>
      <c r="C1622" s="9">
        <v>0.66111111111111109</v>
      </c>
      <c r="D1622" t="s">
        <v>4632</v>
      </c>
      <c r="E1622" t="s">
        <v>4517</v>
      </c>
      <c r="F1622" t="s">
        <v>4515</v>
      </c>
      <c r="G1622" t="s">
        <v>1435</v>
      </c>
      <c r="H1622" s="10" t="s">
        <v>3082</v>
      </c>
      <c r="I1622" s="10" t="s">
        <v>3082</v>
      </c>
    </row>
    <row r="1623" spans="1:9" x14ac:dyDescent="0.2">
      <c r="A1623">
        <v>1622</v>
      </c>
      <c r="B1623" s="5">
        <v>39966</v>
      </c>
      <c r="C1623" s="9">
        <v>0.66111111111111109</v>
      </c>
      <c r="D1623" t="s">
        <v>4632</v>
      </c>
      <c r="E1623" t="s">
        <v>4517</v>
      </c>
      <c r="F1623" t="s">
        <v>4515</v>
      </c>
      <c r="G1623" t="s">
        <v>3083</v>
      </c>
      <c r="H1623" s="10" t="s">
        <v>2279</v>
      </c>
      <c r="I1623" s="10" t="s">
        <v>2280</v>
      </c>
    </row>
    <row r="1624" spans="1:9" x14ac:dyDescent="0.2">
      <c r="A1624">
        <v>1623</v>
      </c>
      <c r="B1624" s="5">
        <v>39966</v>
      </c>
      <c r="C1624" s="9">
        <v>0.66111111111111109</v>
      </c>
      <c r="D1624" t="s">
        <v>4632</v>
      </c>
      <c r="E1624" t="s">
        <v>4517</v>
      </c>
      <c r="F1624" t="s">
        <v>4515</v>
      </c>
      <c r="G1624" t="s">
        <v>2281</v>
      </c>
      <c r="H1624" s="10" t="s">
        <v>1016</v>
      </c>
      <c r="I1624" s="10" t="s">
        <v>1017</v>
      </c>
    </row>
    <row r="1625" spans="1:9" x14ac:dyDescent="0.2">
      <c r="A1625">
        <v>1624</v>
      </c>
      <c r="B1625" s="5">
        <v>39966</v>
      </c>
      <c r="C1625" s="9">
        <v>0.66111111111111109</v>
      </c>
      <c r="D1625" t="s">
        <v>4632</v>
      </c>
      <c r="E1625" t="s">
        <v>4517</v>
      </c>
      <c r="F1625" t="s">
        <v>4515</v>
      </c>
      <c r="G1625" t="s">
        <v>1018</v>
      </c>
      <c r="H1625" s="10" t="s">
        <v>1019</v>
      </c>
      <c r="I1625" s="10" t="s">
        <v>1793</v>
      </c>
    </row>
    <row r="1626" spans="1:9" x14ac:dyDescent="0.2">
      <c r="A1626">
        <v>1625</v>
      </c>
      <c r="B1626" s="5">
        <v>39966</v>
      </c>
      <c r="C1626" s="9">
        <v>0.66111111111111109</v>
      </c>
      <c r="D1626" t="s">
        <v>4632</v>
      </c>
      <c r="E1626" t="s">
        <v>4517</v>
      </c>
      <c r="F1626" t="s">
        <v>4515</v>
      </c>
      <c r="G1626" t="s">
        <v>1794</v>
      </c>
      <c r="H1626" s="10" t="s">
        <v>1795</v>
      </c>
      <c r="I1626" s="10" t="s">
        <v>1795</v>
      </c>
    </row>
    <row r="1627" spans="1:9" x14ac:dyDescent="0.2">
      <c r="A1627">
        <v>1626</v>
      </c>
      <c r="B1627" s="5">
        <v>39966</v>
      </c>
      <c r="C1627" s="9">
        <v>0.66111111111111109</v>
      </c>
      <c r="D1627" t="s">
        <v>4632</v>
      </c>
      <c r="E1627" t="s">
        <v>4517</v>
      </c>
      <c r="F1627" t="s">
        <v>4515</v>
      </c>
      <c r="G1627" t="s">
        <v>1796</v>
      </c>
      <c r="H1627" s="10" t="s">
        <v>1797</v>
      </c>
      <c r="I1627" s="10" t="s">
        <v>1797</v>
      </c>
    </row>
    <row r="1628" spans="1:9" x14ac:dyDescent="0.2">
      <c r="A1628">
        <v>1627</v>
      </c>
      <c r="B1628" s="5">
        <v>39966</v>
      </c>
      <c r="C1628" s="9">
        <v>0.66111111111111109</v>
      </c>
      <c r="D1628" t="s">
        <v>4632</v>
      </c>
      <c r="E1628" t="s">
        <v>4517</v>
      </c>
      <c r="F1628" t="s">
        <v>4515</v>
      </c>
      <c r="G1628" t="s">
        <v>1798</v>
      </c>
      <c r="H1628" s="10" t="s">
        <v>1799</v>
      </c>
      <c r="I1628" s="10" t="s">
        <v>3262</v>
      </c>
    </row>
    <row r="1629" spans="1:9" x14ac:dyDescent="0.2">
      <c r="A1629">
        <v>1628</v>
      </c>
      <c r="B1629" s="5">
        <v>39966</v>
      </c>
      <c r="C1629" s="9">
        <v>0.66111111111111109</v>
      </c>
      <c r="D1629" t="s">
        <v>4632</v>
      </c>
      <c r="E1629" t="s">
        <v>4517</v>
      </c>
      <c r="F1629" t="s">
        <v>4515</v>
      </c>
      <c r="G1629" t="s">
        <v>3263</v>
      </c>
      <c r="H1629" s="10" t="s">
        <v>3264</v>
      </c>
      <c r="I1629" s="10" t="s">
        <v>3264</v>
      </c>
    </row>
    <row r="1630" spans="1:9" x14ac:dyDescent="0.2">
      <c r="A1630">
        <v>1629</v>
      </c>
      <c r="B1630" s="5">
        <v>39966</v>
      </c>
      <c r="C1630" s="9">
        <v>0.66111111111111109</v>
      </c>
      <c r="D1630" t="s">
        <v>4632</v>
      </c>
      <c r="E1630" t="s">
        <v>4517</v>
      </c>
      <c r="F1630" t="s">
        <v>4515</v>
      </c>
      <c r="G1630" t="s">
        <v>3265</v>
      </c>
      <c r="H1630" s="10" t="s">
        <v>3266</v>
      </c>
      <c r="I1630" s="10" t="s">
        <v>3266</v>
      </c>
    </row>
    <row r="1631" spans="1:9" x14ac:dyDescent="0.2">
      <c r="A1631">
        <v>1630</v>
      </c>
      <c r="B1631" s="5">
        <v>39966</v>
      </c>
      <c r="C1631" s="9">
        <v>0.66111111111111109</v>
      </c>
      <c r="D1631" t="s">
        <v>4632</v>
      </c>
      <c r="E1631" t="s">
        <v>4517</v>
      </c>
      <c r="F1631" t="s">
        <v>4515</v>
      </c>
      <c r="G1631" t="s">
        <v>3267</v>
      </c>
      <c r="H1631" s="10" t="s">
        <v>3268</v>
      </c>
      <c r="I1631" s="10" t="s">
        <v>3268</v>
      </c>
    </row>
    <row r="1632" spans="1:9" x14ac:dyDescent="0.2">
      <c r="A1632">
        <v>1631</v>
      </c>
      <c r="B1632" s="5">
        <v>39966</v>
      </c>
      <c r="C1632" s="9">
        <v>0.66111111111111109</v>
      </c>
      <c r="D1632" t="s">
        <v>4632</v>
      </c>
      <c r="E1632" t="s">
        <v>4517</v>
      </c>
      <c r="F1632" t="s">
        <v>4515</v>
      </c>
      <c r="G1632" t="s">
        <v>3269</v>
      </c>
      <c r="H1632" s="10" t="s">
        <v>3270</v>
      </c>
      <c r="I1632" s="10" t="s">
        <v>3270</v>
      </c>
    </row>
    <row r="1633" spans="1:9" x14ac:dyDescent="0.2">
      <c r="A1633">
        <v>1632</v>
      </c>
      <c r="B1633" s="5">
        <v>39966</v>
      </c>
      <c r="C1633" s="9">
        <v>0.66111111111111109</v>
      </c>
      <c r="D1633" t="s">
        <v>4632</v>
      </c>
      <c r="E1633" t="s">
        <v>4517</v>
      </c>
      <c r="F1633" t="s">
        <v>4515</v>
      </c>
      <c r="G1633" t="s">
        <v>3271</v>
      </c>
      <c r="H1633" s="10" t="s">
        <v>3272</v>
      </c>
      <c r="I1633" s="10" t="s">
        <v>3272</v>
      </c>
    </row>
    <row r="1634" spans="1:9" x14ac:dyDescent="0.2">
      <c r="A1634">
        <v>1633</v>
      </c>
      <c r="B1634" s="5">
        <v>39966</v>
      </c>
      <c r="C1634" s="9">
        <v>0.66111111111111109</v>
      </c>
      <c r="D1634" t="s">
        <v>4632</v>
      </c>
      <c r="E1634" t="s">
        <v>4517</v>
      </c>
      <c r="F1634" t="s">
        <v>4515</v>
      </c>
      <c r="G1634" t="s">
        <v>3273</v>
      </c>
      <c r="H1634" s="10" t="s">
        <v>2623</v>
      </c>
      <c r="I1634" s="10" t="s">
        <v>2623</v>
      </c>
    </row>
    <row r="1635" spans="1:9" x14ac:dyDescent="0.2">
      <c r="A1635">
        <v>1634</v>
      </c>
      <c r="B1635" s="5">
        <v>39966</v>
      </c>
      <c r="C1635" s="9">
        <v>0.66111111111111109</v>
      </c>
      <c r="D1635" t="s">
        <v>4632</v>
      </c>
      <c r="E1635" t="s">
        <v>4517</v>
      </c>
      <c r="F1635" t="s">
        <v>4515</v>
      </c>
      <c r="G1635" t="s">
        <v>2624</v>
      </c>
      <c r="H1635" s="10" t="s">
        <v>2572</v>
      </c>
      <c r="I1635" s="10" t="s">
        <v>2572</v>
      </c>
    </row>
    <row r="1636" spans="1:9" x14ac:dyDescent="0.2">
      <c r="A1636">
        <v>1635</v>
      </c>
      <c r="B1636" s="5">
        <v>39966</v>
      </c>
      <c r="C1636" s="9">
        <v>0.66111111111111109</v>
      </c>
      <c r="D1636" t="s">
        <v>4632</v>
      </c>
      <c r="E1636" t="s">
        <v>4517</v>
      </c>
      <c r="F1636" t="s">
        <v>4515</v>
      </c>
      <c r="G1636" t="s">
        <v>2573</v>
      </c>
      <c r="H1636" s="10" t="s">
        <v>4082</v>
      </c>
      <c r="I1636" s="10" t="s">
        <v>4082</v>
      </c>
    </row>
    <row r="1637" spans="1:9" x14ac:dyDescent="0.2">
      <c r="A1637">
        <v>1636</v>
      </c>
      <c r="B1637" s="5">
        <v>39966</v>
      </c>
      <c r="C1637" s="9">
        <v>0.66111111111111109</v>
      </c>
      <c r="D1637" t="s">
        <v>4632</v>
      </c>
      <c r="E1637" t="s">
        <v>4517</v>
      </c>
      <c r="F1637" t="s">
        <v>4515</v>
      </c>
      <c r="G1637" t="s">
        <v>4083</v>
      </c>
      <c r="H1637" s="10" t="s">
        <v>4084</v>
      </c>
      <c r="I1637" s="10" t="s">
        <v>4084</v>
      </c>
    </row>
    <row r="1638" spans="1:9" x14ac:dyDescent="0.2">
      <c r="A1638">
        <v>1637</v>
      </c>
      <c r="B1638" s="5">
        <v>39966</v>
      </c>
      <c r="C1638" s="9">
        <v>0.66111111111111109</v>
      </c>
      <c r="D1638" t="s">
        <v>4632</v>
      </c>
      <c r="E1638" t="s">
        <v>4517</v>
      </c>
      <c r="F1638" t="s">
        <v>4515</v>
      </c>
      <c r="G1638" t="s">
        <v>4085</v>
      </c>
      <c r="H1638" s="10" t="s">
        <v>1331</v>
      </c>
      <c r="I1638" s="10" t="s">
        <v>1331</v>
      </c>
    </row>
    <row r="1639" spans="1:9" x14ac:dyDescent="0.2">
      <c r="A1639">
        <v>1638</v>
      </c>
      <c r="B1639" s="5">
        <v>39966</v>
      </c>
      <c r="C1639" s="9">
        <v>0.66111111111111109</v>
      </c>
      <c r="D1639" t="s">
        <v>4632</v>
      </c>
      <c r="E1639" t="s">
        <v>4517</v>
      </c>
      <c r="F1639" t="s">
        <v>4515</v>
      </c>
      <c r="G1639" t="s">
        <v>1332</v>
      </c>
      <c r="H1639" s="10" t="s">
        <v>1333</v>
      </c>
      <c r="I1639" s="10" t="s">
        <v>1333</v>
      </c>
    </row>
    <row r="1640" spans="1:9" x14ac:dyDescent="0.2">
      <c r="A1640">
        <v>1639</v>
      </c>
      <c r="B1640" s="5">
        <v>39966</v>
      </c>
      <c r="C1640" s="9">
        <v>0.66111111111111109</v>
      </c>
      <c r="D1640" t="s">
        <v>4632</v>
      </c>
      <c r="E1640" t="s">
        <v>4517</v>
      </c>
      <c r="F1640" t="s">
        <v>4515</v>
      </c>
      <c r="G1640" t="s">
        <v>1334</v>
      </c>
      <c r="H1640" s="10" t="s">
        <v>3516</v>
      </c>
      <c r="I1640" s="10" t="s">
        <v>3516</v>
      </c>
    </row>
    <row r="1641" spans="1:9" x14ac:dyDescent="0.2">
      <c r="A1641">
        <v>1640</v>
      </c>
      <c r="B1641" s="5">
        <v>39966</v>
      </c>
      <c r="C1641" s="9">
        <v>0.66111111111111109</v>
      </c>
      <c r="D1641" t="s">
        <v>4632</v>
      </c>
      <c r="E1641" t="s">
        <v>4517</v>
      </c>
      <c r="F1641" t="s">
        <v>4515</v>
      </c>
      <c r="G1641" t="s">
        <v>3517</v>
      </c>
      <c r="H1641" s="10" t="s">
        <v>3518</v>
      </c>
      <c r="I1641" s="10" t="s">
        <v>3518</v>
      </c>
    </row>
    <row r="1642" spans="1:9" x14ac:dyDescent="0.2">
      <c r="A1642">
        <v>1641</v>
      </c>
      <c r="B1642" s="5">
        <v>39966</v>
      </c>
      <c r="C1642" s="9">
        <v>0.66111111111111109</v>
      </c>
      <c r="D1642" t="s">
        <v>4632</v>
      </c>
      <c r="E1642" t="s">
        <v>4517</v>
      </c>
      <c r="F1642" t="s">
        <v>4515</v>
      </c>
      <c r="G1642" t="s">
        <v>3519</v>
      </c>
      <c r="H1642" s="10" t="s">
        <v>3520</v>
      </c>
      <c r="I1642" s="10" t="s">
        <v>3520</v>
      </c>
    </row>
    <row r="1643" spans="1:9" x14ac:dyDescent="0.2">
      <c r="A1643">
        <v>1642</v>
      </c>
      <c r="B1643" s="5">
        <v>39966</v>
      </c>
      <c r="C1643" s="9">
        <v>0.66111111111111109</v>
      </c>
      <c r="D1643" t="s">
        <v>4632</v>
      </c>
      <c r="E1643" t="s">
        <v>4517</v>
      </c>
      <c r="F1643" t="s">
        <v>4515</v>
      </c>
      <c r="G1643" t="s">
        <v>3521</v>
      </c>
      <c r="H1643" s="10" t="s">
        <v>3522</v>
      </c>
      <c r="I1643" s="10" t="s">
        <v>3522</v>
      </c>
    </row>
    <row r="1644" spans="1:9" x14ac:dyDescent="0.2">
      <c r="A1644">
        <v>1643</v>
      </c>
      <c r="B1644" s="5">
        <v>39966</v>
      </c>
      <c r="C1644" s="9">
        <v>0.66111111111111109</v>
      </c>
      <c r="D1644" t="s">
        <v>4632</v>
      </c>
      <c r="E1644" t="s">
        <v>4517</v>
      </c>
      <c r="F1644" t="s">
        <v>4515</v>
      </c>
      <c r="G1644" t="s">
        <v>3523</v>
      </c>
      <c r="H1644" s="10" t="s">
        <v>4672</v>
      </c>
      <c r="I1644" s="10" t="s">
        <v>4672</v>
      </c>
    </row>
    <row r="1645" spans="1:9" x14ac:dyDescent="0.2">
      <c r="A1645">
        <v>1644</v>
      </c>
      <c r="B1645" s="5">
        <v>39966</v>
      </c>
      <c r="C1645" s="9">
        <v>0.66111111111111109</v>
      </c>
      <c r="D1645" t="s">
        <v>4632</v>
      </c>
      <c r="E1645" t="s">
        <v>4517</v>
      </c>
      <c r="F1645" t="s">
        <v>4515</v>
      </c>
      <c r="G1645" t="s">
        <v>4673</v>
      </c>
      <c r="H1645" s="10" t="s">
        <v>908</v>
      </c>
      <c r="I1645" s="10" t="s">
        <v>908</v>
      </c>
    </row>
    <row r="1646" spans="1:9" x14ac:dyDescent="0.2">
      <c r="A1646">
        <v>1645</v>
      </c>
      <c r="B1646" s="5">
        <v>39966</v>
      </c>
      <c r="C1646" s="9">
        <v>0.66111111111111109</v>
      </c>
      <c r="D1646" t="s">
        <v>4632</v>
      </c>
      <c r="E1646" t="s">
        <v>4517</v>
      </c>
      <c r="F1646" t="s">
        <v>4515</v>
      </c>
      <c r="G1646" t="s">
        <v>909</v>
      </c>
      <c r="H1646" s="10" t="s">
        <v>910</v>
      </c>
      <c r="I1646" s="10" t="s">
        <v>910</v>
      </c>
    </row>
    <row r="1647" spans="1:9" x14ac:dyDescent="0.2">
      <c r="A1647">
        <v>1646</v>
      </c>
      <c r="B1647" s="5">
        <v>39966</v>
      </c>
      <c r="C1647" s="9">
        <v>0.66111111111111109</v>
      </c>
      <c r="D1647" t="s">
        <v>4632</v>
      </c>
      <c r="E1647" t="s">
        <v>4517</v>
      </c>
      <c r="F1647" t="s">
        <v>4515</v>
      </c>
      <c r="G1647" t="s">
        <v>911</v>
      </c>
      <c r="H1647" s="10" t="s">
        <v>912</v>
      </c>
      <c r="I1647" s="10" t="s">
        <v>912</v>
      </c>
    </row>
    <row r="1648" spans="1:9" x14ac:dyDescent="0.2">
      <c r="A1648">
        <v>1647</v>
      </c>
      <c r="B1648" s="5">
        <v>39966</v>
      </c>
      <c r="C1648" s="9">
        <v>0.66111111111111109</v>
      </c>
      <c r="D1648" t="s">
        <v>4632</v>
      </c>
      <c r="E1648" t="s">
        <v>4517</v>
      </c>
      <c r="F1648" t="s">
        <v>4515</v>
      </c>
      <c r="G1648" t="s">
        <v>3069</v>
      </c>
      <c r="H1648" s="10" t="s">
        <v>3070</v>
      </c>
      <c r="I1648" s="10" t="s">
        <v>3070</v>
      </c>
    </row>
    <row r="1649" spans="1:9" x14ac:dyDescent="0.2">
      <c r="A1649">
        <v>1648</v>
      </c>
      <c r="B1649" s="5">
        <v>39966</v>
      </c>
      <c r="C1649" s="9">
        <v>0.66111111111111109</v>
      </c>
      <c r="D1649" t="s">
        <v>4632</v>
      </c>
      <c r="E1649" t="s">
        <v>4517</v>
      </c>
      <c r="F1649" t="s">
        <v>4515</v>
      </c>
      <c r="G1649" t="s">
        <v>3071</v>
      </c>
      <c r="H1649" s="10" t="s">
        <v>4827</v>
      </c>
      <c r="I1649" s="10" t="s">
        <v>4827</v>
      </c>
    </row>
    <row r="1650" spans="1:9" x14ac:dyDescent="0.2">
      <c r="A1650">
        <v>1649</v>
      </c>
      <c r="B1650" s="5">
        <v>39966</v>
      </c>
      <c r="C1650" s="9">
        <v>0.66111111111111109</v>
      </c>
      <c r="D1650" t="s">
        <v>4632</v>
      </c>
      <c r="E1650" t="s">
        <v>4517</v>
      </c>
      <c r="F1650" t="s">
        <v>4515</v>
      </c>
      <c r="G1650" t="s">
        <v>4828</v>
      </c>
      <c r="H1650" s="10" t="s">
        <v>4829</v>
      </c>
      <c r="I1650" s="10" t="s">
        <v>4829</v>
      </c>
    </row>
    <row r="1651" spans="1:9" x14ac:dyDescent="0.2">
      <c r="A1651">
        <v>1650</v>
      </c>
      <c r="B1651" s="5">
        <v>39966</v>
      </c>
      <c r="C1651" s="9">
        <v>0.66111111111111109</v>
      </c>
      <c r="D1651" t="s">
        <v>4632</v>
      </c>
      <c r="E1651" t="s">
        <v>4517</v>
      </c>
      <c r="F1651" t="s">
        <v>4515</v>
      </c>
      <c r="G1651" t="s">
        <v>4830</v>
      </c>
      <c r="H1651" s="10" t="s">
        <v>4831</v>
      </c>
      <c r="I1651" s="10" t="s">
        <v>4831</v>
      </c>
    </row>
    <row r="1652" spans="1:9" x14ac:dyDescent="0.2">
      <c r="A1652">
        <v>1651</v>
      </c>
      <c r="B1652" s="5">
        <v>39966</v>
      </c>
      <c r="C1652" s="9">
        <v>0.66111111111111109</v>
      </c>
      <c r="D1652" t="s">
        <v>4632</v>
      </c>
      <c r="E1652" t="s">
        <v>4517</v>
      </c>
      <c r="F1652" t="s">
        <v>4515</v>
      </c>
      <c r="G1652" t="s">
        <v>4832</v>
      </c>
      <c r="H1652" s="10" t="s">
        <v>4833</v>
      </c>
      <c r="I1652" s="10" t="s">
        <v>4833</v>
      </c>
    </row>
    <row r="1653" spans="1:9" x14ac:dyDescent="0.2">
      <c r="A1653">
        <v>1652</v>
      </c>
      <c r="B1653" s="5">
        <v>39966</v>
      </c>
      <c r="C1653" s="9">
        <v>0.66111111111111109</v>
      </c>
      <c r="D1653" t="s">
        <v>4632</v>
      </c>
      <c r="E1653" t="s">
        <v>4517</v>
      </c>
      <c r="F1653" t="s">
        <v>4515</v>
      </c>
      <c r="G1653" t="s">
        <v>4834</v>
      </c>
      <c r="H1653" s="10" t="s">
        <v>4835</v>
      </c>
      <c r="I1653" s="10" t="s">
        <v>4835</v>
      </c>
    </row>
    <row r="1654" spans="1:9" x14ac:dyDescent="0.2">
      <c r="A1654">
        <v>1653</v>
      </c>
      <c r="B1654" s="5">
        <v>39966</v>
      </c>
      <c r="C1654" s="9">
        <v>0.66111111111111109</v>
      </c>
      <c r="D1654" t="s">
        <v>4632</v>
      </c>
      <c r="E1654" t="s">
        <v>4517</v>
      </c>
      <c r="F1654" t="s">
        <v>4515</v>
      </c>
      <c r="G1654" t="s">
        <v>4836</v>
      </c>
      <c r="H1654" s="10" t="s">
        <v>4837</v>
      </c>
      <c r="I1654" s="10" t="s">
        <v>4837</v>
      </c>
    </row>
    <row r="1655" spans="1:9" x14ac:dyDescent="0.2">
      <c r="A1655">
        <v>1654</v>
      </c>
      <c r="B1655" s="5">
        <v>39966</v>
      </c>
      <c r="C1655" s="9">
        <v>0.66111111111111109</v>
      </c>
      <c r="D1655" t="s">
        <v>4632</v>
      </c>
      <c r="E1655" t="s">
        <v>4517</v>
      </c>
      <c r="F1655" t="s">
        <v>4515</v>
      </c>
      <c r="G1655" t="s">
        <v>4838</v>
      </c>
      <c r="H1655" s="10" t="s">
        <v>4839</v>
      </c>
      <c r="I1655" s="10" t="s">
        <v>4839</v>
      </c>
    </row>
    <row r="1656" spans="1:9" x14ac:dyDescent="0.2">
      <c r="A1656">
        <v>1655</v>
      </c>
      <c r="B1656" s="5">
        <v>39966</v>
      </c>
      <c r="C1656" s="9">
        <v>0.66111111111111109</v>
      </c>
      <c r="D1656" t="s">
        <v>4632</v>
      </c>
      <c r="E1656" t="s">
        <v>4517</v>
      </c>
      <c r="F1656" t="s">
        <v>4515</v>
      </c>
      <c r="G1656" t="s">
        <v>4840</v>
      </c>
      <c r="H1656" s="10" t="s">
        <v>4841</v>
      </c>
      <c r="I1656" s="10" t="s">
        <v>4841</v>
      </c>
    </row>
    <row r="1657" spans="1:9" x14ac:dyDescent="0.2">
      <c r="A1657">
        <v>1656</v>
      </c>
      <c r="B1657" s="5">
        <v>39966</v>
      </c>
      <c r="C1657" s="9">
        <v>0.66111111111111109</v>
      </c>
      <c r="D1657" t="s">
        <v>4632</v>
      </c>
      <c r="E1657" t="s">
        <v>4517</v>
      </c>
      <c r="F1657" t="s">
        <v>4515</v>
      </c>
      <c r="G1657" t="s">
        <v>4842</v>
      </c>
      <c r="H1657" s="10" t="s">
        <v>2240</v>
      </c>
      <c r="I1657" s="10" t="s">
        <v>2240</v>
      </c>
    </row>
    <row r="1658" spans="1:9" x14ac:dyDescent="0.2">
      <c r="A1658">
        <v>1657</v>
      </c>
      <c r="B1658" s="5">
        <v>39966</v>
      </c>
      <c r="C1658" s="9">
        <v>0.66111111111111109</v>
      </c>
      <c r="D1658" t="s">
        <v>4632</v>
      </c>
      <c r="E1658" t="s">
        <v>4517</v>
      </c>
      <c r="F1658" t="s">
        <v>4515</v>
      </c>
      <c r="G1658" t="s">
        <v>1327</v>
      </c>
      <c r="H1658" s="10" t="s">
        <v>1328</v>
      </c>
      <c r="I1658" s="10" t="s">
        <v>1328</v>
      </c>
    </row>
    <row r="1659" spans="1:9" x14ac:dyDescent="0.2">
      <c r="A1659">
        <v>1658</v>
      </c>
      <c r="B1659" s="5">
        <v>39966</v>
      </c>
      <c r="C1659" s="9">
        <v>0.66111111111111109</v>
      </c>
      <c r="D1659" t="s">
        <v>4632</v>
      </c>
      <c r="E1659" t="s">
        <v>4517</v>
      </c>
      <c r="F1659" t="s">
        <v>4515</v>
      </c>
      <c r="G1659" t="s">
        <v>1329</v>
      </c>
      <c r="H1659" s="10" t="s">
        <v>4130</v>
      </c>
      <c r="I1659" s="10" t="s">
        <v>4130</v>
      </c>
    </row>
    <row r="1660" spans="1:9" x14ac:dyDescent="0.2">
      <c r="A1660">
        <v>1659</v>
      </c>
      <c r="B1660" s="5">
        <v>39966</v>
      </c>
      <c r="C1660" s="9">
        <v>0.66111111111111109</v>
      </c>
      <c r="D1660" t="s">
        <v>4632</v>
      </c>
      <c r="E1660" t="s">
        <v>4517</v>
      </c>
      <c r="F1660" t="s">
        <v>4515</v>
      </c>
      <c r="G1660" t="s">
        <v>4131</v>
      </c>
      <c r="H1660" s="10" t="s">
        <v>4132</v>
      </c>
      <c r="I1660" s="10" t="s">
        <v>4132</v>
      </c>
    </row>
    <row r="1661" spans="1:9" x14ac:dyDescent="0.2">
      <c r="A1661">
        <v>1660</v>
      </c>
      <c r="B1661" s="5">
        <v>39966</v>
      </c>
      <c r="C1661" s="9">
        <v>0.66111111111111109</v>
      </c>
      <c r="D1661" t="s">
        <v>4632</v>
      </c>
      <c r="E1661" t="s">
        <v>4517</v>
      </c>
      <c r="F1661" t="s">
        <v>4515</v>
      </c>
      <c r="G1661" t="s">
        <v>4133</v>
      </c>
      <c r="H1661" s="10" t="s">
        <v>2938</v>
      </c>
      <c r="I1661" s="10" t="s">
        <v>2938</v>
      </c>
    </row>
    <row r="1662" spans="1:9" x14ac:dyDescent="0.2">
      <c r="A1662">
        <v>1661</v>
      </c>
      <c r="B1662" s="5">
        <v>39966</v>
      </c>
      <c r="C1662" s="9">
        <v>0.66111111111111109</v>
      </c>
      <c r="D1662" t="s">
        <v>4632</v>
      </c>
      <c r="E1662" t="s">
        <v>4517</v>
      </c>
      <c r="F1662" t="s">
        <v>4515</v>
      </c>
      <c r="G1662" t="s">
        <v>2939</v>
      </c>
      <c r="H1662" s="10" t="s">
        <v>2940</v>
      </c>
      <c r="I1662" s="10" t="s">
        <v>2940</v>
      </c>
    </row>
    <row r="1663" spans="1:9" x14ac:dyDescent="0.2">
      <c r="A1663">
        <v>1662</v>
      </c>
      <c r="B1663" s="5">
        <v>39966</v>
      </c>
      <c r="C1663" s="9">
        <v>0.66111111111111109</v>
      </c>
      <c r="D1663" t="s">
        <v>4632</v>
      </c>
      <c r="E1663" t="s">
        <v>4517</v>
      </c>
      <c r="F1663" t="s">
        <v>4515</v>
      </c>
      <c r="G1663" t="s">
        <v>2941</v>
      </c>
      <c r="H1663" s="10" t="s">
        <v>2942</v>
      </c>
      <c r="I1663" s="10" t="s">
        <v>2942</v>
      </c>
    </row>
    <row r="1664" spans="1:9" x14ac:dyDescent="0.2">
      <c r="A1664">
        <v>1663</v>
      </c>
      <c r="B1664" s="5">
        <v>39966</v>
      </c>
      <c r="C1664" s="9">
        <v>0.66111111111111109</v>
      </c>
      <c r="D1664" t="s">
        <v>4632</v>
      </c>
      <c r="E1664" t="s">
        <v>4517</v>
      </c>
      <c r="F1664" t="s">
        <v>4515</v>
      </c>
      <c r="G1664" t="s">
        <v>2943</v>
      </c>
      <c r="H1664" s="10" t="s">
        <v>2944</v>
      </c>
      <c r="I1664" s="10" t="s">
        <v>2944</v>
      </c>
    </row>
    <row r="1665" spans="1:9" x14ac:dyDescent="0.2">
      <c r="A1665">
        <v>1664</v>
      </c>
      <c r="B1665" s="5">
        <v>39966</v>
      </c>
      <c r="C1665" s="9">
        <v>0.66111111111111109</v>
      </c>
      <c r="D1665" t="s">
        <v>4632</v>
      </c>
      <c r="E1665" t="s">
        <v>4517</v>
      </c>
      <c r="F1665" t="s">
        <v>4515</v>
      </c>
      <c r="G1665" t="s">
        <v>2945</v>
      </c>
      <c r="H1665" s="10" t="s">
        <v>2946</v>
      </c>
      <c r="I1665" s="10" t="s">
        <v>2946</v>
      </c>
    </row>
    <row r="1666" spans="1:9" x14ac:dyDescent="0.2">
      <c r="A1666">
        <v>1665</v>
      </c>
      <c r="B1666" s="5">
        <v>39966</v>
      </c>
      <c r="C1666" s="9">
        <v>0.66111111111111109</v>
      </c>
      <c r="D1666" t="s">
        <v>4632</v>
      </c>
      <c r="E1666" t="s">
        <v>4517</v>
      </c>
      <c r="F1666" t="s">
        <v>4515</v>
      </c>
      <c r="G1666" t="s">
        <v>2947</v>
      </c>
      <c r="H1666" s="10" t="s">
        <v>2948</v>
      </c>
      <c r="I1666" s="10" t="s">
        <v>2948</v>
      </c>
    </row>
    <row r="1667" spans="1:9" x14ac:dyDescent="0.2">
      <c r="A1667">
        <v>1666</v>
      </c>
      <c r="B1667" s="5">
        <v>39966</v>
      </c>
      <c r="C1667" s="9">
        <v>0.66111111111111109</v>
      </c>
      <c r="D1667" t="s">
        <v>4632</v>
      </c>
      <c r="E1667" t="s">
        <v>4517</v>
      </c>
      <c r="F1667" t="s">
        <v>4515</v>
      </c>
      <c r="G1667" t="s">
        <v>2949</v>
      </c>
      <c r="H1667" s="10" t="s">
        <v>4548</v>
      </c>
      <c r="I1667" s="10" t="s">
        <v>4548</v>
      </c>
    </row>
    <row r="1668" spans="1:9" x14ac:dyDescent="0.2">
      <c r="A1668">
        <v>1667</v>
      </c>
      <c r="B1668" s="5">
        <v>39966</v>
      </c>
      <c r="C1668" s="9">
        <v>0.66111111111111109</v>
      </c>
      <c r="D1668" t="s">
        <v>4632</v>
      </c>
      <c r="E1668" t="s">
        <v>4517</v>
      </c>
      <c r="F1668" t="s">
        <v>4515</v>
      </c>
      <c r="G1668" t="s">
        <v>4549</v>
      </c>
      <c r="H1668" s="10" t="s">
        <v>5054</v>
      </c>
      <c r="I1668" s="10" t="s">
        <v>1840</v>
      </c>
    </row>
    <row r="1669" spans="1:9" x14ac:dyDescent="0.2">
      <c r="A1669">
        <v>1668</v>
      </c>
      <c r="B1669" s="5">
        <v>39966</v>
      </c>
      <c r="C1669" s="9">
        <v>0.66111111111111109</v>
      </c>
      <c r="D1669" t="s">
        <v>4632</v>
      </c>
      <c r="E1669" t="s">
        <v>4517</v>
      </c>
      <c r="F1669" t="s">
        <v>4515</v>
      </c>
      <c r="G1669" t="s">
        <v>1841</v>
      </c>
      <c r="H1669" s="10" t="s">
        <v>1842</v>
      </c>
      <c r="I1669" s="10" t="s">
        <v>1843</v>
      </c>
    </row>
    <row r="1670" spans="1:9" x14ac:dyDescent="0.2">
      <c r="A1670">
        <v>1669</v>
      </c>
      <c r="B1670" s="5">
        <v>39966</v>
      </c>
      <c r="C1670" s="9">
        <v>0.66111111111111109</v>
      </c>
      <c r="D1670" t="s">
        <v>4632</v>
      </c>
      <c r="E1670" t="s">
        <v>4517</v>
      </c>
      <c r="F1670" t="s">
        <v>4515</v>
      </c>
      <c r="G1670" t="s">
        <v>1844</v>
      </c>
      <c r="H1670" s="10" t="s">
        <v>1845</v>
      </c>
      <c r="I1670" s="10" t="s">
        <v>1845</v>
      </c>
    </row>
    <row r="1671" spans="1:9" x14ac:dyDescent="0.2">
      <c r="A1671">
        <v>1670</v>
      </c>
      <c r="B1671" s="5">
        <v>39966</v>
      </c>
      <c r="C1671" s="9">
        <v>0.66111111111111109</v>
      </c>
      <c r="D1671" t="s">
        <v>4632</v>
      </c>
      <c r="E1671" t="s">
        <v>4517</v>
      </c>
      <c r="F1671" t="s">
        <v>4515</v>
      </c>
      <c r="G1671" t="s">
        <v>1846</v>
      </c>
      <c r="H1671" s="10" t="s">
        <v>1847</v>
      </c>
      <c r="I1671" s="10" t="s">
        <v>1847</v>
      </c>
    </row>
    <row r="1672" spans="1:9" x14ac:dyDescent="0.2">
      <c r="A1672">
        <v>1671</v>
      </c>
      <c r="B1672" s="5">
        <v>39966</v>
      </c>
      <c r="C1672" s="9">
        <v>0.66111111111111109</v>
      </c>
      <c r="D1672" t="s">
        <v>4632</v>
      </c>
      <c r="E1672" t="s">
        <v>4517</v>
      </c>
      <c r="F1672" t="s">
        <v>4515</v>
      </c>
      <c r="G1672" t="s">
        <v>1848</v>
      </c>
      <c r="H1672" s="10" t="s">
        <v>1849</v>
      </c>
      <c r="I1672" s="10" t="s">
        <v>5365</v>
      </c>
    </row>
    <row r="1673" spans="1:9" x14ac:dyDescent="0.2">
      <c r="A1673">
        <v>1672</v>
      </c>
      <c r="B1673" s="5">
        <v>39966</v>
      </c>
      <c r="C1673" s="9">
        <v>0.66111111111111109</v>
      </c>
      <c r="D1673" t="s">
        <v>4632</v>
      </c>
      <c r="E1673" t="s">
        <v>4517</v>
      </c>
      <c r="F1673" t="s">
        <v>4515</v>
      </c>
      <c r="G1673" t="s">
        <v>5366</v>
      </c>
      <c r="H1673" s="10" t="s">
        <v>4989</v>
      </c>
      <c r="I1673" s="10" t="s">
        <v>5105</v>
      </c>
    </row>
    <row r="1674" spans="1:9" x14ac:dyDescent="0.2">
      <c r="A1674">
        <v>1673</v>
      </c>
      <c r="B1674" s="5">
        <v>39966</v>
      </c>
      <c r="C1674" s="9">
        <v>0.66111111111111109</v>
      </c>
      <c r="D1674" t="s">
        <v>4632</v>
      </c>
      <c r="E1674" t="s">
        <v>4517</v>
      </c>
      <c r="F1674" t="s">
        <v>4515</v>
      </c>
      <c r="G1674" t="s">
        <v>5106</v>
      </c>
      <c r="H1674" s="10" t="s">
        <v>5107</v>
      </c>
      <c r="I1674" s="10" t="s">
        <v>5107</v>
      </c>
    </row>
    <row r="1675" spans="1:9" x14ac:dyDescent="0.2">
      <c r="A1675">
        <v>1674</v>
      </c>
      <c r="B1675" s="5">
        <v>39966</v>
      </c>
      <c r="C1675" s="9">
        <v>0.66111111111111109</v>
      </c>
      <c r="D1675" t="s">
        <v>4632</v>
      </c>
      <c r="E1675" t="s">
        <v>4517</v>
      </c>
      <c r="F1675" t="s">
        <v>4515</v>
      </c>
      <c r="G1675" t="s">
        <v>5108</v>
      </c>
      <c r="H1675" s="10" t="s">
        <v>5109</v>
      </c>
      <c r="I1675" s="10" t="s">
        <v>3274</v>
      </c>
    </row>
    <row r="1676" spans="1:9" x14ac:dyDescent="0.2">
      <c r="A1676">
        <v>1675</v>
      </c>
      <c r="B1676" s="5">
        <v>39966</v>
      </c>
      <c r="C1676" s="9">
        <v>0.66111111111111109</v>
      </c>
      <c r="D1676" t="s">
        <v>4632</v>
      </c>
      <c r="E1676" t="s">
        <v>4517</v>
      </c>
      <c r="F1676" t="s">
        <v>4515</v>
      </c>
      <c r="G1676" t="s">
        <v>3275</v>
      </c>
      <c r="H1676" s="10" t="s">
        <v>3276</v>
      </c>
      <c r="I1676" s="10" t="s">
        <v>3277</v>
      </c>
    </row>
    <row r="1677" spans="1:9" x14ac:dyDescent="0.2">
      <c r="A1677">
        <v>1676</v>
      </c>
      <c r="B1677" s="5">
        <v>39966</v>
      </c>
      <c r="C1677" s="9">
        <v>0.66111111111111109</v>
      </c>
      <c r="D1677" t="s">
        <v>4632</v>
      </c>
      <c r="E1677" t="s">
        <v>4517</v>
      </c>
      <c r="F1677" t="s">
        <v>4515</v>
      </c>
      <c r="G1677" t="s">
        <v>3278</v>
      </c>
      <c r="H1677" s="10" t="s">
        <v>3329</v>
      </c>
      <c r="I1677" s="10" t="s">
        <v>3329</v>
      </c>
    </row>
    <row r="1678" spans="1:9" x14ac:dyDescent="0.2">
      <c r="A1678">
        <v>1677</v>
      </c>
      <c r="B1678" s="5">
        <v>39966</v>
      </c>
      <c r="C1678" s="9">
        <v>0.66111111111111109</v>
      </c>
      <c r="D1678" t="s">
        <v>4632</v>
      </c>
      <c r="E1678" t="s">
        <v>4517</v>
      </c>
      <c r="F1678" t="s">
        <v>4515</v>
      </c>
      <c r="G1678" t="s">
        <v>3330</v>
      </c>
      <c r="H1678" s="10" t="s">
        <v>3331</v>
      </c>
      <c r="I1678" s="10" t="s">
        <v>3332</v>
      </c>
    </row>
    <row r="1679" spans="1:9" x14ac:dyDescent="0.2">
      <c r="A1679">
        <v>1678</v>
      </c>
      <c r="B1679" s="5">
        <v>39966</v>
      </c>
      <c r="C1679" s="9">
        <v>0.66111111111111109</v>
      </c>
      <c r="D1679" t="s">
        <v>4632</v>
      </c>
      <c r="E1679" t="s">
        <v>4517</v>
      </c>
      <c r="F1679" t="s">
        <v>4515</v>
      </c>
      <c r="G1679" t="s">
        <v>3333</v>
      </c>
      <c r="H1679" s="10" t="s">
        <v>3334</v>
      </c>
      <c r="I1679" s="10" t="s">
        <v>3335</v>
      </c>
    </row>
    <row r="1680" spans="1:9" x14ac:dyDescent="0.2">
      <c r="A1680">
        <v>1679</v>
      </c>
      <c r="B1680" s="5">
        <v>39966</v>
      </c>
      <c r="C1680" s="9">
        <v>0.66111111111111109</v>
      </c>
      <c r="D1680" t="s">
        <v>4632</v>
      </c>
      <c r="E1680" t="s">
        <v>4517</v>
      </c>
      <c r="F1680" t="s">
        <v>4515</v>
      </c>
      <c r="G1680" t="s">
        <v>3336</v>
      </c>
      <c r="H1680" s="10" t="s">
        <v>3337</v>
      </c>
      <c r="I1680" s="10" t="s">
        <v>3337</v>
      </c>
    </row>
    <row r="1681" spans="1:9" x14ac:dyDescent="0.2">
      <c r="A1681">
        <v>1680</v>
      </c>
      <c r="B1681" s="5">
        <v>39966</v>
      </c>
      <c r="C1681" s="9">
        <v>0.66111111111111109</v>
      </c>
      <c r="D1681" t="s">
        <v>4632</v>
      </c>
      <c r="E1681" t="s">
        <v>4517</v>
      </c>
      <c r="F1681" t="s">
        <v>4515</v>
      </c>
      <c r="G1681" t="s">
        <v>3338</v>
      </c>
      <c r="H1681" s="10" t="s">
        <v>3339</v>
      </c>
      <c r="I1681" s="10" t="s">
        <v>3339</v>
      </c>
    </row>
    <row r="1682" spans="1:9" x14ac:dyDescent="0.2">
      <c r="A1682">
        <v>1681</v>
      </c>
      <c r="B1682" s="5">
        <v>39966</v>
      </c>
      <c r="C1682" s="9">
        <v>0.66111111111111109</v>
      </c>
      <c r="D1682" t="s">
        <v>4632</v>
      </c>
      <c r="E1682" t="s">
        <v>4517</v>
      </c>
      <c r="F1682" t="s">
        <v>4515</v>
      </c>
      <c r="G1682" t="s">
        <v>3340</v>
      </c>
      <c r="H1682" s="10" t="s">
        <v>3341</v>
      </c>
      <c r="I1682" s="10" t="s">
        <v>3341</v>
      </c>
    </row>
    <row r="1683" spans="1:9" x14ac:dyDescent="0.2">
      <c r="A1683">
        <v>1682</v>
      </c>
      <c r="B1683" s="5">
        <v>39966</v>
      </c>
      <c r="C1683" s="9">
        <v>0.66111111111111109</v>
      </c>
      <c r="D1683" t="s">
        <v>4632</v>
      </c>
      <c r="E1683" t="s">
        <v>4517</v>
      </c>
      <c r="F1683" t="s">
        <v>4515</v>
      </c>
      <c r="G1683" t="s">
        <v>3342</v>
      </c>
      <c r="H1683" s="10" t="s">
        <v>3343</v>
      </c>
      <c r="I1683" s="10" t="s">
        <v>3343</v>
      </c>
    </row>
    <row r="1684" spans="1:9" x14ac:dyDescent="0.2">
      <c r="A1684">
        <v>1683</v>
      </c>
      <c r="B1684" s="5">
        <v>39966</v>
      </c>
      <c r="C1684" s="9">
        <v>0.66111111111111109</v>
      </c>
      <c r="D1684" t="s">
        <v>4632</v>
      </c>
      <c r="E1684" t="s">
        <v>4517</v>
      </c>
      <c r="F1684" t="s">
        <v>4515</v>
      </c>
      <c r="G1684" t="s">
        <v>3344</v>
      </c>
      <c r="H1684" s="10" t="s">
        <v>3345</v>
      </c>
      <c r="I1684" s="10" t="s">
        <v>3345</v>
      </c>
    </row>
    <row r="1685" spans="1:9" x14ac:dyDescent="0.2">
      <c r="A1685">
        <v>1684</v>
      </c>
      <c r="B1685" s="5">
        <v>39966</v>
      </c>
      <c r="C1685" s="9">
        <v>0.66111111111111109</v>
      </c>
      <c r="D1685" t="s">
        <v>4632</v>
      </c>
      <c r="E1685" t="s">
        <v>4517</v>
      </c>
      <c r="F1685" t="s">
        <v>4515</v>
      </c>
      <c r="G1685" t="s">
        <v>3346</v>
      </c>
      <c r="H1685" s="10" t="s">
        <v>3347</v>
      </c>
      <c r="I1685" s="10" t="s">
        <v>3348</v>
      </c>
    </row>
    <row r="1686" spans="1:9" x14ac:dyDescent="0.2">
      <c r="A1686">
        <v>1685</v>
      </c>
      <c r="B1686" s="5">
        <v>39966</v>
      </c>
      <c r="C1686" s="9">
        <v>0.66111111111111109</v>
      </c>
      <c r="D1686" t="s">
        <v>4632</v>
      </c>
      <c r="E1686" t="s">
        <v>4517</v>
      </c>
      <c r="F1686" t="s">
        <v>4515</v>
      </c>
      <c r="G1686" t="s">
        <v>3349</v>
      </c>
      <c r="H1686" s="10" t="s">
        <v>3350</v>
      </c>
      <c r="I1686" s="10" t="s">
        <v>3350</v>
      </c>
    </row>
    <row r="1687" spans="1:9" x14ac:dyDescent="0.2">
      <c r="A1687">
        <v>1686</v>
      </c>
      <c r="B1687" s="5">
        <v>39966</v>
      </c>
      <c r="C1687" s="9">
        <v>0.66111111111111109</v>
      </c>
      <c r="D1687" t="s">
        <v>4632</v>
      </c>
      <c r="E1687" t="s">
        <v>4517</v>
      </c>
      <c r="F1687" t="s">
        <v>4515</v>
      </c>
      <c r="G1687" t="s">
        <v>3351</v>
      </c>
      <c r="H1687" s="10" t="s">
        <v>3352</v>
      </c>
      <c r="I1687" s="10" t="s">
        <v>3352</v>
      </c>
    </row>
    <row r="1688" spans="1:9" x14ac:dyDescent="0.2">
      <c r="A1688">
        <v>1687</v>
      </c>
      <c r="B1688" s="5">
        <v>39966</v>
      </c>
      <c r="C1688" s="9">
        <v>0.66111111111111109</v>
      </c>
      <c r="D1688" t="s">
        <v>4632</v>
      </c>
      <c r="E1688" t="s">
        <v>4517</v>
      </c>
      <c r="F1688" t="s">
        <v>4515</v>
      </c>
      <c r="G1688" t="s">
        <v>3353</v>
      </c>
      <c r="H1688" s="10" t="s">
        <v>2634</v>
      </c>
      <c r="I1688" s="10" t="s">
        <v>2634</v>
      </c>
    </row>
    <row r="1689" spans="1:9" x14ac:dyDescent="0.2">
      <c r="A1689">
        <v>1688</v>
      </c>
      <c r="B1689" s="5">
        <v>39966</v>
      </c>
      <c r="C1689" s="9">
        <v>0.66111111111111109</v>
      </c>
      <c r="D1689" t="s">
        <v>4632</v>
      </c>
      <c r="E1689" t="s">
        <v>4517</v>
      </c>
      <c r="F1689" t="s">
        <v>4515</v>
      </c>
      <c r="G1689" t="s">
        <v>2635</v>
      </c>
      <c r="H1689" s="10" t="s">
        <v>2636</v>
      </c>
      <c r="I1689" s="10" t="s">
        <v>2636</v>
      </c>
    </row>
    <row r="1690" spans="1:9" x14ac:dyDescent="0.2">
      <c r="A1690">
        <v>1689</v>
      </c>
      <c r="B1690" s="5">
        <v>39966</v>
      </c>
      <c r="C1690" s="9">
        <v>0.66111111111111109</v>
      </c>
      <c r="D1690" t="s">
        <v>4632</v>
      </c>
      <c r="E1690" t="s">
        <v>4517</v>
      </c>
      <c r="F1690" t="s">
        <v>4515</v>
      </c>
      <c r="G1690" t="s">
        <v>2637</v>
      </c>
      <c r="H1690" s="10" t="s">
        <v>332</v>
      </c>
      <c r="I1690" s="10" t="s">
        <v>333</v>
      </c>
    </row>
    <row r="1691" spans="1:9" x14ac:dyDescent="0.2">
      <c r="A1691">
        <v>1690</v>
      </c>
      <c r="B1691" s="5">
        <v>39966</v>
      </c>
      <c r="C1691" s="9">
        <v>0.66111111111111109</v>
      </c>
      <c r="D1691" t="s">
        <v>4632</v>
      </c>
      <c r="E1691" t="s">
        <v>4517</v>
      </c>
      <c r="F1691" t="s">
        <v>4515</v>
      </c>
      <c r="G1691" t="s">
        <v>334</v>
      </c>
      <c r="H1691" s="10" t="s">
        <v>321</v>
      </c>
      <c r="I1691" s="10" t="s">
        <v>321</v>
      </c>
    </row>
    <row r="1692" spans="1:9" x14ac:dyDescent="0.2">
      <c r="A1692">
        <v>1691</v>
      </c>
      <c r="B1692" s="5">
        <v>39966</v>
      </c>
      <c r="C1692" s="9">
        <v>0.66111111111111109</v>
      </c>
      <c r="D1692" t="s">
        <v>4632</v>
      </c>
      <c r="E1692" t="s">
        <v>4517</v>
      </c>
      <c r="F1692" t="s">
        <v>4515</v>
      </c>
      <c r="G1692" t="s">
        <v>322</v>
      </c>
      <c r="H1692" s="10" t="s">
        <v>323</v>
      </c>
      <c r="I1692" s="10" t="s">
        <v>324</v>
      </c>
    </row>
    <row r="1693" spans="1:9" x14ac:dyDescent="0.2">
      <c r="A1693">
        <v>1692</v>
      </c>
      <c r="B1693" s="5">
        <v>39966</v>
      </c>
      <c r="C1693" s="9">
        <v>0.66111111111111109</v>
      </c>
      <c r="D1693" t="s">
        <v>4632</v>
      </c>
      <c r="E1693" t="s">
        <v>4517</v>
      </c>
      <c r="F1693" t="s">
        <v>4515</v>
      </c>
      <c r="G1693" t="s">
        <v>325</v>
      </c>
      <c r="H1693" s="10" t="s">
        <v>326</v>
      </c>
      <c r="I1693" s="10" t="s">
        <v>3549</v>
      </c>
    </row>
    <row r="1694" spans="1:9" x14ac:dyDescent="0.2">
      <c r="A1694">
        <v>1693</v>
      </c>
      <c r="B1694" s="5">
        <v>39966</v>
      </c>
      <c r="C1694" s="9">
        <v>0.66111111111111109</v>
      </c>
      <c r="D1694" t="s">
        <v>4632</v>
      </c>
      <c r="E1694" t="s">
        <v>4517</v>
      </c>
      <c r="F1694" t="s">
        <v>4515</v>
      </c>
      <c r="G1694" t="s">
        <v>3550</v>
      </c>
      <c r="H1694" s="10" t="s">
        <v>3551</v>
      </c>
      <c r="I1694" s="10" t="s">
        <v>3552</v>
      </c>
    </row>
    <row r="1695" spans="1:9" x14ac:dyDescent="0.2">
      <c r="A1695">
        <v>1694</v>
      </c>
      <c r="B1695" s="5">
        <v>39966</v>
      </c>
      <c r="C1695" s="9">
        <v>0.66111111111111109</v>
      </c>
      <c r="D1695" t="s">
        <v>4632</v>
      </c>
      <c r="E1695" t="s">
        <v>4517</v>
      </c>
      <c r="F1695" t="s">
        <v>4515</v>
      </c>
      <c r="G1695" t="s">
        <v>3553</v>
      </c>
      <c r="H1695" s="10" t="s">
        <v>3554</v>
      </c>
      <c r="I1695" s="10" t="s">
        <v>3554</v>
      </c>
    </row>
    <row r="1696" spans="1:9" x14ac:dyDescent="0.2">
      <c r="A1696">
        <v>1695</v>
      </c>
      <c r="B1696" s="5">
        <v>39966</v>
      </c>
      <c r="C1696" s="9">
        <v>0.66111111111111109</v>
      </c>
      <c r="D1696" t="s">
        <v>4632</v>
      </c>
      <c r="E1696" t="s">
        <v>4517</v>
      </c>
      <c r="F1696" t="s">
        <v>4515</v>
      </c>
      <c r="G1696" t="s">
        <v>3555</v>
      </c>
      <c r="H1696" s="10" t="s">
        <v>3556</v>
      </c>
      <c r="I1696" s="10" t="s">
        <v>3557</v>
      </c>
    </row>
    <row r="1697" spans="1:9" x14ac:dyDescent="0.2">
      <c r="A1697">
        <v>1696</v>
      </c>
      <c r="B1697" s="5">
        <v>39966</v>
      </c>
      <c r="C1697" s="9">
        <v>0.66111111111111109</v>
      </c>
      <c r="D1697" t="s">
        <v>4632</v>
      </c>
      <c r="E1697" t="s">
        <v>4517</v>
      </c>
      <c r="F1697" t="s">
        <v>4515</v>
      </c>
      <c r="G1697" t="s">
        <v>3558</v>
      </c>
      <c r="H1697" s="10" t="s">
        <v>3559</v>
      </c>
      <c r="I1697" s="10" t="s">
        <v>3559</v>
      </c>
    </row>
    <row r="1698" spans="1:9" x14ac:dyDescent="0.2">
      <c r="A1698">
        <v>1697</v>
      </c>
      <c r="B1698" s="5">
        <v>39966</v>
      </c>
      <c r="C1698" s="9">
        <v>0.66111111111111109</v>
      </c>
      <c r="D1698" t="s">
        <v>4632</v>
      </c>
      <c r="E1698" t="s">
        <v>4517</v>
      </c>
      <c r="F1698" t="s">
        <v>4515</v>
      </c>
      <c r="G1698" t="s">
        <v>3560</v>
      </c>
      <c r="H1698" s="10" t="s">
        <v>3574</v>
      </c>
      <c r="I1698" s="10" t="s">
        <v>3574</v>
      </c>
    </row>
    <row r="1699" spans="1:9" x14ac:dyDescent="0.2">
      <c r="A1699">
        <v>1698</v>
      </c>
      <c r="B1699" s="5">
        <v>39966</v>
      </c>
      <c r="C1699" s="9">
        <v>0.66111111111111109</v>
      </c>
      <c r="D1699" t="s">
        <v>4632</v>
      </c>
      <c r="E1699" t="s">
        <v>4517</v>
      </c>
      <c r="F1699" t="s">
        <v>4515</v>
      </c>
      <c r="G1699" t="s">
        <v>3575</v>
      </c>
      <c r="H1699" s="10" t="s">
        <v>4990</v>
      </c>
      <c r="I1699" s="10" t="s">
        <v>4990</v>
      </c>
    </row>
    <row r="1700" spans="1:9" x14ac:dyDescent="0.2">
      <c r="A1700">
        <v>1699</v>
      </c>
      <c r="B1700" s="5">
        <v>39966</v>
      </c>
      <c r="C1700" s="9">
        <v>0.66111111111111109</v>
      </c>
      <c r="D1700" t="s">
        <v>4632</v>
      </c>
      <c r="E1700" t="s">
        <v>4517</v>
      </c>
      <c r="F1700" t="s">
        <v>4515</v>
      </c>
      <c r="G1700" t="s">
        <v>4991</v>
      </c>
      <c r="H1700" s="10" t="s">
        <v>4671</v>
      </c>
      <c r="I1700" s="10" t="s">
        <v>4652</v>
      </c>
    </row>
    <row r="1701" spans="1:9" x14ac:dyDescent="0.2">
      <c r="A1701">
        <v>1700</v>
      </c>
      <c r="B1701" s="5">
        <v>39966</v>
      </c>
      <c r="C1701" s="9">
        <v>0.66111111111111109</v>
      </c>
      <c r="D1701" t="s">
        <v>4632</v>
      </c>
      <c r="E1701" t="s">
        <v>4517</v>
      </c>
      <c r="F1701" t="s">
        <v>4515</v>
      </c>
      <c r="G1701" t="s">
        <v>4653</v>
      </c>
      <c r="H1701" s="10" t="s">
        <v>4654</v>
      </c>
      <c r="I1701" s="10" t="s">
        <v>4655</v>
      </c>
    </row>
    <row r="1702" spans="1:9" x14ac:dyDescent="0.2">
      <c r="A1702">
        <v>1701</v>
      </c>
      <c r="B1702" s="5">
        <v>39966</v>
      </c>
      <c r="C1702" s="9">
        <v>0.66111111111111109</v>
      </c>
      <c r="D1702" t="s">
        <v>4632</v>
      </c>
      <c r="E1702" t="s">
        <v>4517</v>
      </c>
      <c r="F1702" t="s">
        <v>4515</v>
      </c>
      <c r="G1702" t="s">
        <v>4656</v>
      </c>
      <c r="H1702" s="10" t="s">
        <v>4657</v>
      </c>
      <c r="I1702" s="10" t="s">
        <v>5333</v>
      </c>
    </row>
    <row r="1703" spans="1:9" x14ac:dyDescent="0.2">
      <c r="A1703">
        <v>1702</v>
      </c>
      <c r="B1703" s="5">
        <v>39966</v>
      </c>
      <c r="C1703" s="9">
        <v>0.66111111111111109</v>
      </c>
      <c r="D1703" t="s">
        <v>4632</v>
      </c>
      <c r="E1703" t="s">
        <v>4517</v>
      </c>
      <c r="F1703" t="s">
        <v>4515</v>
      </c>
      <c r="G1703" t="s">
        <v>5334</v>
      </c>
      <c r="H1703" s="10" t="s">
        <v>5335</v>
      </c>
      <c r="I1703" s="10" t="s">
        <v>5335</v>
      </c>
    </row>
    <row r="1704" spans="1:9" x14ac:dyDescent="0.2">
      <c r="A1704">
        <v>1703</v>
      </c>
      <c r="B1704" s="5">
        <v>39966</v>
      </c>
      <c r="C1704" s="9">
        <v>0.66111111111111109</v>
      </c>
      <c r="D1704" t="s">
        <v>4632</v>
      </c>
      <c r="E1704" t="s">
        <v>4517</v>
      </c>
      <c r="F1704" t="s">
        <v>4515</v>
      </c>
      <c r="G1704" t="s">
        <v>5336</v>
      </c>
      <c r="H1704" s="10" t="s">
        <v>5337</v>
      </c>
      <c r="I1704" s="10" t="s">
        <v>4368</v>
      </c>
    </row>
    <row r="1705" spans="1:9" x14ac:dyDescent="0.2">
      <c r="A1705">
        <v>1704</v>
      </c>
      <c r="B1705" s="5">
        <v>39966</v>
      </c>
      <c r="C1705" s="9">
        <v>0.66111111111111109</v>
      </c>
      <c r="D1705" t="s">
        <v>4632</v>
      </c>
      <c r="E1705" t="s">
        <v>4517</v>
      </c>
      <c r="F1705" t="s">
        <v>4515</v>
      </c>
      <c r="G1705" t="s">
        <v>4369</v>
      </c>
      <c r="H1705" s="10" t="s">
        <v>4370</v>
      </c>
      <c r="I1705" s="10" t="s">
        <v>4371</v>
      </c>
    </row>
    <row r="1706" spans="1:9" x14ac:dyDescent="0.2">
      <c r="A1706">
        <v>1705</v>
      </c>
      <c r="B1706" s="5">
        <v>39966</v>
      </c>
      <c r="C1706" s="9">
        <v>0.66111111111111109</v>
      </c>
      <c r="D1706" t="s">
        <v>4632</v>
      </c>
      <c r="E1706" t="s">
        <v>4517</v>
      </c>
      <c r="F1706" t="s">
        <v>4515</v>
      </c>
      <c r="G1706" t="s">
        <v>4372</v>
      </c>
      <c r="H1706" s="10" t="s">
        <v>3824</v>
      </c>
      <c r="I1706" t="b">
        <v>1</v>
      </c>
    </row>
    <row r="1707" spans="1:9" x14ac:dyDescent="0.2">
      <c r="A1707">
        <v>1706</v>
      </c>
      <c r="B1707" s="5">
        <v>39966</v>
      </c>
      <c r="C1707" s="9">
        <v>0.66111111111111109</v>
      </c>
      <c r="D1707" t="s">
        <v>4632</v>
      </c>
      <c r="E1707" t="s">
        <v>4517</v>
      </c>
      <c r="F1707" t="s">
        <v>4515</v>
      </c>
      <c r="G1707" t="s">
        <v>3825</v>
      </c>
      <c r="H1707" s="10" t="s">
        <v>1477</v>
      </c>
      <c r="I1707" t="b">
        <v>1</v>
      </c>
    </row>
    <row r="1708" spans="1:9" x14ac:dyDescent="0.2">
      <c r="A1708">
        <v>1707</v>
      </c>
      <c r="B1708" s="5">
        <v>39966</v>
      </c>
      <c r="C1708" s="9">
        <v>0.66111111111111109</v>
      </c>
      <c r="D1708" t="s">
        <v>4632</v>
      </c>
      <c r="E1708" t="s">
        <v>4517</v>
      </c>
      <c r="F1708" t="s">
        <v>4515</v>
      </c>
      <c r="G1708" t="s">
        <v>1478</v>
      </c>
      <c r="H1708" s="10" t="s">
        <v>1479</v>
      </c>
      <c r="I1708" s="10" t="s">
        <v>1480</v>
      </c>
    </row>
    <row r="1709" spans="1:9" x14ac:dyDescent="0.2">
      <c r="A1709">
        <v>1708</v>
      </c>
      <c r="B1709" s="5">
        <v>39966</v>
      </c>
      <c r="C1709" s="9">
        <v>0.66111111111111109</v>
      </c>
      <c r="D1709" t="s">
        <v>4632</v>
      </c>
      <c r="E1709" t="s">
        <v>4517</v>
      </c>
      <c r="F1709" t="s">
        <v>4515</v>
      </c>
      <c r="G1709" t="s">
        <v>1481</v>
      </c>
      <c r="H1709" s="10" t="s">
        <v>1482</v>
      </c>
      <c r="I1709" s="10" t="s">
        <v>1482</v>
      </c>
    </row>
    <row r="1710" spans="1:9" x14ac:dyDescent="0.2">
      <c r="A1710">
        <v>1709</v>
      </c>
      <c r="B1710" s="5">
        <v>39966</v>
      </c>
      <c r="C1710" s="9">
        <v>0.66111111111111109</v>
      </c>
      <c r="D1710" t="s">
        <v>4632</v>
      </c>
      <c r="E1710" t="s">
        <v>4517</v>
      </c>
      <c r="F1710" t="s">
        <v>4515</v>
      </c>
      <c r="G1710" t="s">
        <v>3440</v>
      </c>
      <c r="H1710" s="10" t="s">
        <v>1484</v>
      </c>
      <c r="I1710" s="10" t="s">
        <v>1484</v>
      </c>
    </row>
    <row r="1711" spans="1:9" x14ac:dyDescent="0.2">
      <c r="A1711">
        <v>1710</v>
      </c>
      <c r="B1711" s="5">
        <v>39966</v>
      </c>
      <c r="C1711" s="9">
        <v>0.66111111111111109</v>
      </c>
      <c r="D1711" t="s">
        <v>4632</v>
      </c>
      <c r="E1711" t="s">
        <v>4517</v>
      </c>
      <c r="F1711" t="s">
        <v>4515</v>
      </c>
      <c r="G1711" t="s">
        <v>1485</v>
      </c>
      <c r="H1711" s="10" t="s">
        <v>1486</v>
      </c>
      <c r="I1711" s="10" t="s">
        <v>1486</v>
      </c>
    </row>
    <row r="1712" spans="1:9" x14ac:dyDescent="0.2">
      <c r="A1712">
        <v>1711</v>
      </c>
      <c r="B1712" s="5">
        <v>39966</v>
      </c>
      <c r="C1712" s="9">
        <v>0.66111111111111109</v>
      </c>
      <c r="D1712" t="s">
        <v>4632</v>
      </c>
      <c r="E1712" t="s">
        <v>4517</v>
      </c>
      <c r="F1712" t="s">
        <v>4515</v>
      </c>
      <c r="G1712" t="s">
        <v>1487</v>
      </c>
      <c r="H1712" s="10" t="s">
        <v>1488</v>
      </c>
      <c r="I1712" s="10" t="s">
        <v>1488</v>
      </c>
    </row>
    <row r="1713" spans="1:9" x14ac:dyDescent="0.2">
      <c r="A1713">
        <v>1712</v>
      </c>
      <c r="B1713" s="5">
        <v>39966</v>
      </c>
      <c r="C1713" s="9">
        <v>0.66111111111111109</v>
      </c>
      <c r="D1713" t="s">
        <v>4632</v>
      </c>
      <c r="E1713" t="s">
        <v>4517</v>
      </c>
      <c r="F1713" t="s">
        <v>4515</v>
      </c>
      <c r="G1713" t="s">
        <v>1489</v>
      </c>
      <c r="H1713" s="10" t="s">
        <v>1027</v>
      </c>
      <c r="I1713" s="10" t="s">
        <v>1027</v>
      </c>
    </row>
    <row r="1714" spans="1:9" x14ac:dyDescent="0.2">
      <c r="A1714">
        <v>1713</v>
      </c>
      <c r="B1714" s="5">
        <v>39966</v>
      </c>
      <c r="C1714" s="9">
        <v>0.66111111111111109</v>
      </c>
      <c r="D1714" t="s">
        <v>4632</v>
      </c>
      <c r="E1714" t="s">
        <v>4517</v>
      </c>
      <c r="F1714" t="s">
        <v>4515</v>
      </c>
      <c r="G1714" t="s">
        <v>1028</v>
      </c>
      <c r="H1714" s="10" t="s">
        <v>1029</v>
      </c>
      <c r="I1714" s="10" t="s">
        <v>337</v>
      </c>
    </row>
    <row r="1715" spans="1:9" x14ac:dyDescent="0.2">
      <c r="A1715">
        <v>1714</v>
      </c>
      <c r="B1715" s="5">
        <v>39966</v>
      </c>
      <c r="C1715" s="9">
        <v>0.66111111111111109</v>
      </c>
      <c r="D1715" t="s">
        <v>4632</v>
      </c>
      <c r="E1715" t="s">
        <v>4517</v>
      </c>
      <c r="F1715" t="s">
        <v>4515</v>
      </c>
      <c r="G1715" t="s">
        <v>338</v>
      </c>
      <c r="H1715" s="10" t="s">
        <v>3462</v>
      </c>
      <c r="I1715" s="10" t="s">
        <v>3462</v>
      </c>
    </row>
    <row r="1716" spans="1:9" x14ac:dyDescent="0.2">
      <c r="A1716">
        <v>1715</v>
      </c>
      <c r="B1716" s="5">
        <v>39966</v>
      </c>
      <c r="C1716" s="9">
        <v>0.66111111111111109</v>
      </c>
      <c r="D1716" t="s">
        <v>4632</v>
      </c>
      <c r="E1716" t="s">
        <v>4517</v>
      </c>
      <c r="F1716" t="s">
        <v>4515</v>
      </c>
      <c r="G1716" t="s">
        <v>3463</v>
      </c>
      <c r="H1716" s="10" t="s">
        <v>3464</v>
      </c>
      <c r="I1716" s="10" t="s">
        <v>3464</v>
      </c>
    </row>
    <row r="1717" spans="1:9" x14ac:dyDescent="0.2">
      <c r="A1717">
        <v>1716</v>
      </c>
      <c r="B1717" s="5">
        <v>39966</v>
      </c>
      <c r="C1717" s="9">
        <v>0.66111111111111109</v>
      </c>
      <c r="D1717" t="s">
        <v>4632</v>
      </c>
      <c r="E1717" t="s">
        <v>4517</v>
      </c>
      <c r="F1717" t="s">
        <v>4515</v>
      </c>
      <c r="G1717" t="s">
        <v>3465</v>
      </c>
      <c r="H1717" s="10" t="s">
        <v>3466</v>
      </c>
      <c r="I1717" s="10" t="s">
        <v>3466</v>
      </c>
    </row>
    <row r="1718" spans="1:9" x14ac:dyDescent="0.2">
      <c r="A1718">
        <v>1717</v>
      </c>
      <c r="B1718" s="5">
        <v>39966</v>
      </c>
      <c r="C1718" s="9">
        <v>0.66111111111111109</v>
      </c>
      <c r="D1718" t="s">
        <v>4632</v>
      </c>
      <c r="E1718" t="s">
        <v>4517</v>
      </c>
      <c r="F1718" t="s">
        <v>4515</v>
      </c>
      <c r="G1718" t="s">
        <v>3467</v>
      </c>
      <c r="H1718" s="10" t="s">
        <v>3468</v>
      </c>
      <c r="I1718" s="10" t="s">
        <v>3468</v>
      </c>
    </row>
    <row r="1719" spans="1:9" x14ac:dyDescent="0.2">
      <c r="A1719">
        <v>1718</v>
      </c>
      <c r="B1719" s="5">
        <v>39966</v>
      </c>
      <c r="C1719" s="9">
        <v>0.66111111111111109</v>
      </c>
      <c r="D1719" t="s">
        <v>4632</v>
      </c>
      <c r="E1719" t="s">
        <v>4517</v>
      </c>
      <c r="F1719" t="s">
        <v>4515</v>
      </c>
      <c r="G1719" t="s">
        <v>3469</v>
      </c>
      <c r="H1719" s="10" t="s">
        <v>3470</v>
      </c>
      <c r="I1719" s="10" t="s">
        <v>3470</v>
      </c>
    </row>
    <row r="1720" spans="1:9" x14ac:dyDescent="0.2">
      <c r="A1720">
        <v>1719</v>
      </c>
      <c r="B1720" s="5">
        <v>39966</v>
      </c>
      <c r="C1720" s="9">
        <v>0.66111111111111109</v>
      </c>
      <c r="D1720" t="s">
        <v>4632</v>
      </c>
      <c r="E1720" t="s">
        <v>4517</v>
      </c>
      <c r="F1720" t="s">
        <v>4515</v>
      </c>
      <c r="G1720" t="s">
        <v>3471</v>
      </c>
      <c r="H1720" s="10" t="s">
        <v>5629</v>
      </c>
      <c r="I1720" s="10" t="s">
        <v>5629</v>
      </c>
    </row>
    <row r="1721" spans="1:9" x14ac:dyDescent="0.2">
      <c r="A1721">
        <v>1720</v>
      </c>
      <c r="B1721" s="5">
        <v>39966</v>
      </c>
      <c r="C1721" s="9">
        <v>0.66111111111111109</v>
      </c>
      <c r="D1721" t="s">
        <v>4632</v>
      </c>
      <c r="E1721" t="s">
        <v>4517</v>
      </c>
      <c r="F1721" t="s">
        <v>4515</v>
      </c>
      <c r="G1721" t="s">
        <v>5630</v>
      </c>
      <c r="H1721" s="10" t="s">
        <v>5631</v>
      </c>
      <c r="I1721" s="10" t="s">
        <v>5631</v>
      </c>
    </row>
    <row r="1722" spans="1:9" x14ac:dyDescent="0.2">
      <c r="A1722">
        <v>1721</v>
      </c>
      <c r="B1722" s="5">
        <v>39966</v>
      </c>
      <c r="C1722" s="9">
        <v>0.66111111111111109</v>
      </c>
      <c r="D1722" t="s">
        <v>4632</v>
      </c>
      <c r="E1722" t="s">
        <v>4517</v>
      </c>
      <c r="F1722" t="s">
        <v>4515</v>
      </c>
      <c r="G1722" t="s">
        <v>5632</v>
      </c>
      <c r="H1722" s="10" t="s">
        <v>5633</v>
      </c>
      <c r="I1722" s="10" t="s">
        <v>5633</v>
      </c>
    </row>
    <row r="1723" spans="1:9" x14ac:dyDescent="0.2">
      <c r="A1723">
        <v>1722</v>
      </c>
      <c r="B1723" s="5">
        <v>39966</v>
      </c>
      <c r="C1723" s="9">
        <v>0.66111111111111109</v>
      </c>
      <c r="D1723" t="s">
        <v>4632</v>
      </c>
      <c r="E1723" t="s">
        <v>4517</v>
      </c>
      <c r="F1723" t="s">
        <v>4515</v>
      </c>
      <c r="G1723" t="s">
        <v>5634</v>
      </c>
      <c r="H1723" s="10" t="s">
        <v>5635</v>
      </c>
      <c r="I1723" s="10" t="s">
        <v>5635</v>
      </c>
    </row>
    <row r="1724" spans="1:9" x14ac:dyDescent="0.2">
      <c r="A1724">
        <v>1723</v>
      </c>
      <c r="B1724" s="5">
        <v>39966</v>
      </c>
      <c r="C1724" s="9">
        <v>0.66111111111111109</v>
      </c>
      <c r="D1724" t="s">
        <v>4632</v>
      </c>
      <c r="E1724" t="s">
        <v>4517</v>
      </c>
      <c r="F1724" t="s">
        <v>4515</v>
      </c>
      <c r="G1724" t="s">
        <v>5636</v>
      </c>
      <c r="H1724" s="10" t="s">
        <v>5637</v>
      </c>
      <c r="I1724" s="10" t="s">
        <v>5637</v>
      </c>
    </row>
    <row r="1725" spans="1:9" x14ac:dyDescent="0.2">
      <c r="A1725">
        <v>1724</v>
      </c>
      <c r="B1725" s="5">
        <v>39966</v>
      </c>
      <c r="C1725" s="9">
        <v>0.66111111111111109</v>
      </c>
      <c r="D1725" t="s">
        <v>4632</v>
      </c>
      <c r="E1725" t="s">
        <v>4517</v>
      </c>
      <c r="F1725" t="s">
        <v>4515</v>
      </c>
      <c r="G1725" t="s">
        <v>5638</v>
      </c>
      <c r="H1725" s="10" t="s">
        <v>5639</v>
      </c>
      <c r="I1725" s="10" t="s">
        <v>5639</v>
      </c>
    </row>
    <row r="1726" spans="1:9" x14ac:dyDescent="0.2">
      <c r="A1726">
        <v>1725</v>
      </c>
      <c r="B1726" s="5">
        <v>39966</v>
      </c>
      <c r="C1726" s="9">
        <v>0.66111111111111109</v>
      </c>
      <c r="D1726" t="s">
        <v>4632</v>
      </c>
      <c r="E1726" t="s">
        <v>4517</v>
      </c>
      <c r="F1726" t="s">
        <v>4515</v>
      </c>
      <c r="G1726" t="s">
        <v>5640</v>
      </c>
      <c r="H1726" s="10" t="s">
        <v>4714</v>
      </c>
      <c r="I1726" s="10" t="s">
        <v>4714</v>
      </c>
    </row>
    <row r="1727" spans="1:9" x14ac:dyDescent="0.2">
      <c r="A1727">
        <v>1726</v>
      </c>
      <c r="B1727" s="5">
        <v>39966</v>
      </c>
      <c r="C1727" s="9">
        <v>0.66111111111111109</v>
      </c>
      <c r="D1727" t="s">
        <v>4632</v>
      </c>
      <c r="E1727" t="s">
        <v>4517</v>
      </c>
      <c r="F1727" t="s">
        <v>4515</v>
      </c>
      <c r="G1727" t="s">
        <v>4715</v>
      </c>
      <c r="H1727" s="10" t="s">
        <v>4716</v>
      </c>
      <c r="I1727" s="10" t="s">
        <v>4716</v>
      </c>
    </row>
    <row r="1728" spans="1:9" x14ac:dyDescent="0.2">
      <c r="A1728">
        <v>1727</v>
      </c>
      <c r="B1728" s="5">
        <v>39966</v>
      </c>
      <c r="C1728" s="9">
        <v>0.66111111111111109</v>
      </c>
      <c r="D1728" t="s">
        <v>4632</v>
      </c>
      <c r="E1728" t="s">
        <v>4517</v>
      </c>
      <c r="F1728" t="s">
        <v>4515</v>
      </c>
      <c r="G1728" t="s">
        <v>4717</v>
      </c>
      <c r="H1728" s="10" t="s">
        <v>2588</v>
      </c>
      <c r="I1728" s="10" t="s">
        <v>2588</v>
      </c>
    </row>
    <row r="1729" spans="1:9" x14ac:dyDescent="0.2">
      <c r="A1729">
        <v>1728</v>
      </c>
      <c r="B1729" s="5">
        <v>39966</v>
      </c>
      <c r="C1729" s="9">
        <v>0.66111111111111109</v>
      </c>
      <c r="D1729" t="s">
        <v>4632</v>
      </c>
      <c r="E1729" t="s">
        <v>4517</v>
      </c>
      <c r="F1729" t="s">
        <v>4515</v>
      </c>
      <c r="G1729" t="s">
        <v>2589</v>
      </c>
      <c r="H1729" s="10" t="s">
        <v>5303</v>
      </c>
      <c r="I1729" s="10" t="s">
        <v>5303</v>
      </c>
    </row>
    <row r="1730" spans="1:9" x14ac:dyDescent="0.2">
      <c r="A1730">
        <v>1729</v>
      </c>
      <c r="B1730" s="5">
        <v>39966</v>
      </c>
      <c r="C1730" s="9">
        <v>0.66111111111111109</v>
      </c>
      <c r="D1730" t="s">
        <v>4632</v>
      </c>
      <c r="E1730" t="s">
        <v>4517</v>
      </c>
      <c r="F1730" t="s">
        <v>4515</v>
      </c>
      <c r="G1730" t="s">
        <v>5304</v>
      </c>
      <c r="H1730" s="10" t="s">
        <v>5305</v>
      </c>
      <c r="I1730" s="10" t="s">
        <v>5305</v>
      </c>
    </row>
    <row r="1731" spans="1:9" x14ac:dyDescent="0.2">
      <c r="A1731">
        <v>1730</v>
      </c>
      <c r="B1731" s="5">
        <v>39966</v>
      </c>
      <c r="C1731" s="9">
        <v>0.66111111111111109</v>
      </c>
      <c r="D1731" t="s">
        <v>4632</v>
      </c>
      <c r="E1731" t="s">
        <v>4517</v>
      </c>
      <c r="F1731" t="s">
        <v>4515</v>
      </c>
      <c r="G1731" t="s">
        <v>5306</v>
      </c>
      <c r="H1731" s="10" t="s">
        <v>5307</v>
      </c>
      <c r="I1731" s="10" t="s">
        <v>5307</v>
      </c>
    </row>
    <row r="1732" spans="1:9" x14ac:dyDescent="0.2">
      <c r="A1732">
        <v>1731</v>
      </c>
      <c r="B1732" s="5">
        <v>39966</v>
      </c>
      <c r="C1732" s="9">
        <v>0.66111111111111109</v>
      </c>
      <c r="D1732" t="s">
        <v>4632</v>
      </c>
      <c r="E1732" t="s">
        <v>4517</v>
      </c>
      <c r="F1732" t="s">
        <v>4515</v>
      </c>
      <c r="G1732" t="s">
        <v>5308</v>
      </c>
      <c r="H1732" s="10" t="s">
        <v>5119</v>
      </c>
      <c r="I1732" s="10" t="s">
        <v>5119</v>
      </c>
    </row>
    <row r="1733" spans="1:9" x14ac:dyDescent="0.2">
      <c r="A1733">
        <v>1732</v>
      </c>
      <c r="B1733" s="5">
        <v>39966</v>
      </c>
      <c r="C1733" s="9">
        <v>0.66111111111111109</v>
      </c>
      <c r="D1733" t="s">
        <v>4632</v>
      </c>
      <c r="E1733" t="s">
        <v>4517</v>
      </c>
      <c r="F1733" t="s">
        <v>4515</v>
      </c>
      <c r="G1733" t="s">
        <v>5120</v>
      </c>
      <c r="H1733" s="10" t="s">
        <v>5121</v>
      </c>
      <c r="I1733" s="10" t="s">
        <v>5121</v>
      </c>
    </row>
    <row r="1734" spans="1:9" x14ac:dyDescent="0.2">
      <c r="A1734">
        <v>1733</v>
      </c>
      <c r="B1734" s="5">
        <v>39966</v>
      </c>
      <c r="C1734" s="9">
        <v>0.66111111111111109</v>
      </c>
      <c r="D1734" t="s">
        <v>4632</v>
      </c>
      <c r="E1734" t="s">
        <v>4517</v>
      </c>
      <c r="F1734" t="s">
        <v>4515</v>
      </c>
      <c r="G1734" t="s">
        <v>5122</v>
      </c>
      <c r="H1734" s="10" t="s">
        <v>2324</v>
      </c>
      <c r="I1734" s="10" t="s">
        <v>2324</v>
      </c>
    </row>
    <row r="1735" spans="1:9" x14ac:dyDescent="0.2">
      <c r="A1735">
        <v>1734</v>
      </c>
      <c r="B1735" s="5">
        <v>39966</v>
      </c>
      <c r="C1735" s="9">
        <v>0.66111111111111109</v>
      </c>
      <c r="D1735" t="s">
        <v>4632</v>
      </c>
      <c r="E1735" t="s">
        <v>4517</v>
      </c>
      <c r="F1735" t="s">
        <v>4515</v>
      </c>
      <c r="G1735" t="s">
        <v>2325</v>
      </c>
      <c r="H1735" s="10" t="s">
        <v>2326</v>
      </c>
      <c r="I1735" s="10" t="s">
        <v>2326</v>
      </c>
    </row>
    <row r="1736" spans="1:9" x14ac:dyDescent="0.2">
      <c r="A1736">
        <v>1735</v>
      </c>
      <c r="B1736" s="5">
        <v>39966</v>
      </c>
      <c r="C1736" s="9">
        <v>0.66111111111111109</v>
      </c>
      <c r="D1736" t="s">
        <v>4632</v>
      </c>
      <c r="E1736" t="s">
        <v>4517</v>
      </c>
      <c r="F1736" t="s">
        <v>4515</v>
      </c>
      <c r="G1736" t="s">
        <v>2327</v>
      </c>
      <c r="H1736" s="10" t="s">
        <v>2328</v>
      </c>
      <c r="I1736" s="10" t="s">
        <v>2328</v>
      </c>
    </row>
    <row r="1737" spans="1:9" x14ac:dyDescent="0.2">
      <c r="A1737">
        <v>1736</v>
      </c>
      <c r="B1737" s="5">
        <v>39966</v>
      </c>
      <c r="C1737" s="9">
        <v>0.66111111111111109</v>
      </c>
      <c r="D1737" t="s">
        <v>4632</v>
      </c>
      <c r="E1737" t="s">
        <v>4517</v>
      </c>
      <c r="F1737" t="s">
        <v>4515</v>
      </c>
      <c r="G1737" t="s">
        <v>2329</v>
      </c>
      <c r="H1737" s="10" t="s">
        <v>2330</v>
      </c>
      <c r="I1737" s="10" t="s">
        <v>2330</v>
      </c>
    </row>
    <row r="1738" spans="1:9" x14ac:dyDescent="0.2">
      <c r="A1738">
        <v>1737</v>
      </c>
      <c r="B1738" s="5">
        <v>39966</v>
      </c>
      <c r="C1738" s="9">
        <v>0.66111111111111109</v>
      </c>
      <c r="D1738" t="s">
        <v>4632</v>
      </c>
      <c r="E1738" t="s">
        <v>4517</v>
      </c>
      <c r="F1738" t="s">
        <v>4515</v>
      </c>
      <c r="G1738" t="s">
        <v>2331</v>
      </c>
      <c r="H1738" s="10" t="s">
        <v>815</v>
      </c>
      <c r="I1738" s="10" t="s">
        <v>815</v>
      </c>
    </row>
    <row r="1739" spans="1:9" x14ac:dyDescent="0.2">
      <c r="A1739">
        <v>1738</v>
      </c>
      <c r="B1739" s="5">
        <v>39966</v>
      </c>
      <c r="C1739" s="9">
        <v>0.66111111111111109</v>
      </c>
      <c r="D1739" t="s">
        <v>4632</v>
      </c>
      <c r="E1739" t="s">
        <v>4517</v>
      </c>
      <c r="F1739" t="s">
        <v>4515</v>
      </c>
      <c r="G1739" t="s">
        <v>816</v>
      </c>
      <c r="H1739" s="10" t="s">
        <v>1753</v>
      </c>
      <c r="I1739" s="10" t="s">
        <v>1753</v>
      </c>
    </row>
    <row r="1740" spans="1:9" x14ac:dyDescent="0.2">
      <c r="A1740">
        <v>1739</v>
      </c>
      <c r="B1740" s="5">
        <v>39966</v>
      </c>
      <c r="C1740" s="9">
        <v>0.66111111111111109</v>
      </c>
      <c r="D1740" t="s">
        <v>4632</v>
      </c>
      <c r="E1740" t="s">
        <v>4517</v>
      </c>
      <c r="F1740" t="s">
        <v>4515</v>
      </c>
      <c r="G1740" t="s">
        <v>1754</v>
      </c>
      <c r="H1740" s="10" t="s">
        <v>379</v>
      </c>
      <c r="I1740" s="10" t="s">
        <v>379</v>
      </c>
    </row>
    <row r="1741" spans="1:9" x14ac:dyDescent="0.2">
      <c r="A1741">
        <v>1740</v>
      </c>
      <c r="B1741" s="5">
        <v>39966</v>
      </c>
      <c r="C1741" s="9">
        <v>0.66111111111111109</v>
      </c>
      <c r="D1741" t="s">
        <v>4632</v>
      </c>
      <c r="E1741" t="s">
        <v>4517</v>
      </c>
      <c r="F1741" t="s">
        <v>4515</v>
      </c>
      <c r="G1741" t="s">
        <v>380</v>
      </c>
      <c r="H1741" s="10" t="s">
        <v>270</v>
      </c>
      <c r="I1741" s="10" t="s">
        <v>270</v>
      </c>
    </row>
    <row r="1742" spans="1:9" x14ac:dyDescent="0.2">
      <c r="A1742">
        <v>1741</v>
      </c>
      <c r="B1742" s="5">
        <v>39966</v>
      </c>
      <c r="C1742" s="9">
        <v>0.66111111111111109</v>
      </c>
      <c r="D1742" t="s">
        <v>4632</v>
      </c>
      <c r="E1742" t="s">
        <v>4517</v>
      </c>
      <c r="F1742" t="s">
        <v>4515</v>
      </c>
      <c r="G1742" t="s">
        <v>271</v>
      </c>
      <c r="H1742" s="10" t="s">
        <v>272</v>
      </c>
      <c r="I1742" s="10" t="s">
        <v>272</v>
      </c>
    </row>
    <row r="1743" spans="1:9" x14ac:dyDescent="0.2">
      <c r="A1743">
        <v>1742</v>
      </c>
      <c r="B1743" s="5">
        <v>39966</v>
      </c>
      <c r="C1743" s="9">
        <v>0.66111111111111109</v>
      </c>
      <c r="D1743" t="s">
        <v>4632</v>
      </c>
      <c r="E1743" t="s">
        <v>4517</v>
      </c>
      <c r="F1743" t="s">
        <v>4515</v>
      </c>
      <c r="G1743" t="s">
        <v>273</v>
      </c>
      <c r="H1743" s="10" t="s">
        <v>274</v>
      </c>
      <c r="I1743" s="10" t="s">
        <v>274</v>
      </c>
    </row>
    <row r="1744" spans="1:9" x14ac:dyDescent="0.2">
      <c r="A1744">
        <v>1743</v>
      </c>
      <c r="B1744" s="5">
        <v>39966</v>
      </c>
      <c r="C1744" s="9">
        <v>0.66111111111111109</v>
      </c>
      <c r="D1744" t="s">
        <v>4632</v>
      </c>
      <c r="E1744" t="s">
        <v>4517</v>
      </c>
      <c r="F1744" t="s">
        <v>4515</v>
      </c>
      <c r="G1744" t="s">
        <v>275</v>
      </c>
      <c r="H1744" s="10" t="s">
        <v>276</v>
      </c>
      <c r="I1744" s="10" t="s">
        <v>276</v>
      </c>
    </row>
    <row r="1745" spans="1:9" x14ac:dyDescent="0.2">
      <c r="A1745">
        <v>1744</v>
      </c>
      <c r="B1745" s="5">
        <v>39966</v>
      </c>
      <c r="C1745" s="9">
        <v>0.66111111111111109</v>
      </c>
      <c r="D1745" t="s">
        <v>4632</v>
      </c>
      <c r="E1745" t="s">
        <v>4517</v>
      </c>
      <c r="F1745" t="s">
        <v>4515</v>
      </c>
      <c r="G1745" t="s">
        <v>277</v>
      </c>
      <c r="H1745" s="10" t="s">
        <v>278</v>
      </c>
      <c r="I1745" s="10" t="s">
        <v>278</v>
      </c>
    </row>
    <row r="1746" spans="1:9" x14ac:dyDescent="0.2">
      <c r="A1746">
        <v>1745</v>
      </c>
      <c r="B1746" s="5">
        <v>39966</v>
      </c>
      <c r="C1746" s="9">
        <v>0.66111111111111109</v>
      </c>
      <c r="D1746" t="s">
        <v>4632</v>
      </c>
      <c r="E1746" t="s">
        <v>4517</v>
      </c>
      <c r="F1746" t="s">
        <v>4515</v>
      </c>
      <c r="G1746" t="s">
        <v>279</v>
      </c>
      <c r="H1746" s="10" t="s">
        <v>280</v>
      </c>
      <c r="I1746" s="10" t="s">
        <v>280</v>
      </c>
    </row>
    <row r="1747" spans="1:9" x14ac:dyDescent="0.2">
      <c r="A1747">
        <v>1746</v>
      </c>
      <c r="B1747" s="5">
        <v>39966</v>
      </c>
      <c r="C1747" s="9">
        <v>0.66111111111111109</v>
      </c>
      <c r="D1747" t="s">
        <v>4632</v>
      </c>
      <c r="E1747" t="s">
        <v>4517</v>
      </c>
      <c r="F1747" t="s">
        <v>4515</v>
      </c>
      <c r="G1747" t="s">
        <v>281</v>
      </c>
      <c r="H1747" s="10" t="s">
        <v>282</v>
      </c>
      <c r="I1747" s="10" t="s">
        <v>282</v>
      </c>
    </row>
    <row r="1748" spans="1:9" x14ac:dyDescent="0.2">
      <c r="A1748">
        <v>1747</v>
      </c>
      <c r="B1748" s="5">
        <v>39966</v>
      </c>
      <c r="C1748" s="9">
        <v>0.66111111111111109</v>
      </c>
      <c r="D1748" t="s">
        <v>4632</v>
      </c>
      <c r="E1748" t="s">
        <v>4517</v>
      </c>
      <c r="F1748" t="s">
        <v>4515</v>
      </c>
      <c r="G1748" t="s">
        <v>283</v>
      </c>
      <c r="H1748" s="10" t="s">
        <v>284</v>
      </c>
      <c r="I1748" s="10" t="s">
        <v>284</v>
      </c>
    </row>
    <row r="1749" spans="1:9" x14ac:dyDescent="0.2">
      <c r="A1749">
        <v>1748</v>
      </c>
      <c r="B1749" s="5">
        <v>39966</v>
      </c>
      <c r="C1749" s="9">
        <v>0.66111111111111109</v>
      </c>
      <c r="D1749" t="s">
        <v>4632</v>
      </c>
      <c r="E1749" t="s">
        <v>4517</v>
      </c>
      <c r="F1749" t="s">
        <v>4515</v>
      </c>
      <c r="G1749" t="s">
        <v>285</v>
      </c>
      <c r="H1749" s="10" t="s">
        <v>286</v>
      </c>
      <c r="I1749" s="10" t="s">
        <v>286</v>
      </c>
    </row>
    <row r="1750" spans="1:9" x14ac:dyDescent="0.2">
      <c r="A1750">
        <v>1749</v>
      </c>
      <c r="B1750" s="5">
        <v>39966</v>
      </c>
      <c r="C1750" s="9">
        <v>0.66111111111111109</v>
      </c>
      <c r="D1750" t="s">
        <v>4632</v>
      </c>
      <c r="E1750" t="s">
        <v>4517</v>
      </c>
      <c r="F1750" t="s">
        <v>4515</v>
      </c>
      <c r="G1750" t="s">
        <v>287</v>
      </c>
      <c r="H1750" s="10" t="s">
        <v>288</v>
      </c>
      <c r="I1750" s="10" t="s">
        <v>288</v>
      </c>
    </row>
    <row r="1751" spans="1:9" x14ac:dyDescent="0.2">
      <c r="A1751">
        <v>1750</v>
      </c>
      <c r="B1751" s="5">
        <v>39966</v>
      </c>
      <c r="C1751" s="9">
        <v>0.66111111111111109</v>
      </c>
      <c r="D1751" t="s">
        <v>4632</v>
      </c>
      <c r="E1751" t="s">
        <v>4517</v>
      </c>
      <c r="F1751" t="s">
        <v>4515</v>
      </c>
      <c r="G1751" t="s">
        <v>289</v>
      </c>
      <c r="H1751" s="10" t="s">
        <v>290</v>
      </c>
      <c r="I1751" s="10" t="s">
        <v>290</v>
      </c>
    </row>
    <row r="1752" spans="1:9" x14ac:dyDescent="0.2">
      <c r="A1752">
        <v>1751</v>
      </c>
      <c r="B1752" s="5">
        <v>39966</v>
      </c>
      <c r="C1752" s="9">
        <v>0.66111111111111109</v>
      </c>
      <c r="D1752" t="s">
        <v>4632</v>
      </c>
      <c r="E1752" t="s">
        <v>4517</v>
      </c>
      <c r="F1752" t="s">
        <v>4515</v>
      </c>
      <c r="G1752" t="s">
        <v>291</v>
      </c>
      <c r="H1752" s="10" t="s">
        <v>609</v>
      </c>
      <c r="I1752" s="10" t="s">
        <v>609</v>
      </c>
    </row>
    <row r="1753" spans="1:9" x14ac:dyDescent="0.2">
      <c r="A1753">
        <v>1752</v>
      </c>
      <c r="B1753" s="5">
        <v>39966</v>
      </c>
      <c r="C1753" s="9">
        <v>0.66111111111111109</v>
      </c>
      <c r="D1753" t="s">
        <v>4632</v>
      </c>
      <c r="E1753" t="s">
        <v>4517</v>
      </c>
      <c r="F1753" t="s">
        <v>4515</v>
      </c>
      <c r="G1753" t="s">
        <v>3189</v>
      </c>
      <c r="H1753" s="10" t="s">
        <v>3190</v>
      </c>
      <c r="I1753" s="10" t="s">
        <v>3190</v>
      </c>
    </row>
    <row r="1754" spans="1:9" x14ac:dyDescent="0.2">
      <c r="A1754">
        <v>1753</v>
      </c>
      <c r="B1754" s="5">
        <v>39966</v>
      </c>
      <c r="C1754" s="9">
        <v>0.66111111111111109</v>
      </c>
      <c r="D1754" t="s">
        <v>4632</v>
      </c>
      <c r="E1754" t="s">
        <v>4517</v>
      </c>
      <c r="F1754" t="s">
        <v>4515</v>
      </c>
      <c r="G1754" t="s">
        <v>3191</v>
      </c>
      <c r="H1754" s="10" t="s">
        <v>3192</v>
      </c>
      <c r="I1754" s="10" t="s">
        <v>3192</v>
      </c>
    </row>
    <row r="1755" spans="1:9" x14ac:dyDescent="0.2">
      <c r="A1755">
        <v>1754</v>
      </c>
      <c r="B1755" s="5">
        <v>39966</v>
      </c>
      <c r="C1755" s="9">
        <v>0.66111111111111109</v>
      </c>
      <c r="D1755" t="s">
        <v>4632</v>
      </c>
      <c r="E1755" t="s">
        <v>4517</v>
      </c>
      <c r="F1755" t="s">
        <v>4515</v>
      </c>
      <c r="G1755" t="s">
        <v>3193</v>
      </c>
      <c r="H1755" s="10" t="s">
        <v>3194</v>
      </c>
      <c r="I1755" s="10" t="s">
        <v>3194</v>
      </c>
    </row>
    <row r="1756" spans="1:9" x14ac:dyDescent="0.2">
      <c r="A1756">
        <v>1755</v>
      </c>
      <c r="B1756" s="5">
        <v>39966</v>
      </c>
      <c r="C1756" s="9">
        <v>0.66111111111111109</v>
      </c>
      <c r="D1756" t="s">
        <v>4632</v>
      </c>
      <c r="E1756" t="s">
        <v>4517</v>
      </c>
      <c r="F1756" t="s">
        <v>4515</v>
      </c>
      <c r="G1756" t="s">
        <v>3195</v>
      </c>
      <c r="H1756" s="10" t="s">
        <v>3196</v>
      </c>
      <c r="I1756" s="10" t="s">
        <v>3197</v>
      </c>
    </row>
    <row r="1757" spans="1:9" x14ac:dyDescent="0.2">
      <c r="A1757">
        <v>1756</v>
      </c>
      <c r="B1757" s="5">
        <v>39966</v>
      </c>
      <c r="C1757" s="9">
        <v>0.66111111111111109</v>
      </c>
      <c r="D1757" t="s">
        <v>4632</v>
      </c>
      <c r="E1757" t="s">
        <v>4517</v>
      </c>
      <c r="F1757" t="s">
        <v>4515</v>
      </c>
      <c r="G1757" t="s">
        <v>3198</v>
      </c>
      <c r="H1757" s="10" t="s">
        <v>3199</v>
      </c>
      <c r="I1757" s="10" t="s">
        <v>3200</v>
      </c>
    </row>
    <row r="1758" spans="1:9" x14ac:dyDescent="0.2">
      <c r="A1758">
        <v>1757</v>
      </c>
      <c r="B1758" s="5">
        <v>39966</v>
      </c>
      <c r="C1758" s="9">
        <v>0.66111111111111109</v>
      </c>
      <c r="D1758" t="s">
        <v>4632</v>
      </c>
      <c r="E1758" t="s">
        <v>4517</v>
      </c>
      <c r="F1758" t="s">
        <v>4515</v>
      </c>
      <c r="G1758" t="s">
        <v>3201</v>
      </c>
      <c r="H1758" s="10" t="s">
        <v>3202</v>
      </c>
      <c r="I1758" s="10" t="s">
        <v>3202</v>
      </c>
    </row>
    <row r="1759" spans="1:9" x14ac:dyDescent="0.2">
      <c r="A1759">
        <v>1758</v>
      </c>
      <c r="B1759" s="5">
        <v>39966</v>
      </c>
      <c r="C1759" s="9">
        <v>0.66111111111111109</v>
      </c>
      <c r="D1759" t="s">
        <v>4632</v>
      </c>
      <c r="E1759" t="s">
        <v>4517</v>
      </c>
      <c r="F1759" t="s">
        <v>4515</v>
      </c>
      <c r="G1759" t="s">
        <v>3203</v>
      </c>
      <c r="H1759" s="10" t="s">
        <v>3218</v>
      </c>
      <c r="I1759" s="10" t="s">
        <v>3218</v>
      </c>
    </row>
    <row r="1760" spans="1:9" x14ac:dyDescent="0.2">
      <c r="A1760">
        <v>1759</v>
      </c>
      <c r="B1760" s="5">
        <v>39966</v>
      </c>
      <c r="C1760" s="9">
        <v>0.66111111111111109</v>
      </c>
      <c r="D1760" t="s">
        <v>4632</v>
      </c>
      <c r="E1760" t="s">
        <v>4517</v>
      </c>
      <c r="F1760" t="s">
        <v>4515</v>
      </c>
      <c r="G1760" t="s">
        <v>3219</v>
      </c>
      <c r="H1760" s="10" t="s">
        <v>3220</v>
      </c>
      <c r="I1760" s="10" t="s">
        <v>3220</v>
      </c>
    </row>
    <row r="1761" spans="1:9" x14ac:dyDescent="0.2">
      <c r="A1761">
        <v>1760</v>
      </c>
      <c r="B1761" s="5">
        <v>39966</v>
      </c>
      <c r="C1761" s="9">
        <v>0.66111111111111109</v>
      </c>
      <c r="D1761" t="s">
        <v>4632</v>
      </c>
      <c r="E1761" t="s">
        <v>4517</v>
      </c>
      <c r="F1761" t="s">
        <v>4515</v>
      </c>
      <c r="G1761" t="s">
        <v>3221</v>
      </c>
      <c r="H1761" s="10" t="s">
        <v>3222</v>
      </c>
      <c r="I1761" s="10" t="s">
        <v>3223</v>
      </c>
    </row>
    <row r="1762" spans="1:9" x14ac:dyDescent="0.2">
      <c r="A1762">
        <v>1761</v>
      </c>
      <c r="B1762" s="5">
        <v>39966</v>
      </c>
      <c r="C1762" s="9">
        <v>0.66111111111111109</v>
      </c>
      <c r="D1762" t="s">
        <v>4632</v>
      </c>
      <c r="E1762" t="s">
        <v>4517</v>
      </c>
      <c r="F1762" t="s">
        <v>4515</v>
      </c>
      <c r="G1762" t="s">
        <v>3224</v>
      </c>
      <c r="H1762" s="10" t="s">
        <v>3225</v>
      </c>
      <c r="I1762" s="10" t="s">
        <v>3226</v>
      </c>
    </row>
    <row r="1763" spans="1:9" x14ac:dyDescent="0.2">
      <c r="A1763">
        <v>1762</v>
      </c>
      <c r="B1763" s="5">
        <v>39966</v>
      </c>
      <c r="C1763" s="9">
        <v>0.66111111111111109</v>
      </c>
      <c r="D1763" t="s">
        <v>4632</v>
      </c>
      <c r="E1763" t="s">
        <v>4517</v>
      </c>
      <c r="F1763" t="s">
        <v>4515</v>
      </c>
      <c r="G1763" t="s">
        <v>3227</v>
      </c>
      <c r="H1763" s="10" t="s">
        <v>3228</v>
      </c>
      <c r="I1763" s="10" t="s">
        <v>3229</v>
      </c>
    </row>
    <row r="1764" spans="1:9" x14ac:dyDescent="0.2">
      <c r="A1764">
        <v>1763</v>
      </c>
      <c r="B1764" s="5">
        <v>39966</v>
      </c>
      <c r="C1764" s="9">
        <v>0.66111111111111109</v>
      </c>
      <c r="D1764" t="s">
        <v>4632</v>
      </c>
      <c r="E1764" t="s">
        <v>4517</v>
      </c>
      <c r="F1764" t="s">
        <v>4515</v>
      </c>
      <c r="G1764" t="s">
        <v>3230</v>
      </c>
      <c r="H1764" s="10" t="s">
        <v>3231</v>
      </c>
      <c r="I1764" s="10" t="s">
        <v>3231</v>
      </c>
    </row>
    <row r="1765" spans="1:9" x14ac:dyDescent="0.2">
      <c r="A1765">
        <v>1764</v>
      </c>
      <c r="B1765" s="5">
        <v>39966</v>
      </c>
      <c r="C1765" s="9">
        <v>0.66111111111111109</v>
      </c>
      <c r="D1765" t="s">
        <v>4632</v>
      </c>
      <c r="E1765" t="s">
        <v>4517</v>
      </c>
      <c r="F1765" t="s">
        <v>4515</v>
      </c>
      <c r="G1765" t="s">
        <v>3232</v>
      </c>
      <c r="H1765" s="10" t="s">
        <v>3233</v>
      </c>
      <c r="I1765" s="10" t="s">
        <v>3233</v>
      </c>
    </row>
    <row r="1766" spans="1:9" x14ac:dyDescent="0.2">
      <c r="A1766">
        <v>1765</v>
      </c>
      <c r="B1766" s="5">
        <v>39966</v>
      </c>
      <c r="C1766" s="9">
        <v>0.66111111111111109</v>
      </c>
      <c r="D1766" t="s">
        <v>4632</v>
      </c>
      <c r="E1766" t="s">
        <v>4517</v>
      </c>
      <c r="F1766" t="s">
        <v>4515</v>
      </c>
      <c r="G1766" t="s">
        <v>3234</v>
      </c>
      <c r="H1766" s="10" t="s">
        <v>3235</v>
      </c>
      <c r="I1766" s="10" t="s">
        <v>3235</v>
      </c>
    </row>
    <row r="1767" spans="1:9" x14ac:dyDescent="0.2">
      <c r="A1767">
        <v>1766</v>
      </c>
      <c r="B1767" s="5">
        <v>39966</v>
      </c>
      <c r="C1767" s="9">
        <v>0.66111111111111109</v>
      </c>
      <c r="D1767" t="s">
        <v>4632</v>
      </c>
      <c r="E1767" t="s">
        <v>4517</v>
      </c>
      <c r="F1767" t="s">
        <v>4515</v>
      </c>
      <c r="G1767" t="s">
        <v>3236</v>
      </c>
      <c r="H1767" s="10" t="s">
        <v>3237</v>
      </c>
      <c r="I1767" s="10" t="s">
        <v>3237</v>
      </c>
    </row>
    <row r="1768" spans="1:9" x14ac:dyDescent="0.2">
      <c r="A1768">
        <v>1767</v>
      </c>
      <c r="B1768" s="5">
        <v>39966</v>
      </c>
      <c r="C1768" s="9">
        <v>0.66111111111111109</v>
      </c>
      <c r="D1768" t="s">
        <v>4632</v>
      </c>
      <c r="E1768" t="s">
        <v>4517</v>
      </c>
      <c r="F1768" t="s">
        <v>4515</v>
      </c>
      <c r="G1768" t="s">
        <v>3238</v>
      </c>
      <c r="H1768" s="10" t="s">
        <v>52</v>
      </c>
      <c r="I1768" s="10" t="s">
        <v>52</v>
      </c>
    </row>
    <row r="1769" spans="1:9" x14ac:dyDescent="0.2">
      <c r="A1769">
        <v>1768</v>
      </c>
      <c r="B1769" s="5">
        <v>39966</v>
      </c>
      <c r="C1769" s="9">
        <v>0.66111111111111109</v>
      </c>
      <c r="D1769" t="s">
        <v>4632</v>
      </c>
      <c r="E1769" t="s">
        <v>4517</v>
      </c>
      <c r="F1769" t="s">
        <v>4515</v>
      </c>
      <c r="G1769" t="s">
        <v>53</v>
      </c>
      <c r="H1769" s="10" t="s">
        <v>3258</v>
      </c>
      <c r="I1769" s="10" t="s">
        <v>3258</v>
      </c>
    </row>
    <row r="1770" spans="1:9" x14ac:dyDescent="0.2">
      <c r="A1770">
        <v>1769</v>
      </c>
      <c r="B1770" s="5">
        <v>39966</v>
      </c>
      <c r="C1770" s="9">
        <v>0.66111111111111109</v>
      </c>
      <c r="D1770" t="s">
        <v>4632</v>
      </c>
      <c r="E1770" t="s">
        <v>4517</v>
      </c>
      <c r="F1770" t="s">
        <v>4515</v>
      </c>
      <c r="G1770" t="s">
        <v>3259</v>
      </c>
      <c r="H1770" s="10" t="s">
        <v>3260</v>
      </c>
      <c r="I1770" s="10" t="s">
        <v>3260</v>
      </c>
    </row>
    <row r="1771" spans="1:9" x14ac:dyDescent="0.2">
      <c r="A1771">
        <v>1770</v>
      </c>
      <c r="B1771" s="5">
        <v>39966</v>
      </c>
      <c r="C1771" s="9">
        <v>0.66111111111111109</v>
      </c>
      <c r="D1771" t="s">
        <v>4632</v>
      </c>
      <c r="E1771" t="s">
        <v>4517</v>
      </c>
      <c r="F1771" t="s">
        <v>4515</v>
      </c>
      <c r="G1771" t="s">
        <v>3261</v>
      </c>
      <c r="H1771" s="10" t="s">
        <v>4080</v>
      </c>
      <c r="I1771" s="10" t="s">
        <v>4080</v>
      </c>
    </row>
    <row r="1772" spans="1:9" x14ac:dyDescent="0.2">
      <c r="A1772">
        <v>1771</v>
      </c>
      <c r="B1772" s="5">
        <v>39966</v>
      </c>
      <c r="C1772" s="9">
        <v>0.66111111111111109</v>
      </c>
      <c r="D1772" t="s">
        <v>4632</v>
      </c>
      <c r="E1772" t="s">
        <v>4517</v>
      </c>
      <c r="F1772" t="s">
        <v>4515</v>
      </c>
      <c r="G1772" t="s">
        <v>4081</v>
      </c>
      <c r="H1772" s="10" t="s">
        <v>1039</v>
      </c>
      <c r="I1772" s="10" t="s">
        <v>1039</v>
      </c>
    </row>
    <row r="1773" spans="1:9" x14ac:dyDescent="0.2">
      <c r="A1773">
        <v>1772</v>
      </c>
      <c r="B1773" s="5">
        <v>39966</v>
      </c>
      <c r="C1773" s="9">
        <v>0.66111111111111109</v>
      </c>
      <c r="D1773" t="s">
        <v>4632</v>
      </c>
      <c r="E1773" t="s">
        <v>4517</v>
      </c>
      <c r="F1773" t="s">
        <v>4515</v>
      </c>
      <c r="G1773" t="s">
        <v>1040</v>
      </c>
      <c r="H1773" s="10" t="s">
        <v>1041</v>
      </c>
      <c r="I1773" s="10" t="s">
        <v>1041</v>
      </c>
    </row>
    <row r="1774" spans="1:9" x14ac:dyDescent="0.2">
      <c r="A1774">
        <v>1773</v>
      </c>
      <c r="B1774" s="5">
        <v>39966</v>
      </c>
      <c r="C1774" s="9">
        <v>0.66111111111111109</v>
      </c>
      <c r="D1774" t="s">
        <v>4632</v>
      </c>
      <c r="E1774" t="s">
        <v>4517</v>
      </c>
      <c r="F1774" t="s">
        <v>4515</v>
      </c>
      <c r="G1774" t="s">
        <v>998</v>
      </c>
      <c r="H1774" s="10" t="s">
        <v>999</v>
      </c>
      <c r="I1774" s="10" t="s">
        <v>1000</v>
      </c>
    </row>
    <row r="1775" spans="1:9" x14ac:dyDescent="0.2">
      <c r="A1775">
        <v>1774</v>
      </c>
      <c r="B1775" s="5">
        <v>39966</v>
      </c>
      <c r="C1775" s="9">
        <v>0.66111111111111109</v>
      </c>
      <c r="D1775" t="s">
        <v>4632</v>
      </c>
      <c r="E1775" t="s">
        <v>4517</v>
      </c>
      <c r="F1775" t="s">
        <v>4515</v>
      </c>
      <c r="G1775" t="s">
        <v>1001</v>
      </c>
      <c r="H1775" s="10" t="s">
        <v>4086</v>
      </c>
      <c r="I1775" s="10" t="s">
        <v>4086</v>
      </c>
    </row>
    <row r="1776" spans="1:9" x14ac:dyDescent="0.2">
      <c r="A1776">
        <v>1775</v>
      </c>
      <c r="B1776" s="5">
        <v>39966</v>
      </c>
      <c r="C1776" s="9">
        <v>0.66111111111111109</v>
      </c>
      <c r="D1776" t="s">
        <v>4632</v>
      </c>
      <c r="E1776" t="s">
        <v>4517</v>
      </c>
      <c r="F1776" t="s">
        <v>4515</v>
      </c>
      <c r="G1776" t="s">
        <v>4087</v>
      </c>
      <c r="H1776" s="10" t="s">
        <v>4088</v>
      </c>
      <c r="I1776" s="10" t="s">
        <v>4088</v>
      </c>
    </row>
    <row r="1777" spans="1:9" x14ac:dyDescent="0.2">
      <c r="A1777">
        <v>1776</v>
      </c>
      <c r="B1777" s="5">
        <v>39966</v>
      </c>
      <c r="C1777" s="9">
        <v>0.66111111111111109</v>
      </c>
      <c r="D1777" t="s">
        <v>4632</v>
      </c>
      <c r="E1777" t="s">
        <v>4517</v>
      </c>
      <c r="F1777" t="s">
        <v>4515</v>
      </c>
      <c r="G1777" t="s">
        <v>4089</v>
      </c>
      <c r="H1777" s="10" t="s">
        <v>5395</v>
      </c>
      <c r="I1777" s="10" t="s">
        <v>5395</v>
      </c>
    </row>
    <row r="1778" spans="1:9" x14ac:dyDescent="0.2">
      <c r="A1778">
        <v>1777</v>
      </c>
      <c r="B1778" s="5">
        <v>39966</v>
      </c>
      <c r="C1778" s="9">
        <v>0.66111111111111109</v>
      </c>
      <c r="D1778" t="s">
        <v>4632</v>
      </c>
      <c r="E1778" t="s">
        <v>4517</v>
      </c>
      <c r="F1778" t="s">
        <v>4515</v>
      </c>
      <c r="G1778" t="s">
        <v>5396</v>
      </c>
      <c r="H1778" s="10" t="s">
        <v>3214</v>
      </c>
      <c r="I1778" s="10" t="s">
        <v>1990</v>
      </c>
    </row>
    <row r="1779" spans="1:9" x14ac:dyDescent="0.2">
      <c r="A1779">
        <v>1778</v>
      </c>
      <c r="B1779" s="5">
        <v>39966</v>
      </c>
      <c r="C1779" s="9">
        <v>0.66111111111111109</v>
      </c>
      <c r="D1779" t="s">
        <v>4632</v>
      </c>
      <c r="E1779" t="s">
        <v>4517</v>
      </c>
      <c r="F1779" t="s">
        <v>4515</v>
      </c>
      <c r="G1779" t="s">
        <v>1991</v>
      </c>
      <c r="H1779" s="10" t="s">
        <v>1992</v>
      </c>
      <c r="I1779" s="10" t="s">
        <v>1992</v>
      </c>
    </row>
    <row r="1780" spans="1:9" x14ac:dyDescent="0.2">
      <c r="A1780">
        <v>1779</v>
      </c>
      <c r="B1780" s="5">
        <v>39966</v>
      </c>
      <c r="C1780" s="9">
        <v>0.66111111111111109</v>
      </c>
      <c r="D1780" t="s">
        <v>4632</v>
      </c>
      <c r="E1780" t="s">
        <v>4517</v>
      </c>
      <c r="F1780" t="s">
        <v>4515</v>
      </c>
      <c r="G1780" t="s">
        <v>1993</v>
      </c>
      <c r="H1780" s="10" t="s">
        <v>3254</v>
      </c>
      <c r="I1780" s="10" t="s">
        <v>3254</v>
      </c>
    </row>
    <row r="1781" spans="1:9" x14ac:dyDescent="0.2">
      <c r="A1781">
        <v>1780</v>
      </c>
      <c r="B1781" s="5">
        <v>39966</v>
      </c>
      <c r="C1781" s="9">
        <v>0.66111111111111109</v>
      </c>
      <c r="D1781" t="s">
        <v>4632</v>
      </c>
      <c r="E1781" t="s">
        <v>4517</v>
      </c>
      <c r="F1781" t="s">
        <v>4515</v>
      </c>
      <c r="G1781" t="s">
        <v>3255</v>
      </c>
      <c r="H1781" s="10" t="s">
        <v>3256</v>
      </c>
      <c r="I1781" s="10" t="s">
        <v>3256</v>
      </c>
    </row>
    <row r="1782" spans="1:9" x14ac:dyDescent="0.2">
      <c r="A1782">
        <v>1781</v>
      </c>
      <c r="B1782" s="5">
        <v>39966</v>
      </c>
      <c r="C1782" s="9">
        <v>0.66111111111111109</v>
      </c>
      <c r="D1782" t="s">
        <v>4632</v>
      </c>
      <c r="E1782" t="s">
        <v>4517</v>
      </c>
      <c r="F1782" t="s">
        <v>4515</v>
      </c>
      <c r="G1782" t="s">
        <v>3257</v>
      </c>
      <c r="H1782" s="10" t="s">
        <v>2722</v>
      </c>
      <c r="I1782" s="10" t="s">
        <v>2722</v>
      </c>
    </row>
    <row r="1783" spans="1:9" x14ac:dyDescent="0.2">
      <c r="A1783">
        <v>1782</v>
      </c>
      <c r="B1783" s="5">
        <v>39966</v>
      </c>
      <c r="C1783" s="9">
        <v>0.66111111111111109</v>
      </c>
      <c r="D1783" t="s">
        <v>4632</v>
      </c>
      <c r="E1783" t="s">
        <v>4517</v>
      </c>
      <c r="F1783" t="s">
        <v>4515</v>
      </c>
      <c r="G1783" t="s">
        <v>2723</v>
      </c>
      <c r="H1783" s="10" t="s">
        <v>2724</v>
      </c>
      <c r="I1783" s="10" t="s">
        <v>2724</v>
      </c>
    </row>
    <row r="1784" spans="1:9" x14ac:dyDescent="0.2">
      <c r="A1784">
        <v>1783</v>
      </c>
      <c r="B1784" s="5">
        <v>39966</v>
      </c>
      <c r="C1784" s="9">
        <v>0.66111111111111109</v>
      </c>
      <c r="D1784" t="s">
        <v>4632</v>
      </c>
      <c r="E1784" t="s">
        <v>4517</v>
      </c>
      <c r="F1784" t="s">
        <v>4515</v>
      </c>
      <c r="G1784" t="s">
        <v>2725</v>
      </c>
      <c r="H1784" s="10" t="s">
        <v>2726</v>
      </c>
      <c r="I1784" s="10" t="s">
        <v>2726</v>
      </c>
    </row>
    <row r="1785" spans="1:9" x14ac:dyDescent="0.2">
      <c r="A1785">
        <v>1784</v>
      </c>
      <c r="B1785" s="5">
        <v>39966</v>
      </c>
      <c r="C1785" s="9">
        <v>0.66111111111111109</v>
      </c>
      <c r="D1785" t="s">
        <v>4632</v>
      </c>
      <c r="E1785" t="s">
        <v>4517</v>
      </c>
      <c r="F1785" t="s">
        <v>4515</v>
      </c>
      <c r="G1785" t="s">
        <v>2727</v>
      </c>
      <c r="H1785" s="10" t="s">
        <v>2728</v>
      </c>
      <c r="I1785" s="10" t="s">
        <v>2728</v>
      </c>
    </row>
    <row r="1786" spans="1:9" x14ac:dyDescent="0.2">
      <c r="A1786">
        <v>1785</v>
      </c>
      <c r="B1786" s="5">
        <v>39966</v>
      </c>
      <c r="C1786" s="9">
        <v>0.66111111111111109</v>
      </c>
      <c r="D1786" t="s">
        <v>4632</v>
      </c>
      <c r="E1786" t="s">
        <v>4517</v>
      </c>
      <c r="F1786" t="s">
        <v>4515</v>
      </c>
      <c r="G1786" t="s">
        <v>2729</v>
      </c>
      <c r="H1786" s="10" t="s">
        <v>1449</v>
      </c>
      <c r="I1786" s="10" t="s">
        <v>1449</v>
      </c>
    </row>
    <row r="1787" spans="1:9" x14ac:dyDescent="0.2">
      <c r="A1787">
        <v>1786</v>
      </c>
      <c r="B1787" s="5">
        <v>39966</v>
      </c>
      <c r="C1787" s="9">
        <v>0.66111111111111109</v>
      </c>
      <c r="D1787" t="s">
        <v>4632</v>
      </c>
      <c r="E1787" t="s">
        <v>4517</v>
      </c>
      <c r="F1787" t="s">
        <v>4515</v>
      </c>
      <c r="G1787" t="s">
        <v>1450</v>
      </c>
      <c r="H1787" s="10" t="s">
        <v>1451</v>
      </c>
      <c r="I1787" s="10" t="s">
        <v>1451</v>
      </c>
    </row>
    <row r="1788" spans="1:9" x14ac:dyDescent="0.2">
      <c r="A1788">
        <v>1787</v>
      </c>
      <c r="B1788" s="5">
        <v>39966</v>
      </c>
      <c r="C1788" s="9">
        <v>0.66111111111111109</v>
      </c>
      <c r="D1788" t="s">
        <v>4632</v>
      </c>
      <c r="E1788" t="s">
        <v>4517</v>
      </c>
      <c r="F1788" t="s">
        <v>4515</v>
      </c>
      <c r="G1788" t="s">
        <v>1452</v>
      </c>
      <c r="H1788" s="10" t="s">
        <v>1453</v>
      </c>
      <c r="I1788" s="10" t="s">
        <v>1453</v>
      </c>
    </row>
    <row r="1789" spans="1:9" x14ac:dyDescent="0.2">
      <c r="A1789">
        <v>1788</v>
      </c>
      <c r="B1789" s="5">
        <v>39966</v>
      </c>
      <c r="C1789" s="9">
        <v>0.66111111111111109</v>
      </c>
      <c r="D1789" t="s">
        <v>4632</v>
      </c>
      <c r="E1789" t="s">
        <v>4517</v>
      </c>
      <c r="F1789" t="s">
        <v>4515</v>
      </c>
      <c r="G1789" t="s">
        <v>1454</v>
      </c>
      <c r="H1789" s="10" t="s">
        <v>1455</v>
      </c>
      <c r="I1789" s="10" t="s">
        <v>1455</v>
      </c>
    </row>
    <row r="1790" spans="1:9" x14ac:dyDescent="0.2">
      <c r="A1790">
        <v>1789</v>
      </c>
      <c r="B1790" s="5">
        <v>39966</v>
      </c>
      <c r="C1790" s="9">
        <v>0.66111111111111109</v>
      </c>
      <c r="D1790" t="s">
        <v>4632</v>
      </c>
      <c r="E1790" t="s">
        <v>4517</v>
      </c>
      <c r="F1790" t="s">
        <v>4515</v>
      </c>
      <c r="G1790" t="s">
        <v>1456</v>
      </c>
      <c r="H1790" s="10" t="s">
        <v>1457</v>
      </c>
      <c r="I1790" s="10" t="s">
        <v>1457</v>
      </c>
    </row>
    <row r="1791" spans="1:9" x14ac:dyDescent="0.2">
      <c r="A1791">
        <v>1790</v>
      </c>
      <c r="B1791" s="5">
        <v>39966</v>
      </c>
      <c r="C1791" s="9">
        <v>0.66111111111111109</v>
      </c>
      <c r="D1791" t="s">
        <v>4632</v>
      </c>
      <c r="E1791" t="s">
        <v>4517</v>
      </c>
      <c r="F1791" t="s">
        <v>4515</v>
      </c>
      <c r="G1791" t="s">
        <v>1458</v>
      </c>
      <c r="H1791" s="10" t="s">
        <v>1459</v>
      </c>
      <c r="I1791" s="10" t="s">
        <v>1459</v>
      </c>
    </row>
    <row r="1792" spans="1:9" x14ac:dyDescent="0.2">
      <c r="A1792">
        <v>1791</v>
      </c>
      <c r="B1792" s="5">
        <v>39966</v>
      </c>
      <c r="C1792" s="9">
        <v>0.66111111111111109</v>
      </c>
      <c r="D1792" t="s">
        <v>4632</v>
      </c>
      <c r="E1792" t="s">
        <v>4517</v>
      </c>
      <c r="F1792" t="s">
        <v>4515</v>
      </c>
      <c r="G1792" t="s">
        <v>1460</v>
      </c>
      <c r="H1792" s="10" t="s">
        <v>1461</v>
      </c>
      <c r="I1792" s="10" t="s">
        <v>1461</v>
      </c>
    </row>
    <row r="1793" spans="1:9" x14ac:dyDescent="0.2">
      <c r="A1793">
        <v>1792</v>
      </c>
      <c r="B1793" s="5">
        <v>39966</v>
      </c>
      <c r="C1793" s="9">
        <v>0.66111111111111109</v>
      </c>
      <c r="D1793" t="s">
        <v>4632</v>
      </c>
      <c r="E1793" t="s">
        <v>4517</v>
      </c>
      <c r="F1793" t="s">
        <v>4515</v>
      </c>
      <c r="G1793" t="s">
        <v>1462</v>
      </c>
      <c r="H1793" s="10" t="s">
        <v>1463</v>
      </c>
      <c r="I1793" s="10" t="s">
        <v>1463</v>
      </c>
    </row>
    <row r="1794" spans="1:9" x14ac:dyDescent="0.2">
      <c r="A1794">
        <v>1793</v>
      </c>
      <c r="B1794" s="5">
        <v>39966</v>
      </c>
      <c r="C1794" s="9">
        <v>0.66111111111111109</v>
      </c>
      <c r="D1794" t="s">
        <v>4632</v>
      </c>
      <c r="E1794" t="s">
        <v>4517</v>
      </c>
      <c r="F1794" t="s">
        <v>4515</v>
      </c>
      <c r="G1794" t="s">
        <v>1464</v>
      </c>
      <c r="H1794" s="10" t="s">
        <v>1465</v>
      </c>
      <c r="I1794" s="10" t="s">
        <v>1465</v>
      </c>
    </row>
    <row r="1795" spans="1:9" x14ac:dyDescent="0.2">
      <c r="A1795">
        <v>1794</v>
      </c>
      <c r="B1795" s="5">
        <v>39966</v>
      </c>
      <c r="C1795" s="9">
        <v>0.66111111111111109</v>
      </c>
      <c r="D1795" t="s">
        <v>4632</v>
      </c>
      <c r="E1795" t="s">
        <v>4517</v>
      </c>
      <c r="F1795" t="s">
        <v>4515</v>
      </c>
      <c r="G1795" t="s">
        <v>1466</v>
      </c>
      <c r="H1795" s="10" t="s">
        <v>2150</v>
      </c>
      <c r="I1795" s="10" t="s">
        <v>2150</v>
      </c>
    </row>
    <row r="1796" spans="1:9" x14ac:dyDescent="0.2">
      <c r="A1796">
        <v>1795</v>
      </c>
      <c r="B1796" s="5">
        <v>39966</v>
      </c>
      <c r="C1796" s="9">
        <v>0.66111111111111109</v>
      </c>
      <c r="D1796" t="s">
        <v>4632</v>
      </c>
      <c r="E1796" t="s">
        <v>4517</v>
      </c>
      <c r="F1796" t="s">
        <v>4515</v>
      </c>
      <c r="G1796" t="s">
        <v>2151</v>
      </c>
      <c r="H1796" s="10" t="s">
        <v>931</v>
      </c>
      <c r="I1796" s="10" t="s">
        <v>931</v>
      </c>
    </row>
    <row r="1797" spans="1:9" x14ac:dyDescent="0.2">
      <c r="A1797">
        <v>1796</v>
      </c>
      <c r="B1797" s="5">
        <v>39966</v>
      </c>
      <c r="C1797" s="9">
        <v>0.66111111111111109</v>
      </c>
      <c r="D1797" t="s">
        <v>4632</v>
      </c>
      <c r="E1797" t="s">
        <v>4517</v>
      </c>
      <c r="F1797" t="s">
        <v>4515</v>
      </c>
      <c r="G1797" t="s">
        <v>932</v>
      </c>
      <c r="H1797" s="10" t="s">
        <v>933</v>
      </c>
      <c r="I1797" s="10" t="s">
        <v>933</v>
      </c>
    </row>
    <row r="1798" spans="1:9" x14ac:dyDescent="0.2">
      <c r="A1798">
        <v>1797</v>
      </c>
      <c r="B1798" s="5">
        <v>39966</v>
      </c>
      <c r="C1798" s="9">
        <v>0.66111111111111109</v>
      </c>
      <c r="D1798" t="s">
        <v>4632</v>
      </c>
      <c r="E1798" t="s">
        <v>4517</v>
      </c>
      <c r="F1798" t="s">
        <v>4515</v>
      </c>
      <c r="G1798" t="s">
        <v>934</v>
      </c>
      <c r="H1798" s="10" t="s">
        <v>935</v>
      </c>
      <c r="I1798" s="10" t="s">
        <v>935</v>
      </c>
    </row>
    <row r="1799" spans="1:9" x14ac:dyDescent="0.2">
      <c r="A1799">
        <v>1798</v>
      </c>
      <c r="B1799" s="5">
        <v>39966</v>
      </c>
      <c r="C1799" s="9">
        <v>0.66111111111111109</v>
      </c>
      <c r="D1799" t="s">
        <v>4632</v>
      </c>
      <c r="E1799" t="s">
        <v>4517</v>
      </c>
      <c r="F1799" t="s">
        <v>4515</v>
      </c>
      <c r="G1799" t="s">
        <v>936</v>
      </c>
      <c r="H1799" s="10" t="s">
        <v>843</v>
      </c>
      <c r="I1799" s="10" t="s">
        <v>843</v>
      </c>
    </row>
    <row r="1800" spans="1:9" x14ac:dyDescent="0.2">
      <c r="A1800">
        <v>1799</v>
      </c>
      <c r="B1800" s="5">
        <v>39966</v>
      </c>
      <c r="C1800" s="9">
        <v>0.66111111111111109</v>
      </c>
      <c r="D1800" t="s">
        <v>4632</v>
      </c>
      <c r="E1800" t="s">
        <v>4517</v>
      </c>
      <c r="F1800" t="s">
        <v>4515</v>
      </c>
      <c r="G1800" t="s">
        <v>844</v>
      </c>
      <c r="H1800" s="10" t="s">
        <v>845</v>
      </c>
      <c r="I1800" s="10" t="s">
        <v>845</v>
      </c>
    </row>
    <row r="1801" spans="1:9" x14ac:dyDescent="0.2">
      <c r="A1801">
        <v>1800</v>
      </c>
      <c r="B1801" s="5">
        <v>39966</v>
      </c>
      <c r="C1801" s="9">
        <v>0.66111111111111109</v>
      </c>
      <c r="D1801" t="s">
        <v>4632</v>
      </c>
      <c r="E1801" t="s">
        <v>4517</v>
      </c>
      <c r="F1801" t="s">
        <v>4515</v>
      </c>
      <c r="G1801" t="s">
        <v>846</v>
      </c>
      <c r="H1801" s="10" t="s">
        <v>847</v>
      </c>
      <c r="I1801" s="10" t="s">
        <v>847</v>
      </c>
    </row>
    <row r="1802" spans="1:9" x14ac:dyDescent="0.2">
      <c r="A1802">
        <v>1801</v>
      </c>
      <c r="B1802" s="5">
        <v>39966</v>
      </c>
      <c r="C1802" s="9">
        <v>0.66111111111111109</v>
      </c>
      <c r="D1802" t="s">
        <v>4632</v>
      </c>
      <c r="E1802" t="s">
        <v>4517</v>
      </c>
      <c r="F1802" t="s">
        <v>4515</v>
      </c>
      <c r="G1802" t="s">
        <v>848</v>
      </c>
      <c r="H1802" s="10" t="s">
        <v>849</v>
      </c>
      <c r="I1802" s="10" t="s">
        <v>849</v>
      </c>
    </row>
    <row r="1803" spans="1:9" x14ac:dyDescent="0.2">
      <c r="A1803">
        <v>1802</v>
      </c>
      <c r="B1803" s="5">
        <v>39966</v>
      </c>
      <c r="C1803" s="9">
        <v>0.66111111111111109</v>
      </c>
      <c r="D1803" t="s">
        <v>4632</v>
      </c>
      <c r="E1803" t="s">
        <v>4517</v>
      </c>
      <c r="F1803" t="s">
        <v>4515</v>
      </c>
      <c r="G1803" t="s">
        <v>850</v>
      </c>
      <c r="H1803" s="10" t="s">
        <v>851</v>
      </c>
      <c r="I1803" s="10" t="s">
        <v>851</v>
      </c>
    </row>
    <row r="1804" spans="1:9" x14ac:dyDescent="0.2">
      <c r="A1804">
        <v>1803</v>
      </c>
      <c r="B1804" s="5">
        <v>39966</v>
      </c>
      <c r="C1804" s="9">
        <v>0.66111111111111109</v>
      </c>
      <c r="D1804" t="s">
        <v>4632</v>
      </c>
      <c r="E1804" t="s">
        <v>4517</v>
      </c>
      <c r="F1804" t="s">
        <v>4515</v>
      </c>
      <c r="G1804" t="s">
        <v>852</v>
      </c>
      <c r="H1804" s="10" t="s">
        <v>853</v>
      </c>
      <c r="I1804" s="10" t="s">
        <v>853</v>
      </c>
    </row>
    <row r="1805" spans="1:9" x14ac:dyDescent="0.2">
      <c r="A1805">
        <v>1804</v>
      </c>
      <c r="B1805" s="5">
        <v>39966</v>
      </c>
      <c r="C1805" s="9">
        <v>0.66111111111111109</v>
      </c>
      <c r="D1805" t="s">
        <v>4632</v>
      </c>
      <c r="E1805" t="s">
        <v>4517</v>
      </c>
      <c r="F1805" t="s">
        <v>4515</v>
      </c>
      <c r="G1805" t="s">
        <v>854</v>
      </c>
      <c r="H1805" s="10" t="s">
        <v>855</v>
      </c>
      <c r="I1805" s="10" t="s">
        <v>855</v>
      </c>
    </row>
    <row r="1806" spans="1:9" x14ac:dyDescent="0.2">
      <c r="A1806">
        <v>1805</v>
      </c>
      <c r="B1806" s="5">
        <v>39966</v>
      </c>
      <c r="C1806" s="9">
        <v>0.66111111111111109</v>
      </c>
      <c r="D1806" t="s">
        <v>4632</v>
      </c>
      <c r="E1806" t="s">
        <v>4517</v>
      </c>
      <c r="F1806" t="s">
        <v>4515</v>
      </c>
      <c r="G1806" t="s">
        <v>856</v>
      </c>
      <c r="H1806" s="10" t="s">
        <v>4383</v>
      </c>
      <c r="I1806" s="10" t="s">
        <v>4383</v>
      </c>
    </row>
    <row r="1807" spans="1:9" x14ac:dyDescent="0.2">
      <c r="A1807">
        <v>1806</v>
      </c>
      <c r="B1807" s="5">
        <v>39966</v>
      </c>
      <c r="C1807" s="9">
        <v>0.66111111111111109</v>
      </c>
      <c r="D1807" t="s">
        <v>4632</v>
      </c>
      <c r="E1807" t="s">
        <v>4517</v>
      </c>
      <c r="F1807" t="s">
        <v>4515</v>
      </c>
      <c r="G1807" t="s">
        <v>4384</v>
      </c>
      <c r="H1807" s="10" t="s">
        <v>4385</v>
      </c>
      <c r="I1807" s="10" t="s">
        <v>4385</v>
      </c>
    </row>
    <row r="1808" spans="1:9" x14ac:dyDescent="0.2">
      <c r="A1808">
        <v>1807</v>
      </c>
      <c r="B1808" s="5">
        <v>39966</v>
      </c>
      <c r="C1808" s="9">
        <v>0.66111111111111109</v>
      </c>
      <c r="D1808" t="s">
        <v>4632</v>
      </c>
      <c r="E1808" t="s">
        <v>4517</v>
      </c>
      <c r="F1808" t="s">
        <v>4515</v>
      </c>
      <c r="G1808" t="s">
        <v>4386</v>
      </c>
      <c r="H1808" s="10" t="s">
        <v>4387</v>
      </c>
      <c r="I1808" s="10" t="s">
        <v>4387</v>
      </c>
    </row>
    <row r="1809" spans="1:9" x14ac:dyDescent="0.2">
      <c r="A1809">
        <v>1808</v>
      </c>
      <c r="B1809" s="5">
        <v>39966</v>
      </c>
      <c r="C1809" s="9">
        <v>0.66111111111111109</v>
      </c>
      <c r="D1809" t="s">
        <v>4632</v>
      </c>
      <c r="E1809" t="s">
        <v>4517</v>
      </c>
      <c r="F1809" t="s">
        <v>4515</v>
      </c>
      <c r="G1809" t="s">
        <v>4388</v>
      </c>
      <c r="H1809" s="10" t="s">
        <v>4389</v>
      </c>
      <c r="I1809" s="10" t="s">
        <v>4389</v>
      </c>
    </row>
    <row r="1810" spans="1:9" x14ac:dyDescent="0.2">
      <c r="A1810">
        <v>1809</v>
      </c>
      <c r="B1810" s="5">
        <v>39966</v>
      </c>
      <c r="C1810" s="9">
        <v>0.66111111111111109</v>
      </c>
      <c r="D1810" t="s">
        <v>4632</v>
      </c>
      <c r="E1810" t="s">
        <v>4517</v>
      </c>
      <c r="F1810" t="s">
        <v>4515</v>
      </c>
      <c r="G1810" t="s">
        <v>4390</v>
      </c>
      <c r="H1810" s="10" t="s">
        <v>4391</v>
      </c>
      <c r="I1810" s="10" t="s">
        <v>4391</v>
      </c>
    </row>
    <row r="1811" spans="1:9" x14ac:dyDescent="0.2">
      <c r="A1811">
        <v>1810</v>
      </c>
      <c r="B1811" s="5">
        <v>39966</v>
      </c>
      <c r="C1811" s="9">
        <v>0.66111111111111109</v>
      </c>
      <c r="D1811" t="s">
        <v>4632</v>
      </c>
      <c r="E1811" t="s">
        <v>4517</v>
      </c>
      <c r="F1811" t="s">
        <v>4515</v>
      </c>
      <c r="G1811" t="s">
        <v>4392</v>
      </c>
      <c r="H1811" s="10" t="s">
        <v>3796</v>
      </c>
      <c r="I1811" s="10" t="s">
        <v>3796</v>
      </c>
    </row>
    <row r="1812" spans="1:9" x14ac:dyDescent="0.2">
      <c r="A1812">
        <v>1811</v>
      </c>
      <c r="B1812" s="5">
        <v>39966</v>
      </c>
      <c r="C1812" s="9">
        <v>0.66111111111111109</v>
      </c>
      <c r="D1812" t="s">
        <v>4632</v>
      </c>
      <c r="E1812" t="s">
        <v>4517</v>
      </c>
      <c r="F1812" t="s">
        <v>4515</v>
      </c>
      <c r="G1812" t="s">
        <v>3797</v>
      </c>
      <c r="H1812" s="10" t="s">
        <v>3798</v>
      </c>
      <c r="I1812" s="10" t="s">
        <v>3798</v>
      </c>
    </row>
    <row r="1813" spans="1:9" x14ac:dyDescent="0.2">
      <c r="A1813">
        <v>1812</v>
      </c>
      <c r="B1813" s="5">
        <v>39966</v>
      </c>
      <c r="C1813" s="9">
        <v>0.66111111111111109</v>
      </c>
      <c r="D1813" t="s">
        <v>4632</v>
      </c>
      <c r="E1813" t="s">
        <v>4517</v>
      </c>
      <c r="F1813" t="s">
        <v>4515</v>
      </c>
      <c r="G1813" t="s">
        <v>3799</v>
      </c>
      <c r="H1813" s="10" t="s">
        <v>4229</v>
      </c>
      <c r="I1813" s="10" t="s">
        <v>4229</v>
      </c>
    </row>
    <row r="1814" spans="1:9" x14ac:dyDescent="0.2">
      <c r="A1814">
        <v>1813</v>
      </c>
      <c r="B1814" s="5">
        <v>39966</v>
      </c>
      <c r="C1814" s="9">
        <v>0.66111111111111109</v>
      </c>
      <c r="D1814" t="s">
        <v>4632</v>
      </c>
      <c r="E1814" t="s">
        <v>4517</v>
      </c>
      <c r="F1814" t="s">
        <v>4515</v>
      </c>
      <c r="G1814" t="s">
        <v>4230</v>
      </c>
      <c r="H1814" s="10" t="s">
        <v>4231</v>
      </c>
      <c r="I1814" s="10" t="s">
        <v>4231</v>
      </c>
    </row>
    <row r="1815" spans="1:9" x14ac:dyDescent="0.2">
      <c r="A1815">
        <v>1814</v>
      </c>
      <c r="B1815" s="5">
        <v>39966</v>
      </c>
      <c r="C1815" s="9">
        <v>0.66111111111111109</v>
      </c>
      <c r="D1815" t="s">
        <v>4632</v>
      </c>
      <c r="E1815" t="s">
        <v>4517</v>
      </c>
      <c r="F1815" t="s">
        <v>4515</v>
      </c>
      <c r="G1815" t="s">
        <v>4232</v>
      </c>
      <c r="H1815" s="10" t="s">
        <v>4571</v>
      </c>
      <c r="I1815" s="10" t="s">
        <v>4571</v>
      </c>
    </row>
    <row r="1816" spans="1:9" x14ac:dyDescent="0.2">
      <c r="A1816">
        <v>1815</v>
      </c>
      <c r="B1816" s="5">
        <v>39966</v>
      </c>
      <c r="C1816" s="9">
        <v>0.66111111111111109</v>
      </c>
      <c r="D1816" t="s">
        <v>4632</v>
      </c>
      <c r="E1816" t="s">
        <v>4517</v>
      </c>
      <c r="F1816" t="s">
        <v>4515</v>
      </c>
      <c r="G1816" t="s">
        <v>4572</v>
      </c>
      <c r="H1816" s="10" t="s">
        <v>5110</v>
      </c>
      <c r="I1816" s="10" t="s">
        <v>5110</v>
      </c>
    </row>
    <row r="1817" spans="1:9" x14ac:dyDescent="0.2">
      <c r="A1817">
        <v>1816</v>
      </c>
      <c r="B1817" s="5">
        <v>39966</v>
      </c>
      <c r="C1817" s="9">
        <v>0.66111111111111109</v>
      </c>
      <c r="D1817" t="s">
        <v>4632</v>
      </c>
      <c r="E1817" t="s">
        <v>4517</v>
      </c>
      <c r="F1817" t="s">
        <v>4515</v>
      </c>
      <c r="G1817" t="s">
        <v>5111</v>
      </c>
      <c r="H1817" s="10" t="s">
        <v>5112</v>
      </c>
      <c r="I1817" s="10" t="s">
        <v>5112</v>
      </c>
    </row>
    <row r="1818" spans="1:9" x14ac:dyDescent="0.2">
      <c r="A1818">
        <v>1817</v>
      </c>
      <c r="B1818" s="5">
        <v>39966</v>
      </c>
      <c r="C1818" s="9">
        <v>0.66111111111111109</v>
      </c>
      <c r="D1818" t="s">
        <v>4632</v>
      </c>
      <c r="E1818" t="s">
        <v>4517</v>
      </c>
      <c r="F1818" t="s">
        <v>4515</v>
      </c>
      <c r="G1818" t="s">
        <v>5113</v>
      </c>
      <c r="H1818" s="10" t="s">
        <v>5114</v>
      </c>
      <c r="I1818" s="10" t="s">
        <v>5114</v>
      </c>
    </row>
    <row r="1819" spans="1:9" x14ac:dyDescent="0.2">
      <c r="A1819">
        <v>1818</v>
      </c>
      <c r="B1819" s="5">
        <v>39966</v>
      </c>
      <c r="C1819" s="9">
        <v>0.66111111111111109</v>
      </c>
      <c r="D1819" t="s">
        <v>4632</v>
      </c>
      <c r="E1819" t="s">
        <v>4517</v>
      </c>
      <c r="F1819" t="s">
        <v>4515</v>
      </c>
      <c r="G1819" t="s">
        <v>5115</v>
      </c>
      <c r="H1819" s="10" t="s">
        <v>55</v>
      </c>
      <c r="I1819" s="10" t="s">
        <v>55</v>
      </c>
    </row>
    <row r="1820" spans="1:9" x14ac:dyDescent="0.2">
      <c r="A1820">
        <v>1819</v>
      </c>
      <c r="B1820" s="5">
        <v>39966</v>
      </c>
      <c r="C1820" s="9">
        <v>0.66111111111111109</v>
      </c>
      <c r="D1820" t="s">
        <v>4632</v>
      </c>
      <c r="E1820" t="s">
        <v>4517</v>
      </c>
      <c r="F1820" t="s">
        <v>4515</v>
      </c>
      <c r="G1820" t="s">
        <v>56</v>
      </c>
      <c r="H1820" s="10" t="s">
        <v>4465</v>
      </c>
      <c r="I1820" s="10" t="s">
        <v>4465</v>
      </c>
    </row>
    <row r="1821" spans="1:9" x14ac:dyDescent="0.2">
      <c r="A1821">
        <v>1820</v>
      </c>
      <c r="B1821" s="5">
        <v>39966</v>
      </c>
      <c r="C1821" s="9">
        <v>0.66111111111111109</v>
      </c>
      <c r="D1821" t="s">
        <v>4632</v>
      </c>
      <c r="E1821" t="s">
        <v>4517</v>
      </c>
      <c r="F1821" t="s">
        <v>4515</v>
      </c>
      <c r="G1821" t="s">
        <v>4466</v>
      </c>
      <c r="H1821" s="10" t="s">
        <v>4467</v>
      </c>
      <c r="I1821" s="10" t="s">
        <v>4467</v>
      </c>
    </row>
    <row r="1822" spans="1:9" x14ac:dyDescent="0.2">
      <c r="A1822">
        <v>1821</v>
      </c>
      <c r="B1822" s="5">
        <v>39966</v>
      </c>
      <c r="C1822" s="9">
        <v>0.66111111111111109</v>
      </c>
      <c r="D1822" t="s">
        <v>4632</v>
      </c>
      <c r="E1822" t="s">
        <v>4517</v>
      </c>
      <c r="F1822" t="s">
        <v>4515</v>
      </c>
      <c r="G1822" t="s">
        <v>4468</v>
      </c>
      <c r="H1822" s="10" t="s">
        <v>4469</v>
      </c>
      <c r="I1822" s="10" t="s">
        <v>4469</v>
      </c>
    </row>
    <row r="1823" spans="1:9" x14ac:dyDescent="0.2">
      <c r="A1823">
        <v>1822</v>
      </c>
      <c r="B1823" s="5">
        <v>39966</v>
      </c>
      <c r="C1823" s="9">
        <v>0.66111111111111109</v>
      </c>
      <c r="D1823" t="s">
        <v>4632</v>
      </c>
      <c r="E1823" t="s">
        <v>4517</v>
      </c>
      <c r="F1823" t="s">
        <v>4515</v>
      </c>
      <c r="G1823" t="s">
        <v>4470</v>
      </c>
      <c r="H1823" s="10" t="s">
        <v>4471</v>
      </c>
      <c r="I1823" s="10" t="s">
        <v>4471</v>
      </c>
    </row>
    <row r="1824" spans="1:9" x14ac:dyDescent="0.2">
      <c r="A1824">
        <v>1823</v>
      </c>
      <c r="B1824" s="5">
        <v>39966</v>
      </c>
      <c r="C1824" s="9">
        <v>0.66111111111111109</v>
      </c>
      <c r="D1824" t="s">
        <v>4632</v>
      </c>
      <c r="E1824" t="s">
        <v>4517</v>
      </c>
      <c r="F1824" t="s">
        <v>4515</v>
      </c>
      <c r="G1824" t="s">
        <v>4472</v>
      </c>
      <c r="H1824" s="10" t="s">
        <v>2398</v>
      </c>
      <c r="I1824" s="10" t="s">
        <v>2398</v>
      </c>
    </row>
    <row r="1825" spans="1:9" x14ac:dyDescent="0.2">
      <c r="A1825">
        <v>1824</v>
      </c>
      <c r="B1825" s="5">
        <v>39966</v>
      </c>
      <c r="C1825" s="9">
        <v>0.66111111111111109</v>
      </c>
      <c r="D1825" t="s">
        <v>4632</v>
      </c>
      <c r="E1825" t="s">
        <v>4517</v>
      </c>
      <c r="F1825" t="s">
        <v>4515</v>
      </c>
      <c r="G1825" t="s">
        <v>2399</v>
      </c>
      <c r="H1825" s="10" t="s">
        <v>2400</v>
      </c>
      <c r="I1825" s="10" t="s">
        <v>2400</v>
      </c>
    </row>
    <row r="1826" spans="1:9" x14ac:dyDescent="0.2">
      <c r="A1826">
        <v>1825</v>
      </c>
      <c r="B1826" s="5">
        <v>39966</v>
      </c>
      <c r="C1826" s="9">
        <v>0.66111111111111109</v>
      </c>
      <c r="D1826" t="s">
        <v>4632</v>
      </c>
      <c r="E1826" t="s">
        <v>4517</v>
      </c>
      <c r="F1826" t="s">
        <v>4515</v>
      </c>
      <c r="G1826" t="s">
        <v>2401</v>
      </c>
      <c r="H1826" s="10" t="s">
        <v>3685</v>
      </c>
      <c r="I1826" s="10" t="s">
        <v>3685</v>
      </c>
    </row>
    <row r="1827" spans="1:9" x14ac:dyDescent="0.2">
      <c r="A1827">
        <v>1826</v>
      </c>
      <c r="B1827" s="5">
        <v>39966</v>
      </c>
      <c r="C1827" s="9">
        <v>0.66111111111111109</v>
      </c>
      <c r="D1827" t="s">
        <v>4632</v>
      </c>
      <c r="E1827" t="s">
        <v>4517</v>
      </c>
      <c r="F1827" t="s">
        <v>4515</v>
      </c>
      <c r="G1827" t="s">
        <v>3686</v>
      </c>
      <c r="H1827" s="10" t="s">
        <v>2851</v>
      </c>
      <c r="I1827" s="10" t="s">
        <v>2852</v>
      </c>
    </row>
    <row r="1828" spans="1:9" x14ac:dyDescent="0.2">
      <c r="A1828">
        <v>1827</v>
      </c>
      <c r="B1828" s="5">
        <v>39966</v>
      </c>
      <c r="C1828" s="9">
        <v>0.66111111111111109</v>
      </c>
      <c r="D1828" t="s">
        <v>4632</v>
      </c>
      <c r="E1828" t="s">
        <v>4517</v>
      </c>
      <c r="F1828" t="s">
        <v>4515</v>
      </c>
      <c r="G1828" t="s">
        <v>2853</v>
      </c>
      <c r="H1828" s="10" t="s">
        <v>2854</v>
      </c>
      <c r="I1828" s="10" t="s">
        <v>2854</v>
      </c>
    </row>
    <row r="1829" spans="1:9" x14ac:dyDescent="0.2">
      <c r="A1829">
        <v>1828</v>
      </c>
      <c r="B1829" s="5">
        <v>39966</v>
      </c>
      <c r="C1829" s="9">
        <v>0.66111111111111109</v>
      </c>
      <c r="D1829" t="s">
        <v>4632</v>
      </c>
      <c r="E1829" t="s">
        <v>4517</v>
      </c>
      <c r="F1829" t="s">
        <v>4515</v>
      </c>
      <c r="G1829" t="s">
        <v>2855</v>
      </c>
      <c r="H1829" s="10" t="s">
        <v>2856</v>
      </c>
      <c r="I1829" s="10" t="s">
        <v>2856</v>
      </c>
    </row>
    <row r="1830" spans="1:9" x14ac:dyDescent="0.2">
      <c r="A1830">
        <v>1829</v>
      </c>
      <c r="B1830" s="5">
        <v>39966</v>
      </c>
      <c r="C1830" s="9">
        <v>0.66111111111111109</v>
      </c>
      <c r="D1830" t="s">
        <v>4632</v>
      </c>
      <c r="E1830" t="s">
        <v>4517</v>
      </c>
      <c r="F1830" t="s">
        <v>4515</v>
      </c>
      <c r="G1830" t="s">
        <v>4123</v>
      </c>
      <c r="H1830" s="10" t="s">
        <v>4124</v>
      </c>
      <c r="I1830" s="10" t="s">
        <v>4124</v>
      </c>
    </row>
    <row r="1831" spans="1:9" x14ac:dyDescent="0.2">
      <c r="A1831">
        <v>1830</v>
      </c>
      <c r="B1831" s="5">
        <v>39966</v>
      </c>
      <c r="C1831" s="9">
        <v>0.66111111111111109</v>
      </c>
      <c r="D1831" t="s">
        <v>4632</v>
      </c>
      <c r="E1831" t="s">
        <v>4517</v>
      </c>
      <c r="F1831" t="s">
        <v>4515</v>
      </c>
      <c r="G1831" t="s">
        <v>4125</v>
      </c>
      <c r="H1831" s="10" t="s">
        <v>4126</v>
      </c>
      <c r="I1831" s="10" t="s">
        <v>4126</v>
      </c>
    </row>
    <row r="1832" spans="1:9" x14ac:dyDescent="0.2">
      <c r="A1832">
        <v>1831</v>
      </c>
      <c r="B1832" s="5">
        <v>39966</v>
      </c>
      <c r="C1832" s="9">
        <v>0.66111111111111109</v>
      </c>
      <c r="D1832" t="s">
        <v>4632</v>
      </c>
      <c r="E1832" t="s">
        <v>4517</v>
      </c>
      <c r="F1832" t="s">
        <v>4515</v>
      </c>
      <c r="G1832" t="s">
        <v>4127</v>
      </c>
      <c r="H1832" s="10" t="s">
        <v>4128</v>
      </c>
      <c r="I1832" s="10" t="s">
        <v>4128</v>
      </c>
    </row>
    <row r="1833" spans="1:9" x14ac:dyDescent="0.2">
      <c r="A1833">
        <v>1832</v>
      </c>
      <c r="B1833" s="5">
        <v>39966</v>
      </c>
      <c r="C1833" s="9">
        <v>0.66111111111111109</v>
      </c>
      <c r="D1833" t="s">
        <v>4632</v>
      </c>
      <c r="E1833" t="s">
        <v>4517</v>
      </c>
      <c r="F1833" t="s">
        <v>4515</v>
      </c>
      <c r="G1833" t="s">
        <v>4129</v>
      </c>
      <c r="H1833" s="10" t="s">
        <v>3564</v>
      </c>
      <c r="I1833" s="10" t="s">
        <v>3564</v>
      </c>
    </row>
    <row r="1834" spans="1:9" x14ac:dyDescent="0.2">
      <c r="A1834">
        <v>1833</v>
      </c>
      <c r="B1834" s="5">
        <v>39966</v>
      </c>
      <c r="C1834" s="9">
        <v>0.66111111111111109</v>
      </c>
      <c r="D1834" t="s">
        <v>4632</v>
      </c>
      <c r="E1834" t="s">
        <v>4517</v>
      </c>
      <c r="F1834" t="s">
        <v>4515</v>
      </c>
      <c r="G1834" t="s">
        <v>3565</v>
      </c>
      <c r="H1834" s="10" t="s">
        <v>4114</v>
      </c>
      <c r="I1834" s="10" t="s">
        <v>4114</v>
      </c>
    </row>
    <row r="1835" spans="1:9" x14ac:dyDescent="0.2">
      <c r="A1835">
        <v>1834</v>
      </c>
      <c r="B1835" s="5">
        <v>39966</v>
      </c>
      <c r="C1835" s="9">
        <v>0.66111111111111109</v>
      </c>
      <c r="D1835" t="s">
        <v>4632</v>
      </c>
      <c r="E1835" t="s">
        <v>4517</v>
      </c>
      <c r="F1835" t="s">
        <v>4515</v>
      </c>
      <c r="G1835" t="s">
        <v>4115</v>
      </c>
      <c r="H1835" s="10" t="s">
        <v>4116</v>
      </c>
      <c r="I1835" s="10" t="s">
        <v>4116</v>
      </c>
    </row>
    <row r="1836" spans="1:9" x14ac:dyDescent="0.2">
      <c r="A1836">
        <v>1835</v>
      </c>
      <c r="B1836" s="5">
        <v>39966</v>
      </c>
      <c r="C1836" s="9">
        <v>0.66111111111111109</v>
      </c>
      <c r="D1836" t="s">
        <v>4632</v>
      </c>
      <c r="E1836" t="s">
        <v>4517</v>
      </c>
      <c r="F1836" t="s">
        <v>4515</v>
      </c>
      <c r="G1836" t="s">
        <v>4117</v>
      </c>
      <c r="H1836" s="10" t="s">
        <v>826</v>
      </c>
      <c r="I1836" s="10" t="s">
        <v>826</v>
      </c>
    </row>
    <row r="1837" spans="1:9" x14ac:dyDescent="0.2">
      <c r="A1837">
        <v>1836</v>
      </c>
      <c r="B1837" s="5">
        <v>39966</v>
      </c>
      <c r="C1837" s="9">
        <v>0.66111111111111109</v>
      </c>
      <c r="D1837" t="s">
        <v>4632</v>
      </c>
      <c r="E1837" t="s">
        <v>4517</v>
      </c>
      <c r="F1837" t="s">
        <v>4515</v>
      </c>
      <c r="G1837" t="s">
        <v>827</v>
      </c>
      <c r="H1837" s="10" t="s">
        <v>828</v>
      </c>
      <c r="I1837" s="10" t="s">
        <v>828</v>
      </c>
    </row>
    <row r="1838" spans="1:9" x14ac:dyDescent="0.2">
      <c r="A1838">
        <v>1837</v>
      </c>
      <c r="B1838" s="5">
        <v>39966</v>
      </c>
      <c r="C1838" s="9">
        <v>0.66111111111111109</v>
      </c>
      <c r="D1838" t="s">
        <v>4632</v>
      </c>
      <c r="E1838" t="s">
        <v>4517</v>
      </c>
      <c r="F1838" t="s">
        <v>4515</v>
      </c>
      <c r="G1838" t="s">
        <v>829</v>
      </c>
      <c r="H1838" s="10" t="s">
        <v>5010</v>
      </c>
      <c r="I1838" s="10" t="s">
        <v>5010</v>
      </c>
    </row>
    <row r="1839" spans="1:9" x14ac:dyDescent="0.2">
      <c r="A1839">
        <v>1838</v>
      </c>
      <c r="B1839" s="5">
        <v>39966</v>
      </c>
      <c r="C1839" s="9">
        <v>0.66111111111111109</v>
      </c>
      <c r="D1839" t="s">
        <v>4632</v>
      </c>
      <c r="E1839" t="s">
        <v>4517</v>
      </c>
      <c r="F1839" t="s">
        <v>4515</v>
      </c>
      <c r="G1839" t="s">
        <v>5011</v>
      </c>
      <c r="H1839" s="10" t="s">
        <v>5012</v>
      </c>
      <c r="I1839" s="10" t="s">
        <v>5012</v>
      </c>
    </row>
    <row r="1840" spans="1:9" x14ac:dyDescent="0.2">
      <c r="A1840">
        <v>1839</v>
      </c>
      <c r="B1840" s="5">
        <v>39966</v>
      </c>
      <c r="C1840" s="9">
        <v>0.66111111111111109</v>
      </c>
      <c r="D1840" t="s">
        <v>4632</v>
      </c>
      <c r="E1840" t="s">
        <v>4517</v>
      </c>
      <c r="F1840" t="s">
        <v>4515</v>
      </c>
      <c r="G1840" t="s">
        <v>5013</v>
      </c>
      <c r="H1840" s="10" t="s">
        <v>5014</v>
      </c>
      <c r="I1840" s="10" t="s">
        <v>5014</v>
      </c>
    </row>
    <row r="1841" spans="1:9" x14ac:dyDescent="0.2">
      <c r="A1841">
        <v>1840</v>
      </c>
      <c r="B1841" s="5">
        <v>39966</v>
      </c>
      <c r="C1841" s="9">
        <v>0.66111111111111109</v>
      </c>
      <c r="D1841" t="s">
        <v>4632</v>
      </c>
      <c r="E1841" t="s">
        <v>4517</v>
      </c>
      <c r="F1841" t="s">
        <v>4515</v>
      </c>
      <c r="G1841" t="s">
        <v>5015</v>
      </c>
      <c r="H1841" s="10" t="s">
        <v>5016</v>
      </c>
      <c r="I1841" s="10" t="s">
        <v>5016</v>
      </c>
    </row>
    <row r="1842" spans="1:9" x14ac:dyDescent="0.2">
      <c r="A1842">
        <v>1841</v>
      </c>
      <c r="B1842" s="5">
        <v>39966</v>
      </c>
      <c r="C1842" s="9">
        <v>0.66111111111111109</v>
      </c>
      <c r="D1842" t="s">
        <v>4632</v>
      </c>
      <c r="E1842" t="s">
        <v>4517</v>
      </c>
      <c r="F1842" t="s">
        <v>4515</v>
      </c>
      <c r="G1842" t="s">
        <v>5017</v>
      </c>
      <c r="H1842" s="10" t="s">
        <v>1662</v>
      </c>
      <c r="I1842" s="10" t="s">
        <v>1662</v>
      </c>
    </row>
    <row r="1843" spans="1:9" x14ac:dyDescent="0.2">
      <c r="A1843">
        <v>1842</v>
      </c>
      <c r="B1843" s="5">
        <v>39966</v>
      </c>
      <c r="C1843" s="9">
        <v>0.66111111111111109</v>
      </c>
      <c r="D1843" t="s">
        <v>4632</v>
      </c>
      <c r="E1843" t="s">
        <v>4517</v>
      </c>
      <c r="F1843" t="s">
        <v>4515</v>
      </c>
      <c r="G1843" t="s">
        <v>1663</v>
      </c>
      <c r="H1843" s="10" t="s">
        <v>1664</v>
      </c>
      <c r="I1843" s="10" t="s">
        <v>1664</v>
      </c>
    </row>
    <row r="1844" spans="1:9" x14ac:dyDescent="0.2">
      <c r="A1844">
        <v>1843</v>
      </c>
      <c r="B1844" s="5">
        <v>39966</v>
      </c>
      <c r="C1844" s="9">
        <v>0.66111111111111109</v>
      </c>
      <c r="D1844" t="s">
        <v>4632</v>
      </c>
      <c r="E1844" t="s">
        <v>4517</v>
      </c>
      <c r="F1844" t="s">
        <v>4515</v>
      </c>
      <c r="G1844" t="s">
        <v>1665</v>
      </c>
      <c r="H1844" s="10" t="s">
        <v>1986</v>
      </c>
      <c r="I1844" s="10" t="s">
        <v>1986</v>
      </c>
    </row>
    <row r="1845" spans="1:9" x14ac:dyDescent="0.2">
      <c r="A1845">
        <v>1844</v>
      </c>
      <c r="B1845" s="5">
        <v>39966</v>
      </c>
      <c r="C1845" s="9">
        <v>0.66111111111111109</v>
      </c>
      <c r="D1845" t="s">
        <v>4632</v>
      </c>
      <c r="E1845" t="s">
        <v>4517</v>
      </c>
      <c r="F1845" t="s">
        <v>4515</v>
      </c>
      <c r="G1845" t="s">
        <v>1987</v>
      </c>
      <c r="H1845" s="10" t="s">
        <v>4463</v>
      </c>
      <c r="I1845" s="10" t="s">
        <v>4463</v>
      </c>
    </row>
    <row r="1846" spans="1:9" x14ac:dyDescent="0.2">
      <c r="A1846">
        <v>1845</v>
      </c>
      <c r="B1846" s="5">
        <v>39966</v>
      </c>
      <c r="C1846" s="9">
        <v>0.66111111111111109</v>
      </c>
      <c r="D1846" t="s">
        <v>4632</v>
      </c>
      <c r="E1846" t="s">
        <v>4517</v>
      </c>
      <c r="F1846" t="s">
        <v>4515</v>
      </c>
      <c r="G1846" t="s">
        <v>4464</v>
      </c>
      <c r="H1846" s="10" t="s">
        <v>2390</v>
      </c>
      <c r="I1846" s="10" t="s">
        <v>2390</v>
      </c>
    </row>
    <row r="1847" spans="1:9" x14ac:dyDescent="0.2">
      <c r="A1847">
        <v>1846</v>
      </c>
      <c r="B1847" s="5">
        <v>39966</v>
      </c>
      <c r="C1847" s="9">
        <v>0.66111111111111109</v>
      </c>
      <c r="D1847" t="s">
        <v>4632</v>
      </c>
      <c r="E1847" t="s">
        <v>4517</v>
      </c>
      <c r="F1847" t="s">
        <v>4515</v>
      </c>
      <c r="G1847" t="s">
        <v>2391</v>
      </c>
      <c r="H1847" s="10" t="s">
        <v>2392</v>
      </c>
      <c r="I1847" s="10" t="s">
        <v>2392</v>
      </c>
    </row>
    <row r="1848" spans="1:9" x14ac:dyDescent="0.2">
      <c r="A1848">
        <v>1847</v>
      </c>
      <c r="B1848" s="5">
        <v>39966</v>
      </c>
      <c r="C1848" s="9">
        <v>0.66111111111111109</v>
      </c>
      <c r="D1848" t="s">
        <v>4632</v>
      </c>
      <c r="E1848" t="s">
        <v>4517</v>
      </c>
      <c r="F1848" t="s">
        <v>4515</v>
      </c>
      <c r="G1848" t="s">
        <v>2393</v>
      </c>
      <c r="H1848" s="10" t="s">
        <v>2394</v>
      </c>
      <c r="I1848" s="10" t="s">
        <v>2394</v>
      </c>
    </row>
    <row r="1849" spans="1:9" x14ac:dyDescent="0.2">
      <c r="A1849">
        <v>1848</v>
      </c>
      <c r="B1849" s="5">
        <v>39966</v>
      </c>
      <c r="C1849" s="9">
        <v>0.66111111111111109</v>
      </c>
      <c r="D1849" t="s">
        <v>4632</v>
      </c>
      <c r="E1849" t="s">
        <v>4517</v>
      </c>
      <c r="F1849" t="s">
        <v>4515</v>
      </c>
      <c r="G1849" t="s">
        <v>2395</v>
      </c>
      <c r="H1849" s="10" t="s">
        <v>2396</v>
      </c>
      <c r="I1849" s="10" t="s">
        <v>2396</v>
      </c>
    </row>
    <row r="1850" spans="1:9" x14ac:dyDescent="0.2">
      <c r="A1850">
        <v>1849</v>
      </c>
      <c r="B1850" s="5">
        <v>39966</v>
      </c>
      <c r="C1850" s="9">
        <v>0.66111111111111109</v>
      </c>
      <c r="D1850" t="s">
        <v>4632</v>
      </c>
      <c r="E1850" t="s">
        <v>4517</v>
      </c>
      <c r="F1850" t="s">
        <v>4515</v>
      </c>
      <c r="G1850" t="s">
        <v>2397</v>
      </c>
      <c r="H1850" s="10" t="s">
        <v>1816</v>
      </c>
      <c r="I1850" s="10" t="s">
        <v>1816</v>
      </c>
    </row>
    <row r="1851" spans="1:9" x14ac:dyDescent="0.2">
      <c r="A1851">
        <v>1850</v>
      </c>
      <c r="B1851" s="5">
        <v>39966</v>
      </c>
      <c r="C1851" s="9">
        <v>0.66111111111111109</v>
      </c>
      <c r="D1851" t="s">
        <v>4632</v>
      </c>
      <c r="E1851" t="s">
        <v>4517</v>
      </c>
      <c r="F1851" t="s">
        <v>4515</v>
      </c>
      <c r="G1851" t="s">
        <v>1817</v>
      </c>
      <c r="H1851" s="10" t="s">
        <v>1818</v>
      </c>
      <c r="I1851" s="10" t="s">
        <v>1818</v>
      </c>
    </row>
    <row r="1852" spans="1:9" x14ac:dyDescent="0.2">
      <c r="A1852">
        <v>1851</v>
      </c>
      <c r="B1852" s="5">
        <v>39966</v>
      </c>
      <c r="C1852" s="9">
        <v>0.66111111111111109</v>
      </c>
      <c r="D1852" t="s">
        <v>4632</v>
      </c>
      <c r="E1852" t="s">
        <v>4517</v>
      </c>
      <c r="F1852" t="s">
        <v>4515</v>
      </c>
      <c r="G1852" t="s">
        <v>1819</v>
      </c>
      <c r="H1852" s="10" t="s">
        <v>915</v>
      </c>
      <c r="I1852" s="10" t="s">
        <v>915</v>
      </c>
    </row>
    <row r="1853" spans="1:9" x14ac:dyDescent="0.2">
      <c r="A1853">
        <v>1852</v>
      </c>
      <c r="B1853" s="5">
        <v>39966</v>
      </c>
      <c r="C1853" s="9">
        <v>0.66111111111111109</v>
      </c>
      <c r="D1853" t="s">
        <v>4632</v>
      </c>
      <c r="E1853" t="s">
        <v>4517</v>
      </c>
      <c r="F1853" t="s">
        <v>4515</v>
      </c>
      <c r="G1853" t="s">
        <v>916</v>
      </c>
      <c r="H1853" s="10" t="s">
        <v>917</v>
      </c>
      <c r="I1853" s="10" t="s">
        <v>917</v>
      </c>
    </row>
    <row r="1854" spans="1:9" x14ac:dyDescent="0.2">
      <c r="A1854">
        <v>1853</v>
      </c>
      <c r="B1854" s="5">
        <v>39966</v>
      </c>
      <c r="C1854" s="9">
        <v>0.66111111111111109</v>
      </c>
      <c r="D1854" t="s">
        <v>4632</v>
      </c>
      <c r="E1854" t="s">
        <v>4517</v>
      </c>
      <c r="F1854" t="s">
        <v>4515</v>
      </c>
      <c r="G1854" t="s">
        <v>918</v>
      </c>
      <c r="H1854" s="10" t="s">
        <v>919</v>
      </c>
      <c r="I1854" s="10" t="s">
        <v>919</v>
      </c>
    </row>
    <row r="1855" spans="1:9" x14ac:dyDescent="0.2">
      <c r="A1855">
        <v>1854</v>
      </c>
      <c r="B1855" s="5">
        <v>39966</v>
      </c>
      <c r="C1855" s="9">
        <v>0.66111111111111109</v>
      </c>
      <c r="D1855" t="s">
        <v>4632</v>
      </c>
      <c r="E1855" t="s">
        <v>4517</v>
      </c>
      <c r="F1855" t="s">
        <v>4515</v>
      </c>
      <c r="G1855" t="s">
        <v>920</v>
      </c>
      <c r="H1855" s="10" t="s">
        <v>921</v>
      </c>
      <c r="I1855" s="10" t="s">
        <v>921</v>
      </c>
    </row>
    <row r="1856" spans="1:9" x14ac:dyDescent="0.2">
      <c r="A1856">
        <v>1855</v>
      </c>
      <c r="B1856" s="5">
        <v>39966</v>
      </c>
      <c r="C1856" s="9">
        <v>0.66111111111111109</v>
      </c>
      <c r="D1856" t="s">
        <v>4632</v>
      </c>
      <c r="E1856" t="s">
        <v>4517</v>
      </c>
      <c r="F1856" t="s">
        <v>4515</v>
      </c>
      <c r="G1856" t="s">
        <v>922</v>
      </c>
      <c r="H1856" s="10" t="s">
        <v>923</v>
      </c>
      <c r="I1856" s="10" t="s">
        <v>923</v>
      </c>
    </row>
    <row r="1857" spans="1:9" x14ac:dyDescent="0.2">
      <c r="A1857">
        <v>1856</v>
      </c>
      <c r="B1857" s="5">
        <v>39966</v>
      </c>
      <c r="C1857" s="9">
        <v>0.66111111111111109</v>
      </c>
      <c r="D1857" t="s">
        <v>4632</v>
      </c>
      <c r="E1857" t="s">
        <v>4517</v>
      </c>
      <c r="F1857" t="s">
        <v>4515</v>
      </c>
      <c r="G1857" t="s">
        <v>924</v>
      </c>
      <c r="H1857" s="10" t="s">
        <v>925</v>
      </c>
      <c r="I1857" s="10" t="s">
        <v>925</v>
      </c>
    </row>
    <row r="1858" spans="1:9" x14ac:dyDescent="0.2">
      <c r="A1858">
        <v>1857</v>
      </c>
      <c r="B1858" s="5">
        <v>39966</v>
      </c>
      <c r="C1858" s="9">
        <v>0.66111111111111109</v>
      </c>
      <c r="D1858" t="s">
        <v>4632</v>
      </c>
      <c r="E1858" t="s">
        <v>4517</v>
      </c>
      <c r="F1858" t="s">
        <v>4515</v>
      </c>
      <c r="G1858" t="s">
        <v>926</v>
      </c>
      <c r="H1858" s="10" t="s">
        <v>841</v>
      </c>
      <c r="I1858" s="10" t="s">
        <v>841</v>
      </c>
    </row>
    <row r="1859" spans="1:9" x14ac:dyDescent="0.2">
      <c r="A1859">
        <v>1858</v>
      </c>
      <c r="B1859" s="5">
        <v>39966</v>
      </c>
      <c r="C1859" s="9">
        <v>0.66111111111111109</v>
      </c>
      <c r="D1859" t="s">
        <v>4632</v>
      </c>
      <c r="E1859" t="s">
        <v>4517</v>
      </c>
      <c r="F1859" t="s">
        <v>4515</v>
      </c>
      <c r="G1859" t="s">
        <v>842</v>
      </c>
      <c r="H1859" s="10" t="s">
        <v>3084</v>
      </c>
      <c r="I1859" s="10" t="s">
        <v>1121</v>
      </c>
    </row>
    <row r="1860" spans="1:9" x14ac:dyDescent="0.2">
      <c r="A1860">
        <v>1859</v>
      </c>
      <c r="B1860" s="5">
        <v>39966</v>
      </c>
      <c r="C1860" s="9">
        <v>0.66111111111111109</v>
      </c>
      <c r="D1860" t="s">
        <v>4632</v>
      </c>
      <c r="E1860" t="s">
        <v>4517</v>
      </c>
      <c r="F1860" t="s">
        <v>4515</v>
      </c>
      <c r="G1860" t="s">
        <v>1122</v>
      </c>
      <c r="H1860" s="10" t="s">
        <v>1578</v>
      </c>
      <c r="I1860" s="10" t="s">
        <v>1579</v>
      </c>
    </row>
    <row r="1861" spans="1:9" x14ac:dyDescent="0.2">
      <c r="A1861">
        <v>1860</v>
      </c>
      <c r="B1861" s="5">
        <v>39966</v>
      </c>
      <c r="C1861" s="9">
        <v>0.66111111111111109</v>
      </c>
      <c r="D1861" t="s">
        <v>4632</v>
      </c>
      <c r="E1861" t="s">
        <v>4517</v>
      </c>
      <c r="F1861" t="s">
        <v>4515</v>
      </c>
      <c r="G1861" t="s">
        <v>1580</v>
      </c>
      <c r="H1861" s="10" t="s">
        <v>1581</v>
      </c>
      <c r="I1861" s="10" t="s">
        <v>1581</v>
      </c>
    </row>
    <row r="1862" spans="1:9" x14ac:dyDescent="0.2">
      <c r="A1862">
        <v>1861</v>
      </c>
      <c r="B1862" s="5">
        <v>39966</v>
      </c>
      <c r="C1862" s="9">
        <v>0.66111111111111109</v>
      </c>
      <c r="D1862" t="s">
        <v>4632</v>
      </c>
      <c r="E1862" t="s">
        <v>4517</v>
      </c>
      <c r="F1862" t="s">
        <v>4515</v>
      </c>
      <c r="G1862" t="s">
        <v>1582</v>
      </c>
      <c r="H1862" s="10" t="s">
        <v>1583</v>
      </c>
      <c r="I1862" s="10" t="s">
        <v>1583</v>
      </c>
    </row>
    <row r="1863" spans="1:9" x14ac:dyDescent="0.2">
      <c r="A1863">
        <v>1862</v>
      </c>
      <c r="B1863" s="5">
        <v>39966</v>
      </c>
      <c r="C1863" s="9">
        <v>0.66111111111111109</v>
      </c>
      <c r="D1863" t="s">
        <v>4632</v>
      </c>
      <c r="E1863" t="s">
        <v>4517</v>
      </c>
      <c r="F1863" t="s">
        <v>4515</v>
      </c>
      <c r="G1863" t="s">
        <v>1584</v>
      </c>
      <c r="H1863" s="10" t="s">
        <v>830</v>
      </c>
      <c r="I1863" s="10" t="s">
        <v>830</v>
      </c>
    </row>
    <row r="1864" spans="1:9" x14ac:dyDescent="0.2">
      <c r="A1864">
        <v>1863</v>
      </c>
      <c r="B1864" s="5">
        <v>39966</v>
      </c>
      <c r="C1864" s="9">
        <v>0.66111111111111109</v>
      </c>
      <c r="D1864" t="s">
        <v>4632</v>
      </c>
      <c r="E1864" t="s">
        <v>4517</v>
      </c>
      <c r="F1864" t="s">
        <v>4515</v>
      </c>
      <c r="G1864" t="s">
        <v>831</v>
      </c>
      <c r="H1864" s="10" t="s">
        <v>832</v>
      </c>
      <c r="I1864" s="10" t="s">
        <v>832</v>
      </c>
    </row>
    <row r="1865" spans="1:9" x14ac:dyDescent="0.2">
      <c r="A1865">
        <v>1864</v>
      </c>
      <c r="B1865" s="5">
        <v>39966</v>
      </c>
      <c r="C1865" s="9">
        <v>0.66111111111111109</v>
      </c>
      <c r="D1865" t="s">
        <v>4632</v>
      </c>
      <c r="E1865" t="s">
        <v>4517</v>
      </c>
      <c r="F1865" t="s">
        <v>4515</v>
      </c>
      <c r="G1865" t="s">
        <v>833</v>
      </c>
      <c r="H1865" s="10" t="s">
        <v>834</v>
      </c>
      <c r="I1865" s="10" t="s">
        <v>835</v>
      </c>
    </row>
    <row r="1866" spans="1:9" x14ac:dyDescent="0.2">
      <c r="A1866">
        <v>1865</v>
      </c>
      <c r="B1866" s="5">
        <v>39966</v>
      </c>
      <c r="C1866" s="9">
        <v>0.66111111111111109</v>
      </c>
      <c r="D1866" t="s">
        <v>4632</v>
      </c>
      <c r="E1866" t="s">
        <v>4517</v>
      </c>
      <c r="F1866" t="s">
        <v>4515</v>
      </c>
      <c r="G1866" t="s">
        <v>836</v>
      </c>
      <c r="H1866" s="10" t="s">
        <v>4271</v>
      </c>
      <c r="I1866" s="10" t="s">
        <v>4271</v>
      </c>
    </row>
    <row r="1867" spans="1:9" x14ac:dyDescent="0.2">
      <c r="A1867">
        <v>1866</v>
      </c>
      <c r="B1867" s="5">
        <v>39966</v>
      </c>
      <c r="C1867" s="9">
        <v>0.66111111111111109</v>
      </c>
      <c r="D1867" t="s">
        <v>4632</v>
      </c>
      <c r="E1867" t="s">
        <v>4517</v>
      </c>
      <c r="F1867" t="s">
        <v>4515</v>
      </c>
      <c r="G1867" t="s">
        <v>4272</v>
      </c>
      <c r="H1867" s="10" t="s">
        <v>4273</v>
      </c>
      <c r="I1867" s="10" t="s">
        <v>4273</v>
      </c>
    </row>
    <row r="1868" spans="1:9" x14ac:dyDescent="0.2">
      <c r="A1868">
        <v>1867</v>
      </c>
      <c r="B1868" s="5">
        <v>39966</v>
      </c>
      <c r="C1868" s="9">
        <v>0.66111111111111109</v>
      </c>
      <c r="D1868" t="s">
        <v>4632</v>
      </c>
      <c r="E1868" t="s">
        <v>4517</v>
      </c>
      <c r="F1868" t="s">
        <v>4515</v>
      </c>
      <c r="G1868" t="s">
        <v>4274</v>
      </c>
      <c r="H1868" s="10" t="s">
        <v>4275</v>
      </c>
      <c r="I1868" s="10" t="s">
        <v>4275</v>
      </c>
    </row>
    <row r="1869" spans="1:9" x14ac:dyDescent="0.2">
      <c r="A1869">
        <v>1868</v>
      </c>
      <c r="B1869" s="5">
        <v>39966</v>
      </c>
      <c r="C1869" s="9">
        <v>0.66111111111111109</v>
      </c>
      <c r="D1869" t="s">
        <v>4632</v>
      </c>
      <c r="E1869" t="s">
        <v>4517</v>
      </c>
      <c r="F1869" t="s">
        <v>4515</v>
      </c>
      <c r="G1869" t="s">
        <v>4276</v>
      </c>
      <c r="H1869" s="10" t="s">
        <v>4277</v>
      </c>
      <c r="I1869" s="10" t="s">
        <v>4277</v>
      </c>
    </row>
    <row r="1870" spans="1:9" x14ac:dyDescent="0.2">
      <c r="A1870">
        <v>1869</v>
      </c>
      <c r="B1870" s="5">
        <v>39966</v>
      </c>
      <c r="C1870" s="9">
        <v>0.66111111111111109</v>
      </c>
      <c r="D1870" t="s">
        <v>4632</v>
      </c>
      <c r="E1870" t="s">
        <v>4517</v>
      </c>
      <c r="F1870" t="s">
        <v>4515</v>
      </c>
      <c r="G1870" t="s">
        <v>4278</v>
      </c>
      <c r="H1870" s="10" t="s">
        <v>4279</v>
      </c>
      <c r="I1870" s="10" t="s">
        <v>4279</v>
      </c>
    </row>
    <row r="1871" spans="1:9" x14ac:dyDescent="0.2">
      <c r="A1871">
        <v>1870</v>
      </c>
      <c r="B1871" s="5">
        <v>39966</v>
      </c>
      <c r="C1871" s="9">
        <v>0.66111111111111109</v>
      </c>
      <c r="D1871" t="s">
        <v>4632</v>
      </c>
      <c r="E1871" t="s">
        <v>4517</v>
      </c>
      <c r="F1871" t="s">
        <v>4515</v>
      </c>
      <c r="G1871" t="s">
        <v>4280</v>
      </c>
      <c r="H1871" s="10" t="s">
        <v>1644</v>
      </c>
      <c r="I1871" s="10" t="s">
        <v>1644</v>
      </c>
    </row>
    <row r="1872" spans="1:9" x14ac:dyDescent="0.2">
      <c r="A1872">
        <v>1871</v>
      </c>
      <c r="B1872" s="5">
        <v>39966</v>
      </c>
      <c r="C1872" s="9">
        <v>0.66111111111111109</v>
      </c>
      <c r="D1872" t="s">
        <v>4632</v>
      </c>
      <c r="E1872" t="s">
        <v>4517</v>
      </c>
      <c r="F1872" t="s">
        <v>4515</v>
      </c>
      <c r="G1872" t="s">
        <v>1645</v>
      </c>
      <c r="H1872" s="10" t="s">
        <v>335</v>
      </c>
      <c r="I1872" t="b">
        <v>1</v>
      </c>
    </row>
    <row r="1873" spans="1:9" x14ac:dyDescent="0.2">
      <c r="A1873">
        <v>1872</v>
      </c>
      <c r="B1873" s="5">
        <v>39966</v>
      </c>
      <c r="C1873" s="9">
        <v>0.66111111111111109</v>
      </c>
      <c r="D1873" t="s">
        <v>4632</v>
      </c>
      <c r="E1873" t="s">
        <v>4517</v>
      </c>
      <c r="F1873" t="s">
        <v>4515</v>
      </c>
      <c r="G1873" t="s">
        <v>336</v>
      </c>
      <c r="H1873" s="10" t="s">
        <v>3526</v>
      </c>
      <c r="I1873" s="10" t="s">
        <v>3526</v>
      </c>
    </row>
    <row r="1874" spans="1:9" x14ac:dyDescent="0.2">
      <c r="A1874">
        <v>1873</v>
      </c>
      <c r="B1874" s="5">
        <v>39966</v>
      </c>
      <c r="C1874" s="9">
        <v>0.66111111111111109</v>
      </c>
      <c r="D1874" t="s">
        <v>4632</v>
      </c>
      <c r="E1874" t="s">
        <v>4517</v>
      </c>
      <c r="F1874" t="s">
        <v>4515</v>
      </c>
      <c r="G1874" t="s">
        <v>3527</v>
      </c>
      <c r="H1874" s="10" t="s">
        <v>3528</v>
      </c>
      <c r="I1874" s="10" t="s">
        <v>3528</v>
      </c>
    </row>
    <row r="1875" spans="1:9" x14ac:dyDescent="0.2">
      <c r="A1875">
        <v>1874</v>
      </c>
      <c r="B1875" s="5">
        <v>39966</v>
      </c>
      <c r="C1875" s="9">
        <v>0.66111111111111109</v>
      </c>
      <c r="D1875" t="s">
        <v>4632</v>
      </c>
      <c r="E1875" t="s">
        <v>4517</v>
      </c>
      <c r="F1875" t="s">
        <v>4515</v>
      </c>
      <c r="G1875" t="s">
        <v>3529</v>
      </c>
      <c r="H1875" s="10" t="s">
        <v>3530</v>
      </c>
      <c r="I1875" s="10" t="s">
        <v>3530</v>
      </c>
    </row>
    <row r="1876" spans="1:9" x14ac:dyDescent="0.2">
      <c r="A1876">
        <v>1875</v>
      </c>
      <c r="B1876" s="5">
        <v>39966</v>
      </c>
      <c r="C1876" s="9">
        <v>0.66111111111111109</v>
      </c>
      <c r="D1876" t="s">
        <v>4632</v>
      </c>
      <c r="E1876" t="s">
        <v>4517</v>
      </c>
      <c r="F1876" t="s">
        <v>4515</v>
      </c>
      <c r="G1876" t="s">
        <v>3531</v>
      </c>
      <c r="H1876" s="10" t="s">
        <v>2223</v>
      </c>
      <c r="I1876" s="10" t="s">
        <v>2223</v>
      </c>
    </row>
    <row r="1877" spans="1:9" x14ac:dyDescent="0.2">
      <c r="A1877">
        <v>1876</v>
      </c>
      <c r="B1877" s="5">
        <v>39966</v>
      </c>
      <c r="C1877" s="9">
        <v>0.66111111111111109</v>
      </c>
      <c r="D1877" t="s">
        <v>4632</v>
      </c>
      <c r="E1877" t="s">
        <v>4517</v>
      </c>
      <c r="F1877" t="s">
        <v>4515</v>
      </c>
      <c r="G1877" t="s">
        <v>345</v>
      </c>
      <c r="H1877" s="10" t="s">
        <v>2068</v>
      </c>
      <c r="I1877" s="10" t="s">
        <v>2068</v>
      </c>
    </row>
    <row r="1878" spans="1:9" x14ac:dyDescent="0.2">
      <c r="A1878">
        <v>1877</v>
      </c>
      <c r="B1878" s="5">
        <v>39966</v>
      </c>
      <c r="C1878" s="9">
        <v>0.66111111111111109</v>
      </c>
      <c r="D1878" t="s">
        <v>4632</v>
      </c>
      <c r="E1878" t="s">
        <v>4517</v>
      </c>
      <c r="F1878" t="s">
        <v>4515</v>
      </c>
      <c r="G1878" t="s">
        <v>2069</v>
      </c>
      <c r="H1878" s="10" t="s">
        <v>2070</v>
      </c>
      <c r="I1878" s="10" t="s">
        <v>4779</v>
      </c>
    </row>
    <row r="1879" spans="1:9" x14ac:dyDescent="0.2">
      <c r="A1879">
        <v>1878</v>
      </c>
      <c r="B1879" s="5">
        <v>39966</v>
      </c>
      <c r="C1879" s="9">
        <v>0.66111111111111109</v>
      </c>
      <c r="D1879" t="s">
        <v>4632</v>
      </c>
      <c r="E1879" t="s">
        <v>4517</v>
      </c>
      <c r="F1879" t="s">
        <v>4515</v>
      </c>
      <c r="G1879" t="s">
        <v>4780</v>
      </c>
      <c r="H1879" s="10" t="s">
        <v>21</v>
      </c>
      <c r="I1879" s="10" t="s">
        <v>21</v>
      </c>
    </row>
    <row r="1880" spans="1:9" x14ac:dyDescent="0.2">
      <c r="A1880">
        <v>1879</v>
      </c>
      <c r="B1880" s="5">
        <v>39966</v>
      </c>
      <c r="C1880" s="9">
        <v>0.66111111111111109</v>
      </c>
      <c r="D1880" t="s">
        <v>4632</v>
      </c>
      <c r="E1880" t="s">
        <v>4517</v>
      </c>
      <c r="F1880" t="s">
        <v>4515</v>
      </c>
      <c r="G1880" t="s">
        <v>22</v>
      </c>
      <c r="H1880" s="10" t="s">
        <v>23</v>
      </c>
      <c r="I1880" s="10" t="s">
        <v>23</v>
      </c>
    </row>
    <row r="1881" spans="1:9" x14ac:dyDescent="0.2">
      <c r="A1881">
        <v>1880</v>
      </c>
      <c r="B1881" s="5">
        <v>39966</v>
      </c>
      <c r="C1881" s="9">
        <v>0.66111111111111109</v>
      </c>
      <c r="D1881" t="s">
        <v>4632</v>
      </c>
      <c r="E1881" t="s">
        <v>4517</v>
      </c>
      <c r="F1881" t="s">
        <v>4515</v>
      </c>
      <c r="G1881" t="s">
        <v>24</v>
      </c>
      <c r="H1881" s="10" t="s">
        <v>25</v>
      </c>
      <c r="I1881" s="10" t="s">
        <v>26</v>
      </c>
    </row>
    <row r="1882" spans="1:9" x14ac:dyDescent="0.2">
      <c r="A1882">
        <v>1881</v>
      </c>
      <c r="B1882" s="5">
        <v>39966</v>
      </c>
      <c r="C1882" s="9">
        <v>0.66111111111111109</v>
      </c>
      <c r="D1882" t="s">
        <v>4632</v>
      </c>
      <c r="E1882" t="s">
        <v>4517</v>
      </c>
      <c r="F1882" t="s">
        <v>4515</v>
      </c>
      <c r="G1882" t="s">
        <v>27</v>
      </c>
      <c r="H1882" s="10" t="s">
        <v>28</v>
      </c>
      <c r="I1882" s="10" t="s">
        <v>28</v>
      </c>
    </row>
    <row r="1883" spans="1:9" x14ac:dyDescent="0.2">
      <c r="A1883">
        <v>1882</v>
      </c>
      <c r="B1883" s="5">
        <v>39966</v>
      </c>
      <c r="C1883" s="9">
        <v>0.66111111111111109</v>
      </c>
      <c r="D1883" t="s">
        <v>4632</v>
      </c>
      <c r="E1883" t="s">
        <v>4517</v>
      </c>
      <c r="F1883" t="s">
        <v>4515</v>
      </c>
      <c r="G1883" t="s">
        <v>29</v>
      </c>
      <c r="H1883" s="10" t="s">
        <v>30</v>
      </c>
      <c r="I1883" s="10" t="s">
        <v>30</v>
      </c>
    </row>
    <row r="1884" spans="1:9" x14ac:dyDescent="0.2">
      <c r="A1884">
        <v>1883</v>
      </c>
      <c r="B1884" s="5">
        <v>39966</v>
      </c>
      <c r="C1884" s="9">
        <v>0.66111111111111109</v>
      </c>
      <c r="D1884" t="s">
        <v>4632</v>
      </c>
      <c r="E1884" t="s">
        <v>4517</v>
      </c>
      <c r="F1884" t="s">
        <v>4515</v>
      </c>
      <c r="G1884" t="s">
        <v>31</v>
      </c>
      <c r="H1884" s="10" t="s">
        <v>4428</v>
      </c>
      <c r="I1884" s="10" t="s">
        <v>4428</v>
      </c>
    </row>
    <row r="1885" spans="1:9" x14ac:dyDescent="0.2">
      <c r="A1885">
        <v>1884</v>
      </c>
      <c r="B1885" s="5">
        <v>39966</v>
      </c>
      <c r="C1885" s="9">
        <v>0.66111111111111109</v>
      </c>
      <c r="D1885" t="s">
        <v>4632</v>
      </c>
      <c r="E1885" t="s">
        <v>4517</v>
      </c>
      <c r="F1885" t="s">
        <v>4515</v>
      </c>
      <c r="G1885" t="s">
        <v>4429</v>
      </c>
      <c r="H1885" s="10" t="s">
        <v>3766</v>
      </c>
      <c r="I1885" s="10" t="s">
        <v>3766</v>
      </c>
    </row>
    <row r="1886" spans="1:9" x14ac:dyDescent="0.2">
      <c r="A1886">
        <v>1885</v>
      </c>
      <c r="B1886" s="5">
        <v>39966</v>
      </c>
      <c r="C1886" s="9">
        <v>0.66111111111111109</v>
      </c>
      <c r="D1886" t="s">
        <v>4632</v>
      </c>
      <c r="E1886" t="s">
        <v>4517</v>
      </c>
      <c r="F1886" t="s">
        <v>4515</v>
      </c>
      <c r="G1886" t="s">
        <v>3767</v>
      </c>
      <c r="H1886" s="10" t="s">
        <v>3768</v>
      </c>
      <c r="I1886" s="10" t="s">
        <v>3768</v>
      </c>
    </row>
    <row r="1887" spans="1:9" x14ac:dyDescent="0.2">
      <c r="A1887">
        <v>1886</v>
      </c>
      <c r="B1887" s="5">
        <v>39966</v>
      </c>
      <c r="C1887" s="9">
        <v>0.66111111111111109</v>
      </c>
      <c r="D1887" t="s">
        <v>4632</v>
      </c>
      <c r="E1887" t="s">
        <v>4517</v>
      </c>
      <c r="F1887" t="s">
        <v>4515</v>
      </c>
      <c r="G1887" t="s">
        <v>3769</v>
      </c>
      <c r="H1887" s="10" t="s">
        <v>3770</v>
      </c>
      <c r="I1887" s="10" t="s">
        <v>3770</v>
      </c>
    </row>
    <row r="1888" spans="1:9" x14ac:dyDescent="0.2">
      <c r="A1888">
        <v>1887</v>
      </c>
      <c r="B1888" s="5">
        <v>39966</v>
      </c>
      <c r="C1888" s="9">
        <v>0.66111111111111109</v>
      </c>
      <c r="D1888" t="s">
        <v>4632</v>
      </c>
      <c r="E1888" t="s">
        <v>4517</v>
      </c>
      <c r="F1888" t="s">
        <v>4515</v>
      </c>
      <c r="G1888" t="s">
        <v>3771</v>
      </c>
      <c r="H1888" s="10" t="s">
        <v>3772</v>
      </c>
      <c r="I1888" s="10" t="s">
        <v>3772</v>
      </c>
    </row>
    <row r="1889" spans="1:9" x14ac:dyDescent="0.2">
      <c r="A1889">
        <v>1888</v>
      </c>
      <c r="B1889" s="5">
        <v>39966</v>
      </c>
      <c r="C1889" s="9">
        <v>0.66111111111111109</v>
      </c>
      <c r="D1889" t="s">
        <v>4632</v>
      </c>
      <c r="E1889" t="s">
        <v>4517</v>
      </c>
      <c r="F1889" t="s">
        <v>4515</v>
      </c>
      <c r="G1889" t="s">
        <v>3773</v>
      </c>
      <c r="H1889" s="10" t="s">
        <v>66</v>
      </c>
      <c r="I1889" s="10" t="s">
        <v>66</v>
      </c>
    </row>
    <row r="1890" spans="1:9" x14ac:dyDescent="0.2">
      <c r="A1890">
        <v>1889</v>
      </c>
      <c r="B1890" s="5">
        <v>39966</v>
      </c>
      <c r="C1890" s="9">
        <v>0.66111111111111109</v>
      </c>
      <c r="D1890" t="s">
        <v>4632</v>
      </c>
      <c r="E1890" t="s">
        <v>4517</v>
      </c>
      <c r="F1890" t="s">
        <v>4515</v>
      </c>
      <c r="G1890" t="s">
        <v>67</v>
      </c>
      <c r="H1890" s="10" t="s">
        <v>1202</v>
      </c>
      <c r="I1890" s="10" t="s">
        <v>1202</v>
      </c>
    </row>
    <row r="1891" spans="1:9" x14ac:dyDescent="0.2">
      <c r="A1891">
        <v>1890</v>
      </c>
      <c r="B1891" s="5">
        <v>39966</v>
      </c>
      <c r="C1891" s="9">
        <v>0.66111111111111109</v>
      </c>
      <c r="D1891" t="s">
        <v>4632</v>
      </c>
      <c r="E1891" t="s">
        <v>4517</v>
      </c>
      <c r="F1891" t="s">
        <v>4515</v>
      </c>
      <c r="G1891" t="s">
        <v>1203</v>
      </c>
      <c r="H1891" s="10" t="s">
        <v>1204</v>
      </c>
      <c r="I1891" s="10" t="s">
        <v>1205</v>
      </c>
    </row>
    <row r="1892" spans="1:9" x14ac:dyDescent="0.2">
      <c r="A1892">
        <v>1891</v>
      </c>
      <c r="B1892" s="5">
        <v>39966</v>
      </c>
      <c r="C1892" s="9">
        <v>0.66111111111111109</v>
      </c>
      <c r="D1892" t="s">
        <v>4632</v>
      </c>
      <c r="E1892" t="s">
        <v>4517</v>
      </c>
      <c r="F1892" t="s">
        <v>4515</v>
      </c>
      <c r="G1892" t="s">
        <v>1206</v>
      </c>
      <c r="H1892" s="10" t="s">
        <v>1207</v>
      </c>
      <c r="I1892" s="10" t="s">
        <v>1207</v>
      </c>
    </row>
    <row r="1893" spans="1:9" x14ac:dyDescent="0.2">
      <c r="A1893">
        <v>1892</v>
      </c>
      <c r="B1893" s="5">
        <v>39966</v>
      </c>
      <c r="C1893" s="9">
        <v>0.66111111111111109</v>
      </c>
      <c r="D1893" t="s">
        <v>4632</v>
      </c>
      <c r="E1893" t="s">
        <v>4517</v>
      </c>
      <c r="F1893" t="s">
        <v>4515</v>
      </c>
      <c r="G1893" t="s">
        <v>1208</v>
      </c>
      <c r="H1893" s="10" t="s">
        <v>1209</v>
      </c>
      <c r="I1893" s="10" t="s">
        <v>1210</v>
      </c>
    </row>
    <row r="1894" spans="1:9" x14ac:dyDescent="0.2">
      <c r="A1894">
        <v>1893</v>
      </c>
      <c r="B1894" s="5">
        <v>39966</v>
      </c>
      <c r="C1894" s="9">
        <v>0.66111111111111109</v>
      </c>
      <c r="D1894" t="s">
        <v>4632</v>
      </c>
      <c r="E1894" t="s">
        <v>4517</v>
      </c>
      <c r="F1894" t="s">
        <v>4515</v>
      </c>
      <c r="G1894" t="s">
        <v>1211</v>
      </c>
      <c r="H1894" s="10" t="s">
        <v>1212</v>
      </c>
      <c r="I1894" s="10" t="s">
        <v>1212</v>
      </c>
    </row>
    <row r="1895" spans="1:9" x14ac:dyDescent="0.2">
      <c r="A1895">
        <v>1894</v>
      </c>
      <c r="B1895" s="5">
        <v>39966</v>
      </c>
      <c r="C1895" s="9">
        <v>0.66111111111111109</v>
      </c>
      <c r="D1895" t="s">
        <v>4632</v>
      </c>
      <c r="E1895" t="s">
        <v>4517</v>
      </c>
      <c r="F1895" t="s">
        <v>4515</v>
      </c>
      <c r="G1895" t="s">
        <v>1213</v>
      </c>
      <c r="H1895" s="10" t="s">
        <v>1214</v>
      </c>
      <c r="I1895" s="10" t="s">
        <v>1214</v>
      </c>
    </row>
    <row r="1896" spans="1:9" x14ac:dyDescent="0.2">
      <c r="A1896">
        <v>1895</v>
      </c>
      <c r="B1896" s="5">
        <v>39966</v>
      </c>
      <c r="C1896" s="9">
        <v>0.66111111111111109</v>
      </c>
      <c r="D1896" t="s">
        <v>4632</v>
      </c>
      <c r="E1896" t="s">
        <v>4517</v>
      </c>
      <c r="F1896" t="s">
        <v>4515</v>
      </c>
      <c r="G1896" t="s">
        <v>1215</v>
      </c>
      <c r="H1896" s="10" t="s">
        <v>1216</v>
      </c>
      <c r="I1896" s="10" t="s">
        <v>1216</v>
      </c>
    </row>
    <row r="1897" spans="1:9" x14ac:dyDescent="0.2">
      <c r="A1897">
        <v>1896</v>
      </c>
      <c r="B1897" s="5">
        <v>39966</v>
      </c>
      <c r="C1897" s="9">
        <v>0.66111111111111109</v>
      </c>
      <c r="D1897" t="s">
        <v>4632</v>
      </c>
      <c r="E1897" t="s">
        <v>4517</v>
      </c>
      <c r="F1897" t="s">
        <v>4515</v>
      </c>
      <c r="G1897" t="s">
        <v>1217</v>
      </c>
      <c r="H1897" s="10" t="s">
        <v>5357</v>
      </c>
      <c r="I1897" s="10" t="s">
        <v>5357</v>
      </c>
    </row>
    <row r="1898" spans="1:9" x14ac:dyDescent="0.2">
      <c r="A1898">
        <v>1897</v>
      </c>
      <c r="B1898" s="5">
        <v>39966</v>
      </c>
      <c r="C1898" s="9">
        <v>0.66111111111111109</v>
      </c>
      <c r="D1898" t="s">
        <v>4632</v>
      </c>
      <c r="E1898" t="s">
        <v>4517</v>
      </c>
      <c r="F1898" t="s">
        <v>4515</v>
      </c>
      <c r="G1898" t="s">
        <v>5358</v>
      </c>
      <c r="H1898" s="10" t="s">
        <v>5359</v>
      </c>
      <c r="I1898" s="10" t="s">
        <v>5359</v>
      </c>
    </row>
    <row r="1899" spans="1:9" x14ac:dyDescent="0.2">
      <c r="A1899">
        <v>1898</v>
      </c>
      <c r="B1899" s="5">
        <v>39966</v>
      </c>
      <c r="C1899" s="9">
        <v>0.66111111111111109</v>
      </c>
      <c r="D1899" t="s">
        <v>4632</v>
      </c>
      <c r="E1899" t="s">
        <v>4517</v>
      </c>
      <c r="F1899" t="s">
        <v>4515</v>
      </c>
      <c r="G1899" t="s">
        <v>5360</v>
      </c>
      <c r="H1899" s="10" t="s">
        <v>5361</v>
      </c>
      <c r="I1899" s="10" t="s">
        <v>5361</v>
      </c>
    </row>
    <row r="1900" spans="1:9" x14ac:dyDescent="0.2">
      <c r="A1900">
        <v>1899</v>
      </c>
      <c r="B1900" s="5">
        <v>39966</v>
      </c>
      <c r="C1900" s="9">
        <v>0.66111111111111109</v>
      </c>
      <c r="D1900" t="s">
        <v>4632</v>
      </c>
      <c r="E1900" t="s">
        <v>4517</v>
      </c>
      <c r="F1900" t="s">
        <v>4515</v>
      </c>
      <c r="G1900" t="s">
        <v>5362</v>
      </c>
      <c r="H1900" s="10" t="s">
        <v>5363</v>
      </c>
      <c r="I1900" s="10" t="s">
        <v>5363</v>
      </c>
    </row>
    <row r="1901" spans="1:9" x14ac:dyDescent="0.2">
      <c r="A1901">
        <v>1900</v>
      </c>
      <c r="B1901" s="5">
        <v>39966</v>
      </c>
      <c r="C1901" s="9">
        <v>0.66111111111111109</v>
      </c>
      <c r="D1901" t="s">
        <v>4632</v>
      </c>
      <c r="E1901" t="s">
        <v>4517</v>
      </c>
      <c r="F1901" t="s">
        <v>4515</v>
      </c>
      <c r="G1901" t="s">
        <v>5364</v>
      </c>
      <c r="H1901" s="10" t="s">
        <v>1252</v>
      </c>
      <c r="I1901" s="10" t="s">
        <v>1253</v>
      </c>
    </row>
    <row r="1902" spans="1:9" x14ac:dyDescent="0.2">
      <c r="A1902">
        <v>1901</v>
      </c>
      <c r="B1902" s="5">
        <v>39966</v>
      </c>
      <c r="C1902" s="9">
        <v>0.66111111111111109</v>
      </c>
      <c r="D1902" t="s">
        <v>4632</v>
      </c>
      <c r="E1902" t="s">
        <v>4517</v>
      </c>
      <c r="F1902" t="s">
        <v>4515</v>
      </c>
      <c r="G1902" t="s">
        <v>1254</v>
      </c>
      <c r="H1902" s="10" t="s">
        <v>1255</v>
      </c>
      <c r="I1902" s="10" t="s">
        <v>1255</v>
      </c>
    </row>
    <row r="1903" spans="1:9" x14ac:dyDescent="0.2">
      <c r="A1903">
        <v>1902</v>
      </c>
      <c r="B1903" s="5">
        <v>39966</v>
      </c>
      <c r="C1903" s="9">
        <v>0.66111111111111109</v>
      </c>
      <c r="D1903" t="s">
        <v>4632</v>
      </c>
      <c r="E1903" t="s">
        <v>4517</v>
      </c>
      <c r="F1903" t="s">
        <v>4515</v>
      </c>
      <c r="G1903" t="s">
        <v>1256</v>
      </c>
      <c r="H1903" s="10" t="s">
        <v>1257</v>
      </c>
      <c r="I1903" s="10" t="s">
        <v>1257</v>
      </c>
    </row>
    <row r="1904" spans="1:9" x14ac:dyDescent="0.2">
      <c r="A1904">
        <v>1903</v>
      </c>
      <c r="B1904" s="5">
        <v>39966</v>
      </c>
      <c r="C1904" s="9">
        <v>0.66111111111111109</v>
      </c>
      <c r="D1904" t="s">
        <v>4632</v>
      </c>
      <c r="E1904" t="s">
        <v>4517</v>
      </c>
      <c r="F1904" t="s">
        <v>4515</v>
      </c>
      <c r="G1904" t="s">
        <v>1258</v>
      </c>
      <c r="H1904" s="10" t="s">
        <v>1259</v>
      </c>
      <c r="I1904" s="10" t="s">
        <v>1259</v>
      </c>
    </row>
    <row r="1905" spans="1:9" x14ac:dyDescent="0.2">
      <c r="A1905">
        <v>1904</v>
      </c>
      <c r="B1905" s="5">
        <v>39966</v>
      </c>
      <c r="C1905" s="9">
        <v>0.66111111111111109</v>
      </c>
      <c r="D1905" t="s">
        <v>4632</v>
      </c>
      <c r="E1905" t="s">
        <v>4517</v>
      </c>
      <c r="F1905" t="s">
        <v>4515</v>
      </c>
      <c r="G1905" t="s">
        <v>1260</v>
      </c>
      <c r="H1905" s="10" t="s">
        <v>1261</v>
      </c>
      <c r="I1905" s="10" t="s">
        <v>1261</v>
      </c>
    </row>
    <row r="1906" spans="1:9" x14ac:dyDescent="0.2">
      <c r="A1906">
        <v>1905</v>
      </c>
      <c r="B1906" s="5">
        <v>39966</v>
      </c>
      <c r="C1906" s="9">
        <v>0.66111111111111109</v>
      </c>
      <c r="D1906" t="s">
        <v>4632</v>
      </c>
      <c r="E1906" t="s">
        <v>4517</v>
      </c>
      <c r="F1906" t="s">
        <v>4515</v>
      </c>
      <c r="G1906" t="s">
        <v>1262</v>
      </c>
      <c r="H1906" s="10" t="s">
        <v>1828</v>
      </c>
      <c r="I1906" s="10" t="s">
        <v>1828</v>
      </c>
    </row>
    <row r="1907" spans="1:9" x14ac:dyDescent="0.2">
      <c r="A1907">
        <v>1906</v>
      </c>
      <c r="B1907" s="5">
        <v>39966</v>
      </c>
      <c r="C1907" s="9">
        <v>0.66111111111111109</v>
      </c>
      <c r="D1907" t="s">
        <v>4632</v>
      </c>
      <c r="E1907" t="s">
        <v>4517</v>
      </c>
      <c r="F1907" t="s">
        <v>4515</v>
      </c>
      <c r="G1907" t="s">
        <v>1829</v>
      </c>
      <c r="H1907" s="10" t="s">
        <v>1830</v>
      </c>
      <c r="I1907" s="10" t="s">
        <v>1831</v>
      </c>
    </row>
    <row r="1908" spans="1:9" x14ac:dyDescent="0.2">
      <c r="A1908">
        <v>1907</v>
      </c>
      <c r="B1908" s="5">
        <v>39966</v>
      </c>
      <c r="C1908" s="9">
        <v>0.66111111111111109</v>
      </c>
      <c r="D1908" t="s">
        <v>4632</v>
      </c>
      <c r="E1908" t="s">
        <v>4517</v>
      </c>
      <c r="F1908" t="s">
        <v>4515</v>
      </c>
      <c r="G1908" t="s">
        <v>1832</v>
      </c>
      <c r="H1908" s="10" t="s">
        <v>459</v>
      </c>
      <c r="I1908" s="10" t="s">
        <v>459</v>
      </c>
    </row>
    <row r="1909" spans="1:9" x14ac:dyDescent="0.2">
      <c r="A1909">
        <v>1908</v>
      </c>
      <c r="B1909" s="5">
        <v>39966</v>
      </c>
      <c r="C1909" s="9">
        <v>0.66111111111111109</v>
      </c>
      <c r="D1909" t="s">
        <v>4632</v>
      </c>
      <c r="E1909" t="s">
        <v>4517</v>
      </c>
      <c r="F1909" t="s">
        <v>4515</v>
      </c>
      <c r="G1909" t="s">
        <v>460</v>
      </c>
      <c r="H1909" s="10" t="s">
        <v>461</v>
      </c>
      <c r="I1909" s="10" t="s">
        <v>461</v>
      </c>
    </row>
    <row r="1910" spans="1:9" x14ac:dyDescent="0.2">
      <c r="A1910">
        <v>1909</v>
      </c>
      <c r="B1910" s="5">
        <v>39966</v>
      </c>
      <c r="C1910" s="9">
        <v>0.66111111111111109</v>
      </c>
      <c r="D1910" t="s">
        <v>4632</v>
      </c>
      <c r="E1910" t="s">
        <v>4517</v>
      </c>
      <c r="F1910" t="s">
        <v>4515</v>
      </c>
      <c r="G1910" t="s">
        <v>462</v>
      </c>
      <c r="H1910" s="10" t="s">
        <v>262</v>
      </c>
      <c r="I1910" s="10" t="s">
        <v>263</v>
      </c>
    </row>
    <row r="1911" spans="1:9" x14ac:dyDescent="0.2">
      <c r="A1911">
        <v>1910</v>
      </c>
      <c r="B1911" s="5">
        <v>39966</v>
      </c>
      <c r="C1911" s="9">
        <v>0.66111111111111109</v>
      </c>
      <c r="D1911" t="s">
        <v>4632</v>
      </c>
      <c r="E1911" t="s">
        <v>4517</v>
      </c>
      <c r="F1911" t="s">
        <v>4515</v>
      </c>
      <c r="G1911" t="s">
        <v>264</v>
      </c>
      <c r="H1911" s="10" t="s">
        <v>265</v>
      </c>
      <c r="I1911" s="10" t="s">
        <v>265</v>
      </c>
    </row>
    <row r="1912" spans="1:9" x14ac:dyDescent="0.2">
      <c r="A1912">
        <v>1911</v>
      </c>
      <c r="B1912" s="5">
        <v>39966</v>
      </c>
      <c r="C1912" s="9">
        <v>0.66111111111111109</v>
      </c>
      <c r="D1912" t="s">
        <v>4632</v>
      </c>
      <c r="E1912" t="s">
        <v>4517</v>
      </c>
      <c r="F1912" t="s">
        <v>4515</v>
      </c>
      <c r="G1912" t="s">
        <v>266</v>
      </c>
      <c r="H1912" s="10" t="s">
        <v>267</v>
      </c>
      <c r="I1912" s="10" t="s">
        <v>268</v>
      </c>
    </row>
    <row r="1913" spans="1:9" x14ac:dyDescent="0.2">
      <c r="A1913">
        <v>1912</v>
      </c>
      <c r="B1913" s="5">
        <v>39966</v>
      </c>
      <c r="C1913" s="9">
        <v>0.66111111111111109</v>
      </c>
      <c r="D1913" t="s">
        <v>4632</v>
      </c>
      <c r="E1913" t="s">
        <v>4517</v>
      </c>
      <c r="F1913" t="s">
        <v>4515</v>
      </c>
      <c r="G1913" t="s">
        <v>269</v>
      </c>
      <c r="H1913" s="10" t="s">
        <v>2847</v>
      </c>
      <c r="I1913" s="10" t="s">
        <v>2847</v>
      </c>
    </row>
    <row r="1914" spans="1:9" x14ac:dyDescent="0.2">
      <c r="A1914">
        <v>1913</v>
      </c>
      <c r="B1914" s="5">
        <v>39966</v>
      </c>
      <c r="C1914" s="9">
        <v>0.66111111111111109</v>
      </c>
      <c r="D1914" t="s">
        <v>4632</v>
      </c>
      <c r="E1914" t="s">
        <v>4517</v>
      </c>
      <c r="F1914" t="s">
        <v>4515</v>
      </c>
      <c r="G1914" t="s">
        <v>2848</v>
      </c>
      <c r="H1914" s="10" t="s">
        <v>2849</v>
      </c>
      <c r="I1914" s="10" t="s">
        <v>2849</v>
      </c>
    </row>
    <row r="1915" spans="1:9" x14ac:dyDescent="0.2">
      <c r="A1915">
        <v>1914</v>
      </c>
      <c r="B1915" s="5">
        <v>39966</v>
      </c>
      <c r="C1915" s="9">
        <v>0.66111111111111109</v>
      </c>
      <c r="D1915" t="s">
        <v>4632</v>
      </c>
      <c r="E1915" t="s">
        <v>4517</v>
      </c>
      <c r="F1915" t="s">
        <v>4515</v>
      </c>
      <c r="G1915" t="s">
        <v>2850</v>
      </c>
      <c r="H1915" s="10" t="s">
        <v>2491</v>
      </c>
      <c r="I1915" s="10" t="s">
        <v>2491</v>
      </c>
    </row>
    <row r="1916" spans="1:9" x14ac:dyDescent="0.2">
      <c r="A1916">
        <v>1915</v>
      </c>
      <c r="B1916" s="5">
        <v>39966</v>
      </c>
      <c r="C1916" s="9">
        <v>0.66111111111111109</v>
      </c>
      <c r="D1916" t="s">
        <v>4632</v>
      </c>
      <c r="E1916" t="s">
        <v>4517</v>
      </c>
      <c r="F1916" t="s">
        <v>4515</v>
      </c>
      <c r="G1916" t="s">
        <v>2492</v>
      </c>
      <c r="H1916" s="10" t="s">
        <v>2493</v>
      </c>
      <c r="I1916" s="10" t="s">
        <v>2493</v>
      </c>
    </row>
    <row r="1917" spans="1:9" x14ac:dyDescent="0.2">
      <c r="A1917">
        <v>1916</v>
      </c>
      <c r="B1917" s="5">
        <v>39966</v>
      </c>
      <c r="C1917" s="9">
        <v>0.66111111111111109</v>
      </c>
      <c r="D1917" t="s">
        <v>4632</v>
      </c>
      <c r="E1917" t="s">
        <v>4517</v>
      </c>
      <c r="F1917" t="s">
        <v>4515</v>
      </c>
      <c r="G1917" t="s">
        <v>2494</v>
      </c>
      <c r="H1917" s="10" t="s">
        <v>2495</v>
      </c>
      <c r="I1917" s="10" t="s">
        <v>2495</v>
      </c>
    </row>
    <row r="1918" spans="1:9" x14ac:dyDescent="0.2">
      <c r="A1918">
        <v>1917</v>
      </c>
      <c r="B1918" s="5">
        <v>39966</v>
      </c>
      <c r="C1918" s="9">
        <v>0.66111111111111109</v>
      </c>
      <c r="D1918" t="s">
        <v>4632</v>
      </c>
      <c r="E1918" t="s">
        <v>4517</v>
      </c>
      <c r="F1918" t="s">
        <v>4515</v>
      </c>
      <c r="G1918" t="s">
        <v>2496</v>
      </c>
      <c r="H1918" s="10" t="s">
        <v>435</v>
      </c>
      <c r="I1918" s="10" t="s">
        <v>435</v>
      </c>
    </row>
    <row r="1919" spans="1:9" x14ac:dyDescent="0.2">
      <c r="A1919">
        <v>1918</v>
      </c>
      <c r="B1919" s="5">
        <v>39966</v>
      </c>
      <c r="C1919" s="9">
        <v>0.66111111111111109</v>
      </c>
      <c r="D1919" t="s">
        <v>4632</v>
      </c>
      <c r="E1919" t="s">
        <v>4517</v>
      </c>
      <c r="F1919" t="s">
        <v>4515</v>
      </c>
      <c r="G1919" t="s">
        <v>436</v>
      </c>
      <c r="H1919" s="10" t="s">
        <v>437</v>
      </c>
      <c r="I1919" s="10" t="s">
        <v>437</v>
      </c>
    </row>
    <row r="1920" spans="1:9" x14ac:dyDescent="0.2">
      <c r="A1920">
        <v>1919</v>
      </c>
      <c r="B1920" s="5">
        <v>39966</v>
      </c>
      <c r="C1920" s="9">
        <v>0.66111111111111109</v>
      </c>
      <c r="D1920" t="s">
        <v>4632</v>
      </c>
      <c r="E1920" t="s">
        <v>4517</v>
      </c>
      <c r="F1920" t="s">
        <v>4515</v>
      </c>
      <c r="G1920" t="s">
        <v>2434</v>
      </c>
      <c r="H1920" s="10" t="s">
        <v>2435</v>
      </c>
      <c r="I1920" s="10" t="s">
        <v>2436</v>
      </c>
    </row>
    <row r="1921" spans="1:9" x14ac:dyDescent="0.2">
      <c r="A1921">
        <v>1920</v>
      </c>
      <c r="B1921" s="5">
        <v>39966</v>
      </c>
      <c r="C1921" s="9">
        <v>0.66111111111111109</v>
      </c>
      <c r="D1921" t="s">
        <v>4632</v>
      </c>
      <c r="E1921" t="s">
        <v>4517</v>
      </c>
      <c r="F1921" t="s">
        <v>4515</v>
      </c>
      <c r="G1921" t="s">
        <v>2437</v>
      </c>
      <c r="H1921" s="10" t="s">
        <v>2438</v>
      </c>
      <c r="I1921" s="10" t="s">
        <v>2438</v>
      </c>
    </row>
    <row r="1922" spans="1:9" x14ac:dyDescent="0.2">
      <c r="A1922">
        <v>1921</v>
      </c>
      <c r="B1922" s="5">
        <v>39966</v>
      </c>
      <c r="C1922" s="9">
        <v>0.66111111111111109</v>
      </c>
      <c r="D1922" t="s">
        <v>4632</v>
      </c>
      <c r="E1922" t="s">
        <v>4517</v>
      </c>
      <c r="F1922" t="s">
        <v>4515</v>
      </c>
      <c r="G1922" t="s">
        <v>2439</v>
      </c>
      <c r="H1922" s="10" t="s">
        <v>2440</v>
      </c>
      <c r="I1922" s="10" t="s">
        <v>2441</v>
      </c>
    </row>
    <row r="1923" spans="1:9" x14ac:dyDescent="0.2">
      <c r="A1923">
        <v>1922</v>
      </c>
      <c r="B1923" s="5">
        <v>39966</v>
      </c>
      <c r="C1923" s="9">
        <v>0.66111111111111109</v>
      </c>
      <c r="D1923" t="s">
        <v>4632</v>
      </c>
      <c r="E1923" t="s">
        <v>4517</v>
      </c>
      <c r="F1923" t="s">
        <v>4515</v>
      </c>
      <c r="G1923" t="s">
        <v>2442</v>
      </c>
      <c r="H1923" s="10" t="s">
        <v>2443</v>
      </c>
      <c r="I1923" s="10" t="s">
        <v>2444</v>
      </c>
    </row>
    <row r="1924" spans="1:9" x14ac:dyDescent="0.2">
      <c r="A1924">
        <v>1923</v>
      </c>
      <c r="B1924" s="5">
        <v>39966</v>
      </c>
      <c r="C1924" s="9">
        <v>0.66111111111111109</v>
      </c>
      <c r="D1924" t="s">
        <v>4632</v>
      </c>
      <c r="E1924" t="s">
        <v>4517</v>
      </c>
      <c r="F1924" t="s">
        <v>4515</v>
      </c>
      <c r="G1924" t="s">
        <v>2445</v>
      </c>
      <c r="H1924" s="10" t="s">
        <v>2446</v>
      </c>
      <c r="I1924" s="10" t="s">
        <v>2446</v>
      </c>
    </row>
    <row r="1925" spans="1:9" x14ac:dyDescent="0.2">
      <c r="A1925">
        <v>1924</v>
      </c>
      <c r="B1925" s="5">
        <v>39966</v>
      </c>
      <c r="C1925" s="9">
        <v>0.66111111111111109</v>
      </c>
      <c r="D1925" t="s">
        <v>4632</v>
      </c>
      <c r="E1925" t="s">
        <v>4517</v>
      </c>
      <c r="F1925" t="s">
        <v>4515</v>
      </c>
      <c r="G1925" t="s">
        <v>2447</v>
      </c>
      <c r="H1925" s="10" t="s">
        <v>2448</v>
      </c>
      <c r="I1925" s="10" t="s">
        <v>2448</v>
      </c>
    </row>
    <row r="1926" spans="1:9" x14ac:dyDescent="0.2">
      <c r="A1926">
        <v>1925</v>
      </c>
      <c r="B1926" s="5">
        <v>39966</v>
      </c>
      <c r="C1926" s="9">
        <v>0.66111111111111109</v>
      </c>
      <c r="D1926" t="s">
        <v>4632</v>
      </c>
      <c r="E1926" t="s">
        <v>4517</v>
      </c>
      <c r="F1926" t="s">
        <v>4515</v>
      </c>
      <c r="G1926" t="s">
        <v>2449</v>
      </c>
      <c r="H1926" s="10" t="s">
        <v>2450</v>
      </c>
      <c r="I1926" s="10" t="s">
        <v>2450</v>
      </c>
    </row>
    <row r="1927" spans="1:9" x14ac:dyDescent="0.2">
      <c r="A1927">
        <v>1926</v>
      </c>
      <c r="B1927" s="5">
        <v>39966</v>
      </c>
      <c r="C1927" s="9">
        <v>0.66111111111111109</v>
      </c>
      <c r="D1927" t="s">
        <v>4632</v>
      </c>
      <c r="E1927" t="s">
        <v>4517</v>
      </c>
      <c r="F1927" t="s">
        <v>4515</v>
      </c>
      <c r="G1927" t="s">
        <v>2451</v>
      </c>
      <c r="H1927" s="10" t="s">
        <v>2452</v>
      </c>
      <c r="I1927" s="10" t="s">
        <v>2452</v>
      </c>
    </row>
    <row r="1928" spans="1:9" x14ac:dyDescent="0.2">
      <c r="A1928">
        <v>1927</v>
      </c>
      <c r="B1928" s="5">
        <v>39966</v>
      </c>
      <c r="C1928" s="9">
        <v>0.66111111111111109</v>
      </c>
      <c r="D1928" t="s">
        <v>4632</v>
      </c>
      <c r="E1928" t="s">
        <v>4517</v>
      </c>
      <c r="F1928" t="s">
        <v>4515</v>
      </c>
      <c r="G1928" t="s">
        <v>2453</v>
      </c>
      <c r="H1928" s="10" t="s">
        <v>2454</v>
      </c>
      <c r="I1928" s="10" t="s">
        <v>2454</v>
      </c>
    </row>
    <row r="1929" spans="1:9" x14ac:dyDescent="0.2">
      <c r="A1929">
        <v>1928</v>
      </c>
      <c r="B1929" s="5">
        <v>39966</v>
      </c>
      <c r="C1929" s="9">
        <v>0.66111111111111109</v>
      </c>
      <c r="D1929" t="s">
        <v>4632</v>
      </c>
      <c r="E1929" t="s">
        <v>4517</v>
      </c>
      <c r="F1929" t="s">
        <v>4515</v>
      </c>
      <c r="G1929" t="s">
        <v>2455</v>
      </c>
      <c r="H1929" s="10" t="s">
        <v>2456</v>
      </c>
      <c r="I1929" s="10" t="s">
        <v>2456</v>
      </c>
    </row>
    <row r="1930" spans="1:9" x14ac:dyDescent="0.2">
      <c r="A1930">
        <v>1929</v>
      </c>
      <c r="B1930" s="5">
        <v>39966</v>
      </c>
      <c r="C1930" s="9">
        <v>0.66111111111111109</v>
      </c>
      <c r="D1930" t="s">
        <v>4632</v>
      </c>
      <c r="E1930" t="s">
        <v>4517</v>
      </c>
      <c r="F1930" t="s">
        <v>4515</v>
      </c>
      <c r="G1930" t="s">
        <v>2457</v>
      </c>
      <c r="H1930" s="10" t="s">
        <v>2458</v>
      </c>
      <c r="I1930" s="10" t="s">
        <v>2458</v>
      </c>
    </row>
    <row r="1931" spans="1:9" x14ac:dyDescent="0.2">
      <c r="A1931">
        <v>1930</v>
      </c>
      <c r="B1931" s="5">
        <v>39966</v>
      </c>
      <c r="C1931" s="9">
        <v>0.66111111111111109</v>
      </c>
      <c r="D1931" t="s">
        <v>4632</v>
      </c>
      <c r="E1931" t="s">
        <v>4517</v>
      </c>
      <c r="F1931" t="s">
        <v>4515</v>
      </c>
      <c r="G1931" t="s">
        <v>2459</v>
      </c>
      <c r="H1931" s="10" t="s">
        <v>2460</v>
      </c>
      <c r="I1931" s="10" t="s">
        <v>2460</v>
      </c>
    </row>
    <row r="1932" spans="1:9" x14ac:dyDescent="0.2">
      <c r="A1932">
        <v>1931</v>
      </c>
      <c r="B1932" s="5">
        <v>39966</v>
      </c>
      <c r="C1932" s="9">
        <v>0.66111111111111109</v>
      </c>
      <c r="D1932" t="s">
        <v>4632</v>
      </c>
      <c r="E1932" t="s">
        <v>4517</v>
      </c>
      <c r="F1932" t="s">
        <v>4515</v>
      </c>
      <c r="G1932" t="s">
        <v>2461</v>
      </c>
      <c r="H1932" s="10" t="s">
        <v>3754</v>
      </c>
      <c r="I1932" s="10" t="s">
        <v>3754</v>
      </c>
    </row>
    <row r="1933" spans="1:9" x14ac:dyDescent="0.2">
      <c r="A1933">
        <v>1932</v>
      </c>
      <c r="B1933" s="5">
        <v>39966</v>
      </c>
      <c r="C1933" s="9">
        <v>0.66111111111111109</v>
      </c>
      <c r="D1933" t="s">
        <v>4632</v>
      </c>
      <c r="E1933" t="s">
        <v>4517</v>
      </c>
      <c r="F1933" t="s">
        <v>4515</v>
      </c>
      <c r="G1933" t="s">
        <v>3755</v>
      </c>
      <c r="H1933" s="10" t="s">
        <v>5583</v>
      </c>
      <c r="I1933" s="10" t="s">
        <v>5583</v>
      </c>
    </row>
    <row r="1934" spans="1:9" x14ac:dyDescent="0.2">
      <c r="A1934">
        <v>1933</v>
      </c>
      <c r="B1934" s="5">
        <v>39966</v>
      </c>
      <c r="C1934" s="9">
        <v>0.66111111111111109</v>
      </c>
      <c r="D1934" t="s">
        <v>4632</v>
      </c>
      <c r="E1934" t="s">
        <v>4517</v>
      </c>
      <c r="F1934" t="s">
        <v>4515</v>
      </c>
      <c r="G1934" t="s">
        <v>5584</v>
      </c>
      <c r="H1934" s="10" t="s">
        <v>5585</v>
      </c>
      <c r="I1934" s="10" t="s">
        <v>5585</v>
      </c>
    </row>
    <row r="1935" spans="1:9" x14ac:dyDescent="0.2">
      <c r="A1935">
        <v>1934</v>
      </c>
      <c r="B1935" s="5">
        <v>39966</v>
      </c>
      <c r="C1935" s="9">
        <v>0.66111111111111109</v>
      </c>
      <c r="D1935" t="s">
        <v>4632</v>
      </c>
      <c r="E1935" t="s">
        <v>4517</v>
      </c>
      <c r="F1935" t="s">
        <v>4515</v>
      </c>
      <c r="G1935" t="s">
        <v>5586</v>
      </c>
      <c r="H1935" s="10" t="s">
        <v>5587</v>
      </c>
      <c r="I1935" s="10" t="s">
        <v>1263</v>
      </c>
    </row>
    <row r="1936" spans="1:9" x14ac:dyDescent="0.2">
      <c r="A1936">
        <v>1935</v>
      </c>
      <c r="B1936" s="5">
        <v>39966</v>
      </c>
      <c r="C1936" s="9">
        <v>0.66111111111111109</v>
      </c>
      <c r="D1936" t="s">
        <v>4632</v>
      </c>
      <c r="E1936" t="s">
        <v>4517</v>
      </c>
      <c r="F1936" t="s">
        <v>4515</v>
      </c>
      <c r="G1936" t="s">
        <v>1264</v>
      </c>
      <c r="H1936" s="10" t="s">
        <v>1265</v>
      </c>
      <c r="I1936" s="10" t="s">
        <v>1265</v>
      </c>
    </row>
    <row r="1937" spans="1:9" x14ac:dyDescent="0.2">
      <c r="A1937">
        <v>1936</v>
      </c>
      <c r="B1937" s="5">
        <v>39966</v>
      </c>
      <c r="C1937" s="9">
        <v>0.66111111111111109</v>
      </c>
      <c r="D1937" t="s">
        <v>4632</v>
      </c>
      <c r="E1937" t="s">
        <v>4517</v>
      </c>
      <c r="F1937" t="s">
        <v>4515</v>
      </c>
      <c r="G1937" t="s">
        <v>1266</v>
      </c>
      <c r="H1937" s="10" t="s">
        <v>1267</v>
      </c>
      <c r="I1937" s="10" t="s">
        <v>1267</v>
      </c>
    </row>
    <row r="1938" spans="1:9" x14ac:dyDescent="0.2">
      <c r="A1938">
        <v>1937</v>
      </c>
      <c r="B1938" s="5">
        <v>39966</v>
      </c>
      <c r="C1938" s="9">
        <v>0.66111111111111109</v>
      </c>
      <c r="D1938" t="s">
        <v>4632</v>
      </c>
      <c r="E1938" t="s">
        <v>4517</v>
      </c>
      <c r="F1938" t="s">
        <v>4515</v>
      </c>
      <c r="G1938" t="s">
        <v>1268</v>
      </c>
      <c r="H1938" s="10" t="s">
        <v>1158</v>
      </c>
      <c r="I1938" s="10" t="s">
        <v>1158</v>
      </c>
    </row>
    <row r="1939" spans="1:9" x14ac:dyDescent="0.2">
      <c r="A1939">
        <v>1938</v>
      </c>
      <c r="B1939" s="5">
        <v>39966</v>
      </c>
      <c r="C1939" s="9">
        <v>0.66111111111111109</v>
      </c>
      <c r="D1939" t="s">
        <v>4632</v>
      </c>
      <c r="E1939" t="s">
        <v>4517</v>
      </c>
      <c r="F1939" t="s">
        <v>4515</v>
      </c>
      <c r="G1939" t="s">
        <v>1159</v>
      </c>
      <c r="H1939" s="10" t="s">
        <v>1231</v>
      </c>
      <c r="I1939" s="10" t="s">
        <v>1231</v>
      </c>
    </row>
    <row r="1940" spans="1:9" x14ac:dyDescent="0.2">
      <c r="A1940">
        <v>1939</v>
      </c>
      <c r="B1940" s="5">
        <v>39966</v>
      </c>
      <c r="C1940" s="9">
        <v>0.66111111111111109</v>
      </c>
      <c r="D1940" t="s">
        <v>4632</v>
      </c>
      <c r="E1940" t="s">
        <v>4517</v>
      </c>
      <c r="F1940" t="s">
        <v>4515</v>
      </c>
      <c r="G1940" t="s">
        <v>1232</v>
      </c>
      <c r="H1940" s="10" t="s">
        <v>1233</v>
      </c>
      <c r="I1940" s="10" t="s">
        <v>1233</v>
      </c>
    </row>
    <row r="1941" spans="1:9" x14ac:dyDescent="0.2">
      <c r="A1941">
        <v>1940</v>
      </c>
      <c r="B1941" s="5">
        <v>39966</v>
      </c>
      <c r="C1941" s="9">
        <v>0.66111111111111109</v>
      </c>
      <c r="D1941" t="s">
        <v>4632</v>
      </c>
      <c r="E1941" t="s">
        <v>4517</v>
      </c>
      <c r="F1941" t="s">
        <v>4515</v>
      </c>
      <c r="G1941" t="s">
        <v>1234</v>
      </c>
      <c r="H1941" s="10" t="s">
        <v>1160</v>
      </c>
      <c r="I1941" s="10" t="s">
        <v>1160</v>
      </c>
    </row>
    <row r="1942" spans="1:9" x14ac:dyDescent="0.2">
      <c r="A1942">
        <v>1941</v>
      </c>
      <c r="B1942" s="5">
        <v>39966</v>
      </c>
      <c r="C1942" s="9">
        <v>0.66111111111111109</v>
      </c>
      <c r="D1942" t="s">
        <v>4632</v>
      </c>
      <c r="E1942" t="s">
        <v>4517</v>
      </c>
      <c r="F1942" t="s">
        <v>4515</v>
      </c>
      <c r="G1942" t="s">
        <v>1161</v>
      </c>
      <c r="H1942" s="10" t="s">
        <v>3823</v>
      </c>
      <c r="I1942" s="10" t="s">
        <v>3823</v>
      </c>
    </row>
    <row r="1943" spans="1:9" x14ac:dyDescent="0.2">
      <c r="A1943">
        <v>1942</v>
      </c>
      <c r="B1943" s="5">
        <v>39966</v>
      </c>
      <c r="C1943" s="9">
        <v>0.66111111111111109</v>
      </c>
      <c r="D1943" t="s">
        <v>4632</v>
      </c>
      <c r="E1943" t="s">
        <v>4517</v>
      </c>
      <c r="F1943" t="s">
        <v>4515</v>
      </c>
      <c r="G1943" t="s">
        <v>1135</v>
      </c>
      <c r="H1943" s="10" t="s">
        <v>4346</v>
      </c>
      <c r="I1943" s="10" t="s">
        <v>4346</v>
      </c>
    </row>
    <row r="1944" spans="1:9" x14ac:dyDescent="0.2">
      <c r="A1944">
        <v>1943</v>
      </c>
      <c r="B1944" s="5">
        <v>39966</v>
      </c>
      <c r="C1944" s="9">
        <v>0.66111111111111109</v>
      </c>
      <c r="D1944" t="s">
        <v>4632</v>
      </c>
      <c r="E1944" t="s">
        <v>4517</v>
      </c>
      <c r="F1944" t="s">
        <v>4515</v>
      </c>
      <c r="G1944" t="s">
        <v>4347</v>
      </c>
      <c r="H1944" s="10" t="s">
        <v>5272</v>
      </c>
      <c r="I1944" s="10" t="s">
        <v>5273</v>
      </c>
    </row>
    <row r="1945" spans="1:9" x14ac:dyDescent="0.2">
      <c r="A1945">
        <v>1944</v>
      </c>
      <c r="B1945" s="5">
        <v>39966</v>
      </c>
      <c r="C1945" s="9">
        <v>0.66111111111111109</v>
      </c>
      <c r="D1945" t="s">
        <v>4632</v>
      </c>
      <c r="E1945" t="s">
        <v>4517</v>
      </c>
      <c r="F1945" t="s">
        <v>4515</v>
      </c>
      <c r="G1945" t="s">
        <v>5274</v>
      </c>
      <c r="H1945" s="10" t="s">
        <v>5275</v>
      </c>
      <c r="I1945" s="10" t="s">
        <v>5275</v>
      </c>
    </row>
    <row r="1946" spans="1:9" x14ac:dyDescent="0.2">
      <c r="A1946">
        <v>1945</v>
      </c>
      <c r="B1946" s="5">
        <v>39966</v>
      </c>
      <c r="C1946" s="9">
        <v>0.66111111111111109</v>
      </c>
      <c r="D1946" t="s">
        <v>4632</v>
      </c>
      <c r="E1946" t="s">
        <v>4517</v>
      </c>
      <c r="F1946" t="s">
        <v>4515</v>
      </c>
      <c r="G1946" t="s">
        <v>5276</v>
      </c>
      <c r="H1946" s="10" t="s">
        <v>5277</v>
      </c>
      <c r="I1946" s="10" t="s">
        <v>5277</v>
      </c>
    </row>
    <row r="1947" spans="1:9" x14ac:dyDescent="0.2">
      <c r="A1947">
        <v>1946</v>
      </c>
      <c r="B1947" s="5">
        <v>39966</v>
      </c>
      <c r="C1947" s="9">
        <v>0.66111111111111109</v>
      </c>
      <c r="D1947" t="s">
        <v>4632</v>
      </c>
      <c r="E1947" t="s">
        <v>4517</v>
      </c>
      <c r="F1947" t="s">
        <v>4515</v>
      </c>
      <c r="G1947" t="s">
        <v>5278</v>
      </c>
      <c r="H1947" s="10" t="s">
        <v>4432</v>
      </c>
      <c r="I1947" s="10" t="s">
        <v>4432</v>
      </c>
    </row>
    <row r="1948" spans="1:9" x14ac:dyDescent="0.2">
      <c r="A1948">
        <v>1947</v>
      </c>
      <c r="B1948" s="5">
        <v>39966</v>
      </c>
      <c r="C1948" s="9">
        <v>0.66111111111111109</v>
      </c>
      <c r="D1948" t="s">
        <v>4632</v>
      </c>
      <c r="E1948" t="s">
        <v>4517</v>
      </c>
      <c r="F1948" t="s">
        <v>4515</v>
      </c>
      <c r="G1948" t="s">
        <v>4433</v>
      </c>
      <c r="H1948" s="10" t="s">
        <v>3665</v>
      </c>
      <c r="I1948" s="10" t="s">
        <v>3665</v>
      </c>
    </row>
    <row r="1949" spans="1:9" x14ac:dyDescent="0.2">
      <c r="A1949">
        <v>1948</v>
      </c>
      <c r="B1949" s="5">
        <v>39966</v>
      </c>
      <c r="C1949" s="9">
        <v>0.66111111111111109</v>
      </c>
      <c r="D1949" t="s">
        <v>4632</v>
      </c>
      <c r="E1949" t="s">
        <v>4517</v>
      </c>
      <c r="F1949" t="s">
        <v>4515</v>
      </c>
      <c r="G1949" t="s">
        <v>3666</v>
      </c>
      <c r="H1949" s="10" t="s">
        <v>1323</v>
      </c>
      <c r="I1949" s="10" t="s">
        <v>1323</v>
      </c>
    </row>
    <row r="1950" spans="1:9" x14ac:dyDescent="0.2">
      <c r="A1950">
        <v>1949</v>
      </c>
      <c r="B1950" s="5">
        <v>39966</v>
      </c>
      <c r="C1950" s="9">
        <v>0.66111111111111109</v>
      </c>
      <c r="D1950" t="s">
        <v>4632</v>
      </c>
      <c r="E1950" t="s">
        <v>4517</v>
      </c>
      <c r="F1950" t="s">
        <v>4515</v>
      </c>
      <c r="G1950" t="s">
        <v>1220</v>
      </c>
      <c r="H1950" s="10" t="s">
        <v>1221</v>
      </c>
      <c r="I1950" s="10" t="s">
        <v>1221</v>
      </c>
    </row>
    <row r="1951" spans="1:9" x14ac:dyDescent="0.2">
      <c r="A1951">
        <v>1950</v>
      </c>
      <c r="B1951" s="5">
        <v>39966</v>
      </c>
      <c r="C1951" s="9">
        <v>0.66111111111111109</v>
      </c>
      <c r="D1951" t="s">
        <v>4632</v>
      </c>
      <c r="E1951" t="s">
        <v>4517</v>
      </c>
      <c r="F1951" t="s">
        <v>4515</v>
      </c>
      <c r="G1951" t="s">
        <v>1222</v>
      </c>
      <c r="H1951" s="10" t="s">
        <v>1223</v>
      </c>
      <c r="I1951" s="10" t="s">
        <v>1223</v>
      </c>
    </row>
    <row r="1952" spans="1:9" x14ac:dyDescent="0.2">
      <c r="A1952">
        <v>1951</v>
      </c>
      <c r="B1952" s="5">
        <v>39966</v>
      </c>
      <c r="C1952" s="9">
        <v>0.66111111111111109</v>
      </c>
      <c r="D1952" t="s">
        <v>4632</v>
      </c>
      <c r="E1952" t="s">
        <v>4517</v>
      </c>
      <c r="F1952" t="s">
        <v>4515</v>
      </c>
      <c r="G1952" t="s">
        <v>1224</v>
      </c>
      <c r="H1952" s="10" t="s">
        <v>1225</v>
      </c>
      <c r="I1952" s="10" t="s">
        <v>1225</v>
      </c>
    </row>
    <row r="1953" spans="1:9" x14ac:dyDescent="0.2">
      <c r="A1953">
        <v>1952</v>
      </c>
      <c r="B1953" s="5">
        <v>39966</v>
      </c>
      <c r="C1953" s="9">
        <v>0.66111111111111109</v>
      </c>
      <c r="D1953" t="s">
        <v>4632</v>
      </c>
      <c r="E1953" t="s">
        <v>4517</v>
      </c>
      <c r="F1953" t="s">
        <v>4515</v>
      </c>
      <c r="G1953" t="s">
        <v>1226</v>
      </c>
      <c r="H1953" s="10" t="s">
        <v>1227</v>
      </c>
      <c r="I1953" s="10" t="s">
        <v>1227</v>
      </c>
    </row>
    <row r="1954" spans="1:9" x14ac:dyDescent="0.2">
      <c r="A1954">
        <v>1953</v>
      </c>
      <c r="B1954" s="5">
        <v>39966</v>
      </c>
      <c r="C1954" s="9">
        <v>0.66111111111111109</v>
      </c>
      <c r="D1954" t="s">
        <v>4632</v>
      </c>
      <c r="E1954" t="s">
        <v>4517</v>
      </c>
      <c r="F1954" t="s">
        <v>4515</v>
      </c>
      <c r="G1954" t="s">
        <v>1228</v>
      </c>
      <c r="H1954" s="10" t="s">
        <v>1229</v>
      </c>
      <c r="I1954" s="10" t="s">
        <v>1229</v>
      </c>
    </row>
    <row r="1955" spans="1:9" x14ac:dyDescent="0.2">
      <c r="A1955">
        <v>1954</v>
      </c>
      <c r="B1955" s="5">
        <v>39966</v>
      </c>
      <c r="C1955" s="9">
        <v>0.66111111111111109</v>
      </c>
      <c r="D1955" t="s">
        <v>4632</v>
      </c>
      <c r="E1955" t="s">
        <v>4517</v>
      </c>
      <c r="F1955" t="s">
        <v>4515</v>
      </c>
      <c r="G1955" t="s">
        <v>1230</v>
      </c>
      <c r="H1955" s="10" t="s">
        <v>3217</v>
      </c>
      <c r="I1955" s="10" t="s">
        <v>971</v>
      </c>
    </row>
    <row r="1956" spans="1:9" x14ac:dyDescent="0.2">
      <c r="A1956">
        <v>1955</v>
      </c>
      <c r="B1956" s="5">
        <v>39966</v>
      </c>
      <c r="C1956" s="9">
        <v>0.66111111111111109</v>
      </c>
      <c r="D1956" t="s">
        <v>4632</v>
      </c>
      <c r="E1956" t="s">
        <v>4517</v>
      </c>
      <c r="F1956" t="s">
        <v>4515</v>
      </c>
      <c r="G1956" t="s">
        <v>972</v>
      </c>
      <c r="H1956" s="10" t="s">
        <v>973</v>
      </c>
      <c r="I1956" s="10" t="s">
        <v>973</v>
      </c>
    </row>
    <row r="1957" spans="1:9" x14ac:dyDescent="0.2">
      <c r="A1957">
        <v>1956</v>
      </c>
      <c r="B1957" s="5">
        <v>39966</v>
      </c>
      <c r="C1957" s="9">
        <v>0.66111111111111109</v>
      </c>
      <c r="D1957" t="s">
        <v>4632</v>
      </c>
      <c r="E1957" t="s">
        <v>4517</v>
      </c>
      <c r="F1957" t="s">
        <v>4515</v>
      </c>
      <c r="G1957" t="s">
        <v>974</v>
      </c>
      <c r="H1957" s="10" t="s">
        <v>975</v>
      </c>
      <c r="I1957" s="10" t="s">
        <v>975</v>
      </c>
    </row>
    <row r="1958" spans="1:9" x14ac:dyDescent="0.2">
      <c r="A1958">
        <v>1957</v>
      </c>
      <c r="B1958" s="5">
        <v>39966</v>
      </c>
      <c r="C1958" s="9">
        <v>0.66111111111111109</v>
      </c>
      <c r="D1958" t="s">
        <v>4632</v>
      </c>
      <c r="E1958" t="s">
        <v>4517</v>
      </c>
      <c r="F1958" t="s">
        <v>4515</v>
      </c>
      <c r="G1958" t="s">
        <v>976</v>
      </c>
      <c r="H1958" s="10" t="s">
        <v>977</v>
      </c>
      <c r="I1958" s="10" t="s">
        <v>977</v>
      </c>
    </row>
    <row r="1959" spans="1:9" x14ac:dyDescent="0.2">
      <c r="A1959">
        <v>1958</v>
      </c>
      <c r="B1959" s="5">
        <v>39966</v>
      </c>
      <c r="C1959" s="9">
        <v>0.66111111111111109</v>
      </c>
      <c r="D1959" t="s">
        <v>4632</v>
      </c>
      <c r="E1959" t="s">
        <v>4517</v>
      </c>
      <c r="F1959" t="s">
        <v>4515</v>
      </c>
      <c r="G1959" t="s">
        <v>978</v>
      </c>
      <c r="H1959" s="10" t="s">
        <v>979</v>
      </c>
      <c r="I1959" s="10" t="s">
        <v>979</v>
      </c>
    </row>
    <row r="1960" spans="1:9" s="8" customFormat="1" x14ac:dyDescent="0.2">
      <c r="A1960" s="8">
        <v>1959</v>
      </c>
      <c r="B1960" s="12">
        <v>39966</v>
      </c>
      <c r="C1960" s="13">
        <v>0.66111111111111109</v>
      </c>
      <c r="D1960" s="8" t="s">
        <v>4632</v>
      </c>
      <c r="E1960" s="8" t="s">
        <v>4517</v>
      </c>
      <c r="F1960" s="8" t="s">
        <v>4515</v>
      </c>
      <c r="G1960" s="8" t="s">
        <v>980</v>
      </c>
      <c r="H1960" s="14" t="s">
        <v>981</v>
      </c>
      <c r="I1960" s="14" t="s">
        <v>2822</v>
      </c>
    </row>
    <row r="1962" spans="1:9" x14ac:dyDescent="0.2">
      <c r="A1962" t="s">
        <v>5123</v>
      </c>
    </row>
  </sheetData>
  <customSheetViews>
    <customSheetView guid="{A7262B3C-C1C8-4CF7-A2DA-10A2289A6C50}" state="hidden" showRuler="0">
      <selection activeCell="G27" sqref="G27"/>
      <pageMargins left="0.75" right="0.75" top="1" bottom="1" header="0.5" footer="0.5"/>
      <pageSetup paperSize="9" orientation="portrait" r:id="rId1"/>
      <headerFooter alignWithMargins="0"/>
    </customSheetView>
    <customSheetView guid="{6EA2E4B1-1818-4D23-8323-534762E86BAB}" state="hidden" showRuler="0">
      <selection activeCell="G27" sqref="G27"/>
      <pageMargins left="0.75" right="0.75" top="1" bottom="1" header="0.5" footer="0.5"/>
      <pageSetup paperSize="9" orientation="portrait" r:id="rId2"/>
      <headerFooter alignWithMargins="0"/>
    </customSheetView>
    <customSheetView guid="{D23C7A63-4CC9-4560-A82D-983546AC29A9}" showPageBreaks="1" state="hidden" showRuler="0">
      <selection activeCell="G27" sqref="G27"/>
      <pageMargins left="0.75" right="0.75" top="1" bottom="1" header="0.5" footer="0.5"/>
      <pageSetup paperSize="9" orientation="portrait" r:id="rId3"/>
      <headerFooter alignWithMargins="0"/>
    </customSheetView>
    <customSheetView guid="{DFED832F-3F8B-4A09-BFF7-8D6595CBC6A7}" showPageBreaks="1" state="hidden" showRuler="0">
      <selection activeCell="G27" sqref="G27"/>
      <pageMargins left="0.75" right="0.75" top="1" bottom="1" header="0.5" footer="0.5"/>
      <pageSetup paperSize="9" orientation="portrait" r:id="rId4"/>
      <headerFooter alignWithMargins="0"/>
    </customSheetView>
    <customSheetView guid="{415B0F28-B441-4C53-8DD5-75802AEA050B}" showPageBreaks="1" state="hidden" showRuler="0">
      <selection activeCell="G27" sqref="G27"/>
      <pageMargins left="0.75" right="0.75" top="1" bottom="1" header="0.5" footer="0.5"/>
      <pageSetup paperSize="9" orientation="portrait" r:id="rId5"/>
      <headerFooter alignWithMargins="0"/>
    </customSheetView>
    <customSheetView guid="{A5466FD0-53D6-4123-A4FC-EA0EF7628429}" state="hidden" showRuler="0">
      <selection activeCell="G27" sqref="G27"/>
      <pageMargins left="0.75" right="0.75" top="1" bottom="1" header="0.5" footer="0.5"/>
      <pageSetup paperSize="9" orientation="portrait" r:id="rId6"/>
      <headerFooter alignWithMargins="0"/>
    </customSheetView>
    <customSheetView guid="{6CDA5590-4C78-4F46-BDBB-E176606D100F}" state="hidden" showRuler="0">
      <selection activeCell="G27" sqref="G27"/>
      <pageMargins left="0.75" right="0.75" top="1" bottom="1" header="0.5" footer="0.5"/>
      <pageSetup paperSize="9" orientation="portrait" r:id="rId7"/>
      <headerFooter alignWithMargins="0"/>
    </customSheetView>
    <customSheetView guid="{D84FE74D-7653-4F11-8FF4-8D3F854352CF}" state="hidden" showRuler="0">
      <selection activeCell="G27" sqref="G27"/>
      <pageMargins left="0.75" right="0.75" top="1" bottom="1" header="0.5" footer="0.5"/>
      <pageSetup paperSize="9" orientation="portrait" r:id="rId8"/>
      <headerFooter alignWithMargins="0"/>
    </customSheetView>
    <customSheetView guid="{DEBEFEF1-EA9C-40E0-B665-52743954C80A}" state="hidden" showRuler="0">
      <selection activeCell="G27" sqref="G27"/>
      <pageMargins left="0.75" right="0.75" top="1" bottom="1" header="0.5" footer="0.5"/>
      <headerFooter alignWithMargins="0"/>
    </customSheetView>
    <customSheetView guid="{04BE2F06-068F-46C1-8F18-782D73DAC1C3}" state="hidden" showRuler="0">
      <selection activeCell="G27" sqref="G27"/>
      <pageMargins left="0.75" right="0.75" top="1" bottom="1" header="0.5" footer="0.5"/>
      <pageSetup paperSize="9" orientation="portrait" r:id="rId9"/>
      <headerFooter alignWithMargins="0"/>
    </customSheetView>
    <customSheetView guid="{B17F4642-7F48-45C1-8497-5E8B110C96F9}" showPageBreaks="1" state="hidden" showRuler="0">
      <selection activeCell="G27" sqref="G27"/>
      <pageMargins left="0.75" right="0.75" top="1" bottom="1" header="0.5" footer="0.5"/>
      <pageSetup paperSize="9" orientation="portrait" r:id="rId10"/>
      <headerFooter alignWithMargins="0"/>
    </customSheetView>
    <customSheetView guid="{1DC56B55-E64C-4C35-81E0-E4E64121D7CC}" state="hidden" showRuler="0">
      <selection activeCell="G27" sqref="G27"/>
      <pageMargins left="0.75" right="0.75" top="1" bottom="1" header="0.5" footer="0.5"/>
      <pageSetup paperSize="9" orientation="portrait" r:id="rId11"/>
      <headerFooter alignWithMargins="0"/>
    </customSheetView>
    <customSheetView guid="{D40E02CB-250A-43D5-913E-CE69D56C098D}" state="hidden" showRuler="0">
      <selection activeCell="G27" sqref="G27"/>
      <pageMargins left="0.75" right="0.75" top="1" bottom="1" header="0.5" footer="0.5"/>
      <pageSetup paperSize="9" orientation="portrait" r:id="rId12"/>
      <headerFooter alignWithMargins="0"/>
    </customSheetView>
    <customSheetView guid="{A9D258BF-5CBB-476A-A72C-87CE4BE4C93D}" state="hidden" showRuler="0">
      <selection activeCell="G27" sqref="G27"/>
      <pageMargins left="0.75" right="0.75" top="1" bottom="1" header="0.5" footer="0.5"/>
      <pageSetup paperSize="9" orientation="portrait" r:id="rId13"/>
      <headerFooter alignWithMargins="0"/>
    </customSheetView>
    <customSheetView guid="{65DE4B96-C34F-4503-8168-F791E0A6D596}" state="hidden" showRuler="0">
      <selection activeCell="G27" sqref="G27"/>
      <pageMargins left="0.75" right="0.75" top="1" bottom="1" header="0.5" footer="0.5"/>
      <pageSetup paperSize="9" orientation="portrait" r:id="rId14"/>
      <headerFooter alignWithMargins="0"/>
    </customSheetView>
    <customSheetView guid="{F83769C7-D7DB-41D4-8411-D12605B9DBFD}" showPageBreaks="1" state="hidden" showRuler="0">
      <selection activeCell="G27" sqref="G27"/>
      <pageMargins left="0.75" right="0.75" top="1" bottom="1" header="0.5" footer="0.5"/>
      <pageSetup paperSize="9" orientation="portrait" r:id="rId15"/>
      <headerFooter alignWithMargins="0"/>
    </customSheetView>
    <customSheetView guid="{F7581F19-6F49-4387-AED4-957D74B01797}" state="hidden" showRuler="0">
      <selection activeCell="G27" sqref="G27"/>
      <pageMargins left="0.75" right="0.75" top="1" bottom="1" header="0.5" footer="0.5"/>
      <pageSetup paperSize="9" orientation="portrait" r:id="rId16"/>
      <headerFooter alignWithMargins="0"/>
    </customSheetView>
    <customSheetView guid="{01A937C1-7DF2-425C-A0A8-40BCB18B65AA}" showPageBreaks="1" state="hidden" showRuler="0">
      <selection activeCell="G27" sqref="G27"/>
      <pageMargins left="0.75" right="0.75" top="1" bottom="1" header="0.5" footer="0.5"/>
      <pageSetup paperSize="9" orientation="portrait" r:id="rId17"/>
      <headerFooter alignWithMargins="0"/>
    </customSheetView>
    <customSheetView guid="{CFD9DC10-A509-4223-AE9D-7D62883DC955}" state="hidden" showRuler="0">
      <selection activeCell="G27" sqref="G27"/>
      <pageMargins left="0.75" right="0.75" top="1" bottom="1" header="0.5" footer="0.5"/>
      <pageSetup paperSize="9" orientation="portrait" r:id="rId18"/>
      <headerFooter alignWithMargins="0"/>
    </customSheetView>
    <customSheetView guid="{DA058580-F501-4026-93CA-563992083613}" state="hidden" showRuler="0">
      <selection activeCell="G27" sqref="G27"/>
      <pageMargins left="0.75" right="0.75" top="1" bottom="1" header="0.5" footer="0.5"/>
      <pageSetup paperSize="9" orientation="portrait" r:id="rId19"/>
      <headerFooter alignWithMargins="0"/>
    </customSheetView>
    <customSheetView guid="{B7A36877-86E6-4167-A42C-F208B9788E52}" state="hidden" showRuler="0">
      <selection activeCell="G27" sqref="G27"/>
      <pageMargins left="0.75" right="0.75" top="1" bottom="1" header="0.5" footer="0.5"/>
      <pageSetup paperSize="9" orientation="portrait" r:id="rId20"/>
      <headerFooter alignWithMargins="0"/>
    </customSheetView>
  </customSheetViews>
  <phoneticPr fontId="0" type="noConversion"/>
  <pageMargins left="0.75" right="0.75" top="1" bottom="1" header="0.5" footer="0.5"/>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0"/>
  <sheetViews>
    <sheetView workbookViewId="0">
      <selection activeCell="C13" sqref="C13"/>
    </sheetView>
  </sheetViews>
  <sheetFormatPr defaultRowHeight="12.75" x14ac:dyDescent="0.2"/>
  <cols>
    <col min="1" max="1" width="9.140625" style="1"/>
    <col min="2" max="2" width="14.42578125" bestFit="1" customWidth="1"/>
    <col min="3" max="3" width="30.42578125" customWidth="1"/>
    <col min="4" max="4" width="21.5703125" customWidth="1"/>
    <col min="5" max="5" width="28.42578125" bestFit="1" customWidth="1"/>
    <col min="6" max="6" width="46" customWidth="1"/>
    <col min="7" max="7" width="26.42578125" bestFit="1" customWidth="1"/>
  </cols>
  <sheetData>
    <row r="1" spans="1:7" x14ac:dyDescent="0.2">
      <c r="A1" s="40" t="s">
        <v>5081</v>
      </c>
    </row>
    <row r="3" spans="1:7" s="19" customFormat="1" ht="12" customHeight="1" x14ac:dyDescent="0.2">
      <c r="A3" s="21"/>
      <c r="B3" s="21" t="s">
        <v>3715</v>
      </c>
      <c r="C3" s="21" t="s">
        <v>3713</v>
      </c>
      <c r="D3" s="21" t="s">
        <v>3718</v>
      </c>
      <c r="E3" s="21" t="s">
        <v>3714</v>
      </c>
      <c r="F3" s="21" t="s">
        <v>3723</v>
      </c>
      <c r="G3" s="21" t="s">
        <v>5065</v>
      </c>
    </row>
    <row r="4" spans="1:7" ht="51.75" customHeight="1" x14ac:dyDescent="0.2">
      <c r="A4" s="4">
        <v>16</v>
      </c>
      <c r="B4" s="30">
        <v>39998</v>
      </c>
      <c r="C4" s="36" t="s">
        <v>3716</v>
      </c>
      <c r="D4" s="33" t="s">
        <v>3720</v>
      </c>
      <c r="E4" s="31" t="s">
        <v>3717</v>
      </c>
      <c r="F4" s="26" t="s">
        <v>3724</v>
      </c>
      <c r="G4" s="39" t="s">
        <v>5074</v>
      </c>
    </row>
    <row r="5" spans="1:7" ht="63.75" x14ac:dyDescent="0.2">
      <c r="A5" s="4">
        <v>17</v>
      </c>
      <c r="B5" s="30">
        <v>40015</v>
      </c>
      <c r="C5" s="33" t="s">
        <v>3727</v>
      </c>
      <c r="D5" s="33" t="s">
        <v>3719</v>
      </c>
      <c r="E5" s="31" t="s">
        <v>3752</v>
      </c>
      <c r="F5" s="23" t="s">
        <v>5075</v>
      </c>
      <c r="G5" s="3" t="s">
        <v>672</v>
      </c>
    </row>
    <row r="6" spans="1:7" ht="76.5" x14ac:dyDescent="0.2">
      <c r="A6" s="2">
        <v>18</v>
      </c>
      <c r="B6" s="25">
        <v>40028</v>
      </c>
      <c r="C6" s="24" t="s">
        <v>3725</v>
      </c>
      <c r="D6" s="24" t="s">
        <v>3721</v>
      </c>
      <c r="E6" s="24" t="s">
        <v>3722</v>
      </c>
      <c r="F6" s="23" t="s">
        <v>5076</v>
      </c>
      <c r="G6" s="3" t="s">
        <v>5066</v>
      </c>
    </row>
    <row r="7" spans="1:7" ht="38.25" x14ac:dyDescent="0.2">
      <c r="A7" s="4">
        <v>20</v>
      </c>
      <c r="B7" s="30">
        <v>40204</v>
      </c>
      <c r="C7" s="33" t="s">
        <v>5067</v>
      </c>
      <c r="D7" s="37">
        <v>59670</v>
      </c>
      <c r="E7" s="32" t="s">
        <v>3726</v>
      </c>
      <c r="F7" s="23" t="s">
        <v>3740</v>
      </c>
      <c r="G7" s="3" t="s">
        <v>5069</v>
      </c>
    </row>
    <row r="8" spans="1:7" ht="38.25" x14ac:dyDescent="0.2">
      <c r="A8" s="4">
        <v>22</v>
      </c>
      <c r="B8" s="30">
        <v>40232</v>
      </c>
      <c r="C8" s="24" t="s">
        <v>3741</v>
      </c>
      <c r="D8" s="37">
        <v>285000</v>
      </c>
      <c r="E8" s="26" t="s">
        <v>168</v>
      </c>
      <c r="F8" s="23" t="s">
        <v>3742</v>
      </c>
      <c r="G8" s="3" t="s">
        <v>5068</v>
      </c>
    </row>
    <row r="9" spans="1:7" ht="51" x14ac:dyDescent="0.2">
      <c r="A9" s="4">
        <v>100</v>
      </c>
      <c r="B9" s="30">
        <v>40239</v>
      </c>
      <c r="C9" s="31" t="s">
        <v>3732</v>
      </c>
      <c r="D9" s="24" t="s">
        <v>3733</v>
      </c>
      <c r="E9" s="26" t="s">
        <v>3731</v>
      </c>
      <c r="F9" s="23" t="s">
        <v>3730</v>
      </c>
      <c r="G9" s="3" t="s">
        <v>5074</v>
      </c>
    </row>
    <row r="10" spans="1:7" ht="38.25" x14ac:dyDescent="0.2">
      <c r="A10" s="2">
        <v>2</v>
      </c>
      <c r="B10" s="25">
        <v>40263</v>
      </c>
      <c r="C10" s="33" t="s">
        <v>3743</v>
      </c>
      <c r="D10" s="33" t="s">
        <v>3734</v>
      </c>
      <c r="E10" s="26" t="s">
        <v>3735</v>
      </c>
      <c r="F10" s="23" t="s">
        <v>3744</v>
      </c>
      <c r="G10" s="3" t="s">
        <v>5070</v>
      </c>
    </row>
    <row r="11" spans="1:7" ht="51" x14ac:dyDescent="0.2">
      <c r="A11" s="4">
        <v>3</v>
      </c>
      <c r="B11" s="30">
        <v>40240</v>
      </c>
      <c r="C11" s="31" t="s">
        <v>3737</v>
      </c>
      <c r="D11" s="31" t="s">
        <v>3738</v>
      </c>
      <c r="E11" s="27" t="s">
        <v>3739</v>
      </c>
      <c r="F11" s="35" t="s">
        <v>3736</v>
      </c>
      <c r="G11" s="39" t="s">
        <v>5074</v>
      </c>
    </row>
    <row r="12" spans="1:7" ht="63.75" x14ac:dyDescent="0.2">
      <c r="A12" s="4">
        <v>4</v>
      </c>
      <c r="B12" s="28">
        <v>40269</v>
      </c>
      <c r="C12" s="24" t="s">
        <v>3747</v>
      </c>
      <c r="D12" s="24" t="s">
        <v>3745</v>
      </c>
      <c r="E12" s="27" t="s">
        <v>3746</v>
      </c>
      <c r="F12" s="29" t="s">
        <v>5071</v>
      </c>
      <c r="G12" s="3" t="s">
        <v>5077</v>
      </c>
    </row>
    <row r="13" spans="1:7" ht="127.5" x14ac:dyDescent="0.2">
      <c r="A13" s="4">
        <v>6</v>
      </c>
      <c r="B13" s="30">
        <v>40315</v>
      </c>
      <c r="C13" s="24" t="s">
        <v>3748</v>
      </c>
      <c r="D13" s="31" t="s">
        <v>3749</v>
      </c>
      <c r="E13" s="31" t="s">
        <v>3759</v>
      </c>
      <c r="F13" s="29" t="s">
        <v>5078</v>
      </c>
      <c r="G13" s="3" t="s">
        <v>5079</v>
      </c>
    </row>
    <row r="14" spans="1:7" ht="95.25" customHeight="1" x14ac:dyDescent="0.2">
      <c r="A14" s="4">
        <v>7</v>
      </c>
      <c r="B14" s="30">
        <v>40304</v>
      </c>
      <c r="C14" s="24" t="s">
        <v>5080</v>
      </c>
      <c r="D14" s="38" t="s">
        <v>5072</v>
      </c>
      <c r="E14" s="31" t="s">
        <v>3750</v>
      </c>
      <c r="F14" s="29" t="s">
        <v>3751</v>
      </c>
      <c r="G14" s="33" t="s">
        <v>5073</v>
      </c>
    </row>
    <row r="15" spans="1:7" x14ac:dyDescent="0.2">
      <c r="A15" s="22"/>
      <c r="B15" s="20"/>
      <c r="C15" s="20"/>
      <c r="D15" s="20"/>
      <c r="E15" s="20"/>
      <c r="F15" s="34"/>
    </row>
    <row r="16" spans="1:7" x14ac:dyDescent="0.2">
      <c r="A16" s="22"/>
      <c r="B16" s="20"/>
      <c r="C16" s="20"/>
      <c r="D16" s="20"/>
      <c r="E16" s="20"/>
      <c r="F16" s="20"/>
    </row>
    <row r="17" spans="1:6" x14ac:dyDescent="0.2">
      <c r="A17" s="22"/>
      <c r="B17" s="20"/>
      <c r="C17" s="20"/>
      <c r="D17" s="20"/>
      <c r="E17" s="20"/>
      <c r="F17" s="20"/>
    </row>
    <row r="18" spans="1:6" x14ac:dyDescent="0.2">
      <c r="A18" s="22"/>
      <c r="B18" s="20"/>
      <c r="C18" s="20"/>
      <c r="D18" s="20"/>
      <c r="E18" s="20"/>
      <c r="F18" s="20"/>
    </row>
    <row r="19" spans="1:6" x14ac:dyDescent="0.2">
      <c r="A19" s="22"/>
      <c r="B19" s="20"/>
      <c r="C19" s="20"/>
      <c r="D19" s="20"/>
      <c r="E19" s="20"/>
      <c r="F19" s="20"/>
    </row>
    <row r="20" spans="1:6" x14ac:dyDescent="0.2">
      <c r="A20" s="22"/>
      <c r="B20" s="20"/>
      <c r="C20" s="20"/>
      <c r="D20" s="20"/>
      <c r="E20" s="20"/>
      <c r="F20" s="20"/>
    </row>
  </sheetData>
  <customSheetViews>
    <customSheetView guid="{A7262B3C-C1C8-4CF7-A2DA-10A2289A6C50}" showRuler="0">
      <selection activeCell="F4" sqref="F4"/>
      <pageMargins left="0.7" right="0.7" top="0.75" bottom="0.75" header="0.3" footer="0.3"/>
      <pageSetup paperSize="9" orientation="portrait" r:id="rId1"/>
      <headerFooter alignWithMargins="0"/>
    </customSheetView>
    <customSheetView guid="{6EA2E4B1-1818-4D23-8323-534762E86BAB}">
      <selection activeCell="F4" sqref="F4"/>
      <pageMargins left="0.7" right="0.7" top="0.75" bottom="0.75" header="0.3" footer="0.3"/>
      <pageSetup paperSize="9" orientation="portrait" r:id="rId2"/>
    </customSheetView>
    <customSheetView guid="{D23C7A63-4CC9-4560-A82D-983546AC29A9}">
      <selection activeCell="B5" sqref="B5"/>
      <pageMargins left="0.7" right="0.7" top="0.75" bottom="0.75" header="0.3" footer="0.3"/>
      <pageSetup paperSize="9" orientation="portrait" r:id="rId3"/>
    </customSheetView>
    <customSheetView guid="{01A937C1-7DF2-425C-A0A8-40BCB18B65AA}">
      <selection activeCell="F4" sqref="F4"/>
      <pageMargins left="0.7" right="0.7" top="0.75" bottom="0.75" header="0.3" footer="0.3"/>
      <pageSetup paperSize="9" orientation="portrait" r:id="rId4"/>
    </customSheetView>
    <customSheetView guid="{CFD9DC10-A509-4223-AE9D-7D62883DC955}">
      <selection activeCell="F4" sqref="F4"/>
      <pageMargins left="0.7" right="0.7" top="0.75" bottom="0.75" header="0.3" footer="0.3"/>
      <pageSetup paperSize="9" orientation="portrait" r:id="rId5"/>
    </customSheetView>
    <customSheetView guid="{DA058580-F501-4026-93CA-563992083613}">
      <selection activeCell="F4" sqref="F4"/>
      <pageMargins left="0.7" right="0.7" top="0.75" bottom="0.75" header="0.3" footer="0.3"/>
      <pageSetup paperSize="9" orientation="portrait" r:id="rId6"/>
    </customSheetView>
    <customSheetView guid="{B7A36877-86E6-4167-A42C-F208B9788E52}">
      <selection activeCell="F4" sqref="F4"/>
      <pageMargins left="0.7" right="0.7" top="0.75" bottom="0.75" header="0.3" footer="0.3"/>
      <pageSetup paperSize="9" orientation="portrait" r:id="rId7"/>
    </customSheetView>
  </customSheetViews>
  <phoneticPr fontId="0" type="noConversion"/>
  <pageMargins left="0.7" right="0.7" top="0.75" bottom="0.75" header="0.3" footer="0.3"/>
  <pageSetup paperSize="9" orientation="portrait"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K40"/>
  <sheetViews>
    <sheetView workbookViewId="0">
      <selection activeCell="C44" sqref="C44"/>
    </sheetView>
  </sheetViews>
  <sheetFormatPr defaultRowHeight="12.75" x14ac:dyDescent="0.2"/>
  <cols>
    <col min="1" max="1" width="7.7109375" bestFit="1" customWidth="1"/>
    <col min="3" max="3" width="24.140625" bestFit="1" customWidth="1"/>
    <col min="4" max="4" width="6.85546875" bestFit="1" customWidth="1"/>
    <col min="5" max="5" width="9" bestFit="1" customWidth="1"/>
    <col min="6" max="6" width="9.85546875" bestFit="1" customWidth="1"/>
    <col min="9" max="9" width="9" bestFit="1" customWidth="1"/>
    <col min="10" max="10" width="9" customWidth="1"/>
    <col min="11" max="11" width="8.7109375" bestFit="1" customWidth="1"/>
  </cols>
  <sheetData>
    <row r="1" spans="1:11" ht="15.75" thickBot="1" x14ac:dyDescent="0.25">
      <c r="A1" s="224"/>
      <c r="B1" s="224"/>
      <c r="C1" s="224"/>
      <c r="D1" s="225"/>
      <c r="E1" s="226"/>
      <c r="F1" s="227" t="s">
        <v>6154</v>
      </c>
      <c r="G1" s="228"/>
      <c r="H1" s="229"/>
      <c r="I1" s="230"/>
      <c r="J1" s="230"/>
      <c r="K1" s="231"/>
    </row>
    <row r="2" spans="1:11" ht="57" thickBot="1" x14ac:dyDescent="0.25">
      <c r="A2" s="232"/>
      <c r="B2" s="232"/>
      <c r="C2" s="232"/>
      <c r="D2" s="233"/>
      <c r="E2" s="234" t="s">
        <v>5606</v>
      </c>
      <c r="F2" s="235"/>
      <c r="G2" s="236" t="s">
        <v>5755</v>
      </c>
      <c r="H2" s="229"/>
      <c r="I2" s="229"/>
      <c r="J2" s="229"/>
      <c r="K2" s="237"/>
    </row>
    <row r="3" spans="1:11" ht="45" x14ac:dyDescent="0.2">
      <c r="A3" s="238" t="s">
        <v>6155</v>
      </c>
      <c r="B3" s="239" t="s">
        <v>5687</v>
      </c>
      <c r="C3" s="240" t="s">
        <v>6156</v>
      </c>
      <c r="D3" s="241" t="s">
        <v>5759</v>
      </c>
      <c r="E3" s="242" t="s">
        <v>5607</v>
      </c>
      <c r="F3" s="242" t="s">
        <v>5608</v>
      </c>
      <c r="G3" s="242" t="s">
        <v>5608</v>
      </c>
      <c r="H3" s="243" t="s">
        <v>3493</v>
      </c>
      <c r="I3" s="243" t="s">
        <v>5754</v>
      </c>
      <c r="J3" s="243" t="s">
        <v>5753</v>
      </c>
      <c r="K3" s="244" t="s">
        <v>5610</v>
      </c>
    </row>
    <row r="5" spans="1:11" ht="56.25" x14ac:dyDescent="0.2">
      <c r="A5" s="179" t="s">
        <v>6143</v>
      </c>
      <c r="B5" s="180" t="s">
        <v>6052</v>
      </c>
      <c r="C5" s="181" t="s">
        <v>6093</v>
      </c>
      <c r="D5" s="182">
        <v>36136</v>
      </c>
      <c r="E5" s="183">
        <v>41365</v>
      </c>
      <c r="F5" s="183">
        <v>41729</v>
      </c>
      <c r="G5" s="179"/>
      <c r="H5" s="179"/>
      <c r="I5" s="184">
        <f t="shared" ref="I5:I40" ca="1" si="0">TODAY()</f>
        <v>42766</v>
      </c>
      <c r="J5" s="185">
        <f t="shared" ref="J5:J40" ca="1" si="1">DAYS360(I5,F5)</f>
        <v>-1020</v>
      </c>
      <c r="K5" s="186">
        <v>230000</v>
      </c>
    </row>
    <row r="6" spans="1:11" ht="113.25" thickBot="1" x14ac:dyDescent="0.25">
      <c r="A6" s="187" t="s">
        <v>6144</v>
      </c>
      <c r="B6" s="188" t="s">
        <v>6053</v>
      </c>
      <c r="C6" s="189" t="s">
        <v>2131</v>
      </c>
      <c r="D6" s="190">
        <v>60902</v>
      </c>
      <c r="E6" s="191">
        <v>41365</v>
      </c>
      <c r="F6" s="191">
        <v>41729</v>
      </c>
      <c r="G6" s="192"/>
      <c r="H6" s="192"/>
      <c r="I6" s="193">
        <f t="shared" ca="1" si="0"/>
        <v>42766</v>
      </c>
      <c r="J6" s="194">
        <f t="shared" ca="1" si="1"/>
        <v>-1020</v>
      </c>
      <c r="K6" s="195">
        <v>611456</v>
      </c>
    </row>
    <row r="7" spans="1:11" ht="56.25" x14ac:dyDescent="0.2">
      <c r="A7" s="196" t="s">
        <v>6145</v>
      </c>
      <c r="B7" s="197" t="s">
        <v>6054</v>
      </c>
      <c r="C7" s="198" t="s">
        <v>6094</v>
      </c>
      <c r="D7" s="199">
        <v>61112</v>
      </c>
      <c r="E7" s="200">
        <v>41365</v>
      </c>
      <c r="F7" s="200">
        <v>41729</v>
      </c>
      <c r="G7" s="201"/>
      <c r="H7" s="201"/>
      <c r="I7" s="202">
        <f t="shared" ca="1" si="0"/>
        <v>42766</v>
      </c>
      <c r="J7" s="203">
        <f t="shared" ca="1" si="1"/>
        <v>-1020</v>
      </c>
      <c r="K7" s="204">
        <v>10000</v>
      </c>
    </row>
    <row r="8" spans="1:11" ht="22.5" x14ac:dyDescent="0.2">
      <c r="A8" s="179" t="s">
        <v>6146</v>
      </c>
      <c r="B8" s="180" t="s">
        <v>6055</v>
      </c>
      <c r="C8" s="181" t="s">
        <v>6095</v>
      </c>
      <c r="D8" s="182">
        <v>39969</v>
      </c>
      <c r="E8" s="183">
        <v>41365</v>
      </c>
      <c r="F8" s="183">
        <v>41729</v>
      </c>
      <c r="G8" s="179"/>
      <c r="H8" s="179"/>
      <c r="I8" s="184">
        <f t="shared" ca="1" si="0"/>
        <v>42766</v>
      </c>
      <c r="J8" s="185">
        <f t="shared" ca="1" si="1"/>
        <v>-1020</v>
      </c>
      <c r="K8" s="205">
        <v>148900</v>
      </c>
    </row>
    <row r="9" spans="1:11" x14ac:dyDescent="0.2">
      <c r="A9" s="179" t="s">
        <v>6147</v>
      </c>
      <c r="B9" s="180" t="s">
        <v>6056</v>
      </c>
      <c r="C9" s="181" t="s">
        <v>6096</v>
      </c>
      <c r="D9" s="182">
        <v>13696</v>
      </c>
      <c r="E9" s="183">
        <v>41365</v>
      </c>
      <c r="F9" s="183">
        <v>41729</v>
      </c>
      <c r="G9" s="179"/>
      <c r="H9" s="179"/>
      <c r="I9" s="184">
        <f t="shared" ca="1" si="0"/>
        <v>42766</v>
      </c>
      <c r="J9" s="185">
        <f t="shared" ca="1" si="1"/>
        <v>-1020</v>
      </c>
      <c r="K9" s="205">
        <v>90223</v>
      </c>
    </row>
    <row r="10" spans="1:11" ht="56.25" x14ac:dyDescent="0.2">
      <c r="A10" s="206" t="s">
        <v>6148</v>
      </c>
      <c r="B10" s="207" t="s">
        <v>6057</v>
      </c>
      <c r="C10" s="208" t="s">
        <v>6097</v>
      </c>
      <c r="D10" s="209">
        <v>25968</v>
      </c>
      <c r="E10" s="210">
        <v>41365</v>
      </c>
      <c r="F10" s="210">
        <v>41729</v>
      </c>
      <c r="G10" s="211"/>
      <c r="H10" s="211"/>
      <c r="I10" s="212">
        <f t="shared" ca="1" si="0"/>
        <v>42766</v>
      </c>
      <c r="J10" s="213">
        <f t="shared" ca="1" si="1"/>
        <v>-1020</v>
      </c>
      <c r="K10" s="214" t="s">
        <v>6135</v>
      </c>
    </row>
    <row r="11" spans="1:11" ht="22.5" x14ac:dyDescent="0.2">
      <c r="A11" s="179" t="s">
        <v>6149</v>
      </c>
      <c r="B11" s="179" t="s">
        <v>6058</v>
      </c>
      <c r="C11" s="179" t="s">
        <v>6093</v>
      </c>
      <c r="D11" s="182">
        <v>36136</v>
      </c>
      <c r="E11" s="183">
        <v>41365</v>
      </c>
      <c r="F11" s="183">
        <v>41729</v>
      </c>
      <c r="G11" s="179"/>
      <c r="H11" s="179"/>
      <c r="I11" s="184">
        <f t="shared" ca="1" si="0"/>
        <v>42766</v>
      </c>
      <c r="J11" s="185">
        <f t="shared" ca="1" si="1"/>
        <v>-1020</v>
      </c>
      <c r="K11" s="186">
        <v>65702</v>
      </c>
    </row>
    <row r="12" spans="1:11" ht="68.25" thickBot="1" x14ac:dyDescent="0.25">
      <c r="A12" s="187" t="s">
        <v>6150</v>
      </c>
      <c r="B12" s="188" t="s">
        <v>6059</v>
      </c>
      <c r="C12" s="189" t="s">
        <v>2131</v>
      </c>
      <c r="D12" s="190">
        <v>60902</v>
      </c>
      <c r="E12" s="191">
        <v>41365</v>
      </c>
      <c r="F12" s="191">
        <v>41729</v>
      </c>
      <c r="G12" s="192"/>
      <c r="H12" s="192"/>
      <c r="I12" s="193">
        <f t="shared" ca="1" si="0"/>
        <v>42766</v>
      </c>
      <c r="J12" s="194">
        <f t="shared" ca="1" si="1"/>
        <v>-1020</v>
      </c>
      <c r="K12" s="195">
        <v>337961</v>
      </c>
    </row>
    <row r="13" spans="1:11" ht="34.5" thickBot="1" x14ac:dyDescent="0.25">
      <c r="A13" s="215" t="s">
        <v>6151</v>
      </c>
      <c r="B13" s="216" t="s">
        <v>6060</v>
      </c>
      <c r="C13" s="181" t="s">
        <v>6098</v>
      </c>
      <c r="D13" s="182">
        <v>19971</v>
      </c>
      <c r="E13" s="183">
        <v>41365</v>
      </c>
      <c r="F13" s="183">
        <v>41729</v>
      </c>
      <c r="G13" s="179"/>
      <c r="H13" s="179"/>
      <c r="I13" s="217">
        <f t="shared" ca="1" si="0"/>
        <v>42766</v>
      </c>
      <c r="J13" s="218">
        <f t="shared" ca="1" si="1"/>
        <v>-1020</v>
      </c>
      <c r="K13" s="186">
        <v>157900</v>
      </c>
    </row>
    <row r="14" spans="1:11" ht="68.25" thickBot="1" x14ac:dyDescent="0.25">
      <c r="A14" s="215" t="s">
        <v>6152</v>
      </c>
      <c r="B14" s="219" t="s">
        <v>6061</v>
      </c>
      <c r="C14" s="220" t="s">
        <v>6093</v>
      </c>
      <c r="D14" s="182">
        <v>36136</v>
      </c>
      <c r="E14" s="183">
        <v>41365</v>
      </c>
      <c r="F14" s="183">
        <v>41729</v>
      </c>
      <c r="G14" s="179"/>
      <c r="H14" s="179"/>
      <c r="I14" s="217">
        <f t="shared" ca="1" si="0"/>
        <v>42766</v>
      </c>
      <c r="J14" s="218">
        <f t="shared" ca="1" si="1"/>
        <v>-1020</v>
      </c>
      <c r="K14" s="186">
        <v>156385</v>
      </c>
    </row>
    <row r="15" spans="1:11" ht="45.75" thickBot="1" x14ac:dyDescent="0.25">
      <c r="A15" s="215" t="s">
        <v>6153</v>
      </c>
      <c r="B15" s="216" t="s">
        <v>6062</v>
      </c>
      <c r="C15" s="181" t="s">
        <v>6099</v>
      </c>
      <c r="D15" s="182">
        <v>24549</v>
      </c>
      <c r="E15" s="183">
        <v>41365</v>
      </c>
      <c r="F15" s="183">
        <v>41729</v>
      </c>
      <c r="G15" s="179"/>
      <c r="H15" s="179"/>
      <c r="I15" s="217">
        <f t="shared" ca="1" si="0"/>
        <v>42766</v>
      </c>
      <c r="J15" s="218">
        <f t="shared" ca="1" si="1"/>
        <v>-1020</v>
      </c>
      <c r="K15" s="186">
        <v>270950</v>
      </c>
    </row>
    <row r="16" spans="1:11" ht="45.75" thickBot="1" x14ac:dyDescent="0.25">
      <c r="A16" s="215" t="s">
        <v>6017</v>
      </c>
      <c r="B16" s="179" t="s">
        <v>6063</v>
      </c>
      <c r="C16" s="179" t="s">
        <v>6100</v>
      </c>
      <c r="D16" s="182">
        <v>27124</v>
      </c>
      <c r="E16" s="179">
        <v>41365</v>
      </c>
      <c r="F16" s="179">
        <v>41729</v>
      </c>
      <c r="G16" s="179"/>
      <c r="H16" s="179"/>
      <c r="I16" s="217">
        <f t="shared" ca="1" si="0"/>
        <v>42766</v>
      </c>
      <c r="J16" s="218">
        <f t="shared" ca="1" si="1"/>
        <v>-1020</v>
      </c>
      <c r="K16" s="186">
        <v>2925820</v>
      </c>
    </row>
    <row r="17" spans="1:11" ht="102" thickBot="1" x14ac:dyDescent="0.25">
      <c r="A17" s="215" t="s">
        <v>6018</v>
      </c>
      <c r="B17" s="179" t="s">
        <v>6064</v>
      </c>
      <c r="C17" s="179" t="s">
        <v>6101</v>
      </c>
      <c r="D17" s="182">
        <v>40932</v>
      </c>
      <c r="E17" s="179">
        <v>41365</v>
      </c>
      <c r="F17" s="179">
        <v>41729</v>
      </c>
      <c r="G17" s="179"/>
      <c r="H17" s="179"/>
      <c r="I17" s="217">
        <f t="shared" ca="1" si="0"/>
        <v>42766</v>
      </c>
      <c r="J17" s="218">
        <f t="shared" ca="1" si="1"/>
        <v>-1020</v>
      </c>
      <c r="K17" s="186">
        <v>10481</v>
      </c>
    </row>
    <row r="18" spans="1:11" ht="57" thickBot="1" x14ac:dyDescent="0.25">
      <c r="A18" s="215" t="s">
        <v>6019</v>
      </c>
      <c r="B18" s="179" t="s">
        <v>6065</v>
      </c>
      <c r="C18" s="179" t="s">
        <v>6102</v>
      </c>
      <c r="D18" s="221" t="s">
        <v>6134</v>
      </c>
      <c r="E18" s="179">
        <v>41365</v>
      </c>
      <c r="F18" s="179">
        <v>41729</v>
      </c>
      <c r="G18" s="179"/>
      <c r="H18" s="179"/>
      <c r="I18" s="217">
        <f t="shared" ca="1" si="0"/>
        <v>42766</v>
      </c>
      <c r="J18" s="218">
        <f t="shared" ca="1" si="1"/>
        <v>-1020</v>
      </c>
      <c r="K18" s="222"/>
    </row>
    <row r="19" spans="1:11" ht="124.5" thickBot="1" x14ac:dyDescent="0.25">
      <c r="A19" s="215" t="s">
        <v>6020</v>
      </c>
      <c r="B19" s="179" t="s">
        <v>6066</v>
      </c>
      <c r="C19" s="179" t="s">
        <v>6103</v>
      </c>
      <c r="D19" s="221" t="s">
        <v>6134</v>
      </c>
      <c r="E19" s="179">
        <v>41365</v>
      </c>
      <c r="F19" s="179">
        <v>41729</v>
      </c>
      <c r="G19" s="179"/>
      <c r="H19" s="179"/>
      <c r="I19" s="217">
        <f t="shared" ca="1" si="0"/>
        <v>42766</v>
      </c>
      <c r="J19" s="218">
        <f t="shared" ca="1" si="1"/>
        <v>-1020</v>
      </c>
      <c r="K19" s="222"/>
    </row>
    <row r="20" spans="1:11" ht="57" thickBot="1" x14ac:dyDescent="0.25">
      <c r="A20" s="215" t="s">
        <v>6021</v>
      </c>
      <c r="B20" s="179" t="s">
        <v>6067</v>
      </c>
      <c r="C20" s="179" t="s">
        <v>6104</v>
      </c>
      <c r="D20" s="221" t="s">
        <v>6134</v>
      </c>
      <c r="E20" s="179">
        <v>41365</v>
      </c>
      <c r="F20" s="179">
        <v>41729</v>
      </c>
      <c r="G20" s="179"/>
      <c r="H20" s="179"/>
      <c r="I20" s="217">
        <f t="shared" ca="1" si="0"/>
        <v>42766</v>
      </c>
      <c r="J20" s="218">
        <f t="shared" ca="1" si="1"/>
        <v>-1020</v>
      </c>
      <c r="K20" s="222">
        <v>1000</v>
      </c>
    </row>
    <row r="21" spans="1:11" ht="79.5" thickBot="1" x14ac:dyDescent="0.25">
      <c r="A21" s="215" t="s">
        <v>6022</v>
      </c>
      <c r="B21" s="179" t="s">
        <v>6068</v>
      </c>
      <c r="C21" s="179" t="s">
        <v>5760</v>
      </c>
      <c r="D21" s="182">
        <v>50222</v>
      </c>
      <c r="E21" s="179">
        <v>41365</v>
      </c>
      <c r="F21" s="179">
        <v>41729</v>
      </c>
      <c r="G21" s="179"/>
      <c r="H21" s="179"/>
      <c r="I21" s="217">
        <f t="shared" ca="1" si="0"/>
        <v>42766</v>
      </c>
      <c r="J21" s="218">
        <f t="shared" ca="1" si="1"/>
        <v>-1020</v>
      </c>
      <c r="K21" s="222">
        <v>0</v>
      </c>
    </row>
    <row r="22" spans="1:11" ht="68.25" thickBot="1" x14ac:dyDescent="0.25">
      <c r="A22" s="215" t="s">
        <v>6023</v>
      </c>
      <c r="B22" s="179" t="s">
        <v>6069</v>
      </c>
      <c r="C22" s="179" t="s">
        <v>6105</v>
      </c>
      <c r="D22" s="221" t="s">
        <v>6134</v>
      </c>
      <c r="E22" s="179">
        <v>41365</v>
      </c>
      <c r="F22" s="179">
        <v>41729</v>
      </c>
      <c r="G22" s="179"/>
      <c r="H22" s="179"/>
      <c r="I22" s="217">
        <f t="shared" ca="1" si="0"/>
        <v>42766</v>
      </c>
      <c r="J22" s="218">
        <f t="shared" ca="1" si="1"/>
        <v>-1020</v>
      </c>
      <c r="K22" s="222">
        <v>2000</v>
      </c>
    </row>
    <row r="23" spans="1:11" ht="90.75" thickBot="1" x14ac:dyDescent="0.25">
      <c r="A23" s="215" t="s">
        <v>6024</v>
      </c>
      <c r="B23" s="179" t="s">
        <v>6070</v>
      </c>
      <c r="C23" s="179" t="s">
        <v>6106</v>
      </c>
      <c r="D23" s="182">
        <v>41405</v>
      </c>
      <c r="E23" s="179">
        <v>41365</v>
      </c>
      <c r="F23" s="179">
        <v>41729</v>
      </c>
      <c r="G23" s="179"/>
      <c r="H23" s="179"/>
      <c r="I23" s="217">
        <f t="shared" ca="1" si="0"/>
        <v>42766</v>
      </c>
      <c r="J23" s="218">
        <f t="shared" ca="1" si="1"/>
        <v>-1020</v>
      </c>
      <c r="K23" s="222">
        <v>1000</v>
      </c>
    </row>
    <row r="24" spans="1:11" ht="68.25" thickBot="1" x14ac:dyDescent="0.25">
      <c r="A24" s="215" t="s">
        <v>6025</v>
      </c>
      <c r="B24" s="179" t="s">
        <v>6071</v>
      </c>
      <c r="C24" s="179" t="s">
        <v>6107</v>
      </c>
      <c r="D24" s="182">
        <v>40941</v>
      </c>
      <c r="E24" s="179">
        <v>41365</v>
      </c>
      <c r="F24" s="179">
        <v>41729</v>
      </c>
      <c r="G24" s="179"/>
      <c r="H24" s="179"/>
      <c r="I24" s="217">
        <f t="shared" ca="1" si="0"/>
        <v>42766</v>
      </c>
      <c r="J24" s="218">
        <f t="shared" ca="1" si="1"/>
        <v>-1020</v>
      </c>
      <c r="K24" s="222">
        <v>2760</v>
      </c>
    </row>
    <row r="25" spans="1:11" ht="68.25" thickBot="1" x14ac:dyDescent="0.25">
      <c r="A25" s="215" t="s">
        <v>6026</v>
      </c>
      <c r="B25" s="179" t="s">
        <v>6072</v>
      </c>
      <c r="C25" s="179" t="s">
        <v>6108</v>
      </c>
      <c r="D25" s="182">
        <v>40937</v>
      </c>
      <c r="E25" s="179">
        <v>41365</v>
      </c>
      <c r="F25" s="179">
        <v>41729</v>
      </c>
      <c r="G25" s="179"/>
      <c r="H25" s="179"/>
      <c r="I25" s="217">
        <f t="shared" ca="1" si="0"/>
        <v>42766</v>
      </c>
      <c r="J25" s="218">
        <f t="shared" ca="1" si="1"/>
        <v>-1020</v>
      </c>
      <c r="K25" s="222">
        <v>6000</v>
      </c>
    </row>
    <row r="26" spans="1:11" ht="68.25" thickBot="1" x14ac:dyDescent="0.25">
      <c r="A26" s="215" t="s">
        <v>6027</v>
      </c>
      <c r="B26" s="179" t="s">
        <v>6073</v>
      </c>
      <c r="C26" s="179" t="s">
        <v>6109</v>
      </c>
      <c r="D26" s="182">
        <v>40965</v>
      </c>
      <c r="E26" s="179">
        <v>41365</v>
      </c>
      <c r="F26" s="179">
        <v>41729</v>
      </c>
      <c r="G26" s="179"/>
      <c r="H26" s="179"/>
      <c r="I26" s="217">
        <f t="shared" ca="1" si="0"/>
        <v>42766</v>
      </c>
      <c r="J26" s="218">
        <f t="shared" ca="1" si="1"/>
        <v>-1020</v>
      </c>
      <c r="K26" s="222">
        <v>150</v>
      </c>
    </row>
    <row r="27" spans="1:11" ht="45.75" thickBot="1" x14ac:dyDescent="0.25">
      <c r="A27" s="215" t="s">
        <v>6028</v>
      </c>
      <c r="B27" s="179" t="s">
        <v>6063</v>
      </c>
      <c r="C27" s="179" t="s">
        <v>6110</v>
      </c>
      <c r="D27" s="182">
        <v>35114</v>
      </c>
      <c r="E27" s="179">
        <v>41365</v>
      </c>
      <c r="F27" s="179">
        <v>41729</v>
      </c>
      <c r="G27" s="179"/>
      <c r="H27" s="179"/>
      <c r="I27" s="217">
        <f t="shared" ca="1" si="0"/>
        <v>42766</v>
      </c>
      <c r="J27" s="218">
        <f t="shared" ca="1" si="1"/>
        <v>-1020</v>
      </c>
      <c r="K27" s="186">
        <v>255186</v>
      </c>
    </row>
    <row r="28" spans="1:11" ht="90.75" thickBot="1" x14ac:dyDescent="0.25">
      <c r="A28" s="215" t="s">
        <v>6029</v>
      </c>
      <c r="B28" s="179" t="s">
        <v>6074</v>
      </c>
      <c r="C28" s="179" t="s">
        <v>6111</v>
      </c>
      <c r="D28" s="182">
        <v>40960</v>
      </c>
      <c r="E28" s="179">
        <v>41365</v>
      </c>
      <c r="F28" s="179">
        <v>41729</v>
      </c>
      <c r="G28" s="179"/>
      <c r="H28" s="179"/>
      <c r="I28" s="217">
        <f t="shared" ca="1" si="0"/>
        <v>42766</v>
      </c>
      <c r="J28" s="218">
        <f t="shared" ca="1" si="1"/>
        <v>-1020</v>
      </c>
      <c r="K28" s="222">
        <v>10000</v>
      </c>
    </row>
    <row r="29" spans="1:11" ht="57" thickBot="1" x14ac:dyDescent="0.25">
      <c r="A29" s="215" t="s">
        <v>6030</v>
      </c>
      <c r="B29" s="179" t="s">
        <v>6075</v>
      </c>
      <c r="C29" s="179" t="s">
        <v>6112</v>
      </c>
      <c r="D29" s="182">
        <v>40961</v>
      </c>
      <c r="E29" s="179">
        <v>41365</v>
      </c>
      <c r="F29" s="179">
        <v>41729</v>
      </c>
      <c r="G29" s="179"/>
      <c r="H29" s="179"/>
      <c r="I29" s="217">
        <f t="shared" ca="1" si="0"/>
        <v>42766</v>
      </c>
      <c r="J29" s="218">
        <f t="shared" ca="1" si="1"/>
        <v>-1020</v>
      </c>
      <c r="K29" s="222">
        <v>10000</v>
      </c>
    </row>
    <row r="30" spans="1:11" ht="68.25" thickBot="1" x14ac:dyDescent="0.25">
      <c r="A30" s="215" t="s">
        <v>6031</v>
      </c>
      <c r="B30" s="179" t="s">
        <v>6076</v>
      </c>
      <c r="C30" s="179" t="s">
        <v>6113</v>
      </c>
      <c r="D30" s="182">
        <v>40940</v>
      </c>
      <c r="E30" s="179">
        <v>41365</v>
      </c>
      <c r="F30" s="179">
        <v>41729</v>
      </c>
      <c r="G30" s="179"/>
      <c r="H30" s="179"/>
      <c r="I30" s="217">
        <f t="shared" ca="1" si="0"/>
        <v>42766</v>
      </c>
      <c r="J30" s="218">
        <f t="shared" ca="1" si="1"/>
        <v>-1020</v>
      </c>
      <c r="K30" s="222">
        <v>40000</v>
      </c>
    </row>
    <row r="31" spans="1:11" ht="68.25" thickBot="1" x14ac:dyDescent="0.25">
      <c r="A31" s="215" t="s">
        <v>6032</v>
      </c>
      <c r="B31" s="179" t="s">
        <v>6077</v>
      </c>
      <c r="C31" s="179" t="s">
        <v>6114</v>
      </c>
      <c r="D31" s="182">
        <v>3707</v>
      </c>
      <c r="E31" s="179">
        <v>41365</v>
      </c>
      <c r="F31" s="179">
        <v>41729</v>
      </c>
      <c r="G31" s="179"/>
      <c r="H31" s="179"/>
      <c r="I31" s="217">
        <f t="shared" ca="1" si="0"/>
        <v>42766</v>
      </c>
      <c r="J31" s="218">
        <f t="shared" ca="1" si="1"/>
        <v>-1020</v>
      </c>
      <c r="K31" s="222">
        <v>20000</v>
      </c>
    </row>
    <row r="32" spans="1:11" ht="68.25" thickBot="1" x14ac:dyDescent="0.25">
      <c r="A32" s="215" t="s">
        <v>6033</v>
      </c>
      <c r="B32" s="179" t="s">
        <v>6078</v>
      </c>
      <c r="C32" s="179" t="s">
        <v>6115</v>
      </c>
      <c r="D32" s="182">
        <v>60251</v>
      </c>
      <c r="E32" s="179">
        <v>41365</v>
      </c>
      <c r="F32" s="179">
        <v>41729</v>
      </c>
      <c r="G32" s="179"/>
      <c r="H32" s="223"/>
      <c r="I32" s="217">
        <f t="shared" ca="1" si="0"/>
        <v>42766</v>
      </c>
      <c r="J32" s="218">
        <f t="shared" ca="1" si="1"/>
        <v>-1020</v>
      </c>
      <c r="K32" s="222">
        <v>250</v>
      </c>
    </row>
    <row r="33" spans="1:11" ht="68.25" thickBot="1" x14ac:dyDescent="0.25">
      <c r="A33" s="215" t="s">
        <v>6034</v>
      </c>
      <c r="B33" s="179" t="s">
        <v>6079</v>
      </c>
      <c r="C33" s="179" t="s">
        <v>6116</v>
      </c>
      <c r="D33" s="221" t="s">
        <v>6134</v>
      </c>
      <c r="E33" s="179">
        <v>41365</v>
      </c>
      <c r="F33" s="179">
        <v>41729</v>
      </c>
      <c r="G33" s="179"/>
      <c r="H33" s="223"/>
      <c r="I33" s="217">
        <f t="shared" ca="1" si="0"/>
        <v>42766</v>
      </c>
      <c r="J33" s="218">
        <f t="shared" ca="1" si="1"/>
        <v>-1020</v>
      </c>
      <c r="K33" s="222">
        <v>3500</v>
      </c>
    </row>
    <row r="34" spans="1:11" ht="79.5" thickBot="1" x14ac:dyDescent="0.25">
      <c r="A34" s="215" t="s">
        <v>6035</v>
      </c>
      <c r="B34" s="179" t="s">
        <v>6080</v>
      </c>
      <c r="C34" s="179" t="s">
        <v>6117</v>
      </c>
      <c r="D34" s="182">
        <v>35878</v>
      </c>
      <c r="E34" s="179">
        <v>41365</v>
      </c>
      <c r="F34" s="179">
        <v>41729</v>
      </c>
      <c r="G34" s="179"/>
      <c r="H34" s="223"/>
      <c r="I34" s="217">
        <f t="shared" ca="1" si="0"/>
        <v>42766</v>
      </c>
      <c r="J34" s="218">
        <f t="shared" ca="1" si="1"/>
        <v>-1020</v>
      </c>
      <c r="K34" s="222">
        <v>37000</v>
      </c>
    </row>
    <row r="35" spans="1:11" ht="68.25" thickBot="1" x14ac:dyDescent="0.25">
      <c r="A35" s="215" t="s">
        <v>6036</v>
      </c>
      <c r="B35" s="179" t="s">
        <v>6081</v>
      </c>
      <c r="C35" s="179" t="s">
        <v>6118</v>
      </c>
      <c r="D35" s="182">
        <v>41327</v>
      </c>
      <c r="E35" s="179">
        <v>41365</v>
      </c>
      <c r="F35" s="179">
        <v>41729</v>
      </c>
      <c r="G35" s="179"/>
      <c r="H35" s="223"/>
      <c r="I35" s="217">
        <f t="shared" ca="1" si="0"/>
        <v>42766</v>
      </c>
      <c r="J35" s="218">
        <f t="shared" ca="1" si="1"/>
        <v>-1020</v>
      </c>
      <c r="K35" s="222">
        <v>226800</v>
      </c>
    </row>
    <row r="36" spans="1:11" ht="45.75" thickBot="1" x14ac:dyDescent="0.25">
      <c r="A36" s="215" t="s">
        <v>6037</v>
      </c>
      <c r="B36" s="179" t="s">
        <v>6082</v>
      </c>
      <c r="C36" s="179" t="s">
        <v>6119</v>
      </c>
      <c r="D36" s="182">
        <v>40957</v>
      </c>
      <c r="E36" s="179">
        <v>41365</v>
      </c>
      <c r="F36" s="179">
        <v>41729</v>
      </c>
      <c r="G36" s="179"/>
      <c r="H36" s="223"/>
      <c r="I36" s="217">
        <f t="shared" ca="1" si="0"/>
        <v>42766</v>
      </c>
      <c r="J36" s="218">
        <f t="shared" ca="1" si="1"/>
        <v>-1020</v>
      </c>
      <c r="K36" s="222">
        <v>85000</v>
      </c>
    </row>
    <row r="37" spans="1:11" ht="79.5" thickBot="1" x14ac:dyDescent="0.25">
      <c r="A37" s="215" t="s">
        <v>6038</v>
      </c>
      <c r="B37" s="179" t="s">
        <v>6083</v>
      </c>
      <c r="C37" s="179" t="s">
        <v>6120</v>
      </c>
      <c r="D37" s="182">
        <v>40951</v>
      </c>
      <c r="E37" s="179">
        <v>41365</v>
      </c>
      <c r="F37" s="179">
        <v>41729</v>
      </c>
      <c r="G37" s="179"/>
      <c r="H37" s="223"/>
      <c r="I37" s="217">
        <f t="shared" ca="1" si="0"/>
        <v>42766</v>
      </c>
      <c r="J37" s="218">
        <f t="shared" ca="1" si="1"/>
        <v>-1020</v>
      </c>
      <c r="K37" s="222">
        <v>10000</v>
      </c>
    </row>
    <row r="38" spans="1:11" ht="68.25" thickBot="1" x14ac:dyDescent="0.25">
      <c r="A38" s="215" t="s">
        <v>6039</v>
      </c>
      <c r="B38" s="185" t="s">
        <v>6084</v>
      </c>
      <c r="C38" s="179" t="s">
        <v>6121</v>
      </c>
      <c r="D38" s="182">
        <v>40969</v>
      </c>
      <c r="E38" s="179">
        <v>41365</v>
      </c>
      <c r="F38" s="179">
        <v>41729</v>
      </c>
      <c r="G38" s="179"/>
      <c r="H38" s="179"/>
      <c r="I38" s="217">
        <f t="shared" ca="1" si="0"/>
        <v>42766</v>
      </c>
      <c r="J38" s="218">
        <f t="shared" ca="1" si="1"/>
        <v>-1020</v>
      </c>
      <c r="K38" s="186">
        <v>168230</v>
      </c>
    </row>
    <row r="39" spans="1:11" ht="102" thickBot="1" x14ac:dyDescent="0.25">
      <c r="A39" s="215" t="s">
        <v>6040</v>
      </c>
      <c r="B39" s="179" t="s">
        <v>6085</v>
      </c>
      <c r="C39" s="179" t="s">
        <v>6122</v>
      </c>
      <c r="D39" s="182">
        <v>40957</v>
      </c>
      <c r="E39" s="179">
        <v>41365</v>
      </c>
      <c r="F39" s="179">
        <v>41729</v>
      </c>
      <c r="G39" s="179"/>
      <c r="H39" s="179"/>
      <c r="I39" s="217">
        <f t="shared" ca="1" si="0"/>
        <v>42766</v>
      </c>
      <c r="J39" s="218">
        <f t="shared" ca="1" si="1"/>
        <v>-1020</v>
      </c>
      <c r="K39" s="186">
        <v>6000</v>
      </c>
    </row>
    <row r="40" spans="1:11" ht="67.5" x14ac:dyDescent="0.2">
      <c r="A40" s="215" t="s">
        <v>6041</v>
      </c>
      <c r="B40" s="179" t="s">
        <v>6086</v>
      </c>
      <c r="C40" s="179" t="s">
        <v>6123</v>
      </c>
      <c r="D40" s="182">
        <v>40931</v>
      </c>
      <c r="E40" s="179">
        <v>41365</v>
      </c>
      <c r="F40" s="179">
        <v>41729</v>
      </c>
      <c r="G40" s="179"/>
      <c r="H40" s="179"/>
      <c r="I40" s="217">
        <f t="shared" ca="1" si="0"/>
        <v>42766</v>
      </c>
      <c r="J40" s="218">
        <f t="shared" ca="1" si="1"/>
        <v>-1020</v>
      </c>
      <c r="K40" s="186">
        <v>125092</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4"/>
  <sheetViews>
    <sheetView topLeftCell="B1" workbookViewId="0">
      <selection activeCell="J46" sqref="J46"/>
    </sheetView>
  </sheetViews>
  <sheetFormatPr defaultRowHeight="12.75" x14ac:dyDescent="0.2"/>
  <cols>
    <col min="1" max="1" width="33.42578125" style="266" bestFit="1" customWidth="1"/>
    <col min="2" max="2" width="38.5703125" customWidth="1"/>
    <col min="3" max="3" width="45.140625" customWidth="1"/>
    <col min="6" max="6" width="33.42578125" style="266" bestFit="1" customWidth="1"/>
    <col min="7" max="7" width="1.42578125" style="277" customWidth="1"/>
    <col min="8" max="8" width="38.5703125" style="266" customWidth="1"/>
    <col min="9" max="9" width="1.42578125" style="277" customWidth="1"/>
    <col min="10" max="10" width="45.140625" style="266" customWidth="1"/>
  </cols>
  <sheetData>
    <row r="1" spans="1:10" ht="15.75" x14ac:dyDescent="0.2">
      <c r="A1" s="336" t="s">
        <v>5693</v>
      </c>
      <c r="B1" s="336" t="s">
        <v>6829</v>
      </c>
      <c r="C1" s="336" t="s">
        <v>6830</v>
      </c>
      <c r="F1" s="336" t="s">
        <v>5693</v>
      </c>
      <c r="G1" s="336"/>
      <c r="H1" s="336" t="s">
        <v>6829</v>
      </c>
      <c r="I1" s="336"/>
      <c r="J1" s="336" t="s">
        <v>6830</v>
      </c>
    </row>
    <row r="2" spans="1:10" x14ac:dyDescent="0.2">
      <c r="A2" s="337" t="s">
        <v>6870</v>
      </c>
      <c r="B2" s="337" t="s">
        <v>5695</v>
      </c>
      <c r="C2" s="337" t="s">
        <v>6831</v>
      </c>
      <c r="F2" s="337" t="s">
        <v>6870</v>
      </c>
      <c r="H2" s="344" t="s">
        <v>6874</v>
      </c>
      <c r="J2" s="340" t="s">
        <v>6840</v>
      </c>
    </row>
    <row r="3" spans="1:10" x14ac:dyDescent="0.2">
      <c r="A3" s="337" t="s">
        <v>6870</v>
      </c>
      <c r="B3" s="337" t="s">
        <v>2734</v>
      </c>
      <c r="C3" s="337" t="s">
        <v>6832</v>
      </c>
      <c r="F3" s="337" t="s">
        <v>6870</v>
      </c>
      <c r="H3" s="342" t="s">
        <v>6867</v>
      </c>
      <c r="J3" s="337" t="s">
        <v>6833</v>
      </c>
    </row>
    <row r="4" spans="1:10" x14ac:dyDescent="0.2">
      <c r="A4" s="338" t="s">
        <v>6870</v>
      </c>
      <c r="B4" s="338" t="s">
        <v>5976</v>
      </c>
      <c r="C4" s="337" t="s">
        <v>6833</v>
      </c>
      <c r="F4" s="338" t="s">
        <v>6870</v>
      </c>
      <c r="H4" s="344" t="s">
        <v>6875</v>
      </c>
      <c r="J4" s="340" t="s">
        <v>6845</v>
      </c>
    </row>
    <row r="5" spans="1:10" x14ac:dyDescent="0.2">
      <c r="A5" s="338" t="s">
        <v>6870</v>
      </c>
      <c r="B5" s="338" t="s">
        <v>6602</v>
      </c>
      <c r="C5" s="337" t="s">
        <v>6834</v>
      </c>
      <c r="F5" s="338" t="s">
        <v>6870</v>
      </c>
      <c r="H5" s="342" t="s">
        <v>6854</v>
      </c>
      <c r="J5" s="342" t="s">
        <v>6867</v>
      </c>
    </row>
    <row r="6" spans="1:10" ht="25.5" x14ac:dyDescent="0.2">
      <c r="A6" s="340" t="s">
        <v>6871</v>
      </c>
      <c r="B6" s="343" t="s">
        <v>6873</v>
      </c>
      <c r="C6" s="338" t="s">
        <v>6835</v>
      </c>
      <c r="F6" s="340" t="s">
        <v>6871</v>
      </c>
      <c r="H6" s="342" t="s">
        <v>6855</v>
      </c>
      <c r="J6" s="338" t="s">
        <v>6836</v>
      </c>
    </row>
    <row r="7" spans="1:10" x14ac:dyDescent="0.2">
      <c r="A7" s="340" t="s">
        <v>6871</v>
      </c>
      <c r="B7" s="344" t="s">
        <v>6874</v>
      </c>
      <c r="C7" s="338" t="s">
        <v>948</v>
      </c>
      <c r="F7" s="340" t="s">
        <v>6871</v>
      </c>
      <c r="H7" s="342" t="s">
        <v>3010</v>
      </c>
      <c r="J7" s="340" t="s">
        <v>6848</v>
      </c>
    </row>
    <row r="8" spans="1:10" ht="25.5" x14ac:dyDescent="0.2">
      <c r="A8" s="340" t="s">
        <v>6871</v>
      </c>
      <c r="B8" s="344" t="s">
        <v>6876</v>
      </c>
      <c r="C8" s="339" t="s">
        <v>6868</v>
      </c>
      <c r="F8" s="340" t="s">
        <v>6871</v>
      </c>
      <c r="H8" s="337" t="s">
        <v>2734</v>
      </c>
      <c r="J8" s="340" t="s">
        <v>6849</v>
      </c>
    </row>
    <row r="9" spans="1:10" x14ac:dyDescent="0.2">
      <c r="A9" s="340" t="s">
        <v>6871</v>
      </c>
      <c r="B9" s="344" t="s">
        <v>6875</v>
      </c>
      <c r="C9" s="338" t="s">
        <v>2715</v>
      </c>
      <c r="F9" s="340" t="s">
        <v>6871</v>
      </c>
      <c r="H9" s="337" t="s">
        <v>5695</v>
      </c>
      <c r="J9" s="338" t="s">
        <v>948</v>
      </c>
    </row>
    <row r="10" spans="1:10" x14ac:dyDescent="0.2">
      <c r="A10" s="341" t="s">
        <v>6644</v>
      </c>
      <c r="B10" s="341" t="s">
        <v>6193</v>
      </c>
      <c r="C10" s="338" t="s">
        <v>6836</v>
      </c>
      <c r="F10" s="342" t="s">
        <v>6872</v>
      </c>
      <c r="H10" s="338" t="s">
        <v>5976</v>
      </c>
      <c r="J10" s="342" t="s">
        <v>6861</v>
      </c>
    </row>
    <row r="11" spans="1:10" ht="25.5" x14ac:dyDescent="0.2">
      <c r="A11" s="342" t="s">
        <v>6872</v>
      </c>
      <c r="B11" s="342" t="s">
        <v>6854</v>
      </c>
      <c r="C11" s="338" t="s">
        <v>6837</v>
      </c>
      <c r="F11" s="342" t="s">
        <v>6872</v>
      </c>
      <c r="H11" s="343" t="s">
        <v>6873</v>
      </c>
      <c r="J11" s="342" t="s">
        <v>6855</v>
      </c>
    </row>
    <row r="12" spans="1:10" x14ac:dyDescent="0.2">
      <c r="A12" s="342" t="s">
        <v>6872</v>
      </c>
      <c r="B12" s="342" t="s">
        <v>3010</v>
      </c>
      <c r="C12" s="340" t="s">
        <v>6838</v>
      </c>
      <c r="F12" s="342" t="s">
        <v>6872</v>
      </c>
      <c r="H12" s="338" t="s">
        <v>6602</v>
      </c>
      <c r="J12" s="342" t="s">
        <v>6856</v>
      </c>
    </row>
    <row r="13" spans="1:10" x14ac:dyDescent="0.2">
      <c r="A13" s="342" t="s">
        <v>6872</v>
      </c>
      <c r="B13" s="342" t="s">
        <v>6867</v>
      </c>
      <c r="C13" s="340" t="s">
        <v>6839</v>
      </c>
      <c r="F13" s="342" t="s">
        <v>6872</v>
      </c>
      <c r="H13" s="341" t="s">
        <v>6193</v>
      </c>
      <c r="J13" s="342" t="s">
        <v>6862</v>
      </c>
    </row>
    <row r="14" spans="1:10" x14ac:dyDescent="0.2">
      <c r="A14" s="342" t="s">
        <v>6872</v>
      </c>
      <c r="B14" s="342" t="s">
        <v>6855</v>
      </c>
      <c r="C14" s="340" t="s">
        <v>6840</v>
      </c>
      <c r="F14" s="341" t="s">
        <v>6644</v>
      </c>
      <c r="H14" s="344" t="s">
        <v>6876</v>
      </c>
      <c r="J14" s="342" t="s">
        <v>6863</v>
      </c>
    </row>
    <row r="15" spans="1:10" x14ac:dyDescent="0.2">
      <c r="B15" s="266"/>
      <c r="C15" s="340" t="s">
        <v>6841</v>
      </c>
      <c r="F15" s="346" t="s">
        <v>6379</v>
      </c>
      <c r="H15" s="345" t="s">
        <v>6379</v>
      </c>
      <c r="J15" s="342" t="s">
        <v>6864</v>
      </c>
    </row>
    <row r="16" spans="1:10" x14ac:dyDescent="0.2">
      <c r="B16" s="266"/>
      <c r="C16" s="340" t="s">
        <v>6842</v>
      </c>
      <c r="H16" s="345" t="s">
        <v>6877</v>
      </c>
      <c r="J16" s="338" t="s">
        <v>6835</v>
      </c>
    </row>
    <row r="17" spans="2:10" x14ac:dyDescent="0.2">
      <c r="B17" s="266"/>
      <c r="C17" s="340" t="s">
        <v>6843</v>
      </c>
      <c r="J17" s="341" t="s">
        <v>6853</v>
      </c>
    </row>
    <row r="18" spans="2:10" x14ac:dyDescent="0.2">
      <c r="B18" s="266"/>
      <c r="C18" s="340" t="s">
        <v>6844</v>
      </c>
      <c r="J18" s="342" t="s">
        <v>6860</v>
      </c>
    </row>
    <row r="19" spans="2:10" x14ac:dyDescent="0.2">
      <c r="B19" s="266"/>
      <c r="C19" s="340" t="s">
        <v>6845</v>
      </c>
      <c r="J19" s="338" t="s">
        <v>6837</v>
      </c>
    </row>
    <row r="20" spans="2:10" x14ac:dyDescent="0.2">
      <c r="B20" s="266"/>
      <c r="C20" s="340" t="s">
        <v>6846</v>
      </c>
      <c r="J20" s="342" t="s">
        <v>6865</v>
      </c>
    </row>
    <row r="21" spans="2:10" x14ac:dyDescent="0.2">
      <c r="B21" s="266"/>
      <c r="C21" s="340" t="s">
        <v>6847</v>
      </c>
      <c r="J21" s="337" t="s">
        <v>6834</v>
      </c>
    </row>
    <row r="22" spans="2:10" x14ac:dyDescent="0.2">
      <c r="B22" s="266"/>
      <c r="C22" s="340" t="s">
        <v>6848</v>
      </c>
      <c r="J22" s="342" t="s">
        <v>6866</v>
      </c>
    </row>
    <row r="23" spans="2:10" x14ac:dyDescent="0.2">
      <c r="B23" s="266"/>
      <c r="C23" s="340" t="s">
        <v>6849</v>
      </c>
      <c r="J23" s="342" t="s">
        <v>6858</v>
      </c>
    </row>
    <row r="24" spans="2:10" x14ac:dyDescent="0.2">
      <c r="B24" s="266"/>
      <c r="C24" s="340" t="s">
        <v>6850</v>
      </c>
      <c r="J24" s="340" t="s">
        <v>6844</v>
      </c>
    </row>
    <row r="25" spans="2:10" x14ac:dyDescent="0.2">
      <c r="B25" s="266"/>
      <c r="C25" s="340" t="s">
        <v>6851</v>
      </c>
      <c r="J25" s="338" t="s">
        <v>2715</v>
      </c>
    </row>
    <row r="26" spans="2:10" x14ac:dyDescent="0.2">
      <c r="B26" s="266"/>
      <c r="C26" s="340" t="s">
        <v>6852</v>
      </c>
      <c r="J26" s="340" t="s">
        <v>6847</v>
      </c>
    </row>
    <row r="27" spans="2:10" x14ac:dyDescent="0.2">
      <c r="B27" s="266"/>
      <c r="C27" s="341" t="s">
        <v>6853</v>
      </c>
      <c r="J27" s="342" t="s">
        <v>6375</v>
      </c>
    </row>
    <row r="28" spans="2:10" x14ac:dyDescent="0.2">
      <c r="B28" s="266"/>
      <c r="C28" s="342" t="s">
        <v>6856</v>
      </c>
      <c r="J28" s="340" t="s">
        <v>6839</v>
      </c>
    </row>
    <row r="29" spans="2:10" x14ac:dyDescent="0.2">
      <c r="B29" s="266"/>
      <c r="C29" s="342" t="s">
        <v>6857</v>
      </c>
      <c r="J29" s="342" t="s">
        <v>6869</v>
      </c>
    </row>
    <row r="30" spans="2:10" ht="25.5" x14ac:dyDescent="0.2">
      <c r="B30" s="266"/>
      <c r="C30" s="342" t="s">
        <v>6858</v>
      </c>
      <c r="J30" s="339" t="s">
        <v>6868</v>
      </c>
    </row>
    <row r="31" spans="2:10" x14ac:dyDescent="0.2">
      <c r="B31" s="266"/>
      <c r="C31" s="342" t="s">
        <v>6869</v>
      </c>
      <c r="J31" s="340" t="s">
        <v>6843</v>
      </c>
    </row>
    <row r="32" spans="2:10" x14ac:dyDescent="0.2">
      <c r="B32" s="266"/>
      <c r="C32" s="342" t="s">
        <v>6859</v>
      </c>
      <c r="J32" s="340" t="s">
        <v>6842</v>
      </c>
    </row>
    <row r="33" spans="2:10" x14ac:dyDescent="0.2">
      <c r="B33" s="266"/>
      <c r="C33" s="342" t="s">
        <v>6860</v>
      </c>
      <c r="J33" s="337" t="s">
        <v>6832</v>
      </c>
    </row>
    <row r="34" spans="2:10" x14ac:dyDescent="0.2">
      <c r="B34" s="266"/>
      <c r="C34" s="342" t="s">
        <v>6861</v>
      </c>
      <c r="J34" s="337" t="s">
        <v>6831</v>
      </c>
    </row>
    <row r="35" spans="2:10" x14ac:dyDescent="0.2">
      <c r="B35" s="266"/>
      <c r="C35" s="342" t="s">
        <v>6862</v>
      </c>
      <c r="J35" s="340" t="s">
        <v>6852</v>
      </c>
    </row>
    <row r="36" spans="2:10" x14ac:dyDescent="0.2">
      <c r="B36" s="266"/>
      <c r="C36" s="342" t="s">
        <v>6863</v>
      </c>
      <c r="J36" s="340" t="s">
        <v>6841</v>
      </c>
    </row>
    <row r="37" spans="2:10" x14ac:dyDescent="0.2">
      <c r="B37" s="266"/>
      <c r="C37" s="342" t="s">
        <v>6864</v>
      </c>
      <c r="J37" s="340" t="s">
        <v>6846</v>
      </c>
    </row>
    <row r="38" spans="2:10" x14ac:dyDescent="0.2">
      <c r="B38" s="266"/>
      <c r="C38" s="342" t="s">
        <v>6375</v>
      </c>
      <c r="J38" s="340" t="s">
        <v>6850</v>
      </c>
    </row>
    <row r="39" spans="2:10" x14ac:dyDescent="0.2">
      <c r="B39" s="266"/>
      <c r="C39" s="342" t="s">
        <v>6865</v>
      </c>
      <c r="J39" s="342" t="s">
        <v>6857</v>
      </c>
    </row>
    <row r="40" spans="2:10" x14ac:dyDescent="0.2">
      <c r="B40" s="266"/>
      <c r="C40" s="342" t="s">
        <v>6866</v>
      </c>
      <c r="J40" s="340" t="s">
        <v>6838</v>
      </c>
    </row>
    <row r="41" spans="2:10" x14ac:dyDescent="0.2">
      <c r="B41" s="266"/>
      <c r="C41" s="342" t="s">
        <v>6855</v>
      </c>
      <c r="J41" s="342" t="s">
        <v>6859</v>
      </c>
    </row>
    <row r="42" spans="2:10" x14ac:dyDescent="0.2">
      <c r="B42" s="266"/>
      <c r="C42" s="342" t="s">
        <v>6867</v>
      </c>
      <c r="J42" s="340" t="s">
        <v>6851</v>
      </c>
    </row>
    <row r="43" spans="2:10" x14ac:dyDescent="0.2">
      <c r="J43" s="346" t="s">
        <v>6379</v>
      </c>
    </row>
    <row r="44" spans="2:10" x14ac:dyDescent="0.2">
      <c r="J44" s="341" t="s">
        <v>6193</v>
      </c>
    </row>
  </sheetData>
  <sortState ref="J2:J42">
    <sortCondition ref="J2:J4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Full Contracts Register</vt:lpstr>
      <vt:lpstr>Sheet1</vt:lpstr>
      <vt:lpstr>Contract register expired</vt:lpstr>
      <vt:lpstr>History from 16th June</vt:lpstr>
      <vt:lpstr>Waivers to PSO's</vt:lpstr>
      <vt:lpstr>Sheet5</vt:lpstr>
      <vt:lpstr>Sheet6</vt:lpstr>
      <vt:lpstr>Sheet2</vt:lpstr>
      <vt:lpstr>'Full Contracts Register'!Print_Area</vt:lpstr>
      <vt:lpstr>'Full Contracts Register'!Print_Titles</vt:lpstr>
      <vt:lpstr>'Full Contracts Register'!result</vt:lpstr>
    </vt:vector>
  </TitlesOfParts>
  <Company>TMBC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Helen.Corbishley</dc:creator>
  <cp:lastModifiedBy>Sharon Powell</cp:lastModifiedBy>
  <cp:lastPrinted>2016-04-05T12:05:39Z</cp:lastPrinted>
  <dcterms:created xsi:type="dcterms:W3CDTF">2008-06-13T10:13:53Z</dcterms:created>
  <dcterms:modified xsi:type="dcterms:W3CDTF">2017-01-31T13:21:44Z</dcterms:modified>
</cp:coreProperties>
</file>